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Internal\01_Regulatory Services\01_Recurring Filings\01_Annual\KEDS_EDR_NERC\NERC\2026\As Filed\"/>
    </mc:Choice>
  </mc:AlternateContent>
  <xr:revisionPtr revIDLastSave="0" documentId="13_ncr:1_{4AFD91FB-81A0-48D0-A935-587CED59BC42}" xr6:coauthVersionLast="47" xr6:coauthVersionMax="47" xr10:uidLastSave="{00000000-0000-0000-0000-000000000000}"/>
  <bookViews>
    <workbookView xWindow="38280" yWindow="-120" windowWidth="38640" windowHeight="21120" xr2:uid="{4B674E5C-2C74-4E76-926D-2F3A97EDAC9B}"/>
  </bookViews>
  <sheets>
    <sheet name="NERC Depreciation Expense" sheetId="3" r:id="rId1"/>
    <sheet name="NERC at 062025" sheetId="1" r:id="rId2"/>
    <sheet name="NERC at 122025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P192" i="4" l="1"/>
  <c r="CM192" i="4"/>
  <c r="CI192" i="4"/>
  <c r="CF192" i="4"/>
  <c r="CB192" i="4"/>
  <c r="BY192" i="4"/>
  <c r="BU192" i="4"/>
  <c r="BR192" i="4"/>
  <c r="BN192" i="4"/>
  <c r="BK192" i="4"/>
  <c r="BG192" i="4"/>
  <c r="BD192" i="4"/>
  <c r="AZ192" i="4"/>
  <c r="AW192" i="4"/>
  <c r="AS192" i="4"/>
  <c r="AP192" i="4"/>
  <c r="AL192" i="4"/>
  <c r="AI192" i="4"/>
  <c r="AE192" i="4"/>
  <c r="AB192" i="4"/>
  <c r="W192" i="4"/>
  <c r="S192" i="4"/>
  <c r="Q192" i="4"/>
  <c r="O192" i="4"/>
  <c r="M192" i="4"/>
  <c r="K192" i="4"/>
  <c r="I192" i="4"/>
  <c r="G192" i="4"/>
  <c r="E192" i="4"/>
  <c r="CE191" i="4"/>
  <c r="CG191" i="4" s="1"/>
  <c r="BX191" i="4"/>
  <c r="BZ191" i="4" s="1"/>
  <c r="CC191" i="4" s="1"/>
  <c r="CD191" i="4" s="1"/>
  <c r="BQ191" i="4"/>
  <c r="BS191" i="4" s="1"/>
  <c r="BJ191" i="4"/>
  <c r="BL191" i="4" s="1"/>
  <c r="BC191" i="4"/>
  <c r="BE191" i="4" s="1"/>
  <c r="AV191" i="4"/>
  <c r="AX191" i="4" s="1"/>
  <c r="AO191" i="4"/>
  <c r="AQ191" i="4" s="1"/>
  <c r="AH191" i="4"/>
  <c r="AJ191" i="4" s="1"/>
  <c r="AA191" i="4"/>
  <c r="AC191" i="4" s="1"/>
  <c r="U191" i="4"/>
  <c r="CL191" i="4" s="1"/>
  <c r="CN191" i="4" s="1"/>
  <c r="CE190" i="4"/>
  <c r="CG190" i="4" s="1"/>
  <c r="BX190" i="4"/>
  <c r="BZ190" i="4" s="1"/>
  <c r="CA190" i="4" s="1"/>
  <c r="BQ190" i="4"/>
  <c r="BS190" i="4" s="1"/>
  <c r="BJ190" i="4"/>
  <c r="BL190" i="4" s="1"/>
  <c r="BM190" i="4" s="1"/>
  <c r="BC190" i="4"/>
  <c r="BE190" i="4" s="1"/>
  <c r="AV190" i="4"/>
  <c r="AX190" i="4" s="1"/>
  <c r="AO190" i="4"/>
  <c r="AQ190" i="4" s="1"/>
  <c r="AH190" i="4"/>
  <c r="AJ190" i="4" s="1"/>
  <c r="AM190" i="4" s="1"/>
  <c r="AN190" i="4" s="1"/>
  <c r="AA190" i="4"/>
  <c r="AC190" i="4" s="1"/>
  <c r="U190" i="4"/>
  <c r="CL190" i="4" s="1"/>
  <c r="CN190" i="4" s="1"/>
  <c r="CE189" i="4"/>
  <c r="CG189" i="4" s="1"/>
  <c r="BX189" i="4"/>
  <c r="BZ189" i="4" s="1"/>
  <c r="BQ189" i="4"/>
  <c r="BS189" i="4" s="1"/>
  <c r="BJ189" i="4"/>
  <c r="BL189" i="4" s="1"/>
  <c r="BC189" i="4"/>
  <c r="BE189" i="4" s="1"/>
  <c r="BF189" i="4" s="1"/>
  <c r="AV189" i="4"/>
  <c r="AX189" i="4" s="1"/>
  <c r="BA189" i="4" s="1"/>
  <c r="BB189" i="4" s="1"/>
  <c r="AO189" i="4"/>
  <c r="AQ189" i="4" s="1"/>
  <c r="AR189" i="4" s="1"/>
  <c r="AH189" i="4"/>
  <c r="AJ189" i="4" s="1"/>
  <c r="AM189" i="4" s="1"/>
  <c r="AN189" i="4" s="1"/>
  <c r="AA189" i="4"/>
  <c r="AC189" i="4" s="1"/>
  <c r="U189" i="4"/>
  <c r="CL189" i="4" s="1"/>
  <c r="CN189" i="4" s="1"/>
  <c r="CQ189" i="4" s="1"/>
  <c r="CR189" i="4" s="1"/>
  <c r="CE188" i="4"/>
  <c r="CG188" i="4" s="1"/>
  <c r="BX188" i="4"/>
  <c r="BZ188" i="4" s="1"/>
  <c r="CA188" i="4" s="1"/>
  <c r="BQ188" i="4"/>
  <c r="BS188" i="4" s="1"/>
  <c r="BV188" i="4" s="1"/>
  <c r="BW188" i="4" s="1"/>
  <c r="BJ188" i="4"/>
  <c r="BL188" i="4" s="1"/>
  <c r="BM188" i="4" s="1"/>
  <c r="BC188" i="4"/>
  <c r="BE188" i="4" s="1"/>
  <c r="AV188" i="4"/>
  <c r="AX188" i="4" s="1"/>
  <c r="AO188" i="4"/>
  <c r="AQ188" i="4" s="1"/>
  <c r="AT188" i="4" s="1"/>
  <c r="AU188" i="4" s="1"/>
  <c r="AH188" i="4"/>
  <c r="AJ188" i="4" s="1"/>
  <c r="AA188" i="4"/>
  <c r="AC188" i="4" s="1"/>
  <c r="AF188" i="4" s="1"/>
  <c r="AG188" i="4" s="1"/>
  <c r="U188" i="4"/>
  <c r="CL188" i="4" s="1"/>
  <c r="CN188" i="4" s="1"/>
  <c r="CE187" i="4"/>
  <c r="CG187" i="4" s="1"/>
  <c r="BX187" i="4"/>
  <c r="BZ187" i="4" s="1"/>
  <c r="CC187" i="4" s="1"/>
  <c r="CD187" i="4" s="1"/>
  <c r="BQ187" i="4"/>
  <c r="BS187" i="4" s="1"/>
  <c r="BV187" i="4" s="1"/>
  <c r="BW187" i="4" s="1"/>
  <c r="BJ187" i="4"/>
  <c r="BL187" i="4" s="1"/>
  <c r="BC187" i="4"/>
  <c r="BE187" i="4" s="1"/>
  <c r="BF187" i="4" s="1"/>
  <c r="AV187" i="4"/>
  <c r="AX187" i="4" s="1"/>
  <c r="BA187" i="4" s="1"/>
  <c r="BB187" i="4" s="1"/>
  <c r="AO187" i="4"/>
  <c r="AQ187" i="4" s="1"/>
  <c r="AH187" i="4"/>
  <c r="AJ187" i="4" s="1"/>
  <c r="AM187" i="4" s="1"/>
  <c r="AN187" i="4" s="1"/>
  <c r="AA187" i="4"/>
  <c r="AC187" i="4" s="1"/>
  <c r="U187" i="4"/>
  <c r="CL187" i="4" s="1"/>
  <c r="CN187" i="4" s="1"/>
  <c r="CE186" i="4"/>
  <c r="CG186" i="4" s="1"/>
  <c r="CJ186" i="4" s="1"/>
  <c r="CK186" i="4" s="1"/>
  <c r="BX186" i="4"/>
  <c r="BZ186" i="4" s="1"/>
  <c r="BQ186" i="4"/>
  <c r="BS186" i="4" s="1"/>
  <c r="BV186" i="4" s="1"/>
  <c r="BW186" i="4" s="1"/>
  <c r="BJ186" i="4"/>
  <c r="BL186" i="4" s="1"/>
  <c r="BC186" i="4"/>
  <c r="BE186" i="4" s="1"/>
  <c r="BH186" i="4" s="1"/>
  <c r="BI186" i="4" s="1"/>
  <c r="AV186" i="4"/>
  <c r="AX186" i="4" s="1"/>
  <c r="AY186" i="4" s="1"/>
  <c r="AO186" i="4"/>
  <c r="AQ186" i="4" s="1"/>
  <c r="AH186" i="4"/>
  <c r="AJ186" i="4" s="1"/>
  <c r="AA186" i="4"/>
  <c r="AC186" i="4" s="1"/>
  <c r="U186" i="4"/>
  <c r="CL186" i="4" s="1"/>
  <c r="CN186" i="4" s="1"/>
  <c r="CE185" i="4"/>
  <c r="CG185" i="4" s="1"/>
  <c r="BX185" i="4"/>
  <c r="BZ185" i="4" s="1"/>
  <c r="CC185" i="4" s="1"/>
  <c r="CD185" i="4" s="1"/>
  <c r="BQ185" i="4"/>
  <c r="BS185" i="4" s="1"/>
  <c r="BJ185" i="4"/>
  <c r="BL185" i="4" s="1"/>
  <c r="BO185" i="4" s="1"/>
  <c r="BP185" i="4" s="1"/>
  <c r="BC185" i="4"/>
  <c r="BE185" i="4" s="1"/>
  <c r="AV185" i="4"/>
  <c r="AX185" i="4" s="1"/>
  <c r="BA185" i="4" s="1"/>
  <c r="BB185" i="4" s="1"/>
  <c r="AO185" i="4"/>
  <c r="AQ185" i="4" s="1"/>
  <c r="AR185" i="4" s="1"/>
  <c r="AH185" i="4"/>
  <c r="AJ185" i="4" s="1"/>
  <c r="AA185" i="4"/>
  <c r="AC185" i="4" s="1"/>
  <c r="U185" i="4"/>
  <c r="CL185" i="4" s="1"/>
  <c r="CN185" i="4" s="1"/>
  <c r="CE184" i="4"/>
  <c r="CG184" i="4" s="1"/>
  <c r="BX184" i="4"/>
  <c r="BZ184" i="4" s="1"/>
  <c r="BQ184" i="4"/>
  <c r="BS184" i="4" s="1"/>
  <c r="BJ184" i="4"/>
  <c r="BL184" i="4" s="1"/>
  <c r="BC184" i="4"/>
  <c r="BE184" i="4" s="1"/>
  <c r="BH184" i="4" s="1"/>
  <c r="BI184" i="4" s="1"/>
  <c r="AV184" i="4"/>
  <c r="AX184" i="4" s="1"/>
  <c r="AY184" i="4" s="1"/>
  <c r="AO184" i="4"/>
  <c r="AQ184" i="4" s="1"/>
  <c r="AT184" i="4" s="1"/>
  <c r="AU184" i="4" s="1"/>
  <c r="AH184" i="4"/>
  <c r="AJ184" i="4" s="1"/>
  <c r="AK184" i="4" s="1"/>
  <c r="AA184" i="4"/>
  <c r="AC184" i="4" s="1"/>
  <c r="AF184" i="4" s="1"/>
  <c r="AG184" i="4" s="1"/>
  <c r="U184" i="4"/>
  <c r="CL184" i="4" s="1"/>
  <c r="CN184" i="4" s="1"/>
  <c r="CE183" i="4"/>
  <c r="CG183" i="4" s="1"/>
  <c r="BX183" i="4"/>
  <c r="BZ183" i="4" s="1"/>
  <c r="BQ183" i="4"/>
  <c r="BS183" i="4" s="1"/>
  <c r="BT183" i="4" s="1"/>
  <c r="BJ183" i="4"/>
  <c r="BL183" i="4" s="1"/>
  <c r="BO183" i="4" s="1"/>
  <c r="BP183" i="4" s="1"/>
  <c r="BC183" i="4"/>
  <c r="BE183" i="4" s="1"/>
  <c r="AV183" i="4"/>
  <c r="AX183" i="4" s="1"/>
  <c r="BA183" i="4" s="1"/>
  <c r="BB183" i="4" s="1"/>
  <c r="AO183" i="4"/>
  <c r="AQ183" i="4" s="1"/>
  <c r="AH183" i="4"/>
  <c r="AJ183" i="4" s="1"/>
  <c r="AM183" i="4" s="1"/>
  <c r="AN183" i="4" s="1"/>
  <c r="AA183" i="4"/>
  <c r="AC183" i="4" s="1"/>
  <c r="U183" i="4"/>
  <c r="CL183" i="4" s="1"/>
  <c r="CN183" i="4" s="1"/>
  <c r="CE182" i="4"/>
  <c r="CG182" i="4" s="1"/>
  <c r="CJ182" i="4" s="1"/>
  <c r="CK182" i="4" s="1"/>
  <c r="BX182" i="4"/>
  <c r="BZ182" i="4" s="1"/>
  <c r="CA182" i="4" s="1"/>
  <c r="BQ182" i="4"/>
  <c r="BS182" i="4" s="1"/>
  <c r="BV182" i="4" s="1"/>
  <c r="BW182" i="4" s="1"/>
  <c r="BJ182" i="4"/>
  <c r="BL182" i="4" s="1"/>
  <c r="BC182" i="4"/>
  <c r="BE182" i="4" s="1"/>
  <c r="BH182" i="4" s="1"/>
  <c r="BI182" i="4" s="1"/>
  <c r="AV182" i="4"/>
  <c r="AX182" i="4" s="1"/>
  <c r="AO182" i="4"/>
  <c r="AQ182" i="4" s="1"/>
  <c r="AT182" i="4" s="1"/>
  <c r="AU182" i="4" s="1"/>
  <c r="AH182" i="4"/>
  <c r="AJ182" i="4" s="1"/>
  <c r="AA182" i="4"/>
  <c r="AC182" i="4" s="1"/>
  <c r="AF182" i="4" s="1"/>
  <c r="AG182" i="4" s="1"/>
  <c r="U182" i="4"/>
  <c r="CL182" i="4" s="1"/>
  <c r="CN182" i="4" s="1"/>
  <c r="CE181" i="4"/>
  <c r="CG181" i="4" s="1"/>
  <c r="CJ181" i="4" s="1"/>
  <c r="CK181" i="4" s="1"/>
  <c r="BX181" i="4"/>
  <c r="BZ181" i="4" s="1"/>
  <c r="CC181" i="4" s="1"/>
  <c r="CD181" i="4" s="1"/>
  <c r="BQ181" i="4"/>
  <c r="BS181" i="4" s="1"/>
  <c r="BJ181" i="4"/>
  <c r="BL181" i="4" s="1"/>
  <c r="BC181" i="4"/>
  <c r="BE181" i="4" s="1"/>
  <c r="AV181" i="4"/>
  <c r="AX181" i="4" s="1"/>
  <c r="AY181" i="4" s="1"/>
  <c r="AO181" i="4"/>
  <c r="AQ181" i="4" s="1"/>
  <c r="AH181" i="4"/>
  <c r="AJ181" i="4" s="1"/>
  <c r="AM181" i="4" s="1"/>
  <c r="AN181" i="4" s="1"/>
  <c r="AA181" i="4"/>
  <c r="AC181" i="4" s="1"/>
  <c r="AF181" i="4" s="1"/>
  <c r="AG181" i="4" s="1"/>
  <c r="U181" i="4"/>
  <c r="CL181" i="4" s="1"/>
  <c r="CN181" i="4" s="1"/>
  <c r="CE180" i="4"/>
  <c r="CG180" i="4" s="1"/>
  <c r="CJ180" i="4" s="1"/>
  <c r="CK180" i="4" s="1"/>
  <c r="BX180" i="4"/>
  <c r="BZ180" i="4" s="1"/>
  <c r="BQ180" i="4"/>
  <c r="BS180" i="4" s="1"/>
  <c r="BV180" i="4" s="1"/>
  <c r="BW180" i="4" s="1"/>
  <c r="BJ180" i="4"/>
  <c r="BL180" i="4" s="1"/>
  <c r="BM180" i="4" s="1"/>
  <c r="BC180" i="4"/>
  <c r="BE180" i="4" s="1"/>
  <c r="AV180" i="4"/>
  <c r="AX180" i="4" s="1"/>
  <c r="AY180" i="4" s="1"/>
  <c r="AO180" i="4"/>
  <c r="AQ180" i="4" s="1"/>
  <c r="AH180" i="4"/>
  <c r="AJ180" i="4" s="1"/>
  <c r="AK180" i="4" s="1"/>
  <c r="AA180" i="4"/>
  <c r="AC180" i="4" s="1"/>
  <c r="AF180" i="4" s="1"/>
  <c r="AG180" i="4" s="1"/>
  <c r="U180" i="4"/>
  <c r="CL180" i="4" s="1"/>
  <c r="CN180" i="4" s="1"/>
  <c r="CE179" i="4"/>
  <c r="CG179" i="4" s="1"/>
  <c r="BX179" i="4"/>
  <c r="BZ179" i="4" s="1"/>
  <c r="CC179" i="4" s="1"/>
  <c r="CD179" i="4" s="1"/>
  <c r="BQ179" i="4"/>
  <c r="BS179" i="4" s="1"/>
  <c r="BJ179" i="4"/>
  <c r="BL179" i="4" s="1"/>
  <c r="BO179" i="4" s="1"/>
  <c r="BP179" i="4" s="1"/>
  <c r="BC179" i="4"/>
  <c r="BE179" i="4" s="1"/>
  <c r="AV179" i="4"/>
  <c r="AX179" i="4" s="1"/>
  <c r="AO179" i="4"/>
  <c r="AQ179" i="4" s="1"/>
  <c r="AR179" i="4" s="1"/>
  <c r="AH179" i="4"/>
  <c r="AJ179" i="4" s="1"/>
  <c r="AM179" i="4" s="1"/>
  <c r="AN179" i="4" s="1"/>
  <c r="AA179" i="4"/>
  <c r="AC179" i="4" s="1"/>
  <c r="U179" i="4"/>
  <c r="CL179" i="4" s="1"/>
  <c r="CN179" i="4" s="1"/>
  <c r="CE178" i="4"/>
  <c r="CG178" i="4" s="1"/>
  <c r="CJ178" i="4" s="1"/>
  <c r="CK178" i="4" s="1"/>
  <c r="BX178" i="4"/>
  <c r="BZ178" i="4" s="1"/>
  <c r="BQ178" i="4"/>
  <c r="BS178" i="4" s="1"/>
  <c r="BV178" i="4" s="1"/>
  <c r="BW178" i="4" s="1"/>
  <c r="BJ178" i="4"/>
  <c r="BL178" i="4" s="1"/>
  <c r="BC178" i="4"/>
  <c r="BE178" i="4" s="1"/>
  <c r="BH178" i="4" s="1"/>
  <c r="BI178" i="4" s="1"/>
  <c r="AV178" i="4"/>
  <c r="AX178" i="4" s="1"/>
  <c r="AY178" i="4" s="1"/>
  <c r="AO178" i="4"/>
  <c r="AQ178" i="4" s="1"/>
  <c r="AT178" i="4" s="1"/>
  <c r="AU178" i="4" s="1"/>
  <c r="AH178" i="4"/>
  <c r="AJ178" i="4" s="1"/>
  <c r="AK178" i="4" s="1"/>
  <c r="AA178" i="4"/>
  <c r="AC178" i="4" s="1"/>
  <c r="AF178" i="4" s="1"/>
  <c r="AG178" i="4" s="1"/>
  <c r="U178" i="4"/>
  <c r="CL178" i="4" s="1"/>
  <c r="CN178" i="4" s="1"/>
  <c r="CE177" i="4"/>
  <c r="CG177" i="4" s="1"/>
  <c r="CH177" i="4" s="1"/>
  <c r="BX177" i="4"/>
  <c r="BZ177" i="4" s="1"/>
  <c r="CC177" i="4" s="1"/>
  <c r="CD177" i="4" s="1"/>
  <c r="BQ177" i="4"/>
  <c r="BS177" i="4" s="1"/>
  <c r="BV177" i="4" s="1"/>
  <c r="BW177" i="4" s="1"/>
  <c r="BJ177" i="4"/>
  <c r="BL177" i="4" s="1"/>
  <c r="BO177" i="4" s="1"/>
  <c r="BP177" i="4" s="1"/>
  <c r="BC177" i="4"/>
  <c r="BE177" i="4" s="1"/>
  <c r="AV177" i="4"/>
  <c r="AX177" i="4" s="1"/>
  <c r="AO177" i="4"/>
  <c r="AQ177" i="4" s="1"/>
  <c r="AT177" i="4" s="1"/>
  <c r="AU177" i="4" s="1"/>
  <c r="AH177" i="4"/>
  <c r="AJ177" i="4" s="1"/>
  <c r="AA177" i="4"/>
  <c r="AC177" i="4" s="1"/>
  <c r="U177" i="4"/>
  <c r="CL177" i="4" s="1"/>
  <c r="CN177" i="4" s="1"/>
  <c r="CE176" i="4"/>
  <c r="CG176" i="4" s="1"/>
  <c r="CJ176" i="4" s="1"/>
  <c r="CK176" i="4" s="1"/>
  <c r="BX176" i="4"/>
  <c r="BZ176" i="4" s="1"/>
  <c r="CA176" i="4" s="1"/>
  <c r="BQ176" i="4"/>
  <c r="BS176" i="4" s="1"/>
  <c r="BJ176" i="4"/>
  <c r="BL176" i="4" s="1"/>
  <c r="BC176" i="4"/>
  <c r="BE176" i="4" s="1"/>
  <c r="AV176" i="4"/>
  <c r="AX176" i="4" s="1"/>
  <c r="AY176" i="4" s="1"/>
  <c r="AO176" i="4"/>
  <c r="AQ176" i="4" s="1"/>
  <c r="AH176" i="4"/>
  <c r="AJ176" i="4" s="1"/>
  <c r="AM176" i="4" s="1"/>
  <c r="AN176" i="4" s="1"/>
  <c r="AA176" i="4"/>
  <c r="AC176" i="4" s="1"/>
  <c r="AF176" i="4" s="1"/>
  <c r="AG176" i="4" s="1"/>
  <c r="U176" i="4"/>
  <c r="CL176" i="4" s="1"/>
  <c r="CN176" i="4" s="1"/>
  <c r="CQ176" i="4" s="1"/>
  <c r="CR176" i="4" s="1"/>
  <c r="CE175" i="4"/>
  <c r="CG175" i="4" s="1"/>
  <c r="BX175" i="4"/>
  <c r="BZ175" i="4" s="1"/>
  <c r="BQ175" i="4"/>
  <c r="BS175" i="4" s="1"/>
  <c r="BT175" i="4" s="1"/>
  <c r="BJ175" i="4"/>
  <c r="BL175" i="4" s="1"/>
  <c r="BC175" i="4"/>
  <c r="BE175" i="4" s="1"/>
  <c r="AV175" i="4"/>
  <c r="AX175" i="4" s="1"/>
  <c r="AO175" i="4"/>
  <c r="AQ175" i="4" s="1"/>
  <c r="AH175" i="4"/>
  <c r="AJ175" i="4" s="1"/>
  <c r="AA175" i="4"/>
  <c r="AC175" i="4" s="1"/>
  <c r="AF175" i="4" s="1"/>
  <c r="AG175" i="4" s="1"/>
  <c r="U175" i="4"/>
  <c r="CL175" i="4" s="1"/>
  <c r="CN175" i="4" s="1"/>
  <c r="CE174" i="4"/>
  <c r="CG174" i="4" s="1"/>
  <c r="BX174" i="4"/>
  <c r="BZ174" i="4" s="1"/>
  <c r="BQ174" i="4"/>
  <c r="BS174" i="4" s="1"/>
  <c r="BV174" i="4" s="1"/>
  <c r="BW174" i="4" s="1"/>
  <c r="BJ174" i="4"/>
  <c r="BL174" i="4" s="1"/>
  <c r="BM174" i="4" s="1"/>
  <c r="BC174" i="4"/>
  <c r="BE174" i="4" s="1"/>
  <c r="BF174" i="4" s="1"/>
  <c r="AV174" i="4"/>
  <c r="AX174" i="4" s="1"/>
  <c r="AO174" i="4"/>
  <c r="AQ174" i="4" s="1"/>
  <c r="AH174" i="4"/>
  <c r="AJ174" i="4" s="1"/>
  <c r="AM174" i="4" s="1"/>
  <c r="AN174" i="4" s="1"/>
  <c r="AA174" i="4"/>
  <c r="AC174" i="4" s="1"/>
  <c r="U174" i="4"/>
  <c r="CL174" i="4" s="1"/>
  <c r="CN174" i="4" s="1"/>
  <c r="CE173" i="4"/>
  <c r="CG173" i="4" s="1"/>
  <c r="CJ173" i="4" s="1"/>
  <c r="CK173" i="4" s="1"/>
  <c r="BX173" i="4"/>
  <c r="BZ173" i="4" s="1"/>
  <c r="BQ173" i="4"/>
  <c r="BS173" i="4" s="1"/>
  <c r="BJ173" i="4"/>
  <c r="BL173" i="4" s="1"/>
  <c r="BO173" i="4" s="1"/>
  <c r="BP173" i="4" s="1"/>
  <c r="BC173" i="4"/>
  <c r="BE173" i="4" s="1"/>
  <c r="AV173" i="4"/>
  <c r="AX173" i="4" s="1"/>
  <c r="AO173" i="4"/>
  <c r="AQ173" i="4" s="1"/>
  <c r="AH173" i="4"/>
  <c r="AJ173" i="4" s="1"/>
  <c r="AM173" i="4" s="1"/>
  <c r="AN173" i="4" s="1"/>
  <c r="AA173" i="4"/>
  <c r="AC173" i="4" s="1"/>
  <c r="U173" i="4"/>
  <c r="CL173" i="4" s="1"/>
  <c r="CN173" i="4" s="1"/>
  <c r="CO173" i="4" s="1"/>
  <c r="CE172" i="4"/>
  <c r="CG172" i="4" s="1"/>
  <c r="CH172" i="4" s="1"/>
  <c r="BX172" i="4"/>
  <c r="BZ172" i="4" s="1"/>
  <c r="CA172" i="4" s="1"/>
  <c r="BQ172" i="4"/>
  <c r="BS172" i="4" s="1"/>
  <c r="BJ172" i="4"/>
  <c r="BL172" i="4" s="1"/>
  <c r="BO172" i="4" s="1"/>
  <c r="BP172" i="4" s="1"/>
  <c r="BC172" i="4"/>
  <c r="BE172" i="4" s="1"/>
  <c r="BH172" i="4" s="1"/>
  <c r="BI172" i="4" s="1"/>
  <c r="AV172" i="4"/>
  <c r="AX172" i="4" s="1"/>
  <c r="AO172" i="4"/>
  <c r="AQ172" i="4" s="1"/>
  <c r="AR172" i="4" s="1"/>
  <c r="AH172" i="4"/>
  <c r="AJ172" i="4" s="1"/>
  <c r="AA172" i="4"/>
  <c r="AC172" i="4" s="1"/>
  <c r="U172" i="4"/>
  <c r="CL172" i="4" s="1"/>
  <c r="CN172" i="4" s="1"/>
  <c r="CE171" i="4"/>
  <c r="CG171" i="4" s="1"/>
  <c r="BX171" i="4"/>
  <c r="BZ171" i="4" s="1"/>
  <c r="BQ171" i="4"/>
  <c r="BS171" i="4" s="1"/>
  <c r="BJ171" i="4"/>
  <c r="BL171" i="4" s="1"/>
  <c r="BC171" i="4"/>
  <c r="BE171" i="4" s="1"/>
  <c r="AV171" i="4"/>
  <c r="AX171" i="4" s="1"/>
  <c r="AO171" i="4"/>
  <c r="AQ171" i="4" s="1"/>
  <c r="AR171" i="4" s="1"/>
  <c r="AH171" i="4"/>
  <c r="AJ171" i="4" s="1"/>
  <c r="AK171" i="4" s="1"/>
  <c r="AA171" i="4"/>
  <c r="AC171" i="4" s="1"/>
  <c r="U171" i="4"/>
  <c r="CL171" i="4" s="1"/>
  <c r="CN171" i="4" s="1"/>
  <c r="AA170" i="4"/>
  <c r="AC170" i="4" s="1"/>
  <c r="U170" i="4"/>
  <c r="CL170" i="4" s="1"/>
  <c r="CN170" i="4" s="1"/>
  <c r="CQ170" i="4" s="1"/>
  <c r="CR170" i="4" s="1"/>
  <c r="CE169" i="4"/>
  <c r="CG169" i="4" s="1"/>
  <c r="BX169" i="4"/>
  <c r="BZ169" i="4" s="1"/>
  <c r="BQ169" i="4"/>
  <c r="BS169" i="4" s="1"/>
  <c r="BJ169" i="4"/>
  <c r="BL169" i="4" s="1"/>
  <c r="BC169" i="4"/>
  <c r="BE169" i="4" s="1"/>
  <c r="BH169" i="4" s="1"/>
  <c r="BI169" i="4" s="1"/>
  <c r="AX169" i="4"/>
  <c r="AY169" i="4" s="1"/>
  <c r="AO169" i="4"/>
  <c r="AQ169" i="4" s="1"/>
  <c r="AR169" i="4" s="1"/>
  <c r="AH169" i="4"/>
  <c r="AJ169" i="4" s="1"/>
  <c r="AA169" i="4"/>
  <c r="AC169" i="4" s="1"/>
  <c r="U169" i="4"/>
  <c r="CL169" i="4" s="1"/>
  <c r="CN169" i="4" s="1"/>
  <c r="CE168" i="4"/>
  <c r="CG168" i="4" s="1"/>
  <c r="BX168" i="4"/>
  <c r="BZ168" i="4" s="1"/>
  <c r="CC168" i="4" s="1"/>
  <c r="CD168" i="4" s="1"/>
  <c r="BQ168" i="4"/>
  <c r="BS168" i="4" s="1"/>
  <c r="BV168" i="4" s="1"/>
  <c r="BW168" i="4" s="1"/>
  <c r="BJ168" i="4"/>
  <c r="BL168" i="4" s="1"/>
  <c r="BC168" i="4"/>
  <c r="BE168" i="4" s="1"/>
  <c r="AV168" i="4"/>
  <c r="AX168" i="4" s="1"/>
  <c r="BA168" i="4" s="1"/>
  <c r="BB168" i="4" s="1"/>
  <c r="AO168" i="4"/>
  <c r="AQ168" i="4" s="1"/>
  <c r="AH168" i="4"/>
  <c r="AJ168" i="4" s="1"/>
  <c r="AM168" i="4" s="1"/>
  <c r="AN168" i="4" s="1"/>
  <c r="AA168" i="4"/>
  <c r="AC168" i="4" s="1"/>
  <c r="U168" i="4"/>
  <c r="CL168" i="4" s="1"/>
  <c r="CN168" i="4" s="1"/>
  <c r="CE167" i="4"/>
  <c r="CG167" i="4" s="1"/>
  <c r="BX167" i="4"/>
  <c r="BZ167" i="4" s="1"/>
  <c r="BQ167" i="4"/>
  <c r="BS167" i="4" s="1"/>
  <c r="BV167" i="4" s="1"/>
  <c r="BW167" i="4" s="1"/>
  <c r="BJ167" i="4"/>
  <c r="BL167" i="4" s="1"/>
  <c r="BC167" i="4"/>
  <c r="BE167" i="4" s="1"/>
  <c r="BH167" i="4" s="1"/>
  <c r="BI167" i="4" s="1"/>
  <c r="AV167" i="4"/>
  <c r="AX167" i="4" s="1"/>
  <c r="AO167" i="4"/>
  <c r="AQ167" i="4" s="1"/>
  <c r="AH167" i="4"/>
  <c r="AJ167" i="4" s="1"/>
  <c r="AM167" i="4" s="1"/>
  <c r="AN167" i="4" s="1"/>
  <c r="AA167" i="4"/>
  <c r="AC167" i="4" s="1"/>
  <c r="U167" i="4"/>
  <c r="CL167" i="4" s="1"/>
  <c r="CN167" i="4" s="1"/>
  <c r="CE166" i="4"/>
  <c r="CG166" i="4" s="1"/>
  <c r="BX166" i="4"/>
  <c r="BZ166" i="4" s="1"/>
  <c r="BQ166" i="4"/>
  <c r="BS166" i="4" s="1"/>
  <c r="BJ166" i="4"/>
  <c r="BL166" i="4" s="1"/>
  <c r="BC166" i="4"/>
  <c r="BE166" i="4" s="1"/>
  <c r="AV166" i="4"/>
  <c r="AX166" i="4" s="1"/>
  <c r="AO166" i="4"/>
  <c r="AQ166" i="4" s="1"/>
  <c r="AH166" i="4"/>
  <c r="AJ166" i="4" s="1"/>
  <c r="AM166" i="4" s="1"/>
  <c r="AN166" i="4" s="1"/>
  <c r="AA166" i="4"/>
  <c r="AC166" i="4" s="1"/>
  <c r="AD166" i="4" s="1"/>
  <c r="U166" i="4"/>
  <c r="CL166" i="4" s="1"/>
  <c r="CN166" i="4" s="1"/>
  <c r="CE165" i="4"/>
  <c r="CG165" i="4" s="1"/>
  <c r="BX165" i="4"/>
  <c r="BZ165" i="4" s="1"/>
  <c r="BQ165" i="4"/>
  <c r="BS165" i="4" s="1"/>
  <c r="BV165" i="4" s="1"/>
  <c r="BW165" i="4" s="1"/>
  <c r="AA165" i="4"/>
  <c r="AC165" i="4" s="1"/>
  <c r="AF165" i="4" s="1"/>
  <c r="AG165" i="4" s="1"/>
  <c r="U165" i="4"/>
  <c r="CL165" i="4" s="1"/>
  <c r="CN165" i="4" s="1"/>
  <c r="CE164" i="4"/>
  <c r="CG164" i="4" s="1"/>
  <c r="BX164" i="4"/>
  <c r="BZ164" i="4" s="1"/>
  <c r="BQ164" i="4"/>
  <c r="BS164" i="4" s="1"/>
  <c r="AA164" i="4"/>
  <c r="AC164" i="4" s="1"/>
  <c r="AD164" i="4" s="1"/>
  <c r="U164" i="4"/>
  <c r="CL164" i="4" s="1"/>
  <c r="CN164" i="4" s="1"/>
  <c r="CE163" i="4"/>
  <c r="CG163" i="4" s="1"/>
  <c r="BX163" i="4"/>
  <c r="BZ163" i="4" s="1"/>
  <c r="BQ163" i="4"/>
  <c r="BS163" i="4" s="1"/>
  <c r="AA163" i="4"/>
  <c r="AC163" i="4" s="1"/>
  <c r="AF163" i="4" s="1"/>
  <c r="AG163" i="4" s="1"/>
  <c r="U163" i="4"/>
  <c r="CL163" i="4" s="1"/>
  <c r="CN163" i="4" s="1"/>
  <c r="CE162" i="4"/>
  <c r="CG162" i="4" s="1"/>
  <c r="CH162" i="4" s="1"/>
  <c r="BX162" i="4"/>
  <c r="BZ162" i="4" s="1"/>
  <c r="BQ162" i="4"/>
  <c r="BS162" i="4" s="1"/>
  <c r="BJ162" i="4"/>
  <c r="BL162" i="4" s="1"/>
  <c r="BC162" i="4"/>
  <c r="BE162" i="4" s="1"/>
  <c r="AV162" i="4"/>
  <c r="AX162" i="4" s="1"/>
  <c r="AO162" i="4"/>
  <c r="AQ162" i="4" s="1"/>
  <c r="AH162" i="4"/>
  <c r="AJ162" i="4" s="1"/>
  <c r="AA162" i="4"/>
  <c r="AC162" i="4" s="1"/>
  <c r="U162" i="4"/>
  <c r="CL162" i="4" s="1"/>
  <c r="CN162" i="4" s="1"/>
  <c r="CO162" i="4" s="1"/>
  <c r="CE161" i="4"/>
  <c r="CG161" i="4" s="1"/>
  <c r="BX161" i="4"/>
  <c r="BZ161" i="4" s="1"/>
  <c r="BQ161" i="4"/>
  <c r="BS161" i="4" s="1"/>
  <c r="BV161" i="4" s="1"/>
  <c r="BW161" i="4" s="1"/>
  <c r="BJ161" i="4"/>
  <c r="BL161" i="4" s="1"/>
  <c r="BC161" i="4"/>
  <c r="BE161" i="4" s="1"/>
  <c r="BF161" i="4" s="1"/>
  <c r="AV161" i="4"/>
  <c r="AX161" i="4" s="1"/>
  <c r="BA161" i="4" s="1"/>
  <c r="BB161" i="4" s="1"/>
  <c r="AO161" i="4"/>
  <c r="AQ161" i="4" s="1"/>
  <c r="AH161" i="4"/>
  <c r="AJ161" i="4" s="1"/>
  <c r="AA161" i="4"/>
  <c r="AC161" i="4" s="1"/>
  <c r="U161" i="4"/>
  <c r="CL161" i="4" s="1"/>
  <c r="CN161" i="4" s="1"/>
  <c r="CQ161" i="4" s="1"/>
  <c r="CR161" i="4" s="1"/>
  <c r="CE160" i="4"/>
  <c r="CG160" i="4" s="1"/>
  <c r="BX160" i="4"/>
  <c r="BZ160" i="4" s="1"/>
  <c r="CA160" i="4" s="1"/>
  <c r="BQ160" i="4"/>
  <c r="BS160" i="4" s="1"/>
  <c r="BJ160" i="4"/>
  <c r="BL160" i="4" s="1"/>
  <c r="BC160" i="4"/>
  <c r="BE160" i="4" s="1"/>
  <c r="BH160" i="4" s="1"/>
  <c r="BI160" i="4" s="1"/>
  <c r="AV160" i="4"/>
  <c r="AX160" i="4" s="1"/>
  <c r="AY160" i="4" s="1"/>
  <c r="AO160" i="4"/>
  <c r="AQ160" i="4" s="1"/>
  <c r="AH160" i="4"/>
  <c r="AJ160" i="4" s="1"/>
  <c r="AM160" i="4" s="1"/>
  <c r="AN160" i="4" s="1"/>
  <c r="AA160" i="4"/>
  <c r="AC160" i="4" s="1"/>
  <c r="U160" i="4"/>
  <c r="CL160" i="4" s="1"/>
  <c r="CN160" i="4" s="1"/>
  <c r="CE159" i="4"/>
  <c r="CG159" i="4" s="1"/>
  <c r="CJ159" i="4" s="1"/>
  <c r="CK159" i="4" s="1"/>
  <c r="BX159" i="4"/>
  <c r="BZ159" i="4" s="1"/>
  <c r="BQ159" i="4"/>
  <c r="BS159" i="4" s="1"/>
  <c r="BJ159" i="4"/>
  <c r="BL159" i="4" s="1"/>
  <c r="BC159" i="4"/>
  <c r="BE159" i="4" s="1"/>
  <c r="AV159" i="4"/>
  <c r="AX159" i="4" s="1"/>
  <c r="AO159" i="4"/>
  <c r="AQ159" i="4" s="1"/>
  <c r="AH159" i="4"/>
  <c r="AJ159" i="4" s="1"/>
  <c r="AA159" i="4"/>
  <c r="AC159" i="4" s="1"/>
  <c r="U159" i="4"/>
  <c r="CL159" i="4" s="1"/>
  <c r="CN159" i="4" s="1"/>
  <c r="CE158" i="4"/>
  <c r="CG158" i="4" s="1"/>
  <c r="BX158" i="4"/>
  <c r="BZ158" i="4" s="1"/>
  <c r="BQ158" i="4"/>
  <c r="BS158" i="4" s="1"/>
  <c r="BT158" i="4" s="1"/>
  <c r="BJ158" i="4"/>
  <c r="BL158" i="4" s="1"/>
  <c r="BC158" i="4"/>
  <c r="BE158" i="4" s="1"/>
  <c r="BF158" i="4" s="1"/>
  <c r="AV158" i="4"/>
  <c r="AX158" i="4" s="1"/>
  <c r="BA158" i="4" s="1"/>
  <c r="BB158" i="4" s="1"/>
  <c r="AO158" i="4"/>
  <c r="AQ158" i="4" s="1"/>
  <c r="AH158" i="4"/>
  <c r="AJ158" i="4" s="1"/>
  <c r="AK158" i="4" s="1"/>
  <c r="AA158" i="4"/>
  <c r="AC158" i="4" s="1"/>
  <c r="U158" i="4"/>
  <c r="CL158" i="4" s="1"/>
  <c r="CN158" i="4" s="1"/>
  <c r="CE157" i="4"/>
  <c r="CG157" i="4" s="1"/>
  <c r="BX157" i="4"/>
  <c r="BZ157" i="4" s="1"/>
  <c r="CC157" i="4" s="1"/>
  <c r="CD157" i="4" s="1"/>
  <c r="BQ157" i="4"/>
  <c r="BS157" i="4" s="1"/>
  <c r="BJ157" i="4"/>
  <c r="BL157" i="4" s="1"/>
  <c r="BC157" i="4"/>
  <c r="BE157" i="4" s="1"/>
  <c r="AV157" i="4"/>
  <c r="AX157" i="4" s="1"/>
  <c r="AO157" i="4"/>
  <c r="AQ157" i="4" s="1"/>
  <c r="AH157" i="4"/>
  <c r="AJ157" i="4" s="1"/>
  <c r="AA157" i="4"/>
  <c r="AC157" i="4" s="1"/>
  <c r="AF157" i="4" s="1"/>
  <c r="AG157" i="4" s="1"/>
  <c r="U157" i="4"/>
  <c r="CL157" i="4" s="1"/>
  <c r="CN157" i="4" s="1"/>
  <c r="CE156" i="4"/>
  <c r="CG156" i="4" s="1"/>
  <c r="CH156" i="4" s="1"/>
  <c r="BX156" i="4"/>
  <c r="BZ156" i="4" s="1"/>
  <c r="BQ156" i="4"/>
  <c r="BS156" i="4" s="1"/>
  <c r="BJ156" i="4"/>
  <c r="BL156" i="4" s="1"/>
  <c r="BC156" i="4"/>
  <c r="BE156" i="4" s="1"/>
  <c r="BH156" i="4" s="1"/>
  <c r="BI156" i="4" s="1"/>
  <c r="AV156" i="4"/>
  <c r="AX156" i="4" s="1"/>
  <c r="BA156" i="4" s="1"/>
  <c r="BB156" i="4" s="1"/>
  <c r="AO156" i="4"/>
  <c r="AQ156" i="4" s="1"/>
  <c r="AH156" i="4"/>
  <c r="AJ156" i="4" s="1"/>
  <c r="AK156" i="4" s="1"/>
  <c r="AA156" i="4"/>
  <c r="AC156" i="4" s="1"/>
  <c r="AF156" i="4" s="1"/>
  <c r="AG156" i="4" s="1"/>
  <c r="U156" i="4"/>
  <c r="CL156" i="4" s="1"/>
  <c r="CN156" i="4" s="1"/>
  <c r="CQ156" i="4" s="1"/>
  <c r="CR156" i="4" s="1"/>
  <c r="CE155" i="4"/>
  <c r="CG155" i="4" s="1"/>
  <c r="BX155" i="4"/>
  <c r="BZ155" i="4" s="1"/>
  <c r="BQ155" i="4"/>
  <c r="BS155" i="4" s="1"/>
  <c r="BV155" i="4" s="1"/>
  <c r="BW155" i="4" s="1"/>
  <c r="BJ155" i="4"/>
  <c r="BL155" i="4" s="1"/>
  <c r="BC155" i="4"/>
  <c r="BE155" i="4" s="1"/>
  <c r="BH155" i="4" s="1"/>
  <c r="BI155" i="4" s="1"/>
  <c r="AV155" i="4"/>
  <c r="AX155" i="4" s="1"/>
  <c r="BA155" i="4" s="1"/>
  <c r="BB155" i="4" s="1"/>
  <c r="AO155" i="4"/>
  <c r="AQ155" i="4" s="1"/>
  <c r="AH155" i="4"/>
  <c r="AJ155" i="4" s="1"/>
  <c r="AA155" i="4"/>
  <c r="AC155" i="4" s="1"/>
  <c r="U155" i="4"/>
  <c r="CL155" i="4" s="1"/>
  <c r="CN155" i="4" s="1"/>
  <c r="CE154" i="4"/>
  <c r="CG154" i="4" s="1"/>
  <c r="CH154" i="4" s="1"/>
  <c r="BX154" i="4"/>
  <c r="BZ154" i="4" s="1"/>
  <c r="BQ154" i="4"/>
  <c r="BS154" i="4" s="1"/>
  <c r="BT154" i="4" s="1"/>
  <c r="BJ154" i="4"/>
  <c r="BL154" i="4" s="1"/>
  <c r="BC154" i="4"/>
  <c r="BE154" i="4" s="1"/>
  <c r="BH154" i="4" s="1"/>
  <c r="BI154" i="4" s="1"/>
  <c r="AV154" i="4"/>
  <c r="AX154" i="4" s="1"/>
  <c r="BA154" i="4" s="1"/>
  <c r="BB154" i="4" s="1"/>
  <c r="AO154" i="4"/>
  <c r="AQ154" i="4" s="1"/>
  <c r="AH154" i="4"/>
  <c r="AJ154" i="4" s="1"/>
  <c r="AA154" i="4"/>
  <c r="AC154" i="4" s="1"/>
  <c r="U154" i="4"/>
  <c r="CL154" i="4" s="1"/>
  <c r="CN154" i="4" s="1"/>
  <c r="CO154" i="4" s="1"/>
  <c r="CE153" i="4"/>
  <c r="CG153" i="4" s="1"/>
  <c r="BX153" i="4"/>
  <c r="BZ153" i="4" s="1"/>
  <c r="BQ153" i="4"/>
  <c r="BS153" i="4" s="1"/>
  <c r="BJ153" i="4"/>
  <c r="BL153" i="4" s="1"/>
  <c r="BC153" i="4"/>
  <c r="BE153" i="4" s="1"/>
  <c r="AV153" i="4"/>
  <c r="AX153" i="4" s="1"/>
  <c r="AO153" i="4"/>
  <c r="AQ153" i="4" s="1"/>
  <c r="AT153" i="4" s="1"/>
  <c r="AU153" i="4" s="1"/>
  <c r="AH153" i="4"/>
  <c r="AJ153" i="4" s="1"/>
  <c r="AA153" i="4"/>
  <c r="AC153" i="4" s="1"/>
  <c r="AF153" i="4" s="1"/>
  <c r="AG153" i="4" s="1"/>
  <c r="U153" i="4"/>
  <c r="CL153" i="4" s="1"/>
  <c r="CN153" i="4" s="1"/>
  <c r="CE152" i="4"/>
  <c r="CG152" i="4" s="1"/>
  <c r="BX152" i="4"/>
  <c r="BZ152" i="4" s="1"/>
  <c r="BQ152" i="4"/>
  <c r="BS152" i="4" s="1"/>
  <c r="BJ152" i="4"/>
  <c r="BL152" i="4" s="1"/>
  <c r="BC152" i="4"/>
  <c r="BE152" i="4" s="1"/>
  <c r="BF152" i="4" s="1"/>
  <c r="AV152" i="4"/>
  <c r="AX152" i="4" s="1"/>
  <c r="AO152" i="4"/>
  <c r="AQ152" i="4" s="1"/>
  <c r="AH152" i="4"/>
  <c r="AJ152" i="4" s="1"/>
  <c r="AA152" i="4"/>
  <c r="AC152" i="4" s="1"/>
  <c r="U152" i="4"/>
  <c r="CL152" i="4" s="1"/>
  <c r="CN152" i="4" s="1"/>
  <c r="CE151" i="4"/>
  <c r="CG151" i="4" s="1"/>
  <c r="CJ151" i="4" s="1"/>
  <c r="CK151" i="4" s="1"/>
  <c r="BX151" i="4"/>
  <c r="BZ151" i="4" s="1"/>
  <c r="BQ151" i="4"/>
  <c r="BS151" i="4" s="1"/>
  <c r="BV151" i="4" s="1"/>
  <c r="BW151" i="4" s="1"/>
  <c r="BJ151" i="4"/>
  <c r="BL151" i="4" s="1"/>
  <c r="BO151" i="4" s="1"/>
  <c r="BP151" i="4" s="1"/>
  <c r="BC151" i="4"/>
  <c r="BE151" i="4" s="1"/>
  <c r="BF151" i="4" s="1"/>
  <c r="AV151" i="4"/>
  <c r="AX151" i="4" s="1"/>
  <c r="AO151" i="4"/>
  <c r="AQ151" i="4" s="1"/>
  <c r="AH151" i="4"/>
  <c r="AJ151" i="4" s="1"/>
  <c r="AA151" i="4"/>
  <c r="AC151" i="4" s="1"/>
  <c r="U151" i="4"/>
  <c r="CL151" i="4" s="1"/>
  <c r="CN151" i="4" s="1"/>
  <c r="CQ151" i="4" s="1"/>
  <c r="CR151" i="4" s="1"/>
  <c r="CE150" i="4"/>
  <c r="CG150" i="4" s="1"/>
  <c r="CJ150" i="4" s="1"/>
  <c r="CK150" i="4" s="1"/>
  <c r="BX150" i="4"/>
  <c r="BZ150" i="4" s="1"/>
  <c r="CC150" i="4" s="1"/>
  <c r="CD150" i="4" s="1"/>
  <c r="BQ150" i="4"/>
  <c r="BS150" i="4" s="1"/>
  <c r="BJ150" i="4"/>
  <c r="BL150" i="4" s="1"/>
  <c r="BO150" i="4" s="1"/>
  <c r="BP150" i="4" s="1"/>
  <c r="BC150" i="4"/>
  <c r="BE150" i="4" s="1"/>
  <c r="BH150" i="4" s="1"/>
  <c r="BI150" i="4" s="1"/>
  <c r="AV150" i="4"/>
  <c r="AX150" i="4" s="1"/>
  <c r="AY150" i="4" s="1"/>
  <c r="AO150" i="4"/>
  <c r="AQ150" i="4" s="1"/>
  <c r="AR150" i="4" s="1"/>
  <c r="AH150" i="4"/>
  <c r="AJ150" i="4" s="1"/>
  <c r="AA150" i="4"/>
  <c r="AC150" i="4" s="1"/>
  <c r="AF150" i="4" s="1"/>
  <c r="AG150" i="4" s="1"/>
  <c r="U150" i="4"/>
  <c r="CL150" i="4" s="1"/>
  <c r="CN150" i="4" s="1"/>
  <c r="CE149" i="4"/>
  <c r="CG149" i="4" s="1"/>
  <c r="BX149" i="4"/>
  <c r="BZ149" i="4" s="1"/>
  <c r="CC149" i="4" s="1"/>
  <c r="CD149" i="4" s="1"/>
  <c r="BQ149" i="4"/>
  <c r="BS149" i="4" s="1"/>
  <c r="BV149" i="4" s="1"/>
  <c r="BW149" i="4" s="1"/>
  <c r="BJ149" i="4"/>
  <c r="BL149" i="4" s="1"/>
  <c r="BC149" i="4"/>
  <c r="BE149" i="4" s="1"/>
  <c r="AV149" i="4"/>
  <c r="AX149" i="4" s="1"/>
  <c r="AO149" i="4"/>
  <c r="AQ149" i="4" s="1"/>
  <c r="AH149" i="4"/>
  <c r="AJ149" i="4" s="1"/>
  <c r="AA149" i="4"/>
  <c r="AC149" i="4" s="1"/>
  <c r="U149" i="4"/>
  <c r="CL149" i="4" s="1"/>
  <c r="CN149" i="4" s="1"/>
  <c r="CE148" i="4"/>
  <c r="CG148" i="4" s="1"/>
  <c r="BX148" i="4"/>
  <c r="BZ148" i="4" s="1"/>
  <c r="BQ148" i="4"/>
  <c r="BS148" i="4" s="1"/>
  <c r="BV148" i="4" s="1"/>
  <c r="BW148" i="4" s="1"/>
  <c r="BJ148" i="4"/>
  <c r="BL148" i="4" s="1"/>
  <c r="BC148" i="4"/>
  <c r="BE148" i="4" s="1"/>
  <c r="BH148" i="4" s="1"/>
  <c r="BI148" i="4" s="1"/>
  <c r="AV148" i="4"/>
  <c r="AX148" i="4" s="1"/>
  <c r="BA148" i="4" s="1"/>
  <c r="BB148" i="4" s="1"/>
  <c r="AO148" i="4"/>
  <c r="AQ148" i="4" s="1"/>
  <c r="AH148" i="4"/>
  <c r="AJ148" i="4" s="1"/>
  <c r="AK148" i="4" s="1"/>
  <c r="AA148" i="4"/>
  <c r="AC148" i="4" s="1"/>
  <c r="U148" i="4"/>
  <c r="CL148" i="4" s="1"/>
  <c r="CN148" i="4" s="1"/>
  <c r="CE147" i="4"/>
  <c r="CG147" i="4" s="1"/>
  <c r="BX147" i="4"/>
  <c r="BZ147" i="4" s="1"/>
  <c r="CC147" i="4" s="1"/>
  <c r="CD147" i="4" s="1"/>
  <c r="BQ147" i="4"/>
  <c r="BS147" i="4" s="1"/>
  <c r="BJ147" i="4"/>
  <c r="BL147" i="4" s="1"/>
  <c r="BO147" i="4" s="1"/>
  <c r="BP147" i="4" s="1"/>
  <c r="BC147" i="4"/>
  <c r="BE147" i="4" s="1"/>
  <c r="AV147" i="4"/>
  <c r="AX147" i="4" s="1"/>
  <c r="AO147" i="4"/>
  <c r="AQ147" i="4" s="1"/>
  <c r="AR147" i="4" s="1"/>
  <c r="AH147" i="4"/>
  <c r="AJ147" i="4" s="1"/>
  <c r="AA147" i="4"/>
  <c r="AC147" i="4" s="1"/>
  <c r="U147" i="4"/>
  <c r="CL147" i="4" s="1"/>
  <c r="CN147" i="4" s="1"/>
  <c r="CE146" i="4"/>
  <c r="CG146" i="4" s="1"/>
  <c r="BX146" i="4"/>
  <c r="BZ146" i="4" s="1"/>
  <c r="CA146" i="4" s="1"/>
  <c r="BQ146" i="4"/>
  <c r="BS146" i="4" s="1"/>
  <c r="BJ146" i="4"/>
  <c r="BL146" i="4" s="1"/>
  <c r="BC146" i="4"/>
  <c r="BE146" i="4" s="1"/>
  <c r="BH146" i="4" s="1"/>
  <c r="BI146" i="4" s="1"/>
  <c r="AV146" i="4"/>
  <c r="AX146" i="4" s="1"/>
  <c r="BA146" i="4" s="1"/>
  <c r="BB146" i="4" s="1"/>
  <c r="AO146" i="4"/>
  <c r="AQ146" i="4" s="1"/>
  <c r="AT146" i="4" s="1"/>
  <c r="AU146" i="4" s="1"/>
  <c r="AH146" i="4"/>
  <c r="AJ146" i="4" s="1"/>
  <c r="AM146" i="4" s="1"/>
  <c r="AN146" i="4" s="1"/>
  <c r="AA146" i="4"/>
  <c r="AC146" i="4" s="1"/>
  <c r="U146" i="4"/>
  <c r="CL146" i="4" s="1"/>
  <c r="CN146" i="4" s="1"/>
  <c r="CO146" i="4" s="1"/>
  <c r="CE145" i="4"/>
  <c r="CG145" i="4" s="1"/>
  <c r="CJ145" i="4" s="1"/>
  <c r="CK145" i="4" s="1"/>
  <c r="BX145" i="4"/>
  <c r="BZ145" i="4" s="1"/>
  <c r="BQ145" i="4"/>
  <c r="BS145" i="4" s="1"/>
  <c r="BJ145" i="4"/>
  <c r="BL145" i="4" s="1"/>
  <c r="BC145" i="4"/>
  <c r="BE145" i="4" s="1"/>
  <c r="AV145" i="4"/>
  <c r="AX145" i="4" s="1"/>
  <c r="AO145" i="4"/>
  <c r="AQ145" i="4" s="1"/>
  <c r="AH145" i="4"/>
  <c r="AJ145" i="4" s="1"/>
  <c r="AA145" i="4"/>
  <c r="AC145" i="4" s="1"/>
  <c r="AD145" i="4" s="1"/>
  <c r="U145" i="4"/>
  <c r="CL145" i="4" s="1"/>
  <c r="CN145" i="4" s="1"/>
  <c r="CE144" i="4"/>
  <c r="CG144" i="4" s="1"/>
  <c r="BX144" i="4"/>
  <c r="BZ144" i="4" s="1"/>
  <c r="BQ144" i="4"/>
  <c r="BS144" i="4" s="1"/>
  <c r="BT144" i="4" s="1"/>
  <c r="BJ144" i="4"/>
  <c r="BL144" i="4" s="1"/>
  <c r="BM144" i="4" s="1"/>
  <c r="BC144" i="4"/>
  <c r="BE144" i="4" s="1"/>
  <c r="AV144" i="4"/>
  <c r="AX144" i="4" s="1"/>
  <c r="AO144" i="4"/>
  <c r="AQ144" i="4" s="1"/>
  <c r="AT144" i="4" s="1"/>
  <c r="AU144" i="4" s="1"/>
  <c r="AH144" i="4"/>
  <c r="AJ144" i="4" s="1"/>
  <c r="AA144" i="4"/>
  <c r="AC144" i="4" s="1"/>
  <c r="U144" i="4"/>
  <c r="CL144" i="4" s="1"/>
  <c r="CN144" i="4" s="1"/>
  <c r="CE143" i="4"/>
  <c r="CG143" i="4" s="1"/>
  <c r="BX143" i="4"/>
  <c r="BZ143" i="4" s="1"/>
  <c r="BQ143" i="4"/>
  <c r="BS143" i="4" s="1"/>
  <c r="BT143" i="4" s="1"/>
  <c r="BJ143" i="4"/>
  <c r="BL143" i="4" s="1"/>
  <c r="BC143" i="4"/>
  <c r="BE143" i="4" s="1"/>
  <c r="AV143" i="4"/>
  <c r="AX143" i="4" s="1"/>
  <c r="BA143" i="4" s="1"/>
  <c r="BB143" i="4" s="1"/>
  <c r="AO143" i="4"/>
  <c r="AQ143" i="4" s="1"/>
  <c r="AT143" i="4" s="1"/>
  <c r="AU143" i="4" s="1"/>
  <c r="AH143" i="4"/>
  <c r="AJ143" i="4" s="1"/>
  <c r="AA143" i="4"/>
  <c r="AC143" i="4" s="1"/>
  <c r="U143" i="4"/>
  <c r="CL143" i="4" s="1"/>
  <c r="CN143" i="4" s="1"/>
  <c r="CE142" i="4"/>
  <c r="CG142" i="4" s="1"/>
  <c r="BX142" i="4"/>
  <c r="BZ142" i="4" s="1"/>
  <c r="BQ142" i="4"/>
  <c r="BS142" i="4" s="1"/>
  <c r="BJ142" i="4"/>
  <c r="BL142" i="4" s="1"/>
  <c r="BM142" i="4" s="1"/>
  <c r="BC142" i="4"/>
  <c r="BE142" i="4" s="1"/>
  <c r="BF142" i="4" s="1"/>
  <c r="AV142" i="4"/>
  <c r="AX142" i="4" s="1"/>
  <c r="AO142" i="4"/>
  <c r="AQ142" i="4" s="1"/>
  <c r="AT142" i="4" s="1"/>
  <c r="AU142" i="4" s="1"/>
  <c r="AH142" i="4"/>
  <c r="AJ142" i="4" s="1"/>
  <c r="AA142" i="4"/>
  <c r="AC142" i="4" s="1"/>
  <c r="U142" i="4"/>
  <c r="CL142" i="4" s="1"/>
  <c r="CN142" i="4" s="1"/>
  <c r="CE141" i="4"/>
  <c r="CG141" i="4" s="1"/>
  <c r="CJ141" i="4" s="1"/>
  <c r="CK141" i="4" s="1"/>
  <c r="BX141" i="4"/>
  <c r="BZ141" i="4" s="1"/>
  <c r="BQ141" i="4"/>
  <c r="BS141" i="4" s="1"/>
  <c r="BJ141" i="4"/>
  <c r="BL141" i="4" s="1"/>
  <c r="BC141" i="4"/>
  <c r="BE141" i="4" s="1"/>
  <c r="BF141" i="4" s="1"/>
  <c r="AV141" i="4"/>
  <c r="AX141" i="4" s="1"/>
  <c r="AY141" i="4" s="1"/>
  <c r="AO141" i="4"/>
  <c r="AQ141" i="4" s="1"/>
  <c r="AH141" i="4"/>
  <c r="AJ141" i="4" s="1"/>
  <c r="AA141" i="4"/>
  <c r="AC141" i="4" s="1"/>
  <c r="AF141" i="4" s="1"/>
  <c r="AG141" i="4" s="1"/>
  <c r="U141" i="4"/>
  <c r="CL141" i="4" s="1"/>
  <c r="CN141" i="4" s="1"/>
  <c r="CQ141" i="4" s="1"/>
  <c r="CR141" i="4" s="1"/>
  <c r="CE140" i="4"/>
  <c r="CG140" i="4" s="1"/>
  <c r="BX140" i="4"/>
  <c r="BZ140" i="4" s="1"/>
  <c r="CC140" i="4" s="1"/>
  <c r="CD140" i="4" s="1"/>
  <c r="BQ140" i="4"/>
  <c r="BS140" i="4" s="1"/>
  <c r="BJ140" i="4"/>
  <c r="BL140" i="4" s="1"/>
  <c r="BC140" i="4"/>
  <c r="BE140" i="4" s="1"/>
  <c r="AV140" i="4"/>
  <c r="AX140" i="4" s="1"/>
  <c r="AY140" i="4" s="1"/>
  <c r="AO140" i="4"/>
  <c r="AQ140" i="4" s="1"/>
  <c r="AR140" i="4" s="1"/>
  <c r="AH140" i="4"/>
  <c r="AJ140" i="4" s="1"/>
  <c r="AA140" i="4"/>
  <c r="AC140" i="4" s="1"/>
  <c r="U140" i="4"/>
  <c r="CL140" i="4" s="1"/>
  <c r="CN140" i="4" s="1"/>
  <c r="CE139" i="4"/>
  <c r="CG139" i="4" s="1"/>
  <c r="BX139" i="4"/>
  <c r="BZ139" i="4" s="1"/>
  <c r="BQ139" i="4"/>
  <c r="BS139" i="4" s="1"/>
  <c r="BV139" i="4" s="1"/>
  <c r="BW139" i="4" s="1"/>
  <c r="BJ139" i="4"/>
  <c r="BL139" i="4" s="1"/>
  <c r="BC139" i="4"/>
  <c r="BE139" i="4" s="1"/>
  <c r="AV139" i="4"/>
  <c r="AX139" i="4" s="1"/>
  <c r="AO139" i="4"/>
  <c r="AQ139" i="4" s="1"/>
  <c r="AR139" i="4" s="1"/>
  <c r="AH139" i="4"/>
  <c r="AJ139" i="4" s="1"/>
  <c r="AK139" i="4" s="1"/>
  <c r="AA139" i="4"/>
  <c r="AC139" i="4" s="1"/>
  <c r="U139" i="4"/>
  <c r="CL139" i="4" s="1"/>
  <c r="CN139" i="4" s="1"/>
  <c r="CO139" i="4" s="1"/>
  <c r="CE138" i="4"/>
  <c r="CG138" i="4" s="1"/>
  <c r="CH138" i="4" s="1"/>
  <c r="BX138" i="4"/>
  <c r="BZ138" i="4" s="1"/>
  <c r="BQ138" i="4"/>
  <c r="BS138" i="4" s="1"/>
  <c r="BV138" i="4" s="1"/>
  <c r="BW138" i="4" s="1"/>
  <c r="BJ138" i="4"/>
  <c r="BL138" i="4" s="1"/>
  <c r="BC138" i="4"/>
  <c r="BE138" i="4" s="1"/>
  <c r="AV138" i="4"/>
  <c r="AX138" i="4" s="1"/>
  <c r="AO138" i="4"/>
  <c r="AQ138" i="4" s="1"/>
  <c r="AH138" i="4"/>
  <c r="AJ138" i="4" s="1"/>
  <c r="AA138" i="4"/>
  <c r="AC138" i="4" s="1"/>
  <c r="AD138" i="4" s="1"/>
  <c r="U138" i="4"/>
  <c r="CL138" i="4" s="1"/>
  <c r="CN138" i="4" s="1"/>
  <c r="CO138" i="4" s="1"/>
  <c r="CE137" i="4"/>
  <c r="CG137" i="4" s="1"/>
  <c r="CH137" i="4" s="1"/>
  <c r="BX137" i="4"/>
  <c r="BZ137" i="4" s="1"/>
  <c r="BQ137" i="4"/>
  <c r="BS137" i="4" s="1"/>
  <c r="BJ137" i="4"/>
  <c r="BL137" i="4" s="1"/>
  <c r="BO137" i="4" s="1"/>
  <c r="BP137" i="4" s="1"/>
  <c r="BC137" i="4"/>
  <c r="BE137" i="4" s="1"/>
  <c r="BH137" i="4" s="1"/>
  <c r="BI137" i="4" s="1"/>
  <c r="AV137" i="4"/>
  <c r="AX137" i="4" s="1"/>
  <c r="AO137" i="4"/>
  <c r="AQ137" i="4" s="1"/>
  <c r="AH137" i="4"/>
  <c r="AJ137" i="4" s="1"/>
  <c r="AA137" i="4"/>
  <c r="AC137" i="4" s="1"/>
  <c r="AD137" i="4" s="1"/>
  <c r="U137" i="4"/>
  <c r="CL137" i="4" s="1"/>
  <c r="CN137" i="4" s="1"/>
  <c r="CE136" i="4"/>
  <c r="CG136" i="4" s="1"/>
  <c r="BX136" i="4"/>
  <c r="BZ136" i="4" s="1"/>
  <c r="CA136" i="4" s="1"/>
  <c r="BQ136" i="4"/>
  <c r="BS136" i="4" s="1"/>
  <c r="BJ136" i="4"/>
  <c r="BL136" i="4" s="1"/>
  <c r="BC136" i="4"/>
  <c r="BE136" i="4" s="1"/>
  <c r="BH136" i="4" s="1"/>
  <c r="BI136" i="4" s="1"/>
  <c r="AV136" i="4"/>
  <c r="AX136" i="4" s="1"/>
  <c r="BA136" i="4" s="1"/>
  <c r="BB136" i="4" s="1"/>
  <c r="AO136" i="4"/>
  <c r="AQ136" i="4" s="1"/>
  <c r="AH136" i="4"/>
  <c r="AJ136" i="4" s="1"/>
  <c r="AA136" i="4"/>
  <c r="AC136" i="4" s="1"/>
  <c r="U136" i="4"/>
  <c r="CL136" i="4" s="1"/>
  <c r="CN136" i="4" s="1"/>
  <c r="CE135" i="4"/>
  <c r="CG135" i="4" s="1"/>
  <c r="BX135" i="4"/>
  <c r="BZ135" i="4" s="1"/>
  <c r="BQ135" i="4"/>
  <c r="BS135" i="4" s="1"/>
  <c r="BT135" i="4" s="1"/>
  <c r="BJ135" i="4"/>
  <c r="BL135" i="4" s="1"/>
  <c r="BM135" i="4" s="1"/>
  <c r="BC135" i="4"/>
  <c r="BE135" i="4" s="1"/>
  <c r="AV135" i="4"/>
  <c r="AX135" i="4" s="1"/>
  <c r="BA135" i="4" s="1"/>
  <c r="BB135" i="4" s="1"/>
  <c r="AO135" i="4"/>
  <c r="AQ135" i="4" s="1"/>
  <c r="AT135" i="4" s="1"/>
  <c r="AU135" i="4" s="1"/>
  <c r="AH135" i="4"/>
  <c r="AJ135" i="4" s="1"/>
  <c r="AA135" i="4"/>
  <c r="AC135" i="4" s="1"/>
  <c r="U135" i="4"/>
  <c r="CL135" i="4" s="1"/>
  <c r="CN135" i="4" s="1"/>
  <c r="CE134" i="4"/>
  <c r="CG134" i="4" s="1"/>
  <c r="BX134" i="4"/>
  <c r="BZ134" i="4" s="1"/>
  <c r="BQ134" i="4"/>
  <c r="BS134" i="4" s="1"/>
  <c r="BJ134" i="4"/>
  <c r="BL134" i="4" s="1"/>
  <c r="BM134" i="4" s="1"/>
  <c r="BC134" i="4"/>
  <c r="BE134" i="4" s="1"/>
  <c r="BF134" i="4" s="1"/>
  <c r="AV134" i="4"/>
  <c r="AX134" i="4" s="1"/>
  <c r="AO134" i="4"/>
  <c r="AQ134" i="4" s="1"/>
  <c r="AT134" i="4" s="1"/>
  <c r="AU134" i="4" s="1"/>
  <c r="AH134" i="4"/>
  <c r="AJ134" i="4" s="1"/>
  <c r="AM134" i="4" s="1"/>
  <c r="AN134" i="4" s="1"/>
  <c r="AA134" i="4"/>
  <c r="AC134" i="4" s="1"/>
  <c r="U134" i="4"/>
  <c r="CL134" i="4" s="1"/>
  <c r="CN134" i="4" s="1"/>
  <c r="CE133" i="4"/>
  <c r="CG133" i="4" s="1"/>
  <c r="CJ133" i="4" s="1"/>
  <c r="CK133" i="4" s="1"/>
  <c r="BX133" i="4"/>
  <c r="BZ133" i="4" s="1"/>
  <c r="BQ133" i="4"/>
  <c r="BS133" i="4" s="1"/>
  <c r="BJ133" i="4"/>
  <c r="BL133" i="4" s="1"/>
  <c r="BC133" i="4"/>
  <c r="BE133" i="4" s="1"/>
  <c r="BF133" i="4" s="1"/>
  <c r="AV133" i="4"/>
  <c r="AX133" i="4" s="1"/>
  <c r="AO133" i="4"/>
  <c r="AQ133" i="4" s="1"/>
  <c r="AH133" i="4"/>
  <c r="AJ133" i="4" s="1"/>
  <c r="AM133" i="4" s="1"/>
  <c r="AN133" i="4" s="1"/>
  <c r="AA133" i="4"/>
  <c r="AC133" i="4" s="1"/>
  <c r="AF133" i="4" s="1"/>
  <c r="AG133" i="4" s="1"/>
  <c r="U133" i="4"/>
  <c r="CL133" i="4" s="1"/>
  <c r="CN133" i="4" s="1"/>
  <c r="CQ133" i="4" s="1"/>
  <c r="CR133" i="4" s="1"/>
  <c r="CE132" i="4"/>
  <c r="CG132" i="4" s="1"/>
  <c r="CJ132" i="4" s="1"/>
  <c r="CK132" i="4" s="1"/>
  <c r="BX132" i="4"/>
  <c r="BZ132" i="4" s="1"/>
  <c r="CC132" i="4" s="1"/>
  <c r="CD132" i="4" s="1"/>
  <c r="BQ132" i="4"/>
  <c r="BS132" i="4" s="1"/>
  <c r="BJ132" i="4"/>
  <c r="BL132" i="4" s="1"/>
  <c r="BC132" i="4"/>
  <c r="BE132" i="4" s="1"/>
  <c r="AV132" i="4"/>
  <c r="AX132" i="4" s="1"/>
  <c r="AO132" i="4"/>
  <c r="AQ132" i="4" s="1"/>
  <c r="AH132" i="4"/>
  <c r="AJ132" i="4" s="1"/>
  <c r="AA132" i="4"/>
  <c r="AC132" i="4" s="1"/>
  <c r="AF132" i="4" s="1"/>
  <c r="AG132" i="4" s="1"/>
  <c r="U132" i="4"/>
  <c r="CL132" i="4" s="1"/>
  <c r="CN132" i="4" s="1"/>
  <c r="CE131" i="4"/>
  <c r="CG131" i="4" s="1"/>
  <c r="BX131" i="4"/>
  <c r="BZ131" i="4" s="1"/>
  <c r="CC131" i="4" s="1"/>
  <c r="CD131" i="4" s="1"/>
  <c r="BQ131" i="4"/>
  <c r="BS131" i="4" s="1"/>
  <c r="BV131" i="4" s="1"/>
  <c r="BW131" i="4" s="1"/>
  <c r="BJ131" i="4"/>
  <c r="BL131" i="4" s="1"/>
  <c r="BC131" i="4"/>
  <c r="BE131" i="4" s="1"/>
  <c r="AV131" i="4"/>
  <c r="AX131" i="4" s="1"/>
  <c r="BA131" i="4" s="1"/>
  <c r="BB131" i="4" s="1"/>
  <c r="AO131" i="4"/>
  <c r="AQ131" i="4" s="1"/>
  <c r="AR131" i="4" s="1"/>
  <c r="AH131" i="4"/>
  <c r="AJ131" i="4" s="1"/>
  <c r="AA131" i="4"/>
  <c r="AC131" i="4" s="1"/>
  <c r="U131" i="4"/>
  <c r="CL131" i="4" s="1"/>
  <c r="CN131" i="4" s="1"/>
  <c r="CE130" i="4"/>
  <c r="CG130" i="4" s="1"/>
  <c r="BX130" i="4"/>
  <c r="BZ130" i="4" s="1"/>
  <c r="BQ130" i="4"/>
  <c r="BS130" i="4" s="1"/>
  <c r="BJ130" i="4"/>
  <c r="BL130" i="4" s="1"/>
  <c r="BC130" i="4"/>
  <c r="BE130" i="4" s="1"/>
  <c r="AV130" i="4"/>
  <c r="AX130" i="4" s="1"/>
  <c r="AO130" i="4"/>
  <c r="AQ130" i="4" s="1"/>
  <c r="AT130" i="4" s="1"/>
  <c r="AU130" i="4" s="1"/>
  <c r="AH130" i="4"/>
  <c r="AJ130" i="4" s="1"/>
  <c r="AK130" i="4" s="1"/>
  <c r="AA130" i="4"/>
  <c r="AC130" i="4" s="1"/>
  <c r="AD130" i="4" s="1"/>
  <c r="U130" i="4"/>
  <c r="CL130" i="4" s="1"/>
  <c r="CN130" i="4" s="1"/>
  <c r="CE129" i="4"/>
  <c r="CG129" i="4" s="1"/>
  <c r="CH129" i="4" s="1"/>
  <c r="BX129" i="4"/>
  <c r="BZ129" i="4" s="1"/>
  <c r="CC129" i="4" s="1"/>
  <c r="CD129" i="4" s="1"/>
  <c r="BQ129" i="4"/>
  <c r="BS129" i="4" s="1"/>
  <c r="BJ129" i="4"/>
  <c r="BL129" i="4" s="1"/>
  <c r="BO129" i="4" s="1"/>
  <c r="BP129" i="4" s="1"/>
  <c r="BC129" i="4"/>
  <c r="BE129" i="4" s="1"/>
  <c r="AV129" i="4"/>
  <c r="AX129" i="4" s="1"/>
  <c r="AO129" i="4"/>
  <c r="AQ129" i="4" s="1"/>
  <c r="AT129" i="4" s="1"/>
  <c r="AU129" i="4" s="1"/>
  <c r="AH129" i="4"/>
  <c r="AJ129" i="4" s="1"/>
  <c r="AA129" i="4"/>
  <c r="AC129" i="4" s="1"/>
  <c r="U129" i="4"/>
  <c r="CL129" i="4" s="1"/>
  <c r="CN129" i="4" s="1"/>
  <c r="CE128" i="4"/>
  <c r="CG128" i="4" s="1"/>
  <c r="BX128" i="4"/>
  <c r="BZ128" i="4" s="1"/>
  <c r="CA128" i="4" s="1"/>
  <c r="BQ128" i="4"/>
  <c r="BS128" i="4" s="1"/>
  <c r="BJ128" i="4"/>
  <c r="BL128" i="4" s="1"/>
  <c r="BO128" i="4" s="1"/>
  <c r="BP128" i="4" s="1"/>
  <c r="BC128" i="4"/>
  <c r="BE128" i="4" s="1"/>
  <c r="BH128" i="4" s="1"/>
  <c r="BI128" i="4" s="1"/>
  <c r="AV128" i="4"/>
  <c r="AX128" i="4" s="1"/>
  <c r="AO128" i="4"/>
  <c r="AQ128" i="4" s="1"/>
  <c r="AH128" i="4"/>
  <c r="AJ128" i="4" s="1"/>
  <c r="AM128" i="4" s="1"/>
  <c r="AN128" i="4" s="1"/>
  <c r="AA128" i="4"/>
  <c r="AC128" i="4" s="1"/>
  <c r="U128" i="4"/>
  <c r="CL128" i="4" s="1"/>
  <c r="CN128" i="4" s="1"/>
  <c r="CO128" i="4" s="1"/>
  <c r="CE127" i="4"/>
  <c r="CG127" i="4" s="1"/>
  <c r="BX127" i="4"/>
  <c r="BZ127" i="4" s="1"/>
  <c r="BQ127" i="4"/>
  <c r="BS127" i="4" s="1"/>
  <c r="BJ127" i="4"/>
  <c r="BL127" i="4" s="1"/>
  <c r="BC127" i="4"/>
  <c r="BE127" i="4" s="1"/>
  <c r="AV127" i="4"/>
  <c r="AX127" i="4" s="1"/>
  <c r="AY127" i="4" s="1"/>
  <c r="AO127" i="4"/>
  <c r="AQ127" i="4" s="1"/>
  <c r="AH127" i="4"/>
  <c r="AJ127" i="4" s="1"/>
  <c r="AM127" i="4" s="1"/>
  <c r="AN127" i="4" s="1"/>
  <c r="AA127" i="4"/>
  <c r="AC127" i="4" s="1"/>
  <c r="AF127" i="4" s="1"/>
  <c r="AG127" i="4" s="1"/>
  <c r="U127" i="4"/>
  <c r="CL127" i="4" s="1"/>
  <c r="CN127" i="4" s="1"/>
  <c r="CE126" i="4"/>
  <c r="CG126" i="4" s="1"/>
  <c r="BX126" i="4"/>
  <c r="BZ126" i="4" s="1"/>
  <c r="CC126" i="4" s="1"/>
  <c r="CD126" i="4" s="1"/>
  <c r="BQ126" i="4"/>
  <c r="BS126" i="4" s="1"/>
  <c r="BJ126" i="4"/>
  <c r="BL126" i="4" s="1"/>
  <c r="BC126" i="4"/>
  <c r="BE126" i="4" s="1"/>
  <c r="AV126" i="4"/>
  <c r="AX126" i="4" s="1"/>
  <c r="AO126" i="4"/>
  <c r="AQ126" i="4" s="1"/>
  <c r="AT126" i="4" s="1"/>
  <c r="AU126" i="4" s="1"/>
  <c r="AH126" i="4"/>
  <c r="AJ126" i="4" s="1"/>
  <c r="AA126" i="4"/>
  <c r="AC126" i="4" s="1"/>
  <c r="U126" i="4"/>
  <c r="CL126" i="4" s="1"/>
  <c r="CN126" i="4" s="1"/>
  <c r="CE125" i="4"/>
  <c r="CG125" i="4" s="1"/>
  <c r="CJ125" i="4" s="1"/>
  <c r="CK125" i="4" s="1"/>
  <c r="BX125" i="4"/>
  <c r="BZ125" i="4" s="1"/>
  <c r="BQ125" i="4"/>
  <c r="BS125" i="4" s="1"/>
  <c r="BJ125" i="4"/>
  <c r="BL125" i="4" s="1"/>
  <c r="BC125" i="4"/>
  <c r="BE125" i="4" s="1"/>
  <c r="AV125" i="4"/>
  <c r="AX125" i="4" s="1"/>
  <c r="AO125" i="4"/>
  <c r="AQ125" i="4" s="1"/>
  <c r="AH125" i="4"/>
  <c r="AJ125" i="4" s="1"/>
  <c r="AA125" i="4"/>
  <c r="AC125" i="4" s="1"/>
  <c r="U125" i="4"/>
  <c r="CL125" i="4" s="1"/>
  <c r="CN125" i="4" s="1"/>
  <c r="CE124" i="4"/>
  <c r="CG124" i="4" s="1"/>
  <c r="BX124" i="4"/>
  <c r="BZ124" i="4" s="1"/>
  <c r="CC124" i="4" s="1"/>
  <c r="CD124" i="4" s="1"/>
  <c r="BQ124" i="4"/>
  <c r="BS124" i="4" s="1"/>
  <c r="BJ124" i="4"/>
  <c r="BL124" i="4" s="1"/>
  <c r="BC124" i="4"/>
  <c r="BE124" i="4" s="1"/>
  <c r="AV124" i="4"/>
  <c r="AX124" i="4" s="1"/>
  <c r="AO124" i="4"/>
  <c r="AQ124" i="4" s="1"/>
  <c r="AH124" i="4"/>
  <c r="AJ124" i="4" s="1"/>
  <c r="AA124" i="4"/>
  <c r="AC124" i="4" s="1"/>
  <c r="U124" i="4"/>
  <c r="CL124" i="4" s="1"/>
  <c r="CN124" i="4" s="1"/>
  <c r="CE123" i="4"/>
  <c r="CG123" i="4" s="1"/>
  <c r="BX123" i="4"/>
  <c r="BZ123" i="4" s="1"/>
  <c r="BQ123" i="4"/>
  <c r="BS123" i="4" s="1"/>
  <c r="BJ123" i="4"/>
  <c r="BL123" i="4" s="1"/>
  <c r="BC123" i="4"/>
  <c r="BE123" i="4" s="1"/>
  <c r="BF123" i="4" s="1"/>
  <c r="AV123" i="4"/>
  <c r="AX123" i="4" s="1"/>
  <c r="AO123" i="4"/>
  <c r="AQ123" i="4" s="1"/>
  <c r="AH123" i="4"/>
  <c r="AJ123" i="4" s="1"/>
  <c r="AA123" i="4"/>
  <c r="AC123" i="4" s="1"/>
  <c r="U123" i="4"/>
  <c r="CL123" i="4" s="1"/>
  <c r="CN123" i="4" s="1"/>
  <c r="CO123" i="4" s="1"/>
  <c r="CE122" i="4"/>
  <c r="CG122" i="4" s="1"/>
  <c r="CJ122" i="4" s="1"/>
  <c r="CK122" i="4" s="1"/>
  <c r="BX122" i="4"/>
  <c r="BZ122" i="4" s="1"/>
  <c r="BQ122" i="4"/>
  <c r="BS122" i="4" s="1"/>
  <c r="BJ122" i="4"/>
  <c r="BL122" i="4" s="1"/>
  <c r="BC122" i="4"/>
  <c r="BE122" i="4" s="1"/>
  <c r="AV122" i="4"/>
  <c r="AX122" i="4" s="1"/>
  <c r="AO122" i="4"/>
  <c r="AQ122" i="4" s="1"/>
  <c r="AT122" i="4" s="1"/>
  <c r="AU122" i="4" s="1"/>
  <c r="AH122" i="4"/>
  <c r="AJ122" i="4" s="1"/>
  <c r="AA122" i="4"/>
  <c r="AC122" i="4" s="1"/>
  <c r="U122" i="4"/>
  <c r="CL122" i="4" s="1"/>
  <c r="CN122" i="4" s="1"/>
  <c r="CE121" i="4"/>
  <c r="CG121" i="4" s="1"/>
  <c r="BX121" i="4"/>
  <c r="BZ121" i="4" s="1"/>
  <c r="CA121" i="4" s="1"/>
  <c r="BQ121" i="4"/>
  <c r="BS121" i="4" s="1"/>
  <c r="BJ121" i="4"/>
  <c r="BL121" i="4" s="1"/>
  <c r="BC121" i="4"/>
  <c r="BE121" i="4" s="1"/>
  <c r="AV121" i="4"/>
  <c r="AX121" i="4" s="1"/>
  <c r="AO121" i="4"/>
  <c r="AQ121" i="4" s="1"/>
  <c r="AH121" i="4"/>
  <c r="AJ121" i="4" s="1"/>
  <c r="AA121" i="4"/>
  <c r="AC121" i="4" s="1"/>
  <c r="U121" i="4"/>
  <c r="CL121" i="4" s="1"/>
  <c r="CN121" i="4" s="1"/>
  <c r="CE120" i="4"/>
  <c r="CG120" i="4" s="1"/>
  <c r="BX120" i="4"/>
  <c r="BZ120" i="4" s="1"/>
  <c r="BQ120" i="4"/>
  <c r="BS120" i="4" s="1"/>
  <c r="BJ120" i="4"/>
  <c r="BL120" i="4" s="1"/>
  <c r="BC120" i="4"/>
  <c r="BE120" i="4" s="1"/>
  <c r="AV120" i="4"/>
  <c r="AX120" i="4" s="1"/>
  <c r="AO120" i="4"/>
  <c r="AQ120" i="4" s="1"/>
  <c r="AH120" i="4"/>
  <c r="AJ120" i="4" s="1"/>
  <c r="AA120" i="4"/>
  <c r="AC120" i="4" s="1"/>
  <c r="AF120" i="4" s="1"/>
  <c r="AG120" i="4" s="1"/>
  <c r="U120" i="4"/>
  <c r="CL120" i="4" s="1"/>
  <c r="CN120" i="4" s="1"/>
  <c r="CE119" i="4"/>
  <c r="CG119" i="4" s="1"/>
  <c r="BX119" i="4"/>
  <c r="BZ119" i="4" s="1"/>
  <c r="BQ119" i="4"/>
  <c r="BS119" i="4" s="1"/>
  <c r="BJ119" i="4"/>
  <c r="BL119" i="4" s="1"/>
  <c r="BC119" i="4"/>
  <c r="BE119" i="4" s="1"/>
  <c r="AV119" i="4"/>
  <c r="AX119" i="4" s="1"/>
  <c r="AO119" i="4"/>
  <c r="AQ119" i="4" s="1"/>
  <c r="AT119" i="4" s="1"/>
  <c r="AU119" i="4" s="1"/>
  <c r="AH119" i="4"/>
  <c r="AJ119" i="4" s="1"/>
  <c r="AA119" i="4"/>
  <c r="AC119" i="4" s="1"/>
  <c r="AD119" i="4" s="1"/>
  <c r="U119" i="4"/>
  <c r="CL119" i="4" s="1"/>
  <c r="CN119" i="4" s="1"/>
  <c r="CE118" i="4"/>
  <c r="CG118" i="4" s="1"/>
  <c r="BX118" i="4"/>
  <c r="BZ118" i="4" s="1"/>
  <c r="CA118" i="4" s="1"/>
  <c r="BQ118" i="4"/>
  <c r="BS118" i="4" s="1"/>
  <c r="BJ118" i="4"/>
  <c r="BL118" i="4" s="1"/>
  <c r="BC118" i="4"/>
  <c r="BE118" i="4" s="1"/>
  <c r="AV118" i="4"/>
  <c r="AX118" i="4" s="1"/>
  <c r="AO118" i="4"/>
  <c r="AQ118" i="4" s="1"/>
  <c r="AH118" i="4"/>
  <c r="AJ118" i="4" s="1"/>
  <c r="AK118" i="4" s="1"/>
  <c r="AA118" i="4"/>
  <c r="AC118" i="4" s="1"/>
  <c r="U118" i="4"/>
  <c r="CL118" i="4" s="1"/>
  <c r="CN118" i="4" s="1"/>
  <c r="CQ118" i="4" s="1"/>
  <c r="CR118" i="4" s="1"/>
  <c r="CE117" i="4"/>
  <c r="CG117" i="4" s="1"/>
  <c r="CH117" i="4" s="1"/>
  <c r="BX117" i="4"/>
  <c r="BZ117" i="4" s="1"/>
  <c r="BQ117" i="4"/>
  <c r="BS117" i="4" s="1"/>
  <c r="BT117" i="4" s="1"/>
  <c r="BJ117" i="4"/>
  <c r="BL117" i="4" s="1"/>
  <c r="BC117" i="4"/>
  <c r="BE117" i="4" s="1"/>
  <c r="AV117" i="4"/>
  <c r="AX117" i="4" s="1"/>
  <c r="BA117" i="4" s="1"/>
  <c r="BB117" i="4" s="1"/>
  <c r="AO117" i="4"/>
  <c r="AQ117" i="4" s="1"/>
  <c r="AH117" i="4"/>
  <c r="AJ117" i="4" s="1"/>
  <c r="AA117" i="4"/>
  <c r="AC117" i="4" s="1"/>
  <c r="AD117" i="4" s="1"/>
  <c r="U117" i="4"/>
  <c r="CL117" i="4" s="1"/>
  <c r="CN117" i="4" s="1"/>
  <c r="CE116" i="4"/>
  <c r="CG116" i="4" s="1"/>
  <c r="BX116" i="4"/>
  <c r="BZ116" i="4" s="1"/>
  <c r="BQ116" i="4"/>
  <c r="BS116" i="4" s="1"/>
  <c r="BJ116" i="4"/>
  <c r="BL116" i="4" s="1"/>
  <c r="BM116" i="4" s="1"/>
  <c r="BC116" i="4"/>
  <c r="BE116" i="4" s="1"/>
  <c r="BF116" i="4" s="1"/>
  <c r="AV116" i="4"/>
  <c r="AX116" i="4" s="1"/>
  <c r="AO116" i="4"/>
  <c r="AQ116" i="4" s="1"/>
  <c r="AH116" i="4"/>
  <c r="AJ116" i="4" s="1"/>
  <c r="AA116" i="4"/>
  <c r="AC116" i="4" s="1"/>
  <c r="U116" i="4"/>
  <c r="CL116" i="4" s="1"/>
  <c r="CN116" i="4" s="1"/>
  <c r="CQ116" i="4" s="1"/>
  <c r="CR116" i="4" s="1"/>
  <c r="CE115" i="4"/>
  <c r="CG115" i="4" s="1"/>
  <c r="BX115" i="4"/>
  <c r="BZ115" i="4" s="1"/>
  <c r="BQ115" i="4"/>
  <c r="BS115" i="4" s="1"/>
  <c r="BT115" i="4" s="1"/>
  <c r="BJ115" i="4"/>
  <c r="BL115" i="4" s="1"/>
  <c r="BC115" i="4"/>
  <c r="BE115" i="4" s="1"/>
  <c r="AV115" i="4"/>
  <c r="AX115" i="4" s="1"/>
  <c r="AO115" i="4"/>
  <c r="AQ115" i="4" s="1"/>
  <c r="AH115" i="4"/>
  <c r="AJ115" i="4" s="1"/>
  <c r="AA115" i="4"/>
  <c r="AC115" i="4" s="1"/>
  <c r="AF115" i="4" s="1"/>
  <c r="AG115" i="4" s="1"/>
  <c r="U115" i="4"/>
  <c r="CL115" i="4" s="1"/>
  <c r="CN115" i="4" s="1"/>
  <c r="CO115" i="4" s="1"/>
  <c r="CE114" i="4"/>
  <c r="CG114" i="4" s="1"/>
  <c r="BX114" i="4"/>
  <c r="BZ114" i="4" s="1"/>
  <c r="CC114" i="4" s="1"/>
  <c r="CD114" i="4" s="1"/>
  <c r="BQ114" i="4"/>
  <c r="BS114" i="4" s="1"/>
  <c r="BJ114" i="4"/>
  <c r="BL114" i="4" s="1"/>
  <c r="BM114" i="4" s="1"/>
  <c r="BC114" i="4"/>
  <c r="BE114" i="4" s="1"/>
  <c r="AV114" i="4"/>
  <c r="AX114" i="4" s="1"/>
  <c r="AO114" i="4"/>
  <c r="AQ114" i="4" s="1"/>
  <c r="AH114" i="4"/>
  <c r="AJ114" i="4" s="1"/>
  <c r="AA114" i="4"/>
  <c r="AC114" i="4" s="1"/>
  <c r="AD114" i="4" s="1"/>
  <c r="U114" i="4"/>
  <c r="CL114" i="4" s="1"/>
  <c r="CN114" i="4" s="1"/>
  <c r="CE113" i="4"/>
  <c r="CG113" i="4" s="1"/>
  <c r="BX113" i="4"/>
  <c r="BZ113" i="4" s="1"/>
  <c r="CC113" i="4" s="1"/>
  <c r="CD113" i="4" s="1"/>
  <c r="BQ113" i="4"/>
  <c r="BS113" i="4" s="1"/>
  <c r="BV113" i="4" s="1"/>
  <c r="BW113" i="4" s="1"/>
  <c r="BJ113" i="4"/>
  <c r="BL113" i="4" s="1"/>
  <c r="BO113" i="4" s="1"/>
  <c r="BP113" i="4" s="1"/>
  <c r="BC113" i="4"/>
  <c r="BE113" i="4" s="1"/>
  <c r="AV113" i="4"/>
  <c r="AX113" i="4" s="1"/>
  <c r="BA113" i="4" s="1"/>
  <c r="BB113" i="4" s="1"/>
  <c r="AO113" i="4"/>
  <c r="AQ113" i="4" s="1"/>
  <c r="AH113" i="4"/>
  <c r="AJ113" i="4" s="1"/>
  <c r="AA113" i="4"/>
  <c r="AC113" i="4" s="1"/>
  <c r="U113" i="4"/>
  <c r="CL113" i="4" s="1"/>
  <c r="CN113" i="4" s="1"/>
  <c r="CE112" i="4"/>
  <c r="CG112" i="4" s="1"/>
  <c r="BX112" i="4"/>
  <c r="BZ112" i="4" s="1"/>
  <c r="BQ112" i="4"/>
  <c r="BS112" i="4" s="1"/>
  <c r="BJ112" i="4"/>
  <c r="BL112" i="4" s="1"/>
  <c r="BC112" i="4"/>
  <c r="BE112" i="4" s="1"/>
  <c r="BH112" i="4" s="1"/>
  <c r="BI112" i="4" s="1"/>
  <c r="AV112" i="4"/>
  <c r="AX112" i="4" s="1"/>
  <c r="BA112" i="4" s="1"/>
  <c r="BB112" i="4" s="1"/>
  <c r="AO112" i="4"/>
  <c r="AQ112" i="4" s="1"/>
  <c r="AH112" i="4"/>
  <c r="AJ112" i="4" s="1"/>
  <c r="AK112" i="4" s="1"/>
  <c r="AA112" i="4"/>
  <c r="AC112" i="4" s="1"/>
  <c r="U112" i="4"/>
  <c r="CL112" i="4" s="1"/>
  <c r="CN112" i="4" s="1"/>
  <c r="CE111" i="4"/>
  <c r="CG111" i="4" s="1"/>
  <c r="BX111" i="4"/>
  <c r="BZ111" i="4" s="1"/>
  <c r="CC111" i="4" s="1"/>
  <c r="CD111" i="4" s="1"/>
  <c r="BQ111" i="4"/>
  <c r="BS111" i="4" s="1"/>
  <c r="BT111" i="4" s="1"/>
  <c r="BJ111" i="4"/>
  <c r="BL111" i="4" s="1"/>
  <c r="BO111" i="4" s="1"/>
  <c r="BP111" i="4" s="1"/>
  <c r="BC111" i="4"/>
  <c r="BE111" i="4" s="1"/>
  <c r="AV111" i="4"/>
  <c r="AX111" i="4" s="1"/>
  <c r="BA111" i="4" s="1"/>
  <c r="BB111" i="4" s="1"/>
  <c r="AO111" i="4"/>
  <c r="AQ111" i="4" s="1"/>
  <c r="AT111" i="4" s="1"/>
  <c r="AU111" i="4" s="1"/>
  <c r="AH111" i="4"/>
  <c r="AJ111" i="4" s="1"/>
  <c r="AA111" i="4"/>
  <c r="AC111" i="4" s="1"/>
  <c r="U111" i="4"/>
  <c r="CL111" i="4" s="1"/>
  <c r="CN111" i="4" s="1"/>
  <c r="CE110" i="4"/>
  <c r="CG110" i="4" s="1"/>
  <c r="BX110" i="4"/>
  <c r="BZ110" i="4" s="1"/>
  <c r="CA110" i="4" s="1"/>
  <c r="BQ110" i="4"/>
  <c r="BS110" i="4" s="1"/>
  <c r="BT110" i="4" s="1"/>
  <c r="BJ110" i="4"/>
  <c r="BL110" i="4" s="1"/>
  <c r="BC110" i="4"/>
  <c r="BE110" i="4" s="1"/>
  <c r="AV110" i="4"/>
  <c r="AX110" i="4" s="1"/>
  <c r="AO110" i="4"/>
  <c r="AQ110" i="4" s="1"/>
  <c r="AH110" i="4"/>
  <c r="AJ110" i="4" s="1"/>
  <c r="AA110" i="4"/>
  <c r="AC110" i="4" s="1"/>
  <c r="AD110" i="4" s="1"/>
  <c r="U110" i="4"/>
  <c r="CL110" i="4" s="1"/>
  <c r="CN110" i="4" s="1"/>
  <c r="AA109" i="4"/>
  <c r="AC109" i="4" s="1"/>
  <c r="AF109" i="4" s="1"/>
  <c r="AG109" i="4" s="1"/>
  <c r="U109" i="4"/>
  <c r="CL109" i="4" s="1"/>
  <c r="CN109" i="4" s="1"/>
  <c r="CE108" i="4"/>
  <c r="CG108" i="4" s="1"/>
  <c r="CJ108" i="4" s="1"/>
  <c r="CK108" i="4" s="1"/>
  <c r="BX108" i="4"/>
  <c r="BZ108" i="4" s="1"/>
  <c r="BQ108" i="4"/>
  <c r="BS108" i="4" s="1"/>
  <c r="BJ108" i="4"/>
  <c r="BL108" i="4" s="1"/>
  <c r="BC108" i="4"/>
  <c r="BE108" i="4" s="1"/>
  <c r="BH108" i="4" s="1"/>
  <c r="BI108" i="4" s="1"/>
  <c r="AX108" i="4"/>
  <c r="AO108" i="4"/>
  <c r="AQ108" i="4" s="1"/>
  <c r="AH108" i="4"/>
  <c r="AJ108" i="4" s="1"/>
  <c r="AM108" i="4" s="1"/>
  <c r="AN108" i="4" s="1"/>
  <c r="AA108" i="4"/>
  <c r="AC108" i="4" s="1"/>
  <c r="AD108" i="4" s="1"/>
  <c r="U108" i="4"/>
  <c r="CL108" i="4" s="1"/>
  <c r="CN108" i="4" s="1"/>
  <c r="CE107" i="4"/>
  <c r="CG107" i="4" s="1"/>
  <c r="BX107" i="4"/>
  <c r="BZ107" i="4" s="1"/>
  <c r="BQ107" i="4"/>
  <c r="BS107" i="4" s="1"/>
  <c r="BJ107" i="4"/>
  <c r="BL107" i="4" s="1"/>
  <c r="BO107" i="4" s="1"/>
  <c r="BP107" i="4" s="1"/>
  <c r="BC107" i="4"/>
  <c r="BE107" i="4" s="1"/>
  <c r="AV107" i="4"/>
  <c r="AX107" i="4" s="1"/>
  <c r="AO107" i="4"/>
  <c r="AQ107" i="4" s="1"/>
  <c r="AT107" i="4" s="1"/>
  <c r="AU107" i="4" s="1"/>
  <c r="AH107" i="4"/>
  <c r="AJ107" i="4" s="1"/>
  <c r="AA107" i="4"/>
  <c r="AC107" i="4" s="1"/>
  <c r="U107" i="4"/>
  <c r="CL107" i="4" s="1"/>
  <c r="CN107" i="4" s="1"/>
  <c r="CE106" i="4"/>
  <c r="CG106" i="4" s="1"/>
  <c r="CH106" i="4" s="1"/>
  <c r="BX106" i="4"/>
  <c r="BZ106" i="4" s="1"/>
  <c r="BQ106" i="4"/>
  <c r="BS106" i="4" s="1"/>
  <c r="BT106" i="4" s="1"/>
  <c r="BJ106" i="4"/>
  <c r="BL106" i="4" s="1"/>
  <c r="BC106" i="4"/>
  <c r="BE106" i="4" s="1"/>
  <c r="AV106" i="4"/>
  <c r="AX106" i="4" s="1"/>
  <c r="BA106" i="4" s="1"/>
  <c r="BB106" i="4" s="1"/>
  <c r="AO106" i="4"/>
  <c r="AQ106" i="4" s="1"/>
  <c r="AH106" i="4"/>
  <c r="AJ106" i="4" s="1"/>
  <c r="AM106" i="4" s="1"/>
  <c r="AN106" i="4" s="1"/>
  <c r="AA106" i="4"/>
  <c r="AC106" i="4" s="1"/>
  <c r="U106" i="4"/>
  <c r="CL106" i="4" s="1"/>
  <c r="CN106" i="4" s="1"/>
  <c r="CE105" i="4"/>
  <c r="CG105" i="4" s="1"/>
  <c r="CJ105" i="4" s="1"/>
  <c r="CK105" i="4" s="1"/>
  <c r="BX105" i="4"/>
  <c r="BZ105" i="4" s="1"/>
  <c r="CC105" i="4" s="1"/>
  <c r="CD105" i="4" s="1"/>
  <c r="BQ105" i="4"/>
  <c r="BS105" i="4" s="1"/>
  <c r="BV105" i="4" s="1"/>
  <c r="BW105" i="4" s="1"/>
  <c r="BJ105" i="4"/>
  <c r="BL105" i="4" s="1"/>
  <c r="BC105" i="4"/>
  <c r="BE105" i="4" s="1"/>
  <c r="AV105" i="4"/>
  <c r="AX105" i="4" s="1"/>
  <c r="AO105" i="4"/>
  <c r="AQ105" i="4" s="1"/>
  <c r="AR105" i="4" s="1"/>
  <c r="AH105" i="4"/>
  <c r="AJ105" i="4" s="1"/>
  <c r="AA105" i="4"/>
  <c r="AC105" i="4" s="1"/>
  <c r="AF105" i="4" s="1"/>
  <c r="AG105" i="4" s="1"/>
  <c r="U105" i="4"/>
  <c r="CL105" i="4" s="1"/>
  <c r="CN105" i="4" s="1"/>
  <c r="CE104" i="4"/>
  <c r="CG104" i="4" s="1"/>
  <c r="BX104" i="4"/>
  <c r="BZ104" i="4" s="1"/>
  <c r="BQ104" i="4"/>
  <c r="BS104" i="4" s="1"/>
  <c r="BV104" i="4" s="1"/>
  <c r="BW104" i="4" s="1"/>
  <c r="AA104" i="4"/>
  <c r="AC104" i="4" s="1"/>
  <c r="U104" i="4"/>
  <c r="CL104" i="4" s="1"/>
  <c r="CN104" i="4" s="1"/>
  <c r="CO104" i="4" s="1"/>
  <c r="CE103" i="4"/>
  <c r="CG103" i="4" s="1"/>
  <c r="CJ103" i="4" s="1"/>
  <c r="CK103" i="4" s="1"/>
  <c r="BX103" i="4"/>
  <c r="BZ103" i="4" s="1"/>
  <c r="CC103" i="4" s="1"/>
  <c r="CD103" i="4" s="1"/>
  <c r="BQ103" i="4"/>
  <c r="BS103" i="4" s="1"/>
  <c r="AA103" i="4"/>
  <c r="AC103" i="4" s="1"/>
  <c r="U103" i="4"/>
  <c r="CL103" i="4" s="1"/>
  <c r="CN103" i="4" s="1"/>
  <c r="CE102" i="4"/>
  <c r="CG102" i="4" s="1"/>
  <c r="BX102" i="4"/>
  <c r="BZ102" i="4" s="1"/>
  <c r="BQ102" i="4"/>
  <c r="BS102" i="4" s="1"/>
  <c r="BT102" i="4" s="1"/>
  <c r="AA102" i="4"/>
  <c r="AC102" i="4" s="1"/>
  <c r="AD102" i="4" s="1"/>
  <c r="U102" i="4"/>
  <c r="CL102" i="4" s="1"/>
  <c r="CN102" i="4" s="1"/>
  <c r="CE101" i="4"/>
  <c r="CG101" i="4" s="1"/>
  <c r="BX101" i="4"/>
  <c r="BZ101" i="4" s="1"/>
  <c r="CA101" i="4" s="1"/>
  <c r="BQ101" i="4"/>
  <c r="BS101" i="4" s="1"/>
  <c r="BJ101" i="4"/>
  <c r="BL101" i="4" s="1"/>
  <c r="BO101" i="4" s="1"/>
  <c r="BP101" i="4" s="1"/>
  <c r="BC101" i="4"/>
  <c r="BE101" i="4" s="1"/>
  <c r="BH101" i="4" s="1"/>
  <c r="BI101" i="4" s="1"/>
  <c r="AV101" i="4"/>
  <c r="AX101" i="4" s="1"/>
  <c r="AO101" i="4"/>
  <c r="AQ101" i="4" s="1"/>
  <c r="AH101" i="4"/>
  <c r="AJ101" i="4" s="1"/>
  <c r="AA101" i="4"/>
  <c r="AC101" i="4" s="1"/>
  <c r="U101" i="4"/>
  <c r="CL101" i="4" s="1"/>
  <c r="CN101" i="4" s="1"/>
  <c r="CE100" i="4"/>
  <c r="CG100" i="4" s="1"/>
  <c r="BX100" i="4"/>
  <c r="BZ100" i="4" s="1"/>
  <c r="CA100" i="4" s="1"/>
  <c r="BQ100" i="4"/>
  <c r="BS100" i="4" s="1"/>
  <c r="BT100" i="4" s="1"/>
  <c r="BJ100" i="4"/>
  <c r="BL100" i="4" s="1"/>
  <c r="BC100" i="4"/>
  <c r="BE100" i="4" s="1"/>
  <c r="BH100" i="4" s="1"/>
  <c r="BI100" i="4" s="1"/>
  <c r="AV100" i="4"/>
  <c r="AX100" i="4" s="1"/>
  <c r="BA100" i="4" s="1"/>
  <c r="BB100" i="4" s="1"/>
  <c r="AO100" i="4"/>
  <c r="AQ100" i="4" s="1"/>
  <c r="AT100" i="4" s="1"/>
  <c r="AU100" i="4" s="1"/>
  <c r="AH100" i="4"/>
  <c r="AJ100" i="4" s="1"/>
  <c r="AA100" i="4"/>
  <c r="AC100" i="4" s="1"/>
  <c r="U100" i="4"/>
  <c r="CL100" i="4" s="1"/>
  <c r="CN100" i="4" s="1"/>
  <c r="CE99" i="4"/>
  <c r="CG99" i="4" s="1"/>
  <c r="BX99" i="4"/>
  <c r="BZ99" i="4" s="1"/>
  <c r="BQ99" i="4"/>
  <c r="BS99" i="4" s="1"/>
  <c r="BT99" i="4" s="1"/>
  <c r="BJ99" i="4"/>
  <c r="BL99" i="4" s="1"/>
  <c r="BM99" i="4" s="1"/>
  <c r="BC99" i="4"/>
  <c r="BE99" i="4" s="1"/>
  <c r="AV99" i="4"/>
  <c r="AX99" i="4" s="1"/>
  <c r="BA99" i="4" s="1"/>
  <c r="BB99" i="4" s="1"/>
  <c r="AO99" i="4"/>
  <c r="AQ99" i="4" s="1"/>
  <c r="AT99" i="4" s="1"/>
  <c r="AU99" i="4" s="1"/>
  <c r="AH99" i="4"/>
  <c r="AJ99" i="4" s="1"/>
  <c r="AM99" i="4" s="1"/>
  <c r="AN99" i="4" s="1"/>
  <c r="AA99" i="4"/>
  <c r="AC99" i="4" s="1"/>
  <c r="U99" i="4"/>
  <c r="CL99" i="4" s="1"/>
  <c r="CN99" i="4" s="1"/>
  <c r="CE98" i="4"/>
  <c r="CG98" i="4" s="1"/>
  <c r="BX98" i="4"/>
  <c r="BZ98" i="4" s="1"/>
  <c r="BQ98" i="4"/>
  <c r="BS98" i="4" s="1"/>
  <c r="BJ98" i="4"/>
  <c r="BL98" i="4" s="1"/>
  <c r="BC98" i="4"/>
  <c r="BE98" i="4" s="1"/>
  <c r="AV98" i="4"/>
  <c r="AX98" i="4" s="1"/>
  <c r="AO98" i="4"/>
  <c r="AQ98" i="4" s="1"/>
  <c r="AT98" i="4" s="1"/>
  <c r="AU98" i="4" s="1"/>
  <c r="AH98" i="4"/>
  <c r="AJ98" i="4" s="1"/>
  <c r="AM98" i="4" s="1"/>
  <c r="AN98" i="4" s="1"/>
  <c r="AA98" i="4"/>
  <c r="AC98" i="4" s="1"/>
  <c r="AF98" i="4" s="1"/>
  <c r="AG98" i="4" s="1"/>
  <c r="U98" i="4"/>
  <c r="CL98" i="4" s="1"/>
  <c r="CN98" i="4" s="1"/>
  <c r="CQ98" i="4" s="1"/>
  <c r="CR98" i="4" s="1"/>
  <c r="CE97" i="4"/>
  <c r="CG97" i="4" s="1"/>
  <c r="CJ97" i="4" s="1"/>
  <c r="CK97" i="4" s="1"/>
  <c r="BX97" i="4"/>
  <c r="BZ97" i="4" s="1"/>
  <c r="CC97" i="4" s="1"/>
  <c r="CD97" i="4" s="1"/>
  <c r="BQ97" i="4"/>
  <c r="BS97" i="4" s="1"/>
  <c r="BJ97" i="4"/>
  <c r="BL97" i="4" s="1"/>
  <c r="BC97" i="4"/>
  <c r="BE97" i="4" s="1"/>
  <c r="BF97" i="4" s="1"/>
  <c r="AV97" i="4"/>
  <c r="AX97" i="4" s="1"/>
  <c r="AY97" i="4" s="1"/>
  <c r="AO97" i="4"/>
  <c r="AQ97" i="4" s="1"/>
  <c r="AH97" i="4"/>
  <c r="AJ97" i="4" s="1"/>
  <c r="AM97" i="4" s="1"/>
  <c r="AN97" i="4" s="1"/>
  <c r="AA97" i="4"/>
  <c r="AC97" i="4" s="1"/>
  <c r="U97" i="4"/>
  <c r="CL97" i="4" s="1"/>
  <c r="CN97" i="4" s="1"/>
  <c r="CE96" i="4"/>
  <c r="CG96" i="4" s="1"/>
  <c r="CJ96" i="4" s="1"/>
  <c r="CK96" i="4" s="1"/>
  <c r="BX96" i="4"/>
  <c r="BZ96" i="4" s="1"/>
  <c r="BQ96" i="4"/>
  <c r="BS96" i="4" s="1"/>
  <c r="BV96" i="4" s="1"/>
  <c r="BW96" i="4" s="1"/>
  <c r="BJ96" i="4"/>
  <c r="BL96" i="4" s="1"/>
  <c r="BC96" i="4"/>
  <c r="BE96" i="4" s="1"/>
  <c r="AV96" i="4"/>
  <c r="AX96" i="4" s="1"/>
  <c r="AO96" i="4"/>
  <c r="AQ96" i="4" s="1"/>
  <c r="AR96" i="4" s="1"/>
  <c r="AH96" i="4"/>
  <c r="AJ96" i="4" s="1"/>
  <c r="AA96" i="4"/>
  <c r="AC96" i="4" s="1"/>
  <c r="AF96" i="4" s="1"/>
  <c r="AG96" i="4" s="1"/>
  <c r="U96" i="4"/>
  <c r="CL96" i="4" s="1"/>
  <c r="CN96" i="4" s="1"/>
  <c r="CE95" i="4"/>
  <c r="CG95" i="4" s="1"/>
  <c r="BX95" i="4"/>
  <c r="BZ95" i="4" s="1"/>
  <c r="CC95" i="4" s="1"/>
  <c r="CD95" i="4" s="1"/>
  <c r="BQ95" i="4"/>
  <c r="BS95" i="4" s="1"/>
  <c r="BV95" i="4" s="1"/>
  <c r="BW95" i="4" s="1"/>
  <c r="BJ95" i="4"/>
  <c r="BL95" i="4" s="1"/>
  <c r="BC95" i="4"/>
  <c r="BE95" i="4" s="1"/>
  <c r="AV95" i="4"/>
  <c r="AX95" i="4" s="1"/>
  <c r="AO95" i="4"/>
  <c r="AQ95" i="4" s="1"/>
  <c r="AH95" i="4"/>
  <c r="AJ95" i="4" s="1"/>
  <c r="AA95" i="4"/>
  <c r="AC95" i="4" s="1"/>
  <c r="U95" i="4"/>
  <c r="CL95" i="4" s="1"/>
  <c r="CN95" i="4" s="1"/>
  <c r="CE94" i="4"/>
  <c r="CG94" i="4" s="1"/>
  <c r="CH94" i="4" s="1"/>
  <c r="BX94" i="4"/>
  <c r="BZ94" i="4" s="1"/>
  <c r="BQ94" i="4"/>
  <c r="BS94" i="4" s="1"/>
  <c r="BV94" i="4" s="1"/>
  <c r="BW94" i="4" s="1"/>
  <c r="BJ94" i="4"/>
  <c r="BL94" i="4" s="1"/>
  <c r="BC94" i="4"/>
  <c r="BE94" i="4" s="1"/>
  <c r="BH94" i="4" s="1"/>
  <c r="BI94" i="4" s="1"/>
  <c r="AV94" i="4"/>
  <c r="AX94" i="4" s="1"/>
  <c r="AO94" i="4"/>
  <c r="AQ94" i="4" s="1"/>
  <c r="AH94" i="4"/>
  <c r="AJ94" i="4" s="1"/>
  <c r="AK94" i="4" s="1"/>
  <c r="AA94" i="4"/>
  <c r="AC94" i="4" s="1"/>
  <c r="AD94" i="4" s="1"/>
  <c r="U94" i="4"/>
  <c r="CL94" i="4" s="1"/>
  <c r="CN94" i="4" s="1"/>
  <c r="CE93" i="4"/>
  <c r="CG93" i="4" s="1"/>
  <c r="CH93" i="4" s="1"/>
  <c r="BX93" i="4"/>
  <c r="BZ93" i="4" s="1"/>
  <c r="CA93" i="4" s="1"/>
  <c r="BQ93" i="4"/>
  <c r="BS93" i="4" s="1"/>
  <c r="BJ93" i="4"/>
  <c r="BL93" i="4" s="1"/>
  <c r="BO93" i="4" s="1"/>
  <c r="BP93" i="4" s="1"/>
  <c r="BC93" i="4"/>
  <c r="BE93" i="4" s="1"/>
  <c r="BH93" i="4" s="1"/>
  <c r="BI93" i="4" s="1"/>
  <c r="AV93" i="4"/>
  <c r="AX93" i="4" s="1"/>
  <c r="AO93" i="4"/>
  <c r="AQ93" i="4" s="1"/>
  <c r="AH93" i="4"/>
  <c r="AJ93" i="4" s="1"/>
  <c r="AA93" i="4"/>
  <c r="AC93" i="4" s="1"/>
  <c r="AD93" i="4" s="1"/>
  <c r="U93" i="4"/>
  <c r="CL93" i="4" s="1"/>
  <c r="CN93" i="4" s="1"/>
  <c r="CE92" i="4"/>
  <c r="CG92" i="4" s="1"/>
  <c r="BX92" i="4"/>
  <c r="BZ92" i="4" s="1"/>
  <c r="BQ92" i="4"/>
  <c r="BS92" i="4" s="1"/>
  <c r="BT92" i="4" s="1"/>
  <c r="BJ92" i="4"/>
  <c r="BL92" i="4" s="1"/>
  <c r="BC92" i="4"/>
  <c r="BE92" i="4" s="1"/>
  <c r="BH92" i="4" s="1"/>
  <c r="BI92" i="4" s="1"/>
  <c r="AV92" i="4"/>
  <c r="AX92" i="4" s="1"/>
  <c r="BA92" i="4" s="1"/>
  <c r="BB92" i="4" s="1"/>
  <c r="AO92" i="4"/>
  <c r="AQ92" i="4" s="1"/>
  <c r="AT92" i="4" s="1"/>
  <c r="AU92" i="4" s="1"/>
  <c r="AH92" i="4"/>
  <c r="AJ92" i="4" s="1"/>
  <c r="AA92" i="4"/>
  <c r="AC92" i="4" s="1"/>
  <c r="U92" i="4"/>
  <c r="CL92" i="4" s="1"/>
  <c r="CN92" i="4" s="1"/>
  <c r="CE91" i="4"/>
  <c r="CG91" i="4" s="1"/>
  <c r="CJ91" i="4" s="1"/>
  <c r="CK91" i="4" s="1"/>
  <c r="BX91" i="4"/>
  <c r="BZ91" i="4" s="1"/>
  <c r="BQ91" i="4"/>
  <c r="BS91" i="4" s="1"/>
  <c r="BJ91" i="4"/>
  <c r="BL91" i="4" s="1"/>
  <c r="BC91" i="4"/>
  <c r="BE91" i="4" s="1"/>
  <c r="BF91" i="4" s="1"/>
  <c r="AV91" i="4"/>
  <c r="AX91" i="4" s="1"/>
  <c r="BA91" i="4" s="1"/>
  <c r="BB91" i="4" s="1"/>
  <c r="AO91" i="4"/>
  <c r="AQ91" i="4" s="1"/>
  <c r="AT91" i="4" s="1"/>
  <c r="AU91" i="4" s="1"/>
  <c r="AH91" i="4"/>
  <c r="AJ91" i="4" s="1"/>
  <c r="AM91" i="4" s="1"/>
  <c r="AN91" i="4" s="1"/>
  <c r="AA91" i="4"/>
  <c r="AC91" i="4" s="1"/>
  <c r="U91" i="4"/>
  <c r="CL91" i="4" s="1"/>
  <c r="CN91" i="4" s="1"/>
  <c r="CQ91" i="4" s="1"/>
  <c r="CR91" i="4" s="1"/>
  <c r="CE90" i="4"/>
  <c r="CG90" i="4" s="1"/>
  <c r="CJ90" i="4" s="1"/>
  <c r="CK90" i="4" s="1"/>
  <c r="BX90" i="4"/>
  <c r="BZ90" i="4" s="1"/>
  <c r="BQ90" i="4"/>
  <c r="BS90" i="4" s="1"/>
  <c r="BJ90" i="4"/>
  <c r="BL90" i="4" s="1"/>
  <c r="BM90" i="4" s="1"/>
  <c r="BC90" i="4"/>
  <c r="BE90" i="4" s="1"/>
  <c r="AV90" i="4"/>
  <c r="AX90" i="4" s="1"/>
  <c r="AY90" i="4" s="1"/>
  <c r="AO90" i="4"/>
  <c r="AQ90" i="4" s="1"/>
  <c r="AT90" i="4" s="1"/>
  <c r="AU90" i="4" s="1"/>
  <c r="AH90" i="4"/>
  <c r="AJ90" i="4" s="1"/>
  <c r="AM90" i="4" s="1"/>
  <c r="AN90" i="4" s="1"/>
  <c r="AA90" i="4"/>
  <c r="AC90" i="4" s="1"/>
  <c r="AF90" i="4" s="1"/>
  <c r="AG90" i="4" s="1"/>
  <c r="U90" i="4"/>
  <c r="CL90" i="4" s="1"/>
  <c r="CN90" i="4" s="1"/>
  <c r="CE89" i="4"/>
  <c r="CG89" i="4" s="1"/>
  <c r="CJ89" i="4" s="1"/>
  <c r="CK89" i="4" s="1"/>
  <c r="BX89" i="4"/>
  <c r="BZ89" i="4" s="1"/>
  <c r="CC89" i="4" s="1"/>
  <c r="CD89" i="4" s="1"/>
  <c r="BQ89" i="4"/>
  <c r="BS89" i="4" s="1"/>
  <c r="BJ89" i="4"/>
  <c r="BL89" i="4" s="1"/>
  <c r="BC89" i="4"/>
  <c r="BE89" i="4" s="1"/>
  <c r="BF89" i="4" s="1"/>
  <c r="AV89" i="4"/>
  <c r="AX89" i="4" s="1"/>
  <c r="AY89" i="4" s="1"/>
  <c r="AO89" i="4"/>
  <c r="AQ89" i="4" s="1"/>
  <c r="AH89" i="4"/>
  <c r="AJ89" i="4" s="1"/>
  <c r="AK89" i="4" s="1"/>
  <c r="AA89" i="4"/>
  <c r="AC89" i="4" s="1"/>
  <c r="AF89" i="4" s="1"/>
  <c r="AG89" i="4" s="1"/>
  <c r="U89" i="4"/>
  <c r="CL89" i="4" s="1"/>
  <c r="CN89" i="4" s="1"/>
  <c r="CE88" i="4"/>
  <c r="CG88" i="4" s="1"/>
  <c r="BX88" i="4"/>
  <c r="BZ88" i="4" s="1"/>
  <c r="BQ88" i="4"/>
  <c r="BS88" i="4" s="1"/>
  <c r="BV88" i="4" s="1"/>
  <c r="BW88" i="4" s="1"/>
  <c r="BJ88" i="4"/>
  <c r="BL88" i="4" s="1"/>
  <c r="BO88" i="4" s="1"/>
  <c r="BP88" i="4" s="1"/>
  <c r="BC88" i="4"/>
  <c r="BE88" i="4" s="1"/>
  <c r="BF88" i="4" s="1"/>
  <c r="AV88" i="4"/>
  <c r="AX88" i="4" s="1"/>
  <c r="AO88" i="4"/>
  <c r="AQ88" i="4" s="1"/>
  <c r="AH88" i="4"/>
  <c r="AJ88" i="4" s="1"/>
  <c r="AM88" i="4" s="1"/>
  <c r="AN88" i="4" s="1"/>
  <c r="AA88" i="4"/>
  <c r="AC88" i="4" s="1"/>
  <c r="AF88" i="4" s="1"/>
  <c r="AG88" i="4" s="1"/>
  <c r="U88" i="4"/>
  <c r="CL88" i="4" s="1"/>
  <c r="CN88" i="4" s="1"/>
  <c r="CQ88" i="4" s="1"/>
  <c r="CR88" i="4" s="1"/>
  <c r="CE87" i="4"/>
  <c r="CG87" i="4" s="1"/>
  <c r="BX87" i="4"/>
  <c r="BZ87" i="4" s="1"/>
  <c r="CA87" i="4" s="1"/>
  <c r="BQ87" i="4"/>
  <c r="BS87" i="4" s="1"/>
  <c r="BV87" i="4" s="1"/>
  <c r="BW87" i="4" s="1"/>
  <c r="BJ87" i="4"/>
  <c r="BL87" i="4" s="1"/>
  <c r="BC87" i="4"/>
  <c r="BE87" i="4" s="1"/>
  <c r="AV87" i="4"/>
  <c r="AX87" i="4" s="1"/>
  <c r="AY87" i="4" s="1"/>
  <c r="AO87" i="4"/>
  <c r="AQ87" i="4" s="1"/>
  <c r="AH87" i="4"/>
  <c r="AJ87" i="4" s="1"/>
  <c r="AA87" i="4"/>
  <c r="AC87" i="4" s="1"/>
  <c r="AF87" i="4" s="1"/>
  <c r="AG87" i="4" s="1"/>
  <c r="U87" i="4"/>
  <c r="CL87" i="4" s="1"/>
  <c r="CN87" i="4" s="1"/>
  <c r="CO87" i="4" s="1"/>
  <c r="CE86" i="4"/>
  <c r="CG86" i="4" s="1"/>
  <c r="CJ86" i="4" s="1"/>
  <c r="CK86" i="4" s="1"/>
  <c r="BX86" i="4"/>
  <c r="BZ86" i="4" s="1"/>
  <c r="BQ86" i="4"/>
  <c r="BS86" i="4" s="1"/>
  <c r="BV86" i="4" s="1"/>
  <c r="BW86" i="4" s="1"/>
  <c r="BJ86" i="4"/>
  <c r="BL86" i="4" s="1"/>
  <c r="BC86" i="4"/>
  <c r="BE86" i="4" s="1"/>
  <c r="BH86" i="4" s="1"/>
  <c r="BI86" i="4" s="1"/>
  <c r="AV86" i="4"/>
  <c r="AX86" i="4" s="1"/>
  <c r="AO86" i="4"/>
  <c r="AQ86" i="4" s="1"/>
  <c r="AR86" i="4" s="1"/>
  <c r="AH86" i="4"/>
  <c r="AJ86" i="4" s="1"/>
  <c r="AA86" i="4"/>
  <c r="AC86" i="4" s="1"/>
  <c r="AF86" i="4" s="1"/>
  <c r="AG86" i="4" s="1"/>
  <c r="U86" i="4"/>
  <c r="CL86" i="4" s="1"/>
  <c r="CN86" i="4" s="1"/>
  <c r="CE85" i="4"/>
  <c r="CG85" i="4" s="1"/>
  <c r="BX85" i="4"/>
  <c r="BZ85" i="4" s="1"/>
  <c r="CC85" i="4" s="1"/>
  <c r="CD85" i="4" s="1"/>
  <c r="BQ85" i="4"/>
  <c r="BS85" i="4" s="1"/>
  <c r="BV85" i="4" s="1"/>
  <c r="BW85" i="4" s="1"/>
  <c r="BJ85" i="4"/>
  <c r="BL85" i="4" s="1"/>
  <c r="BC85" i="4"/>
  <c r="BE85" i="4" s="1"/>
  <c r="BH85" i="4" s="1"/>
  <c r="BI85" i="4" s="1"/>
  <c r="AV85" i="4"/>
  <c r="AX85" i="4" s="1"/>
  <c r="AO85" i="4"/>
  <c r="AQ85" i="4" s="1"/>
  <c r="AH85" i="4"/>
  <c r="AJ85" i="4" s="1"/>
  <c r="AA85" i="4"/>
  <c r="AC85" i="4" s="1"/>
  <c r="U85" i="4"/>
  <c r="CL85" i="4" s="1"/>
  <c r="CN85" i="4" s="1"/>
  <c r="CE84" i="4"/>
  <c r="CG84" i="4" s="1"/>
  <c r="BX84" i="4"/>
  <c r="BZ84" i="4" s="1"/>
  <c r="BQ84" i="4"/>
  <c r="BS84" i="4" s="1"/>
  <c r="BJ84" i="4"/>
  <c r="BL84" i="4" s="1"/>
  <c r="BC84" i="4"/>
  <c r="BE84" i="4" s="1"/>
  <c r="BF84" i="4" s="1"/>
  <c r="AV84" i="4"/>
  <c r="AX84" i="4" s="1"/>
  <c r="AO84" i="4"/>
  <c r="AQ84" i="4" s="1"/>
  <c r="AH84" i="4"/>
  <c r="AJ84" i="4" s="1"/>
  <c r="AK84" i="4" s="1"/>
  <c r="AA84" i="4"/>
  <c r="AC84" i="4" s="1"/>
  <c r="U84" i="4"/>
  <c r="CL84" i="4" s="1"/>
  <c r="CN84" i="4" s="1"/>
  <c r="CO84" i="4" s="1"/>
  <c r="CE83" i="4"/>
  <c r="CG83" i="4" s="1"/>
  <c r="CJ83" i="4" s="1"/>
  <c r="CK83" i="4" s="1"/>
  <c r="BX83" i="4"/>
  <c r="BZ83" i="4" s="1"/>
  <c r="BQ83" i="4"/>
  <c r="BS83" i="4" s="1"/>
  <c r="BJ83" i="4"/>
  <c r="BL83" i="4" s="1"/>
  <c r="BM83" i="4" s="1"/>
  <c r="BC83" i="4"/>
  <c r="BE83" i="4" s="1"/>
  <c r="BH83" i="4" s="1"/>
  <c r="BI83" i="4" s="1"/>
  <c r="AV83" i="4"/>
  <c r="AX83" i="4" s="1"/>
  <c r="AY83" i="4" s="1"/>
  <c r="AO83" i="4"/>
  <c r="AQ83" i="4" s="1"/>
  <c r="AH83" i="4"/>
  <c r="AJ83" i="4" s="1"/>
  <c r="AM83" i="4" s="1"/>
  <c r="AN83" i="4" s="1"/>
  <c r="AA83" i="4"/>
  <c r="AC83" i="4" s="1"/>
  <c r="AF83" i="4" s="1"/>
  <c r="AG83" i="4" s="1"/>
  <c r="U83" i="4"/>
  <c r="CL83" i="4" s="1"/>
  <c r="CN83" i="4" s="1"/>
  <c r="CE82" i="4"/>
  <c r="CG82" i="4" s="1"/>
  <c r="BX82" i="4"/>
  <c r="BZ82" i="4" s="1"/>
  <c r="BQ82" i="4"/>
  <c r="BS82" i="4" s="1"/>
  <c r="BT82" i="4" s="1"/>
  <c r="BJ82" i="4"/>
  <c r="BL82" i="4" s="1"/>
  <c r="BC82" i="4"/>
  <c r="BE82" i="4" s="1"/>
  <c r="BF82" i="4" s="1"/>
  <c r="AV82" i="4"/>
  <c r="AX82" i="4" s="1"/>
  <c r="AO82" i="4"/>
  <c r="AQ82" i="4" s="1"/>
  <c r="AT82" i="4" s="1"/>
  <c r="AU82" i="4" s="1"/>
  <c r="AH82" i="4"/>
  <c r="AJ82" i="4" s="1"/>
  <c r="AM82" i="4" s="1"/>
  <c r="AN82" i="4" s="1"/>
  <c r="AA82" i="4"/>
  <c r="AC82" i="4" s="1"/>
  <c r="U82" i="4"/>
  <c r="CL82" i="4" s="1"/>
  <c r="CN82" i="4" s="1"/>
  <c r="CE81" i="4"/>
  <c r="CG81" i="4" s="1"/>
  <c r="BX81" i="4"/>
  <c r="BZ81" i="4" s="1"/>
  <c r="BQ81" i="4"/>
  <c r="BS81" i="4" s="1"/>
  <c r="BV81" i="4" s="1"/>
  <c r="BW81" i="4" s="1"/>
  <c r="BJ81" i="4"/>
  <c r="BL81" i="4" s="1"/>
  <c r="BO81" i="4" s="1"/>
  <c r="BP81" i="4" s="1"/>
  <c r="BC81" i="4"/>
  <c r="BE81" i="4" s="1"/>
  <c r="AV81" i="4"/>
  <c r="AX81" i="4" s="1"/>
  <c r="AY81" i="4" s="1"/>
  <c r="AO81" i="4"/>
  <c r="AQ81" i="4" s="1"/>
  <c r="AH81" i="4"/>
  <c r="AJ81" i="4" s="1"/>
  <c r="AA81" i="4"/>
  <c r="AC81" i="4" s="1"/>
  <c r="AF81" i="4" s="1"/>
  <c r="AG81" i="4" s="1"/>
  <c r="U81" i="4"/>
  <c r="CL81" i="4" s="1"/>
  <c r="CN81" i="4" s="1"/>
  <c r="CE80" i="4"/>
  <c r="CG80" i="4" s="1"/>
  <c r="CJ80" i="4" s="1"/>
  <c r="CK80" i="4" s="1"/>
  <c r="BX80" i="4"/>
  <c r="BZ80" i="4" s="1"/>
  <c r="BQ80" i="4"/>
  <c r="BS80" i="4" s="1"/>
  <c r="BJ80" i="4"/>
  <c r="BL80" i="4" s="1"/>
  <c r="BO80" i="4" s="1"/>
  <c r="BP80" i="4" s="1"/>
  <c r="BC80" i="4"/>
  <c r="BE80" i="4" s="1"/>
  <c r="BH80" i="4" s="1"/>
  <c r="BI80" i="4" s="1"/>
  <c r="AV80" i="4"/>
  <c r="AX80" i="4" s="1"/>
  <c r="AO80" i="4"/>
  <c r="AQ80" i="4" s="1"/>
  <c r="AR80" i="4" s="1"/>
  <c r="AH80" i="4"/>
  <c r="AJ80" i="4" s="1"/>
  <c r="AA80" i="4"/>
  <c r="AC80" i="4" s="1"/>
  <c r="U80" i="4"/>
  <c r="CL80" i="4" s="1"/>
  <c r="CN80" i="4" s="1"/>
  <c r="CE79" i="4"/>
  <c r="CG79" i="4" s="1"/>
  <c r="BX79" i="4"/>
  <c r="BZ79" i="4" s="1"/>
  <c r="CC79" i="4" s="1"/>
  <c r="CD79" i="4" s="1"/>
  <c r="BQ79" i="4"/>
  <c r="BS79" i="4" s="1"/>
  <c r="BJ79" i="4"/>
  <c r="BL79" i="4" s="1"/>
  <c r="BC79" i="4"/>
  <c r="BE79" i="4" s="1"/>
  <c r="BH79" i="4" s="1"/>
  <c r="BI79" i="4" s="1"/>
  <c r="AV79" i="4"/>
  <c r="AX79" i="4" s="1"/>
  <c r="AO79" i="4"/>
  <c r="AQ79" i="4" s="1"/>
  <c r="AH79" i="4"/>
  <c r="AJ79" i="4" s="1"/>
  <c r="AK79" i="4" s="1"/>
  <c r="AA79" i="4"/>
  <c r="AC79" i="4" s="1"/>
  <c r="U79" i="4"/>
  <c r="CL79" i="4" s="1"/>
  <c r="CN79" i="4" s="1"/>
  <c r="CE78" i="4"/>
  <c r="CG78" i="4" s="1"/>
  <c r="CH78" i="4" s="1"/>
  <c r="BX78" i="4"/>
  <c r="BZ78" i="4" s="1"/>
  <c r="BQ78" i="4"/>
  <c r="BS78" i="4" s="1"/>
  <c r="BJ78" i="4"/>
  <c r="BL78" i="4" s="1"/>
  <c r="BM78" i="4" s="1"/>
  <c r="BC78" i="4"/>
  <c r="BE78" i="4" s="1"/>
  <c r="AV78" i="4"/>
  <c r="AX78" i="4" s="1"/>
  <c r="BA78" i="4" s="1"/>
  <c r="BB78" i="4" s="1"/>
  <c r="AO78" i="4"/>
  <c r="AQ78" i="4" s="1"/>
  <c r="AH78" i="4"/>
  <c r="AJ78" i="4" s="1"/>
  <c r="AA78" i="4"/>
  <c r="AC78" i="4" s="1"/>
  <c r="U78" i="4"/>
  <c r="CL78" i="4" s="1"/>
  <c r="CN78" i="4" s="1"/>
  <c r="CE77" i="4"/>
  <c r="CG77" i="4" s="1"/>
  <c r="BX77" i="4"/>
  <c r="BZ77" i="4" s="1"/>
  <c r="CA77" i="4" s="1"/>
  <c r="BQ77" i="4"/>
  <c r="BS77" i="4" s="1"/>
  <c r="BJ77" i="4"/>
  <c r="BL77" i="4" s="1"/>
  <c r="BO77" i="4" s="1"/>
  <c r="BP77" i="4" s="1"/>
  <c r="BC77" i="4"/>
  <c r="BE77" i="4" s="1"/>
  <c r="BH77" i="4" s="1"/>
  <c r="BI77" i="4" s="1"/>
  <c r="AV77" i="4"/>
  <c r="AX77" i="4" s="1"/>
  <c r="AO77" i="4"/>
  <c r="AQ77" i="4" s="1"/>
  <c r="AT77" i="4" s="1"/>
  <c r="AU77" i="4" s="1"/>
  <c r="AH77" i="4"/>
  <c r="AJ77" i="4" s="1"/>
  <c r="AM77" i="4" s="1"/>
  <c r="AN77" i="4" s="1"/>
  <c r="AA77" i="4"/>
  <c r="AC77" i="4" s="1"/>
  <c r="U77" i="4"/>
  <c r="CL77" i="4" s="1"/>
  <c r="CN77" i="4" s="1"/>
  <c r="CE76" i="4"/>
  <c r="CG76" i="4" s="1"/>
  <c r="CJ76" i="4" s="1"/>
  <c r="CK76" i="4" s="1"/>
  <c r="BX76" i="4"/>
  <c r="BZ76" i="4" s="1"/>
  <c r="BQ76" i="4"/>
  <c r="BS76" i="4" s="1"/>
  <c r="BT76" i="4" s="1"/>
  <c r="BJ76" i="4"/>
  <c r="BL76" i="4" s="1"/>
  <c r="BC76" i="4"/>
  <c r="BE76" i="4" s="1"/>
  <c r="BH76" i="4" s="1"/>
  <c r="BI76" i="4" s="1"/>
  <c r="AV76" i="4"/>
  <c r="AX76" i="4" s="1"/>
  <c r="AO76" i="4"/>
  <c r="AQ76" i="4" s="1"/>
  <c r="AH76" i="4"/>
  <c r="AJ76" i="4" s="1"/>
  <c r="AM76" i="4" s="1"/>
  <c r="AN76" i="4" s="1"/>
  <c r="AA76" i="4"/>
  <c r="AC76" i="4" s="1"/>
  <c r="U76" i="4"/>
  <c r="CL76" i="4" s="1"/>
  <c r="CN76" i="4" s="1"/>
  <c r="CQ76" i="4" s="1"/>
  <c r="CR76" i="4" s="1"/>
  <c r="CE75" i="4"/>
  <c r="CG75" i="4" s="1"/>
  <c r="CJ75" i="4" s="1"/>
  <c r="CK75" i="4" s="1"/>
  <c r="BX75" i="4"/>
  <c r="BZ75" i="4" s="1"/>
  <c r="BQ75" i="4"/>
  <c r="BS75" i="4" s="1"/>
  <c r="BJ75" i="4"/>
  <c r="BL75" i="4" s="1"/>
  <c r="BM75" i="4" s="1"/>
  <c r="BC75" i="4"/>
  <c r="BE75" i="4" s="1"/>
  <c r="AV75" i="4"/>
  <c r="AX75" i="4" s="1"/>
  <c r="AO75" i="4"/>
  <c r="AQ75" i="4" s="1"/>
  <c r="AR75" i="4" s="1"/>
  <c r="AH75" i="4"/>
  <c r="AJ75" i="4" s="1"/>
  <c r="AA75" i="4"/>
  <c r="AC75" i="4" s="1"/>
  <c r="AF75" i="4" s="1"/>
  <c r="AG75" i="4" s="1"/>
  <c r="U75" i="4"/>
  <c r="CL75" i="4" s="1"/>
  <c r="CN75" i="4" s="1"/>
  <c r="CE74" i="4"/>
  <c r="CG74" i="4" s="1"/>
  <c r="BX74" i="4"/>
  <c r="BZ74" i="4" s="1"/>
  <c r="CC74" i="4" s="1"/>
  <c r="CD74" i="4" s="1"/>
  <c r="BQ74" i="4"/>
  <c r="BS74" i="4" s="1"/>
  <c r="BV74" i="4" s="1"/>
  <c r="BW74" i="4" s="1"/>
  <c r="BJ74" i="4"/>
  <c r="BL74" i="4" s="1"/>
  <c r="BC74" i="4"/>
  <c r="BE74" i="4" s="1"/>
  <c r="AV74" i="4"/>
  <c r="AX74" i="4" s="1"/>
  <c r="AO74" i="4"/>
  <c r="AQ74" i="4" s="1"/>
  <c r="AH74" i="4"/>
  <c r="AJ74" i="4" s="1"/>
  <c r="AM74" i="4" s="1"/>
  <c r="AN74" i="4" s="1"/>
  <c r="AA74" i="4"/>
  <c r="AC74" i="4" s="1"/>
  <c r="U74" i="4"/>
  <c r="CL74" i="4" s="1"/>
  <c r="CN74" i="4" s="1"/>
  <c r="CE73" i="4"/>
  <c r="CG73" i="4" s="1"/>
  <c r="CJ73" i="4" s="1"/>
  <c r="CK73" i="4" s="1"/>
  <c r="BX73" i="4"/>
  <c r="BZ73" i="4" s="1"/>
  <c r="BQ73" i="4"/>
  <c r="BS73" i="4" s="1"/>
  <c r="BV73" i="4" s="1"/>
  <c r="BW73" i="4" s="1"/>
  <c r="BJ73" i="4"/>
  <c r="BL73" i="4" s="1"/>
  <c r="BO73" i="4" s="1"/>
  <c r="BP73" i="4" s="1"/>
  <c r="BC73" i="4"/>
  <c r="BE73" i="4" s="1"/>
  <c r="AV73" i="4"/>
  <c r="AX73" i="4" s="1"/>
  <c r="AO73" i="4"/>
  <c r="AQ73" i="4" s="1"/>
  <c r="AH73" i="4"/>
  <c r="AJ73" i="4" s="1"/>
  <c r="AA73" i="4"/>
  <c r="AC73" i="4" s="1"/>
  <c r="U73" i="4"/>
  <c r="CL73" i="4" s="1"/>
  <c r="CN73" i="4" s="1"/>
  <c r="CE72" i="4"/>
  <c r="CG72" i="4" s="1"/>
  <c r="CJ72" i="4" s="1"/>
  <c r="CK72" i="4" s="1"/>
  <c r="BX72" i="4"/>
  <c r="BZ72" i="4" s="1"/>
  <c r="BQ72" i="4"/>
  <c r="BS72" i="4" s="1"/>
  <c r="BJ72" i="4"/>
  <c r="BL72" i="4" s="1"/>
  <c r="BO72" i="4" s="1"/>
  <c r="BP72" i="4" s="1"/>
  <c r="BC72" i="4"/>
  <c r="BE72" i="4" s="1"/>
  <c r="BH72" i="4" s="1"/>
  <c r="BI72" i="4" s="1"/>
  <c r="AV72" i="4"/>
  <c r="AX72" i="4" s="1"/>
  <c r="AO72" i="4"/>
  <c r="AQ72" i="4" s="1"/>
  <c r="AH72" i="4"/>
  <c r="AJ72" i="4" s="1"/>
  <c r="AA72" i="4"/>
  <c r="AC72" i="4" s="1"/>
  <c r="AF72" i="4" s="1"/>
  <c r="AG72" i="4" s="1"/>
  <c r="U72" i="4"/>
  <c r="CL72" i="4" s="1"/>
  <c r="CN72" i="4" s="1"/>
  <c r="CE71" i="4"/>
  <c r="CG71" i="4" s="1"/>
  <c r="BX71" i="4"/>
  <c r="BZ71" i="4" s="1"/>
  <c r="BQ71" i="4"/>
  <c r="BS71" i="4" s="1"/>
  <c r="BV71" i="4" s="1"/>
  <c r="BW71" i="4" s="1"/>
  <c r="BJ71" i="4"/>
  <c r="BL71" i="4" s="1"/>
  <c r="BC71" i="4"/>
  <c r="BE71" i="4" s="1"/>
  <c r="BH71" i="4" s="1"/>
  <c r="BI71" i="4" s="1"/>
  <c r="AV71" i="4"/>
  <c r="AX71" i="4" s="1"/>
  <c r="BA71" i="4" s="1"/>
  <c r="BB71" i="4" s="1"/>
  <c r="AO71" i="4"/>
  <c r="AQ71" i="4" s="1"/>
  <c r="AH71" i="4"/>
  <c r="AJ71" i="4" s="1"/>
  <c r="AA71" i="4"/>
  <c r="AC71" i="4" s="1"/>
  <c r="U71" i="4"/>
  <c r="CL71" i="4" s="1"/>
  <c r="CN71" i="4" s="1"/>
  <c r="CO71" i="4" s="1"/>
  <c r="CE70" i="4"/>
  <c r="CG70" i="4" s="1"/>
  <c r="CH70" i="4" s="1"/>
  <c r="BX70" i="4"/>
  <c r="BZ70" i="4" s="1"/>
  <c r="BQ70" i="4"/>
  <c r="BS70" i="4" s="1"/>
  <c r="BJ70" i="4"/>
  <c r="BL70" i="4" s="1"/>
  <c r="BO70" i="4" s="1"/>
  <c r="BP70" i="4" s="1"/>
  <c r="BC70" i="4"/>
  <c r="BE70" i="4" s="1"/>
  <c r="AV70" i="4"/>
  <c r="AX70" i="4" s="1"/>
  <c r="AO70" i="4"/>
  <c r="AQ70" i="4" s="1"/>
  <c r="AH70" i="4"/>
  <c r="AJ70" i="4" s="1"/>
  <c r="AK70" i="4" s="1"/>
  <c r="AA70" i="4"/>
  <c r="AC70" i="4" s="1"/>
  <c r="AD70" i="4" s="1"/>
  <c r="U70" i="4"/>
  <c r="CL70" i="4" s="1"/>
  <c r="CN70" i="4" s="1"/>
  <c r="CE69" i="4"/>
  <c r="CG69" i="4" s="1"/>
  <c r="BX69" i="4"/>
  <c r="BZ69" i="4" s="1"/>
  <c r="CA69" i="4" s="1"/>
  <c r="BQ69" i="4"/>
  <c r="BS69" i="4" s="1"/>
  <c r="BJ69" i="4"/>
  <c r="BL69" i="4" s="1"/>
  <c r="BC69" i="4"/>
  <c r="BE69" i="4" s="1"/>
  <c r="AV69" i="4"/>
  <c r="AX69" i="4" s="1"/>
  <c r="AO69" i="4"/>
  <c r="AQ69" i="4" s="1"/>
  <c r="AH69" i="4"/>
  <c r="AJ69" i="4" s="1"/>
  <c r="AK69" i="4" s="1"/>
  <c r="AA69" i="4"/>
  <c r="AC69" i="4" s="1"/>
  <c r="AF69" i="4" s="1"/>
  <c r="AG69" i="4" s="1"/>
  <c r="U69" i="4"/>
  <c r="CL69" i="4" s="1"/>
  <c r="CN69" i="4" s="1"/>
  <c r="CQ69" i="4" s="1"/>
  <c r="CR69" i="4" s="1"/>
  <c r="CE68" i="4"/>
  <c r="CG68" i="4" s="1"/>
  <c r="BX68" i="4"/>
  <c r="BZ68" i="4" s="1"/>
  <c r="CA68" i="4" s="1"/>
  <c r="BQ68" i="4"/>
  <c r="BS68" i="4" s="1"/>
  <c r="BT68" i="4" s="1"/>
  <c r="BJ68" i="4"/>
  <c r="BL68" i="4" s="1"/>
  <c r="BC68" i="4"/>
  <c r="BE68" i="4" s="1"/>
  <c r="BH68" i="4" s="1"/>
  <c r="BI68" i="4" s="1"/>
  <c r="AV68" i="4"/>
  <c r="AX68" i="4" s="1"/>
  <c r="BA68" i="4" s="1"/>
  <c r="BB68" i="4" s="1"/>
  <c r="AO68" i="4"/>
  <c r="AQ68" i="4" s="1"/>
  <c r="AH68" i="4"/>
  <c r="AJ68" i="4" s="1"/>
  <c r="AA68" i="4"/>
  <c r="AC68" i="4" s="1"/>
  <c r="U68" i="4"/>
  <c r="CL68" i="4" s="1"/>
  <c r="CN68" i="4" s="1"/>
  <c r="CE67" i="4"/>
  <c r="CG67" i="4" s="1"/>
  <c r="BX67" i="4"/>
  <c r="BZ67" i="4" s="1"/>
  <c r="CA67" i="4" s="1"/>
  <c r="BQ67" i="4"/>
  <c r="BS67" i="4" s="1"/>
  <c r="BV67" i="4" s="1"/>
  <c r="BW67" i="4" s="1"/>
  <c r="BJ67" i="4"/>
  <c r="BL67" i="4" s="1"/>
  <c r="BM67" i="4" s="1"/>
  <c r="BC67" i="4"/>
  <c r="BE67" i="4" s="1"/>
  <c r="AV67" i="4"/>
  <c r="AX67" i="4" s="1"/>
  <c r="BA67" i="4" s="1"/>
  <c r="BB67" i="4" s="1"/>
  <c r="AO67" i="4"/>
  <c r="AQ67" i="4" s="1"/>
  <c r="AT67" i="4" s="1"/>
  <c r="AU67" i="4" s="1"/>
  <c r="AH67" i="4"/>
  <c r="AJ67" i="4" s="1"/>
  <c r="AA67" i="4"/>
  <c r="AC67" i="4" s="1"/>
  <c r="U67" i="4"/>
  <c r="CL67" i="4" s="1"/>
  <c r="CN67" i="4" s="1"/>
  <c r="CO67" i="4" s="1"/>
  <c r="CE66" i="4"/>
  <c r="CG66" i="4" s="1"/>
  <c r="BX66" i="4"/>
  <c r="BZ66" i="4" s="1"/>
  <c r="BQ66" i="4"/>
  <c r="BS66" i="4" s="1"/>
  <c r="BJ66" i="4"/>
  <c r="BL66" i="4" s="1"/>
  <c r="BC66" i="4"/>
  <c r="BE66" i="4" s="1"/>
  <c r="AV66" i="4"/>
  <c r="AX66" i="4" s="1"/>
  <c r="BA66" i="4" s="1"/>
  <c r="BB66" i="4" s="1"/>
  <c r="AO66" i="4"/>
  <c r="AQ66" i="4" s="1"/>
  <c r="AH66" i="4"/>
  <c r="AJ66" i="4" s="1"/>
  <c r="AM66" i="4" s="1"/>
  <c r="AN66" i="4" s="1"/>
  <c r="AA66" i="4"/>
  <c r="AC66" i="4" s="1"/>
  <c r="AD66" i="4" s="1"/>
  <c r="U66" i="4"/>
  <c r="CL66" i="4" s="1"/>
  <c r="CN66" i="4" s="1"/>
  <c r="CE65" i="4"/>
  <c r="CG65" i="4" s="1"/>
  <c r="CH65" i="4" s="1"/>
  <c r="BX65" i="4"/>
  <c r="BZ65" i="4" s="1"/>
  <c r="CA65" i="4" s="1"/>
  <c r="BQ65" i="4"/>
  <c r="BS65" i="4" s="1"/>
  <c r="BJ65" i="4"/>
  <c r="BL65" i="4" s="1"/>
  <c r="BC65" i="4"/>
  <c r="BE65" i="4" s="1"/>
  <c r="AV65" i="4"/>
  <c r="AX65" i="4" s="1"/>
  <c r="AY65" i="4" s="1"/>
  <c r="AO65" i="4"/>
  <c r="AQ65" i="4" s="1"/>
  <c r="AH65" i="4"/>
  <c r="AJ65" i="4" s="1"/>
  <c r="AA65" i="4"/>
  <c r="AC65" i="4" s="1"/>
  <c r="AD65" i="4" s="1"/>
  <c r="U65" i="4"/>
  <c r="CL65" i="4" s="1"/>
  <c r="CN65" i="4" s="1"/>
  <c r="CE64" i="4"/>
  <c r="CG64" i="4" s="1"/>
  <c r="BX64" i="4"/>
  <c r="BZ64" i="4" s="1"/>
  <c r="CA64" i="4" s="1"/>
  <c r="BQ64" i="4"/>
  <c r="BS64" i="4" s="1"/>
  <c r="BJ64" i="4"/>
  <c r="BL64" i="4" s="1"/>
  <c r="BO64" i="4" s="1"/>
  <c r="BP64" i="4" s="1"/>
  <c r="BC64" i="4"/>
  <c r="BE64" i="4" s="1"/>
  <c r="AV64" i="4"/>
  <c r="AX64" i="4" s="1"/>
  <c r="AO64" i="4"/>
  <c r="AQ64" i="4" s="1"/>
  <c r="AH64" i="4"/>
  <c r="AJ64" i="4" s="1"/>
  <c r="AM64" i="4" s="1"/>
  <c r="AN64" i="4" s="1"/>
  <c r="AA64" i="4"/>
  <c r="AC64" i="4" s="1"/>
  <c r="U64" i="4"/>
  <c r="CL64" i="4" s="1"/>
  <c r="CN64" i="4" s="1"/>
  <c r="CQ64" i="4" s="1"/>
  <c r="CR64" i="4" s="1"/>
  <c r="CE63" i="4"/>
  <c r="CG63" i="4" s="1"/>
  <c r="CJ63" i="4" s="1"/>
  <c r="CK63" i="4" s="1"/>
  <c r="BX63" i="4"/>
  <c r="BZ63" i="4" s="1"/>
  <c r="CA63" i="4" s="1"/>
  <c r="BQ63" i="4"/>
  <c r="BS63" i="4" s="1"/>
  <c r="BV63" i="4" s="1"/>
  <c r="BW63" i="4" s="1"/>
  <c r="BJ63" i="4"/>
  <c r="BL63" i="4" s="1"/>
  <c r="BC63" i="4"/>
  <c r="BE63" i="4" s="1"/>
  <c r="BH63" i="4" s="1"/>
  <c r="BI63" i="4" s="1"/>
  <c r="AV63" i="4"/>
  <c r="AX63" i="4" s="1"/>
  <c r="AO63" i="4"/>
  <c r="AQ63" i="4" s="1"/>
  <c r="AT63" i="4" s="1"/>
  <c r="AU63" i="4" s="1"/>
  <c r="AH63" i="4"/>
  <c r="AJ63" i="4" s="1"/>
  <c r="AA63" i="4"/>
  <c r="AC63" i="4" s="1"/>
  <c r="AF63" i="4" s="1"/>
  <c r="AG63" i="4" s="1"/>
  <c r="U63" i="4"/>
  <c r="CL63" i="4" s="1"/>
  <c r="CN63" i="4" s="1"/>
  <c r="CE62" i="4"/>
  <c r="CG62" i="4" s="1"/>
  <c r="BX62" i="4"/>
  <c r="BZ62" i="4" s="1"/>
  <c r="BQ62" i="4"/>
  <c r="BS62" i="4" s="1"/>
  <c r="BJ62" i="4"/>
  <c r="BL62" i="4" s="1"/>
  <c r="BO62" i="4" s="1"/>
  <c r="BP62" i="4" s="1"/>
  <c r="BC62" i="4"/>
  <c r="BE62" i="4" s="1"/>
  <c r="AV62" i="4"/>
  <c r="AX62" i="4" s="1"/>
  <c r="AO62" i="4"/>
  <c r="AQ62" i="4" s="1"/>
  <c r="AH62" i="4"/>
  <c r="AJ62" i="4" s="1"/>
  <c r="AA62" i="4"/>
  <c r="AC62" i="4" s="1"/>
  <c r="U62" i="4"/>
  <c r="CL62" i="4" s="1"/>
  <c r="CN62" i="4" s="1"/>
  <c r="CQ62" i="4" s="1"/>
  <c r="CR62" i="4" s="1"/>
  <c r="CE61" i="4"/>
  <c r="CG61" i="4" s="1"/>
  <c r="BX61" i="4"/>
  <c r="BZ61" i="4" s="1"/>
  <c r="BQ61" i="4"/>
  <c r="BS61" i="4" s="1"/>
  <c r="BJ61" i="4"/>
  <c r="BL61" i="4" s="1"/>
  <c r="BC61" i="4"/>
  <c r="BE61" i="4" s="1"/>
  <c r="AV61" i="4"/>
  <c r="AX61" i="4" s="1"/>
  <c r="AO61" i="4"/>
  <c r="AQ61" i="4" s="1"/>
  <c r="AH61" i="4"/>
  <c r="AJ61" i="4" s="1"/>
  <c r="AA61" i="4"/>
  <c r="AC61" i="4" s="1"/>
  <c r="U61" i="4"/>
  <c r="CL61" i="4" s="1"/>
  <c r="CN61" i="4" s="1"/>
  <c r="CQ61" i="4" s="1"/>
  <c r="CR61" i="4" s="1"/>
  <c r="CE60" i="4"/>
  <c r="CG60" i="4" s="1"/>
  <c r="BX60" i="4"/>
  <c r="BZ60" i="4" s="1"/>
  <c r="CA60" i="4" s="1"/>
  <c r="BQ60" i="4"/>
  <c r="BS60" i="4" s="1"/>
  <c r="BJ60" i="4"/>
  <c r="BL60" i="4" s="1"/>
  <c r="BO60" i="4" s="1"/>
  <c r="BP60" i="4" s="1"/>
  <c r="BC60" i="4"/>
  <c r="BE60" i="4" s="1"/>
  <c r="AV60" i="4"/>
  <c r="AX60" i="4" s="1"/>
  <c r="AY60" i="4" s="1"/>
  <c r="AO60" i="4"/>
  <c r="AQ60" i="4" s="1"/>
  <c r="AH60" i="4"/>
  <c r="AJ60" i="4" s="1"/>
  <c r="AM60" i="4" s="1"/>
  <c r="AN60" i="4" s="1"/>
  <c r="AA60" i="4"/>
  <c r="AC60" i="4" s="1"/>
  <c r="U60" i="4"/>
  <c r="CL60" i="4" s="1"/>
  <c r="CN60" i="4" s="1"/>
  <c r="CE59" i="4"/>
  <c r="CG59" i="4" s="1"/>
  <c r="CJ59" i="4" s="1"/>
  <c r="CK59" i="4" s="1"/>
  <c r="BX59" i="4"/>
  <c r="BZ59" i="4" s="1"/>
  <c r="CA59" i="4" s="1"/>
  <c r="BQ59" i="4"/>
  <c r="BS59" i="4" s="1"/>
  <c r="BT59" i="4" s="1"/>
  <c r="BJ59" i="4"/>
  <c r="BL59" i="4" s="1"/>
  <c r="BM59" i="4" s="1"/>
  <c r="BC59" i="4"/>
  <c r="BE59" i="4" s="1"/>
  <c r="AV59" i="4"/>
  <c r="AX59" i="4" s="1"/>
  <c r="AO59" i="4"/>
  <c r="AQ59" i="4" s="1"/>
  <c r="AT59" i="4" s="1"/>
  <c r="AU59" i="4" s="1"/>
  <c r="AH59" i="4"/>
  <c r="AJ59" i="4" s="1"/>
  <c r="AM59" i="4" s="1"/>
  <c r="AN59" i="4" s="1"/>
  <c r="AA59" i="4"/>
  <c r="AC59" i="4" s="1"/>
  <c r="AF59" i="4" s="1"/>
  <c r="AG59" i="4" s="1"/>
  <c r="U59" i="4"/>
  <c r="CL59" i="4" s="1"/>
  <c r="CN59" i="4" s="1"/>
  <c r="CE58" i="4"/>
  <c r="CG58" i="4" s="1"/>
  <c r="CJ58" i="4" s="1"/>
  <c r="CK58" i="4" s="1"/>
  <c r="BX58" i="4"/>
  <c r="BZ58" i="4" s="1"/>
  <c r="CC58" i="4" s="1"/>
  <c r="CD58" i="4" s="1"/>
  <c r="BQ58" i="4"/>
  <c r="BS58" i="4" s="1"/>
  <c r="BJ58" i="4"/>
  <c r="BL58" i="4" s="1"/>
  <c r="BC58" i="4"/>
  <c r="BE58" i="4" s="1"/>
  <c r="BF58" i="4" s="1"/>
  <c r="AV58" i="4"/>
  <c r="AX58" i="4" s="1"/>
  <c r="AY58" i="4" s="1"/>
  <c r="AO58" i="4"/>
  <c r="AQ58" i="4" s="1"/>
  <c r="AH58" i="4"/>
  <c r="AJ58" i="4" s="1"/>
  <c r="AM58" i="4" s="1"/>
  <c r="AN58" i="4" s="1"/>
  <c r="AA58" i="4"/>
  <c r="AC58" i="4" s="1"/>
  <c r="AF58" i="4" s="1"/>
  <c r="AG58" i="4" s="1"/>
  <c r="U58" i="4"/>
  <c r="CL58" i="4" s="1"/>
  <c r="CN58" i="4" s="1"/>
  <c r="CQ58" i="4" s="1"/>
  <c r="CR58" i="4" s="1"/>
  <c r="CE57" i="4"/>
  <c r="CG57" i="4" s="1"/>
  <c r="CJ57" i="4" s="1"/>
  <c r="CK57" i="4" s="1"/>
  <c r="BX57" i="4"/>
  <c r="BZ57" i="4" s="1"/>
  <c r="CC57" i="4" s="1"/>
  <c r="CD57" i="4" s="1"/>
  <c r="BQ57" i="4"/>
  <c r="BS57" i="4" s="1"/>
  <c r="BV57" i="4" s="1"/>
  <c r="BW57" i="4" s="1"/>
  <c r="BJ57" i="4"/>
  <c r="BL57" i="4" s="1"/>
  <c r="BC57" i="4"/>
  <c r="BE57" i="4" s="1"/>
  <c r="AV57" i="4"/>
  <c r="AX57" i="4" s="1"/>
  <c r="AY57" i="4" s="1"/>
  <c r="AO57" i="4"/>
  <c r="AQ57" i="4" s="1"/>
  <c r="AR57" i="4" s="1"/>
  <c r="AH57" i="4"/>
  <c r="AJ57" i="4" s="1"/>
  <c r="AA57" i="4"/>
  <c r="AC57" i="4" s="1"/>
  <c r="U57" i="4"/>
  <c r="CL57" i="4" s="1"/>
  <c r="CN57" i="4" s="1"/>
  <c r="CE56" i="4"/>
  <c r="CG56" i="4" s="1"/>
  <c r="BX56" i="4"/>
  <c r="BZ56" i="4" s="1"/>
  <c r="CC56" i="4" s="1"/>
  <c r="CD56" i="4" s="1"/>
  <c r="BQ56" i="4"/>
  <c r="BS56" i="4" s="1"/>
  <c r="BJ56" i="4"/>
  <c r="BL56" i="4" s="1"/>
  <c r="BO56" i="4" s="1"/>
  <c r="BP56" i="4" s="1"/>
  <c r="BC56" i="4"/>
  <c r="BE56" i="4" s="1"/>
  <c r="AV56" i="4"/>
  <c r="AX56" i="4" s="1"/>
  <c r="AO56" i="4"/>
  <c r="AQ56" i="4" s="1"/>
  <c r="AH56" i="4"/>
  <c r="AJ56" i="4" s="1"/>
  <c r="AK56" i="4" s="1"/>
  <c r="AA56" i="4"/>
  <c r="AC56" i="4" s="1"/>
  <c r="U56" i="4"/>
  <c r="CL56" i="4" s="1"/>
  <c r="CN56" i="4" s="1"/>
  <c r="CO56" i="4" s="1"/>
  <c r="CE55" i="4"/>
  <c r="CG55" i="4" s="1"/>
  <c r="CH55" i="4" s="1"/>
  <c r="BX55" i="4"/>
  <c r="BZ55" i="4" s="1"/>
  <c r="BQ55" i="4"/>
  <c r="BS55" i="4" s="1"/>
  <c r="BV55" i="4" s="1"/>
  <c r="BW55" i="4" s="1"/>
  <c r="BJ55" i="4"/>
  <c r="BL55" i="4" s="1"/>
  <c r="BO55" i="4" s="1"/>
  <c r="BP55" i="4" s="1"/>
  <c r="BC55" i="4"/>
  <c r="BE55" i="4" s="1"/>
  <c r="BH55" i="4" s="1"/>
  <c r="BI55" i="4" s="1"/>
  <c r="AV55" i="4"/>
  <c r="AX55" i="4" s="1"/>
  <c r="AO55" i="4"/>
  <c r="AQ55" i="4" s="1"/>
  <c r="AH55" i="4"/>
  <c r="AJ55" i="4" s="1"/>
  <c r="AK55" i="4" s="1"/>
  <c r="AA55" i="4"/>
  <c r="AC55" i="4" s="1"/>
  <c r="AD55" i="4" s="1"/>
  <c r="U55" i="4"/>
  <c r="CL55" i="4" s="1"/>
  <c r="CN55" i="4" s="1"/>
  <c r="CE54" i="4"/>
  <c r="CG54" i="4" s="1"/>
  <c r="CH54" i="4" s="1"/>
  <c r="BX54" i="4"/>
  <c r="BZ54" i="4" s="1"/>
  <c r="BQ54" i="4"/>
  <c r="BS54" i="4" s="1"/>
  <c r="BJ54" i="4"/>
  <c r="BL54" i="4" s="1"/>
  <c r="BO54" i="4" s="1"/>
  <c r="BP54" i="4" s="1"/>
  <c r="BC54" i="4"/>
  <c r="BE54" i="4" s="1"/>
  <c r="BH54" i="4" s="1"/>
  <c r="BI54" i="4" s="1"/>
  <c r="AV54" i="4"/>
  <c r="AX54" i="4" s="1"/>
  <c r="BA54" i="4" s="1"/>
  <c r="BB54" i="4" s="1"/>
  <c r="AO54" i="4"/>
  <c r="AQ54" i="4" s="1"/>
  <c r="AH54" i="4"/>
  <c r="AJ54" i="4" s="1"/>
  <c r="AA54" i="4"/>
  <c r="AC54" i="4" s="1"/>
  <c r="U54" i="4"/>
  <c r="CL54" i="4" s="1"/>
  <c r="CN54" i="4" s="1"/>
  <c r="CE53" i="4"/>
  <c r="CG53" i="4" s="1"/>
  <c r="BX53" i="4"/>
  <c r="BZ53" i="4" s="1"/>
  <c r="BQ53" i="4"/>
  <c r="BS53" i="4" s="1"/>
  <c r="BT53" i="4" s="1"/>
  <c r="BJ53" i="4"/>
  <c r="BL53" i="4" s="1"/>
  <c r="BC53" i="4"/>
  <c r="BE53" i="4" s="1"/>
  <c r="BH53" i="4" s="1"/>
  <c r="BI53" i="4" s="1"/>
  <c r="AV53" i="4"/>
  <c r="AX53" i="4" s="1"/>
  <c r="BA53" i="4" s="1"/>
  <c r="BB53" i="4" s="1"/>
  <c r="AO53" i="4"/>
  <c r="AQ53" i="4" s="1"/>
  <c r="AT53" i="4" s="1"/>
  <c r="AU53" i="4" s="1"/>
  <c r="AH53" i="4"/>
  <c r="AJ53" i="4" s="1"/>
  <c r="AA53" i="4"/>
  <c r="AC53" i="4" s="1"/>
  <c r="U53" i="4"/>
  <c r="CL53" i="4" s="1"/>
  <c r="CN53" i="4" s="1"/>
  <c r="CE52" i="4"/>
  <c r="CG52" i="4" s="1"/>
  <c r="BX52" i="4"/>
  <c r="BZ52" i="4" s="1"/>
  <c r="BQ52" i="4"/>
  <c r="BS52" i="4" s="1"/>
  <c r="BT52" i="4" s="1"/>
  <c r="BJ52" i="4"/>
  <c r="BL52" i="4" s="1"/>
  <c r="BM52" i="4" s="1"/>
  <c r="BC52" i="4"/>
  <c r="BE52" i="4" s="1"/>
  <c r="AV52" i="4"/>
  <c r="AX52" i="4" s="1"/>
  <c r="BA52" i="4" s="1"/>
  <c r="BB52" i="4" s="1"/>
  <c r="AO52" i="4"/>
  <c r="AQ52" i="4" s="1"/>
  <c r="AH52" i="4"/>
  <c r="AJ52" i="4" s="1"/>
  <c r="AM52" i="4" s="1"/>
  <c r="AN52" i="4" s="1"/>
  <c r="AA52" i="4"/>
  <c r="AC52" i="4" s="1"/>
  <c r="U52" i="4"/>
  <c r="CL52" i="4" s="1"/>
  <c r="CN52" i="4" s="1"/>
  <c r="CQ52" i="4" s="1"/>
  <c r="CR52" i="4" s="1"/>
  <c r="CE51" i="4"/>
  <c r="CG51" i="4" s="1"/>
  <c r="CJ51" i="4" s="1"/>
  <c r="CK51" i="4" s="1"/>
  <c r="BX51" i="4"/>
  <c r="BZ51" i="4" s="1"/>
  <c r="BQ51" i="4"/>
  <c r="BS51" i="4" s="1"/>
  <c r="BJ51" i="4"/>
  <c r="BL51" i="4" s="1"/>
  <c r="BM51" i="4" s="1"/>
  <c r="BC51" i="4"/>
  <c r="BE51" i="4" s="1"/>
  <c r="BF51" i="4" s="1"/>
  <c r="AV51" i="4"/>
  <c r="AX51" i="4" s="1"/>
  <c r="AO51" i="4"/>
  <c r="AQ51" i="4" s="1"/>
  <c r="AH51" i="4"/>
  <c r="AJ51" i="4" s="1"/>
  <c r="AM51" i="4" s="1"/>
  <c r="AN51" i="4" s="1"/>
  <c r="AA51" i="4"/>
  <c r="AC51" i="4" s="1"/>
  <c r="AF51" i="4" s="1"/>
  <c r="AG51" i="4" s="1"/>
  <c r="U51" i="4"/>
  <c r="CL51" i="4" s="1"/>
  <c r="CN51" i="4" s="1"/>
  <c r="CQ51" i="4" s="1"/>
  <c r="CR51" i="4" s="1"/>
  <c r="CE50" i="4"/>
  <c r="CG50" i="4" s="1"/>
  <c r="BX50" i="4"/>
  <c r="BZ50" i="4" s="1"/>
  <c r="CC50" i="4" s="1"/>
  <c r="CD50" i="4" s="1"/>
  <c r="BQ50" i="4"/>
  <c r="BS50" i="4" s="1"/>
  <c r="BJ50" i="4"/>
  <c r="BL50" i="4" s="1"/>
  <c r="BC50" i="4"/>
  <c r="BE50" i="4" s="1"/>
  <c r="BF50" i="4" s="1"/>
  <c r="AV50" i="4"/>
  <c r="AX50" i="4" s="1"/>
  <c r="AO50" i="4"/>
  <c r="AQ50" i="4" s="1"/>
  <c r="AH50" i="4"/>
  <c r="AJ50" i="4" s="1"/>
  <c r="AM50" i="4" s="1"/>
  <c r="AN50" i="4" s="1"/>
  <c r="AA50" i="4"/>
  <c r="AC50" i="4" s="1"/>
  <c r="AF50" i="4" s="1"/>
  <c r="AG50" i="4" s="1"/>
  <c r="U50" i="4"/>
  <c r="CL50" i="4" s="1"/>
  <c r="CN50" i="4" s="1"/>
  <c r="CQ50" i="4" s="1"/>
  <c r="CR50" i="4" s="1"/>
  <c r="CE49" i="4"/>
  <c r="CG49" i="4" s="1"/>
  <c r="CJ49" i="4" s="1"/>
  <c r="CK49" i="4" s="1"/>
  <c r="BX49" i="4"/>
  <c r="BZ49" i="4" s="1"/>
  <c r="CC49" i="4" s="1"/>
  <c r="CD49" i="4" s="1"/>
  <c r="BQ49" i="4"/>
  <c r="BS49" i="4" s="1"/>
  <c r="BV49" i="4" s="1"/>
  <c r="BW49" i="4" s="1"/>
  <c r="BJ49" i="4"/>
  <c r="BL49" i="4" s="1"/>
  <c r="BO49" i="4" s="1"/>
  <c r="BP49" i="4" s="1"/>
  <c r="BC49" i="4"/>
  <c r="BE49" i="4" s="1"/>
  <c r="AV49" i="4"/>
  <c r="AX49" i="4" s="1"/>
  <c r="AY49" i="4" s="1"/>
  <c r="AO49" i="4"/>
  <c r="AQ49" i="4" s="1"/>
  <c r="AH49" i="4"/>
  <c r="AJ49" i="4" s="1"/>
  <c r="AA49" i="4"/>
  <c r="AC49" i="4" s="1"/>
  <c r="AF49" i="4" s="1"/>
  <c r="AG49" i="4" s="1"/>
  <c r="U49" i="4"/>
  <c r="CL49" i="4" s="1"/>
  <c r="CN49" i="4" s="1"/>
  <c r="AA48" i="4"/>
  <c r="AC48" i="4" s="1"/>
  <c r="U48" i="4"/>
  <c r="CL48" i="4" s="1"/>
  <c r="CN48" i="4" s="1"/>
  <c r="CO48" i="4" s="1"/>
  <c r="CE47" i="4"/>
  <c r="CG47" i="4" s="1"/>
  <c r="BX47" i="4"/>
  <c r="BZ47" i="4" s="1"/>
  <c r="BQ47" i="4"/>
  <c r="BS47" i="4" s="1"/>
  <c r="BV47" i="4" s="1"/>
  <c r="BW47" i="4" s="1"/>
  <c r="BJ47" i="4"/>
  <c r="BL47" i="4" s="1"/>
  <c r="BO47" i="4" s="1"/>
  <c r="BP47" i="4" s="1"/>
  <c r="BC47" i="4"/>
  <c r="BE47" i="4" s="1"/>
  <c r="BH47" i="4" s="1"/>
  <c r="BI47" i="4" s="1"/>
  <c r="AX47" i="4"/>
  <c r="BA47" i="4" s="1"/>
  <c r="BB47" i="4" s="1"/>
  <c r="AO47" i="4"/>
  <c r="AQ47" i="4" s="1"/>
  <c r="AH47" i="4"/>
  <c r="AJ47" i="4" s="1"/>
  <c r="AM47" i="4" s="1"/>
  <c r="AN47" i="4" s="1"/>
  <c r="AA47" i="4"/>
  <c r="AC47" i="4" s="1"/>
  <c r="AF47" i="4" s="1"/>
  <c r="AG47" i="4" s="1"/>
  <c r="U47" i="4"/>
  <c r="CL47" i="4" s="1"/>
  <c r="CN47" i="4" s="1"/>
  <c r="CO47" i="4" s="1"/>
  <c r="CE46" i="4"/>
  <c r="CG46" i="4" s="1"/>
  <c r="CJ46" i="4" s="1"/>
  <c r="CK46" i="4" s="1"/>
  <c r="BX46" i="4"/>
  <c r="BZ46" i="4" s="1"/>
  <c r="CC46" i="4" s="1"/>
  <c r="CD46" i="4" s="1"/>
  <c r="BQ46" i="4"/>
  <c r="BS46" i="4" s="1"/>
  <c r="BJ46" i="4"/>
  <c r="BL46" i="4" s="1"/>
  <c r="BO46" i="4" s="1"/>
  <c r="BP46" i="4" s="1"/>
  <c r="BC46" i="4"/>
  <c r="BE46" i="4" s="1"/>
  <c r="BF46" i="4" s="1"/>
  <c r="AX46" i="4"/>
  <c r="AY46" i="4" s="1"/>
  <c r="AO46" i="4"/>
  <c r="AQ46" i="4" s="1"/>
  <c r="AT46" i="4" s="1"/>
  <c r="AU46" i="4" s="1"/>
  <c r="AH46" i="4"/>
  <c r="AJ46" i="4" s="1"/>
  <c r="AA46" i="4"/>
  <c r="AC46" i="4" s="1"/>
  <c r="AF46" i="4" s="1"/>
  <c r="AG46" i="4" s="1"/>
  <c r="U46" i="4"/>
  <c r="CL46" i="4" s="1"/>
  <c r="CN46" i="4" s="1"/>
  <c r="CE45" i="4"/>
  <c r="CG45" i="4" s="1"/>
  <c r="BX45" i="4"/>
  <c r="BZ45" i="4" s="1"/>
  <c r="CC45" i="4" s="1"/>
  <c r="CD45" i="4" s="1"/>
  <c r="BQ45" i="4"/>
  <c r="BS45" i="4" s="1"/>
  <c r="BJ45" i="4"/>
  <c r="BL45" i="4" s="1"/>
  <c r="BM45" i="4" s="1"/>
  <c r="BC45" i="4"/>
  <c r="BE45" i="4" s="1"/>
  <c r="AX45" i="4"/>
  <c r="BA45" i="4" s="1"/>
  <c r="BB45" i="4" s="1"/>
  <c r="AO45" i="4"/>
  <c r="AQ45" i="4" s="1"/>
  <c r="AT45" i="4" s="1"/>
  <c r="AU45" i="4" s="1"/>
  <c r="AH45" i="4"/>
  <c r="AJ45" i="4" s="1"/>
  <c r="AA45" i="4"/>
  <c r="AC45" i="4" s="1"/>
  <c r="AD45" i="4" s="1"/>
  <c r="U45" i="4"/>
  <c r="CL45" i="4" s="1"/>
  <c r="CN45" i="4" s="1"/>
  <c r="CE44" i="4"/>
  <c r="CG44" i="4" s="1"/>
  <c r="CH44" i="4" s="1"/>
  <c r="BX44" i="4"/>
  <c r="BZ44" i="4" s="1"/>
  <c r="CA44" i="4" s="1"/>
  <c r="BQ44" i="4"/>
  <c r="BS44" i="4" s="1"/>
  <c r="BJ44" i="4"/>
  <c r="BL44" i="4" s="1"/>
  <c r="BO44" i="4" s="1"/>
  <c r="BP44" i="4" s="1"/>
  <c r="BC44" i="4"/>
  <c r="BE44" i="4" s="1"/>
  <c r="AX44" i="4"/>
  <c r="BA44" i="4" s="1"/>
  <c r="BB44" i="4" s="1"/>
  <c r="AO44" i="4"/>
  <c r="AQ44" i="4" s="1"/>
  <c r="AR44" i="4" s="1"/>
  <c r="AH44" i="4"/>
  <c r="AJ44" i="4" s="1"/>
  <c r="AK44" i="4" s="1"/>
  <c r="AA44" i="4"/>
  <c r="AC44" i="4" s="1"/>
  <c r="AF44" i="4" s="1"/>
  <c r="AG44" i="4" s="1"/>
  <c r="U44" i="4"/>
  <c r="CL44" i="4" s="1"/>
  <c r="CN44" i="4" s="1"/>
  <c r="CE43" i="4"/>
  <c r="CG43" i="4" s="1"/>
  <c r="BX43" i="4"/>
  <c r="BZ43" i="4" s="1"/>
  <c r="CC43" i="4" s="1"/>
  <c r="CD43" i="4" s="1"/>
  <c r="BQ43" i="4"/>
  <c r="BS43" i="4" s="1"/>
  <c r="AA43" i="4"/>
  <c r="AC43" i="4" s="1"/>
  <c r="AF43" i="4" s="1"/>
  <c r="AG43" i="4" s="1"/>
  <c r="U43" i="4"/>
  <c r="CL43" i="4" s="1"/>
  <c r="CN43" i="4" s="1"/>
  <c r="CE42" i="4"/>
  <c r="CG42" i="4" s="1"/>
  <c r="CJ42" i="4" s="1"/>
  <c r="CK42" i="4" s="1"/>
  <c r="BX42" i="4"/>
  <c r="BZ42" i="4" s="1"/>
  <c r="CC42" i="4" s="1"/>
  <c r="CD42" i="4" s="1"/>
  <c r="BQ42" i="4"/>
  <c r="BS42" i="4" s="1"/>
  <c r="AA42" i="4"/>
  <c r="AC42" i="4" s="1"/>
  <c r="U42" i="4"/>
  <c r="CL42" i="4" s="1"/>
  <c r="CN42" i="4" s="1"/>
  <c r="CQ42" i="4" s="1"/>
  <c r="CR42" i="4" s="1"/>
  <c r="CE41" i="4"/>
  <c r="CG41" i="4" s="1"/>
  <c r="BX41" i="4"/>
  <c r="BZ41" i="4" s="1"/>
  <c r="CC41" i="4" s="1"/>
  <c r="CD41" i="4" s="1"/>
  <c r="BQ41" i="4"/>
  <c r="BS41" i="4" s="1"/>
  <c r="AA41" i="4"/>
  <c r="AC41" i="4" s="1"/>
  <c r="AD41" i="4" s="1"/>
  <c r="U41" i="4"/>
  <c r="CL41" i="4" s="1"/>
  <c r="CN41" i="4" s="1"/>
  <c r="CQ41" i="4" s="1"/>
  <c r="CR41" i="4" s="1"/>
  <c r="CE40" i="4"/>
  <c r="CG40" i="4" s="1"/>
  <c r="CJ40" i="4" s="1"/>
  <c r="CK40" i="4" s="1"/>
  <c r="BX40" i="4"/>
  <c r="BZ40" i="4" s="1"/>
  <c r="CA40" i="4" s="1"/>
  <c r="BQ40" i="4"/>
  <c r="BS40" i="4" s="1"/>
  <c r="AA40" i="4"/>
  <c r="AC40" i="4" s="1"/>
  <c r="U40" i="4"/>
  <c r="CL40" i="4" s="1"/>
  <c r="CN40" i="4" s="1"/>
  <c r="CE39" i="4"/>
  <c r="CG39" i="4" s="1"/>
  <c r="BX39" i="4"/>
  <c r="BZ39" i="4" s="1"/>
  <c r="BQ39" i="4"/>
  <c r="BS39" i="4" s="1"/>
  <c r="BV39" i="4" s="1"/>
  <c r="BW39" i="4" s="1"/>
  <c r="BJ39" i="4"/>
  <c r="BL39" i="4" s="1"/>
  <c r="BC39" i="4"/>
  <c r="BE39" i="4" s="1"/>
  <c r="AX39" i="4"/>
  <c r="BA39" i="4" s="1"/>
  <c r="BB39" i="4" s="1"/>
  <c r="AO39" i="4"/>
  <c r="AQ39" i="4" s="1"/>
  <c r="AH39" i="4"/>
  <c r="AJ39" i="4" s="1"/>
  <c r="AM39" i="4" s="1"/>
  <c r="AN39" i="4" s="1"/>
  <c r="AA39" i="4"/>
  <c r="AC39" i="4" s="1"/>
  <c r="U39" i="4"/>
  <c r="CL39" i="4" s="1"/>
  <c r="CN39" i="4" s="1"/>
  <c r="CE38" i="4"/>
  <c r="CG38" i="4" s="1"/>
  <c r="CJ38" i="4" s="1"/>
  <c r="CK38" i="4" s="1"/>
  <c r="BX38" i="4"/>
  <c r="BZ38" i="4" s="1"/>
  <c r="CC38" i="4" s="1"/>
  <c r="CD38" i="4" s="1"/>
  <c r="BQ38" i="4"/>
  <c r="BS38" i="4" s="1"/>
  <c r="BJ38" i="4"/>
  <c r="BL38" i="4" s="1"/>
  <c r="BO38" i="4" s="1"/>
  <c r="BP38" i="4" s="1"/>
  <c r="BC38" i="4"/>
  <c r="BE38" i="4" s="1"/>
  <c r="BF38" i="4" s="1"/>
  <c r="AX38" i="4"/>
  <c r="AY38" i="4" s="1"/>
  <c r="AO38" i="4"/>
  <c r="AQ38" i="4" s="1"/>
  <c r="AR38" i="4" s="1"/>
  <c r="AH38" i="4"/>
  <c r="AJ38" i="4" s="1"/>
  <c r="AA38" i="4"/>
  <c r="AC38" i="4" s="1"/>
  <c r="AF38" i="4" s="1"/>
  <c r="AG38" i="4" s="1"/>
  <c r="U38" i="4"/>
  <c r="CL38" i="4" s="1"/>
  <c r="CN38" i="4" s="1"/>
  <c r="CE37" i="4"/>
  <c r="CG37" i="4" s="1"/>
  <c r="BX37" i="4"/>
  <c r="BZ37" i="4" s="1"/>
  <c r="CC37" i="4" s="1"/>
  <c r="CD37" i="4" s="1"/>
  <c r="BQ37" i="4"/>
  <c r="BS37" i="4" s="1"/>
  <c r="BV37" i="4" s="1"/>
  <c r="BW37" i="4" s="1"/>
  <c r="BJ37" i="4"/>
  <c r="BL37" i="4" s="1"/>
  <c r="BM37" i="4" s="1"/>
  <c r="BC37" i="4"/>
  <c r="BE37" i="4" s="1"/>
  <c r="AX37" i="4"/>
  <c r="BA37" i="4" s="1"/>
  <c r="BB37" i="4" s="1"/>
  <c r="AO37" i="4"/>
  <c r="AQ37" i="4" s="1"/>
  <c r="AH37" i="4"/>
  <c r="AJ37" i="4" s="1"/>
  <c r="AA37" i="4"/>
  <c r="AC37" i="4" s="1"/>
  <c r="U37" i="4"/>
  <c r="CL37" i="4" s="1"/>
  <c r="CN37" i="4" s="1"/>
  <c r="CQ37" i="4" s="1"/>
  <c r="CR37" i="4" s="1"/>
  <c r="CE36" i="4"/>
  <c r="CG36" i="4" s="1"/>
  <c r="CJ36" i="4" s="1"/>
  <c r="CK36" i="4" s="1"/>
  <c r="BX36" i="4"/>
  <c r="BZ36" i="4" s="1"/>
  <c r="CA36" i="4" s="1"/>
  <c r="BQ36" i="4"/>
  <c r="BS36" i="4" s="1"/>
  <c r="BJ36" i="4"/>
  <c r="BL36" i="4" s="1"/>
  <c r="BO36" i="4" s="1"/>
  <c r="BP36" i="4" s="1"/>
  <c r="BC36" i="4"/>
  <c r="BE36" i="4" s="1"/>
  <c r="BF36" i="4" s="1"/>
  <c r="AX36" i="4"/>
  <c r="AY36" i="4" s="1"/>
  <c r="AO36" i="4"/>
  <c r="AQ36" i="4" s="1"/>
  <c r="AR36" i="4" s="1"/>
  <c r="AH36" i="4"/>
  <c r="AJ36" i="4" s="1"/>
  <c r="AA36" i="4"/>
  <c r="AC36" i="4" s="1"/>
  <c r="U36" i="4"/>
  <c r="CL36" i="4" s="1"/>
  <c r="CN36" i="4" s="1"/>
  <c r="CQ36" i="4" s="1"/>
  <c r="CR36" i="4" s="1"/>
  <c r="CE35" i="4"/>
  <c r="CG35" i="4" s="1"/>
  <c r="BX35" i="4"/>
  <c r="BZ35" i="4" s="1"/>
  <c r="BQ35" i="4"/>
  <c r="BS35" i="4" s="1"/>
  <c r="BJ35" i="4"/>
  <c r="BL35" i="4" s="1"/>
  <c r="BM35" i="4" s="1"/>
  <c r="BC35" i="4"/>
  <c r="BE35" i="4" s="1"/>
  <c r="BH35" i="4" s="1"/>
  <c r="BI35" i="4" s="1"/>
  <c r="AX35" i="4"/>
  <c r="BA35" i="4" s="1"/>
  <c r="BB35" i="4" s="1"/>
  <c r="AO35" i="4"/>
  <c r="AQ35" i="4" s="1"/>
  <c r="AT35" i="4" s="1"/>
  <c r="AU35" i="4" s="1"/>
  <c r="AH35" i="4"/>
  <c r="AJ35" i="4" s="1"/>
  <c r="AM35" i="4" s="1"/>
  <c r="AN35" i="4" s="1"/>
  <c r="AA35" i="4"/>
  <c r="AC35" i="4" s="1"/>
  <c r="AD35" i="4" s="1"/>
  <c r="U35" i="4"/>
  <c r="CL35" i="4" s="1"/>
  <c r="CN35" i="4" s="1"/>
  <c r="CO35" i="4" s="1"/>
  <c r="CE34" i="4"/>
  <c r="CG34" i="4" s="1"/>
  <c r="BX34" i="4"/>
  <c r="BZ34" i="4" s="1"/>
  <c r="BQ34" i="4"/>
  <c r="BS34" i="4" s="1"/>
  <c r="BV34" i="4" s="1"/>
  <c r="BW34" i="4" s="1"/>
  <c r="BJ34" i="4"/>
  <c r="BL34" i="4" s="1"/>
  <c r="BO34" i="4" s="1"/>
  <c r="BP34" i="4" s="1"/>
  <c r="BC34" i="4"/>
  <c r="BE34" i="4" s="1"/>
  <c r="AX34" i="4"/>
  <c r="AO34" i="4"/>
  <c r="AQ34" i="4" s="1"/>
  <c r="AH34" i="4"/>
  <c r="AJ34" i="4" s="1"/>
  <c r="AA34" i="4"/>
  <c r="AC34" i="4" s="1"/>
  <c r="AF34" i="4" s="1"/>
  <c r="AG34" i="4" s="1"/>
  <c r="U34" i="4"/>
  <c r="CL34" i="4" s="1"/>
  <c r="CN34" i="4" s="1"/>
  <c r="CE33" i="4"/>
  <c r="CG33" i="4" s="1"/>
  <c r="CJ33" i="4" s="1"/>
  <c r="CK33" i="4" s="1"/>
  <c r="BX33" i="4"/>
  <c r="BZ33" i="4" s="1"/>
  <c r="CC33" i="4" s="1"/>
  <c r="CD33" i="4" s="1"/>
  <c r="BQ33" i="4"/>
  <c r="BS33" i="4" s="1"/>
  <c r="BV33" i="4" s="1"/>
  <c r="BW33" i="4" s="1"/>
  <c r="BJ33" i="4"/>
  <c r="BL33" i="4" s="1"/>
  <c r="BC33" i="4"/>
  <c r="BE33" i="4" s="1"/>
  <c r="BF33" i="4" s="1"/>
  <c r="AV33" i="4"/>
  <c r="AX33" i="4" s="1"/>
  <c r="AO33" i="4"/>
  <c r="AQ33" i="4" s="1"/>
  <c r="AR33" i="4" s="1"/>
  <c r="AH33" i="4"/>
  <c r="AJ33" i="4" s="1"/>
  <c r="AM33" i="4" s="1"/>
  <c r="AN33" i="4" s="1"/>
  <c r="AA33" i="4"/>
  <c r="AC33" i="4" s="1"/>
  <c r="U33" i="4"/>
  <c r="CL33" i="4" s="1"/>
  <c r="CN33" i="4" s="1"/>
  <c r="CO33" i="4" s="1"/>
  <c r="CE32" i="4"/>
  <c r="CG32" i="4" s="1"/>
  <c r="BX32" i="4"/>
  <c r="BZ32" i="4" s="1"/>
  <c r="CC32" i="4" s="1"/>
  <c r="CD32" i="4" s="1"/>
  <c r="BQ32" i="4"/>
  <c r="BS32" i="4" s="1"/>
  <c r="BJ32" i="4"/>
  <c r="BL32" i="4" s="1"/>
  <c r="BM32" i="4" s="1"/>
  <c r="BC32" i="4"/>
  <c r="BE32" i="4" s="1"/>
  <c r="BF32" i="4" s="1"/>
  <c r="AV32" i="4"/>
  <c r="AX32" i="4" s="1"/>
  <c r="AO32" i="4"/>
  <c r="AQ32" i="4" s="1"/>
  <c r="AR32" i="4" s="1"/>
  <c r="AH32" i="4"/>
  <c r="AJ32" i="4" s="1"/>
  <c r="AM32" i="4" s="1"/>
  <c r="AN32" i="4" s="1"/>
  <c r="AA32" i="4"/>
  <c r="AC32" i="4" s="1"/>
  <c r="AF32" i="4" s="1"/>
  <c r="AG32" i="4" s="1"/>
  <c r="U32" i="4"/>
  <c r="CL32" i="4" s="1"/>
  <c r="CN32" i="4" s="1"/>
  <c r="CE31" i="4"/>
  <c r="CG31" i="4" s="1"/>
  <c r="CH31" i="4" s="1"/>
  <c r="BX31" i="4"/>
  <c r="BZ31" i="4" s="1"/>
  <c r="CC31" i="4" s="1"/>
  <c r="CD31" i="4" s="1"/>
  <c r="BQ31" i="4"/>
  <c r="BS31" i="4" s="1"/>
  <c r="BJ31" i="4"/>
  <c r="BL31" i="4" s="1"/>
  <c r="BC31" i="4"/>
  <c r="BE31" i="4" s="1"/>
  <c r="AV31" i="4"/>
  <c r="AX31" i="4" s="1"/>
  <c r="AY31" i="4" s="1"/>
  <c r="AO31" i="4"/>
  <c r="AQ31" i="4" s="1"/>
  <c r="AH31" i="4"/>
  <c r="AJ31" i="4" s="1"/>
  <c r="AM31" i="4" s="1"/>
  <c r="AN31" i="4" s="1"/>
  <c r="AA31" i="4"/>
  <c r="AC31" i="4" s="1"/>
  <c r="AF31" i="4" s="1"/>
  <c r="AG31" i="4" s="1"/>
  <c r="U31" i="4"/>
  <c r="CL31" i="4" s="1"/>
  <c r="CN31" i="4" s="1"/>
  <c r="CE30" i="4"/>
  <c r="CG30" i="4" s="1"/>
  <c r="CH30" i="4" s="1"/>
  <c r="BX30" i="4"/>
  <c r="BZ30" i="4" s="1"/>
  <c r="CC30" i="4" s="1"/>
  <c r="CD30" i="4" s="1"/>
  <c r="BQ30" i="4"/>
  <c r="BS30" i="4" s="1"/>
  <c r="BV30" i="4" s="1"/>
  <c r="BW30" i="4" s="1"/>
  <c r="BJ30" i="4"/>
  <c r="BL30" i="4" s="1"/>
  <c r="BC30" i="4"/>
  <c r="BE30" i="4" s="1"/>
  <c r="AV30" i="4"/>
  <c r="AX30" i="4" s="1"/>
  <c r="BA30" i="4" s="1"/>
  <c r="BB30" i="4" s="1"/>
  <c r="AO30" i="4"/>
  <c r="AQ30" i="4" s="1"/>
  <c r="AH30" i="4"/>
  <c r="AJ30" i="4" s="1"/>
  <c r="AA30" i="4"/>
  <c r="AC30" i="4" s="1"/>
  <c r="U30" i="4"/>
  <c r="CL30" i="4" s="1"/>
  <c r="CN30" i="4" s="1"/>
  <c r="CE29" i="4"/>
  <c r="CG29" i="4" s="1"/>
  <c r="BX29" i="4"/>
  <c r="BZ29" i="4" s="1"/>
  <c r="CC29" i="4" s="1"/>
  <c r="CD29" i="4" s="1"/>
  <c r="BQ29" i="4"/>
  <c r="BS29" i="4" s="1"/>
  <c r="BJ29" i="4"/>
  <c r="BL29" i="4" s="1"/>
  <c r="BM29" i="4" s="1"/>
  <c r="BC29" i="4"/>
  <c r="BE29" i="4" s="1"/>
  <c r="BH29" i="4" s="1"/>
  <c r="BI29" i="4" s="1"/>
  <c r="AV29" i="4"/>
  <c r="AX29" i="4" s="1"/>
  <c r="BA29" i="4" s="1"/>
  <c r="BB29" i="4" s="1"/>
  <c r="AO29" i="4"/>
  <c r="AQ29" i="4" s="1"/>
  <c r="AT29" i="4" s="1"/>
  <c r="AU29" i="4" s="1"/>
  <c r="AH29" i="4"/>
  <c r="AJ29" i="4" s="1"/>
  <c r="AA29" i="4"/>
  <c r="AC29" i="4" s="1"/>
  <c r="AD29" i="4" s="1"/>
  <c r="U29" i="4"/>
  <c r="CL29" i="4" s="1"/>
  <c r="CN29" i="4" s="1"/>
  <c r="CO29" i="4" s="1"/>
  <c r="CE28" i="4"/>
  <c r="CG28" i="4" s="1"/>
  <c r="BX28" i="4"/>
  <c r="BZ28" i="4" s="1"/>
  <c r="CC28" i="4" s="1"/>
  <c r="CD28" i="4" s="1"/>
  <c r="BQ28" i="4"/>
  <c r="BS28" i="4" s="1"/>
  <c r="BJ28" i="4"/>
  <c r="BL28" i="4" s="1"/>
  <c r="BM28" i="4" s="1"/>
  <c r="BC28" i="4"/>
  <c r="BE28" i="4" s="1"/>
  <c r="AV28" i="4"/>
  <c r="AX28" i="4" s="1"/>
  <c r="BA28" i="4" s="1"/>
  <c r="BB28" i="4" s="1"/>
  <c r="AO28" i="4"/>
  <c r="AQ28" i="4" s="1"/>
  <c r="AT28" i="4" s="1"/>
  <c r="AU28" i="4" s="1"/>
  <c r="AH28" i="4"/>
  <c r="AJ28" i="4" s="1"/>
  <c r="AA28" i="4"/>
  <c r="AC28" i="4" s="1"/>
  <c r="AF28" i="4" s="1"/>
  <c r="AG28" i="4" s="1"/>
  <c r="U28" i="4"/>
  <c r="CL28" i="4" s="1"/>
  <c r="CN28" i="4" s="1"/>
  <c r="CE27" i="4"/>
  <c r="CG27" i="4" s="1"/>
  <c r="BX27" i="4"/>
  <c r="BZ27" i="4" s="1"/>
  <c r="CC27" i="4" s="1"/>
  <c r="CD27" i="4" s="1"/>
  <c r="BQ27" i="4"/>
  <c r="BS27" i="4" s="1"/>
  <c r="BJ27" i="4"/>
  <c r="BL27" i="4" s="1"/>
  <c r="BM27" i="4" s="1"/>
  <c r="BC27" i="4"/>
  <c r="BE27" i="4" s="1"/>
  <c r="BF27" i="4" s="1"/>
  <c r="AV27" i="4"/>
  <c r="AX27" i="4" s="1"/>
  <c r="AO27" i="4"/>
  <c r="AQ27" i="4" s="1"/>
  <c r="AT27" i="4" s="1"/>
  <c r="AU27" i="4" s="1"/>
  <c r="AH27" i="4"/>
  <c r="AJ27" i="4" s="1"/>
  <c r="AM27" i="4" s="1"/>
  <c r="AN27" i="4" s="1"/>
  <c r="AA27" i="4"/>
  <c r="AC27" i="4" s="1"/>
  <c r="U27" i="4"/>
  <c r="CL27" i="4" s="1"/>
  <c r="CN27" i="4" s="1"/>
  <c r="CQ27" i="4" s="1"/>
  <c r="CR27" i="4" s="1"/>
  <c r="CE26" i="4"/>
  <c r="CG26" i="4" s="1"/>
  <c r="CJ26" i="4" s="1"/>
  <c r="CK26" i="4" s="1"/>
  <c r="BX26" i="4"/>
  <c r="BZ26" i="4" s="1"/>
  <c r="BQ26" i="4"/>
  <c r="BS26" i="4" s="1"/>
  <c r="BV26" i="4" s="1"/>
  <c r="BW26" i="4" s="1"/>
  <c r="BJ26" i="4"/>
  <c r="BL26" i="4" s="1"/>
  <c r="BC26" i="4"/>
  <c r="BE26" i="4" s="1"/>
  <c r="BF26" i="4" s="1"/>
  <c r="AV26" i="4"/>
  <c r="AX26" i="4" s="1"/>
  <c r="AY26" i="4" s="1"/>
  <c r="AO26" i="4"/>
  <c r="AQ26" i="4" s="1"/>
  <c r="AH26" i="4"/>
  <c r="AJ26" i="4" s="1"/>
  <c r="AM26" i="4" s="1"/>
  <c r="AN26" i="4" s="1"/>
  <c r="AA26" i="4"/>
  <c r="AC26" i="4" s="1"/>
  <c r="AF26" i="4" s="1"/>
  <c r="AG26" i="4" s="1"/>
  <c r="U26" i="4"/>
  <c r="CL26" i="4" s="1"/>
  <c r="CN26" i="4" s="1"/>
  <c r="CQ26" i="4" s="1"/>
  <c r="CR26" i="4" s="1"/>
  <c r="CE25" i="4"/>
  <c r="CG25" i="4" s="1"/>
  <c r="CH25" i="4" s="1"/>
  <c r="BX25" i="4"/>
  <c r="BZ25" i="4" s="1"/>
  <c r="CC25" i="4" s="1"/>
  <c r="CD25" i="4" s="1"/>
  <c r="BQ25" i="4"/>
  <c r="BS25" i="4" s="1"/>
  <c r="BJ25" i="4"/>
  <c r="BL25" i="4" s="1"/>
  <c r="BO25" i="4" s="1"/>
  <c r="BP25" i="4" s="1"/>
  <c r="BC25" i="4"/>
  <c r="BE25" i="4" s="1"/>
  <c r="AV25" i="4"/>
  <c r="AX25" i="4" s="1"/>
  <c r="AY25" i="4" s="1"/>
  <c r="AO25" i="4"/>
  <c r="AQ25" i="4" s="1"/>
  <c r="AR25" i="4" s="1"/>
  <c r="AH25" i="4"/>
  <c r="AJ25" i="4" s="1"/>
  <c r="AA25" i="4"/>
  <c r="AC25" i="4" s="1"/>
  <c r="AF25" i="4" s="1"/>
  <c r="AG25" i="4" s="1"/>
  <c r="U25" i="4"/>
  <c r="CL25" i="4" s="1"/>
  <c r="CN25" i="4" s="1"/>
  <c r="CE24" i="4"/>
  <c r="CG24" i="4" s="1"/>
  <c r="BX24" i="4"/>
  <c r="BZ24" i="4" s="1"/>
  <c r="CC24" i="4" s="1"/>
  <c r="CD24" i="4" s="1"/>
  <c r="BQ24" i="4"/>
  <c r="BS24" i="4" s="1"/>
  <c r="BV24" i="4" s="1"/>
  <c r="BW24" i="4" s="1"/>
  <c r="BJ24" i="4"/>
  <c r="BL24" i="4" s="1"/>
  <c r="BC24" i="4"/>
  <c r="BE24" i="4" s="1"/>
  <c r="BH24" i="4" s="1"/>
  <c r="BI24" i="4" s="1"/>
  <c r="AV24" i="4"/>
  <c r="AX24" i="4" s="1"/>
  <c r="AO24" i="4"/>
  <c r="AQ24" i="4" s="1"/>
  <c r="AR24" i="4" s="1"/>
  <c r="AH24" i="4"/>
  <c r="AJ24" i="4" s="1"/>
  <c r="AA24" i="4"/>
  <c r="AC24" i="4" s="1"/>
  <c r="U24" i="4"/>
  <c r="CL24" i="4" s="1"/>
  <c r="CN24" i="4" s="1"/>
  <c r="CE23" i="4"/>
  <c r="CG23" i="4" s="1"/>
  <c r="BX23" i="4"/>
  <c r="BZ23" i="4" s="1"/>
  <c r="BQ23" i="4"/>
  <c r="BS23" i="4" s="1"/>
  <c r="BT23" i="4" s="1"/>
  <c r="BJ23" i="4"/>
  <c r="BL23" i="4" s="1"/>
  <c r="BO23" i="4" s="1"/>
  <c r="BP23" i="4" s="1"/>
  <c r="BC23" i="4"/>
  <c r="BE23" i="4" s="1"/>
  <c r="AV23" i="4"/>
  <c r="AX23" i="4" s="1"/>
  <c r="BA23" i="4" s="1"/>
  <c r="BB23" i="4" s="1"/>
  <c r="AO23" i="4"/>
  <c r="AQ23" i="4" s="1"/>
  <c r="AH23" i="4"/>
  <c r="AJ23" i="4" s="1"/>
  <c r="AK23" i="4" s="1"/>
  <c r="AA23" i="4"/>
  <c r="AC23" i="4" s="1"/>
  <c r="AD23" i="4" s="1"/>
  <c r="U23" i="4"/>
  <c r="CL23" i="4" s="1"/>
  <c r="CN23" i="4" s="1"/>
  <c r="CO23" i="4" s="1"/>
  <c r="CE22" i="4"/>
  <c r="CG22" i="4" s="1"/>
  <c r="CH22" i="4" s="1"/>
  <c r="BX22" i="4"/>
  <c r="BZ22" i="4" s="1"/>
  <c r="BQ22" i="4"/>
  <c r="BS22" i="4" s="1"/>
  <c r="BJ22" i="4"/>
  <c r="BL22" i="4" s="1"/>
  <c r="BO22" i="4" s="1"/>
  <c r="BP22" i="4" s="1"/>
  <c r="BC22" i="4"/>
  <c r="BE22" i="4" s="1"/>
  <c r="BH22" i="4" s="1"/>
  <c r="BI22" i="4" s="1"/>
  <c r="AV22" i="4"/>
  <c r="AX22" i="4" s="1"/>
  <c r="AO22" i="4"/>
  <c r="AQ22" i="4" s="1"/>
  <c r="AT22" i="4" s="1"/>
  <c r="AU22" i="4" s="1"/>
  <c r="AH22" i="4"/>
  <c r="AJ22" i="4" s="1"/>
  <c r="AA22" i="4"/>
  <c r="AC22" i="4" s="1"/>
  <c r="AD22" i="4" s="1"/>
  <c r="U22" i="4"/>
  <c r="CL22" i="4" s="1"/>
  <c r="CN22" i="4" s="1"/>
  <c r="CE21" i="4"/>
  <c r="CG21" i="4" s="1"/>
  <c r="BX21" i="4"/>
  <c r="BZ21" i="4" s="1"/>
  <c r="CA21" i="4" s="1"/>
  <c r="BQ21" i="4"/>
  <c r="BS21" i="4" s="1"/>
  <c r="BT21" i="4" s="1"/>
  <c r="BJ21" i="4"/>
  <c r="BL21" i="4" s="1"/>
  <c r="BC21" i="4"/>
  <c r="BE21" i="4" s="1"/>
  <c r="BH21" i="4" s="1"/>
  <c r="BI21" i="4" s="1"/>
  <c r="AV21" i="4"/>
  <c r="AX21" i="4" s="1"/>
  <c r="BA21" i="4" s="1"/>
  <c r="BB21" i="4" s="1"/>
  <c r="AO21" i="4"/>
  <c r="AQ21" i="4" s="1"/>
  <c r="AH21" i="4"/>
  <c r="AJ21" i="4" s="1"/>
  <c r="AM21" i="4" s="1"/>
  <c r="AN21" i="4" s="1"/>
  <c r="AA21" i="4"/>
  <c r="AC21" i="4" s="1"/>
  <c r="U21" i="4"/>
  <c r="CL21" i="4" s="1"/>
  <c r="CN21" i="4" s="1"/>
  <c r="CE20" i="4"/>
  <c r="CG20" i="4" s="1"/>
  <c r="CJ20" i="4" s="1"/>
  <c r="CK20" i="4" s="1"/>
  <c r="BX20" i="4"/>
  <c r="BZ20" i="4" s="1"/>
  <c r="BQ20" i="4"/>
  <c r="BS20" i="4" s="1"/>
  <c r="BJ20" i="4"/>
  <c r="BL20" i="4" s="1"/>
  <c r="BM20" i="4" s="1"/>
  <c r="BC20" i="4"/>
  <c r="BE20" i="4" s="1"/>
  <c r="AV20" i="4"/>
  <c r="AX20" i="4" s="1"/>
  <c r="BA20" i="4" s="1"/>
  <c r="BB20" i="4" s="1"/>
  <c r="AO20" i="4"/>
  <c r="AQ20" i="4" s="1"/>
  <c r="AT20" i="4" s="1"/>
  <c r="AU20" i="4" s="1"/>
  <c r="AH20" i="4"/>
  <c r="AJ20" i="4" s="1"/>
  <c r="AA20" i="4"/>
  <c r="AC20" i="4" s="1"/>
  <c r="U20" i="4"/>
  <c r="CL20" i="4" s="1"/>
  <c r="CN20" i="4" s="1"/>
  <c r="CE19" i="4"/>
  <c r="CG19" i="4" s="1"/>
  <c r="BX19" i="4"/>
  <c r="BZ19" i="4" s="1"/>
  <c r="CC19" i="4" s="1"/>
  <c r="CD19" i="4" s="1"/>
  <c r="BQ19" i="4"/>
  <c r="BS19" i="4" s="1"/>
  <c r="BV19" i="4" s="1"/>
  <c r="BW19" i="4" s="1"/>
  <c r="BJ19" i="4"/>
  <c r="BL19" i="4" s="1"/>
  <c r="BM19" i="4" s="1"/>
  <c r="BC19" i="4"/>
  <c r="BE19" i="4" s="1"/>
  <c r="AV19" i="4"/>
  <c r="AX19" i="4" s="1"/>
  <c r="AO19" i="4"/>
  <c r="AQ19" i="4" s="1"/>
  <c r="AT19" i="4" s="1"/>
  <c r="AU19" i="4" s="1"/>
  <c r="AH19" i="4"/>
  <c r="AJ19" i="4" s="1"/>
  <c r="AM19" i="4" s="1"/>
  <c r="AN19" i="4" s="1"/>
  <c r="AA19" i="4"/>
  <c r="AC19" i="4" s="1"/>
  <c r="U19" i="4"/>
  <c r="CL19" i="4" s="1"/>
  <c r="CN19" i="4" s="1"/>
  <c r="CQ19" i="4" s="1"/>
  <c r="CR19" i="4" s="1"/>
  <c r="CE18" i="4"/>
  <c r="CG18" i="4" s="1"/>
  <c r="CJ18" i="4" s="1"/>
  <c r="CK18" i="4" s="1"/>
  <c r="BX18" i="4"/>
  <c r="BZ18" i="4" s="1"/>
  <c r="BQ18" i="4"/>
  <c r="BS18" i="4" s="1"/>
  <c r="BV18" i="4" s="1"/>
  <c r="BW18" i="4" s="1"/>
  <c r="BJ18" i="4"/>
  <c r="BL18" i="4" s="1"/>
  <c r="BO18" i="4" s="1"/>
  <c r="BP18" i="4" s="1"/>
  <c r="BC18" i="4"/>
  <c r="BE18" i="4" s="1"/>
  <c r="BF18" i="4" s="1"/>
  <c r="AV18" i="4"/>
  <c r="AX18" i="4" s="1"/>
  <c r="AO18" i="4"/>
  <c r="AQ18" i="4" s="1"/>
  <c r="AH18" i="4"/>
  <c r="AJ18" i="4" s="1"/>
  <c r="AM18" i="4" s="1"/>
  <c r="AN18" i="4" s="1"/>
  <c r="AA18" i="4"/>
  <c r="AC18" i="4" s="1"/>
  <c r="AF18" i="4" s="1"/>
  <c r="AG18" i="4" s="1"/>
  <c r="U18" i="4"/>
  <c r="CL18" i="4" s="1"/>
  <c r="CN18" i="4" s="1"/>
  <c r="CQ18" i="4" s="1"/>
  <c r="CR18" i="4" s="1"/>
  <c r="CE17" i="4"/>
  <c r="CG17" i="4" s="1"/>
  <c r="CJ17" i="4" s="1"/>
  <c r="CK17" i="4" s="1"/>
  <c r="BX17" i="4"/>
  <c r="BZ17" i="4" s="1"/>
  <c r="CC17" i="4" s="1"/>
  <c r="CD17" i="4" s="1"/>
  <c r="BQ17" i="4"/>
  <c r="BS17" i="4" s="1"/>
  <c r="BJ17" i="4"/>
  <c r="BL17" i="4" s="1"/>
  <c r="BC17" i="4"/>
  <c r="BE17" i="4" s="1"/>
  <c r="AV17" i="4"/>
  <c r="AX17" i="4" s="1"/>
  <c r="AY17" i="4" s="1"/>
  <c r="AO17" i="4"/>
  <c r="AQ17" i="4" s="1"/>
  <c r="AR17" i="4" s="1"/>
  <c r="AH17" i="4"/>
  <c r="AJ17" i="4" s="1"/>
  <c r="AA17" i="4"/>
  <c r="AC17" i="4" s="1"/>
  <c r="AF17" i="4" s="1"/>
  <c r="AG17" i="4" s="1"/>
  <c r="U17" i="4"/>
  <c r="CL17" i="4" s="1"/>
  <c r="CN17" i="4" s="1"/>
  <c r="CE16" i="4"/>
  <c r="CG16" i="4" s="1"/>
  <c r="BX16" i="4"/>
  <c r="BZ16" i="4" s="1"/>
  <c r="CC16" i="4" s="1"/>
  <c r="CD16" i="4" s="1"/>
  <c r="BQ16" i="4"/>
  <c r="BS16" i="4" s="1"/>
  <c r="BV16" i="4" s="1"/>
  <c r="BW16" i="4" s="1"/>
  <c r="BJ16" i="4"/>
  <c r="BL16" i="4" s="1"/>
  <c r="BC16" i="4"/>
  <c r="BE16" i="4" s="1"/>
  <c r="BH16" i="4" s="1"/>
  <c r="BI16" i="4" s="1"/>
  <c r="AV16" i="4"/>
  <c r="AX16" i="4" s="1"/>
  <c r="BA16" i="4" s="1"/>
  <c r="BB16" i="4" s="1"/>
  <c r="AO16" i="4"/>
  <c r="AQ16" i="4" s="1"/>
  <c r="AR16" i="4" s="1"/>
  <c r="AH16" i="4"/>
  <c r="AJ16" i="4" s="1"/>
  <c r="AA16" i="4"/>
  <c r="AC16" i="4" s="1"/>
  <c r="U16" i="4"/>
  <c r="CL16" i="4" s="1"/>
  <c r="CN16" i="4" s="1"/>
  <c r="CE15" i="4"/>
  <c r="CG15" i="4" s="1"/>
  <c r="BX15" i="4"/>
  <c r="BZ15" i="4" s="1"/>
  <c r="BQ15" i="4"/>
  <c r="BS15" i="4" s="1"/>
  <c r="BT15" i="4" s="1"/>
  <c r="BJ15" i="4"/>
  <c r="BL15" i="4" s="1"/>
  <c r="BO15" i="4" s="1"/>
  <c r="BP15" i="4" s="1"/>
  <c r="BC15" i="4"/>
  <c r="BE15" i="4" s="1"/>
  <c r="AV15" i="4"/>
  <c r="AX15" i="4" s="1"/>
  <c r="BA15" i="4" s="1"/>
  <c r="BB15" i="4" s="1"/>
  <c r="AO15" i="4"/>
  <c r="AQ15" i="4" s="1"/>
  <c r="AT15" i="4" s="1"/>
  <c r="AU15" i="4" s="1"/>
  <c r="AH15" i="4"/>
  <c r="AJ15" i="4" s="1"/>
  <c r="AK15" i="4" s="1"/>
  <c r="AA15" i="4"/>
  <c r="AC15" i="4" s="1"/>
  <c r="U15" i="4"/>
  <c r="CL15" i="4" s="1"/>
  <c r="CN15" i="4" s="1"/>
  <c r="CO15" i="4" s="1"/>
  <c r="CE14" i="4"/>
  <c r="CG14" i="4" s="1"/>
  <c r="CH14" i="4" s="1"/>
  <c r="BX14" i="4"/>
  <c r="BZ14" i="4" s="1"/>
  <c r="BQ14" i="4"/>
  <c r="BS14" i="4" s="1"/>
  <c r="BJ14" i="4"/>
  <c r="BL14" i="4" s="1"/>
  <c r="BM14" i="4" s="1"/>
  <c r="BC14" i="4"/>
  <c r="BE14" i="4" s="1"/>
  <c r="BH14" i="4" s="1"/>
  <c r="BI14" i="4" s="1"/>
  <c r="AV14" i="4"/>
  <c r="AX14" i="4" s="1"/>
  <c r="AO14" i="4"/>
  <c r="AQ14" i="4" s="1"/>
  <c r="AH14" i="4"/>
  <c r="AJ14" i="4" s="1"/>
  <c r="AM14" i="4" s="1"/>
  <c r="AN14" i="4" s="1"/>
  <c r="AA14" i="4"/>
  <c r="AC14" i="4" s="1"/>
  <c r="AD14" i="4" s="1"/>
  <c r="U14" i="4"/>
  <c r="CL14" i="4" s="1"/>
  <c r="CN14" i="4" s="1"/>
  <c r="CQ14" i="4" s="1"/>
  <c r="CR14" i="4" s="1"/>
  <c r="CE13" i="4"/>
  <c r="CG13" i="4" s="1"/>
  <c r="CJ13" i="4" s="1"/>
  <c r="CK13" i="4" s="1"/>
  <c r="BX13" i="4"/>
  <c r="BZ13" i="4" s="1"/>
  <c r="CA13" i="4" s="1"/>
  <c r="BQ13" i="4"/>
  <c r="BS13" i="4" s="1"/>
  <c r="BT13" i="4" s="1"/>
  <c r="BJ13" i="4"/>
  <c r="BL13" i="4" s="1"/>
  <c r="BC13" i="4"/>
  <c r="BE13" i="4" s="1"/>
  <c r="BH13" i="4" s="1"/>
  <c r="BI13" i="4" s="1"/>
  <c r="AV13" i="4"/>
  <c r="AX13" i="4" s="1"/>
  <c r="BA13" i="4" s="1"/>
  <c r="BB13" i="4" s="1"/>
  <c r="AO13" i="4"/>
  <c r="AQ13" i="4" s="1"/>
  <c r="AH13" i="4"/>
  <c r="AJ13" i="4" s="1"/>
  <c r="AA13" i="4"/>
  <c r="AC13" i="4" s="1"/>
  <c r="U13" i="4"/>
  <c r="CL13" i="4" s="1"/>
  <c r="CN13" i="4" s="1"/>
  <c r="CE12" i="4"/>
  <c r="CG12" i="4" s="1"/>
  <c r="CJ12" i="4" s="1"/>
  <c r="CK12" i="4" s="1"/>
  <c r="BX12" i="4"/>
  <c r="BZ12" i="4" s="1"/>
  <c r="CC12" i="4" s="1"/>
  <c r="CD12" i="4" s="1"/>
  <c r="BQ12" i="4"/>
  <c r="BS12" i="4" s="1"/>
  <c r="BT12" i="4" s="1"/>
  <c r="BJ12" i="4"/>
  <c r="BL12" i="4" s="1"/>
  <c r="BC12" i="4"/>
  <c r="BE12" i="4" s="1"/>
  <c r="AV12" i="4"/>
  <c r="AX12" i="4" s="1"/>
  <c r="BA12" i="4" s="1"/>
  <c r="BB12" i="4" s="1"/>
  <c r="AO12" i="4"/>
  <c r="AQ12" i="4" s="1"/>
  <c r="AT12" i="4" s="1"/>
  <c r="AU12" i="4" s="1"/>
  <c r="AH12" i="4"/>
  <c r="AJ12" i="4" s="1"/>
  <c r="AA12" i="4"/>
  <c r="AC12" i="4" s="1"/>
  <c r="AF12" i="4" s="1"/>
  <c r="U12" i="4"/>
  <c r="CL12" i="4" s="1"/>
  <c r="CN12" i="4" s="1"/>
  <c r="CE11" i="4"/>
  <c r="CG11" i="4" s="1"/>
  <c r="BX11" i="4"/>
  <c r="BZ11" i="4" s="1"/>
  <c r="CC11" i="4" s="1"/>
  <c r="CD11" i="4" s="1"/>
  <c r="BQ11" i="4"/>
  <c r="BS11" i="4" s="1"/>
  <c r="BV11" i="4" s="1"/>
  <c r="BW11" i="4" s="1"/>
  <c r="BJ11" i="4"/>
  <c r="BL11" i="4" s="1"/>
  <c r="BM11" i="4" s="1"/>
  <c r="BC11" i="4"/>
  <c r="BE11" i="4" s="1"/>
  <c r="AV11" i="4"/>
  <c r="AX11" i="4" s="1"/>
  <c r="AO11" i="4"/>
  <c r="AQ11" i="4" s="1"/>
  <c r="AT11" i="4" s="1"/>
  <c r="AU11" i="4" s="1"/>
  <c r="AH11" i="4"/>
  <c r="AJ11" i="4" s="1"/>
  <c r="AK11" i="4" s="1"/>
  <c r="AA11" i="4"/>
  <c r="AC11" i="4" s="1"/>
  <c r="U11" i="4"/>
  <c r="CL11" i="4" s="1"/>
  <c r="CN11" i="4" s="1"/>
  <c r="CQ11" i="4" s="1"/>
  <c r="CR11" i="4" s="1"/>
  <c r="CE10" i="4"/>
  <c r="CG10" i="4" s="1"/>
  <c r="BX10" i="4"/>
  <c r="BZ10" i="4" s="1"/>
  <c r="BQ10" i="4"/>
  <c r="BS10" i="4" s="1"/>
  <c r="BJ10" i="4"/>
  <c r="BL10" i="4" s="1"/>
  <c r="BC10" i="4"/>
  <c r="BE10" i="4" s="1"/>
  <c r="AV10" i="4"/>
  <c r="AX10" i="4" s="1"/>
  <c r="AO10" i="4"/>
  <c r="AQ10" i="4" s="1"/>
  <c r="AT10" i="4" s="1"/>
  <c r="AU10" i="4" s="1"/>
  <c r="AH10" i="4"/>
  <c r="AJ10" i="4" s="1"/>
  <c r="AM10" i="4" s="1"/>
  <c r="AN10" i="4" s="1"/>
  <c r="AA10" i="4"/>
  <c r="AC10" i="4" s="1"/>
  <c r="U10" i="4"/>
  <c r="CL10" i="4" s="1"/>
  <c r="CN10" i="4" s="1"/>
  <c r="CQ10" i="4" s="1"/>
  <c r="CR10" i="4" s="1"/>
  <c r="CE9" i="4"/>
  <c r="BX9" i="4"/>
  <c r="BQ9" i="4"/>
  <c r="BS9" i="4" s="1"/>
  <c r="BT9" i="4" s="1"/>
  <c r="BJ9" i="4"/>
  <c r="BL9" i="4" s="1"/>
  <c r="BC9" i="4"/>
  <c r="BE9" i="4" s="1"/>
  <c r="AV9" i="4"/>
  <c r="AX9" i="4" s="1"/>
  <c r="AO9" i="4"/>
  <c r="AH9" i="4"/>
  <c r="AJ9" i="4" s="1"/>
  <c r="AK9" i="4" s="1"/>
  <c r="AA9" i="4"/>
  <c r="U9" i="4"/>
  <c r="AG12" i="4" l="1"/>
  <c r="AD12" i="4"/>
  <c r="CH26" i="4"/>
  <c r="BF29" i="4"/>
  <c r="BT85" i="4"/>
  <c r="CA149" i="4"/>
  <c r="AF114" i="4"/>
  <c r="AG114" i="4" s="1"/>
  <c r="AK98" i="4"/>
  <c r="AF190" i="4"/>
  <c r="AG190" i="4" s="1"/>
  <c r="AK173" i="4"/>
  <c r="CH33" i="4"/>
  <c r="AR92" i="4"/>
  <c r="AM89" i="4"/>
  <c r="AN89" i="4" s="1"/>
  <c r="AY28" i="4"/>
  <c r="AR188" i="4"/>
  <c r="AK83" i="4"/>
  <c r="BF148" i="4"/>
  <c r="CC68" i="4"/>
  <c r="CD68" i="4" s="1"/>
  <c r="AR82" i="4"/>
  <c r="CA150" i="4"/>
  <c r="BT125" i="4"/>
  <c r="BV125" i="4"/>
  <c r="BW125" i="4" s="1"/>
  <c r="AY45" i="4"/>
  <c r="BM93" i="4"/>
  <c r="BH107" i="4"/>
  <c r="BI107" i="4" s="1"/>
  <c r="BF107" i="4"/>
  <c r="CH133" i="4"/>
  <c r="CH10" i="4"/>
  <c r="CJ10" i="4"/>
  <c r="CK10" i="4" s="1"/>
  <c r="BF113" i="4"/>
  <c r="BH113" i="4"/>
  <c r="BI113" i="4" s="1"/>
  <c r="BT63" i="4"/>
  <c r="AK39" i="4"/>
  <c r="BM92" i="4"/>
  <c r="BO92" i="4"/>
  <c r="BP92" i="4" s="1"/>
  <c r="AY76" i="4"/>
  <c r="BA76" i="4"/>
  <c r="BB76" i="4" s="1"/>
  <c r="AY112" i="4"/>
  <c r="CH72" i="4"/>
  <c r="BH18" i="4"/>
  <c r="BI18" i="4" s="1"/>
  <c r="BA25" i="4"/>
  <c r="BB25" i="4" s="1"/>
  <c r="BH26" i="4"/>
  <c r="BI26" i="4" s="1"/>
  <c r="AM84" i="4"/>
  <c r="AN84" i="4" s="1"/>
  <c r="BV143" i="4"/>
  <c r="BW143" i="4" s="1"/>
  <c r="BA149" i="4"/>
  <c r="BB149" i="4" s="1"/>
  <c r="AY149" i="4"/>
  <c r="BA184" i="4"/>
  <c r="BB184" i="4" s="1"/>
  <c r="CQ169" i="4"/>
  <c r="CR169" i="4" s="1"/>
  <c r="CO169" i="4"/>
  <c r="BT178" i="4"/>
  <c r="BA36" i="4"/>
  <c r="BB36" i="4" s="1"/>
  <c r="CH42" i="4"/>
  <c r="BM77" i="4"/>
  <c r="BH84" i="4"/>
  <c r="BI84" i="4" s="1"/>
  <c r="AT147" i="4"/>
  <c r="AU147" i="4" s="1"/>
  <c r="AY154" i="4"/>
  <c r="BF155" i="4"/>
  <c r="BM111" i="4"/>
  <c r="CO176" i="4"/>
  <c r="BO14" i="4"/>
  <c r="BP14" i="4" s="1"/>
  <c r="CC87" i="4"/>
  <c r="CD87" i="4" s="1"/>
  <c r="CJ93" i="4"/>
  <c r="CK93" i="4" s="1"/>
  <c r="CQ123" i="4"/>
  <c r="CR123" i="4" s="1"/>
  <c r="AR134" i="4"/>
  <c r="AY135" i="4"/>
  <c r="BT113" i="4"/>
  <c r="BT149" i="4"/>
  <c r="CJ156" i="4"/>
  <c r="CK156" i="4" s="1"/>
  <c r="CH182" i="4"/>
  <c r="AD89" i="4"/>
  <c r="BO114" i="4"/>
  <c r="BP114" i="4" s="1"/>
  <c r="AK128" i="4"/>
  <c r="BH133" i="4"/>
  <c r="BI133" i="4" s="1"/>
  <c r="BF169" i="4"/>
  <c r="AD17" i="4"/>
  <c r="AF29" i="4"/>
  <c r="AG29" i="4" s="1"/>
  <c r="CJ117" i="4"/>
  <c r="CK117" i="4" s="1"/>
  <c r="CC118" i="4"/>
  <c r="CD118" i="4" s="1"/>
  <c r="AR142" i="4"/>
  <c r="AR184" i="4"/>
  <c r="CH80" i="4"/>
  <c r="BA127" i="4"/>
  <c r="BB127" i="4" s="1"/>
  <c r="CC108" i="4"/>
  <c r="CD108" i="4" s="1"/>
  <c r="CA108" i="4"/>
  <c r="AT84" i="4"/>
  <c r="AU84" i="4" s="1"/>
  <c r="AR84" i="4"/>
  <c r="BA75" i="4"/>
  <c r="BB75" i="4" s="1"/>
  <c r="AY75" i="4"/>
  <c r="CC80" i="4"/>
  <c r="CD80" i="4" s="1"/>
  <c r="CA80" i="4"/>
  <c r="BO28" i="4"/>
  <c r="BP28" i="4" s="1"/>
  <c r="AR56" i="4"/>
  <c r="AT56" i="4"/>
  <c r="AU56" i="4" s="1"/>
  <c r="BT87" i="4"/>
  <c r="AY92" i="4"/>
  <c r="CJ34" i="4"/>
  <c r="CK34" i="4" s="1"/>
  <c r="CH34" i="4"/>
  <c r="BF74" i="4"/>
  <c r="BH74" i="4"/>
  <c r="BI74" i="4" s="1"/>
  <c r="CH147" i="4"/>
  <c r="CJ147" i="4"/>
  <c r="CK147" i="4" s="1"/>
  <c r="BT35" i="4"/>
  <c r="BV35" i="4"/>
  <c r="BW35" i="4" s="1"/>
  <c r="AF41" i="4"/>
  <c r="AG41" i="4" s="1"/>
  <c r="BM147" i="4"/>
  <c r="AY172" i="4"/>
  <c r="BA172" i="4"/>
  <c r="BB172" i="4" s="1"/>
  <c r="CQ46" i="4"/>
  <c r="CR46" i="4" s="1"/>
  <c r="CO46" i="4"/>
  <c r="BT71" i="4"/>
  <c r="BT96" i="4"/>
  <c r="AK127" i="4"/>
  <c r="BT155" i="4"/>
  <c r="BT187" i="4"/>
  <c r="BO190" i="4"/>
  <c r="BP190" i="4" s="1"/>
  <c r="BV23" i="4"/>
  <c r="BW23" i="4" s="1"/>
  <c r="AT75" i="4"/>
  <c r="AU75" i="4" s="1"/>
  <c r="AD85" i="4"/>
  <c r="AF85" i="4"/>
  <c r="AG85" i="4" s="1"/>
  <c r="AK62" i="4"/>
  <c r="AM62" i="4"/>
  <c r="AN62" i="4" s="1"/>
  <c r="BA145" i="4"/>
  <c r="BB145" i="4" s="1"/>
  <c r="AY145" i="4"/>
  <c r="AK151" i="4"/>
  <c r="AM151" i="4"/>
  <c r="AN151" i="4" s="1"/>
  <c r="AR100" i="4"/>
  <c r="AD113" i="4"/>
  <c r="AF113" i="4"/>
  <c r="AG113" i="4" s="1"/>
  <c r="BM130" i="4"/>
  <c r="BO130" i="4"/>
  <c r="BP130" i="4" s="1"/>
  <c r="BA166" i="4"/>
  <c r="BB166" i="4" s="1"/>
  <c r="AY166" i="4"/>
  <c r="BH65" i="4"/>
  <c r="BI65" i="4" s="1"/>
  <c r="BF65" i="4"/>
  <c r="BO84" i="4"/>
  <c r="BP84" i="4" s="1"/>
  <c r="BM84" i="4"/>
  <c r="AR90" i="4"/>
  <c r="BT39" i="4"/>
  <c r="AY64" i="4"/>
  <c r="BA64" i="4"/>
  <c r="BB64" i="4" s="1"/>
  <c r="CC146" i="4"/>
  <c r="CD146" i="4" s="1"/>
  <c r="BA171" i="4"/>
  <c r="BB171" i="4" s="1"/>
  <c r="AY171" i="4"/>
  <c r="BA175" i="4"/>
  <c r="BB175" i="4" s="1"/>
  <c r="AY175" i="4"/>
  <c r="CC71" i="4"/>
  <c r="CD71" i="4" s="1"/>
  <c r="CA71" i="4"/>
  <c r="CC96" i="4"/>
  <c r="CD96" i="4" s="1"/>
  <c r="CA96" i="4"/>
  <c r="BV29" i="4"/>
  <c r="BW29" i="4" s="1"/>
  <c r="BT29" i="4"/>
  <c r="AT51" i="4"/>
  <c r="AU51" i="4" s="1"/>
  <c r="AR51" i="4"/>
  <c r="BM55" i="4"/>
  <c r="CJ65" i="4"/>
  <c r="CK65" i="4" s="1"/>
  <c r="AY105" i="4"/>
  <c r="BA105" i="4"/>
  <c r="BB105" i="4" s="1"/>
  <c r="AY117" i="4"/>
  <c r="AK120" i="4"/>
  <c r="AM120" i="4"/>
  <c r="AN120" i="4" s="1"/>
  <c r="BT139" i="4"/>
  <c r="BV179" i="4"/>
  <c r="BW179" i="4" s="1"/>
  <c r="BT179" i="4"/>
  <c r="BA38" i="4"/>
  <c r="BB38" i="4" s="1"/>
  <c r="AK50" i="4"/>
  <c r="BA83" i="4"/>
  <c r="BB83" i="4" s="1"/>
  <c r="AY122" i="4"/>
  <c r="BA122" i="4"/>
  <c r="BB122" i="4" s="1"/>
  <c r="CO182" i="4"/>
  <c r="CQ182" i="4"/>
  <c r="CR182" i="4" s="1"/>
  <c r="AM11" i="4"/>
  <c r="AN11" i="4" s="1"/>
  <c r="BT20" i="4"/>
  <c r="BV20" i="4"/>
  <c r="BW20" i="4" s="1"/>
  <c r="CA54" i="4"/>
  <c r="CC54" i="4"/>
  <c r="CD54" i="4" s="1"/>
  <c r="BA120" i="4"/>
  <c r="BB120" i="4" s="1"/>
  <c r="AY120" i="4"/>
  <c r="AR168" i="4"/>
  <c r="AT168" i="4"/>
  <c r="AU168" i="4" s="1"/>
  <c r="CQ181" i="4"/>
  <c r="CR181" i="4" s="1"/>
  <c r="CO181" i="4"/>
  <c r="BV115" i="4"/>
  <c r="BW115" i="4" s="1"/>
  <c r="CJ22" i="4"/>
  <c r="CK22" i="4" s="1"/>
  <c r="CO18" i="4"/>
  <c r="BA46" i="4"/>
  <c r="BB46" i="4" s="1"/>
  <c r="CA53" i="4"/>
  <c r="CC53" i="4"/>
  <c r="CD53" i="4" s="1"/>
  <c r="CH185" i="4"/>
  <c r="CJ185" i="4"/>
  <c r="CK185" i="4" s="1"/>
  <c r="BA90" i="4"/>
  <c r="BB90" i="4" s="1"/>
  <c r="BV99" i="4"/>
  <c r="BW99" i="4" s="1"/>
  <c r="CA113" i="4"/>
  <c r="CQ146" i="4"/>
  <c r="CR146" i="4" s="1"/>
  <c r="AR182" i="4"/>
  <c r="AK183" i="4"/>
  <c r="BV171" i="4"/>
  <c r="BW171" i="4" s="1"/>
  <c r="BT171" i="4"/>
  <c r="AT180" i="4"/>
  <c r="AU180" i="4" s="1"/>
  <c r="AR180" i="4"/>
  <c r="AR181" i="4"/>
  <c r="AT181" i="4"/>
  <c r="AU181" i="4" s="1"/>
  <c r="AD185" i="4"/>
  <c r="AF185" i="4"/>
  <c r="AG185" i="4" s="1"/>
  <c r="AD191" i="4"/>
  <c r="AF191" i="4"/>
  <c r="AG191" i="4" s="1"/>
  <c r="CQ33" i="4"/>
  <c r="CR33" i="4" s="1"/>
  <c r="BF150" i="4"/>
  <c r="AY155" i="4"/>
  <c r="AD156" i="4"/>
  <c r="AD157" i="4"/>
  <c r="BF167" i="4"/>
  <c r="CC172" i="4"/>
  <c r="CD172" i="4" s="1"/>
  <c r="CA177" i="4"/>
  <c r="AY190" i="4"/>
  <c r="BA190" i="4"/>
  <c r="BB190" i="4" s="1"/>
  <c r="CC36" i="4"/>
  <c r="CD36" i="4" s="1"/>
  <c r="CJ54" i="4"/>
  <c r="CK54" i="4" s="1"/>
  <c r="CC60" i="4"/>
  <c r="CD60" i="4" s="1"/>
  <c r="BM179" i="4"/>
  <c r="AR177" i="4"/>
  <c r="AT189" i="4"/>
  <c r="AU189" i="4" s="1"/>
  <c r="CQ173" i="4"/>
  <c r="CR173" i="4" s="1"/>
  <c r="AD182" i="4"/>
  <c r="BF178" i="4"/>
  <c r="CO112" i="4"/>
  <c r="CQ112" i="4"/>
  <c r="CR112" i="4" s="1"/>
  <c r="CQ32" i="4"/>
  <c r="CR32" i="4" s="1"/>
  <c r="CO32" i="4"/>
  <c r="BT66" i="4"/>
  <c r="BV66" i="4"/>
  <c r="BW66" i="4" s="1"/>
  <c r="BH87" i="4"/>
  <c r="BI87" i="4" s="1"/>
  <c r="BF87" i="4"/>
  <c r="AY132" i="4"/>
  <c r="BA132" i="4"/>
  <c r="BB132" i="4" s="1"/>
  <c r="BV62" i="4"/>
  <c r="BW62" i="4" s="1"/>
  <c r="BT62" i="4"/>
  <c r="BM122" i="4"/>
  <c r="BO122" i="4"/>
  <c r="BP122" i="4" s="1"/>
  <c r="CA14" i="4"/>
  <c r="CC14" i="4"/>
  <c r="CD14" i="4" s="1"/>
  <c r="AF20" i="4"/>
  <c r="AG20" i="4" s="1"/>
  <c r="AD20" i="4"/>
  <c r="BV70" i="4"/>
  <c r="BW70" i="4" s="1"/>
  <c r="BT70" i="4"/>
  <c r="CH64" i="4"/>
  <c r="CJ64" i="4"/>
  <c r="CK64" i="4" s="1"/>
  <c r="BO69" i="4"/>
  <c r="BP69" i="4" s="1"/>
  <c r="BM69" i="4"/>
  <c r="CO85" i="4"/>
  <c r="CQ85" i="4"/>
  <c r="CR85" i="4" s="1"/>
  <c r="CH85" i="4"/>
  <c r="CJ85" i="4"/>
  <c r="CK85" i="4" s="1"/>
  <c r="BH131" i="4"/>
  <c r="BI131" i="4" s="1"/>
  <c r="BF131" i="4"/>
  <c r="CQ102" i="4"/>
  <c r="CR102" i="4" s="1"/>
  <c r="CO102" i="4"/>
  <c r="CQ38" i="4"/>
  <c r="CR38" i="4" s="1"/>
  <c r="CO38" i="4"/>
  <c r="CO24" i="4"/>
  <c r="CQ24" i="4"/>
  <c r="CR24" i="4" s="1"/>
  <c r="AK37" i="4"/>
  <c r="AM37" i="4"/>
  <c r="AN37" i="4" s="1"/>
  <c r="AF13" i="4"/>
  <c r="AG13" i="4" s="1"/>
  <c r="AD13" i="4"/>
  <c r="BT45" i="4"/>
  <c r="BV45" i="4"/>
  <c r="BW45" i="4" s="1"/>
  <c r="AR49" i="4"/>
  <c r="AT49" i="4"/>
  <c r="AU49" i="4" s="1"/>
  <c r="CH68" i="4"/>
  <c r="CJ68" i="4"/>
  <c r="CK68" i="4" s="1"/>
  <c r="CA22" i="4"/>
  <c r="CC22" i="4"/>
  <c r="CD22" i="4" s="1"/>
  <c r="CO120" i="4"/>
  <c r="CQ120" i="4"/>
  <c r="CR120" i="4" s="1"/>
  <c r="AM13" i="4"/>
  <c r="AN13" i="4" s="1"/>
  <c r="AK13" i="4"/>
  <c r="AD64" i="4"/>
  <c r="AF64" i="4"/>
  <c r="AG64" i="4" s="1"/>
  <c r="AD68" i="4"/>
  <c r="AF68" i="4"/>
  <c r="AG68" i="4" s="1"/>
  <c r="CC82" i="4"/>
  <c r="CD82" i="4" s="1"/>
  <c r="CA82" i="4"/>
  <c r="BM89" i="4"/>
  <c r="BO89" i="4"/>
  <c r="BP89" i="4" s="1"/>
  <c r="CO94" i="4"/>
  <c r="CQ94" i="4"/>
  <c r="CR94" i="4" s="1"/>
  <c r="BF115" i="4"/>
  <c r="BH115" i="4"/>
  <c r="BI115" i="4" s="1"/>
  <c r="CH127" i="4"/>
  <c r="CJ127" i="4"/>
  <c r="CK127" i="4" s="1"/>
  <c r="AT14" i="4"/>
  <c r="AU14" i="4" s="1"/>
  <c r="AR14" i="4"/>
  <c r="AT62" i="4"/>
  <c r="AU62" i="4" s="1"/>
  <c r="AR62" i="4"/>
  <c r="AY63" i="4"/>
  <c r="BA63" i="4"/>
  <c r="BB63" i="4" s="1"/>
  <c r="AF80" i="4"/>
  <c r="AG80" i="4" s="1"/>
  <c r="AD80" i="4"/>
  <c r="AT85" i="4"/>
  <c r="AU85" i="4" s="1"/>
  <c r="AR85" i="4"/>
  <c r="BH17" i="4"/>
  <c r="BI17" i="4" s="1"/>
  <c r="BF17" i="4"/>
  <c r="BF30" i="4"/>
  <c r="BH30" i="4"/>
  <c r="BI30" i="4" s="1"/>
  <c r="BM31" i="4"/>
  <c r="BO31" i="4"/>
  <c r="BP31" i="4" s="1"/>
  <c r="AT66" i="4"/>
  <c r="AU66" i="4" s="1"/>
  <c r="AR66" i="4"/>
  <c r="AR95" i="4"/>
  <c r="AT95" i="4"/>
  <c r="AU95" i="4" s="1"/>
  <c r="CH101" i="4"/>
  <c r="CJ101" i="4"/>
  <c r="CK101" i="4" s="1"/>
  <c r="BO10" i="4"/>
  <c r="BP10" i="4" s="1"/>
  <c r="BM10" i="4"/>
  <c r="BV10" i="4"/>
  <c r="BW10" i="4" s="1"/>
  <c r="BT10" i="4"/>
  <c r="BO17" i="4"/>
  <c r="BP17" i="4" s="1"/>
  <c r="BM17" i="4"/>
  <c r="BA93" i="4"/>
  <c r="BB93" i="4" s="1"/>
  <c r="AY93" i="4"/>
  <c r="AR108" i="4"/>
  <c r="AT108" i="4"/>
  <c r="AU108" i="4" s="1"/>
  <c r="AR121" i="4"/>
  <c r="AT121" i="4"/>
  <c r="AU121" i="4" s="1"/>
  <c r="CO130" i="4"/>
  <c r="CQ130" i="4"/>
  <c r="CR130" i="4" s="1"/>
  <c r="AT70" i="4"/>
  <c r="AU70" i="4" s="1"/>
  <c r="AR70" i="4"/>
  <c r="BA79" i="4"/>
  <c r="BB79" i="4" s="1"/>
  <c r="AY79" i="4"/>
  <c r="AR87" i="4"/>
  <c r="AT87" i="4"/>
  <c r="AU87" i="4" s="1"/>
  <c r="CC90" i="4"/>
  <c r="CD90" i="4" s="1"/>
  <c r="CA90" i="4"/>
  <c r="CO148" i="4"/>
  <c r="CQ148" i="4"/>
  <c r="CR148" i="4" s="1"/>
  <c r="BF64" i="4"/>
  <c r="BH64" i="4"/>
  <c r="BI64" i="4" s="1"/>
  <c r="AM73" i="4"/>
  <c r="AN73" i="4" s="1"/>
  <c r="AK73" i="4"/>
  <c r="AM81" i="4"/>
  <c r="AN81" i="4" s="1"/>
  <c r="AK81" i="4"/>
  <c r="CH111" i="4"/>
  <c r="CJ111" i="4"/>
  <c r="CK111" i="4" s="1"/>
  <c r="BF111" i="4"/>
  <c r="BH111" i="4"/>
  <c r="BI111" i="4" s="1"/>
  <c r="AT152" i="4"/>
  <c r="AU152" i="4" s="1"/>
  <c r="AR152" i="4"/>
  <c r="BV12" i="4"/>
  <c r="BW12" i="4" s="1"/>
  <c r="AT16" i="4"/>
  <c r="AU16" i="4" s="1"/>
  <c r="AK21" i="4"/>
  <c r="AR28" i="4"/>
  <c r="CA28" i="4"/>
  <c r="AK31" i="4"/>
  <c r="CJ31" i="4"/>
  <c r="CK31" i="4" s="1"/>
  <c r="AT33" i="4"/>
  <c r="AU33" i="4" s="1"/>
  <c r="BM34" i="4"/>
  <c r="BM36" i="4"/>
  <c r="BM38" i="4"/>
  <c r="AY44" i="4"/>
  <c r="CH46" i="4"/>
  <c r="BM47" i="4"/>
  <c r="CH57" i="4"/>
  <c r="BT67" i="4"/>
  <c r="AD72" i="4"/>
  <c r="BM81" i="4"/>
  <c r="CH90" i="4"/>
  <c r="BH91" i="4"/>
  <c r="BI91" i="4" s="1"/>
  <c r="AK95" i="4"/>
  <c r="AM95" i="4"/>
  <c r="AN95" i="4" s="1"/>
  <c r="CA95" i="4"/>
  <c r="AD98" i="4"/>
  <c r="CJ98" i="4"/>
  <c r="CK98" i="4" s="1"/>
  <c r="CH98" i="4"/>
  <c r="CC104" i="4"/>
  <c r="CD104" i="4" s="1"/>
  <c r="CA104" i="4"/>
  <c r="AY106" i="4"/>
  <c r="AM112" i="4"/>
  <c r="AN112" i="4" s="1"/>
  <c r="BO116" i="4"/>
  <c r="BP116" i="4" s="1"/>
  <c r="BV135" i="4"/>
  <c r="BW135" i="4" s="1"/>
  <c r="CJ140" i="4"/>
  <c r="CK140" i="4" s="1"/>
  <c r="CH140" i="4"/>
  <c r="CQ142" i="4"/>
  <c r="CR142" i="4" s="1"/>
  <c r="CO142" i="4"/>
  <c r="AF160" i="4"/>
  <c r="AG160" i="4" s="1"/>
  <c r="AD160" i="4"/>
  <c r="AM161" i="4"/>
  <c r="AN161" i="4" s="1"/>
  <c r="AK161" i="4"/>
  <c r="BV163" i="4"/>
  <c r="BW163" i="4" s="1"/>
  <c r="BT163" i="4"/>
  <c r="AT167" i="4"/>
  <c r="AU167" i="4" s="1"/>
  <c r="AR167" i="4"/>
  <c r="AF172" i="4"/>
  <c r="AG172" i="4" s="1"/>
  <c r="AD172" i="4"/>
  <c r="CH189" i="4"/>
  <c r="CJ189" i="4"/>
  <c r="CK189" i="4" s="1"/>
  <c r="CO51" i="4"/>
  <c r="CO110" i="4"/>
  <c r="CQ110" i="4"/>
  <c r="CR110" i="4" s="1"/>
  <c r="CH119" i="4"/>
  <c r="CJ119" i="4"/>
  <c r="CK119" i="4" s="1"/>
  <c r="BH147" i="4"/>
  <c r="BI147" i="4" s="1"/>
  <c r="BF147" i="4"/>
  <c r="AR149" i="4"/>
  <c r="AT149" i="4"/>
  <c r="AU149" i="4" s="1"/>
  <c r="AT161" i="4"/>
  <c r="AU161" i="4" s="1"/>
  <c r="AR161" i="4"/>
  <c r="AK177" i="4"/>
  <c r="AM177" i="4"/>
  <c r="AN177" i="4" s="1"/>
  <c r="CH183" i="4"/>
  <c r="CJ183" i="4"/>
  <c r="CK183" i="4" s="1"/>
  <c r="CH13" i="4"/>
  <c r="BF14" i="4"/>
  <c r="BV15" i="4"/>
  <c r="BW15" i="4" s="1"/>
  <c r="CA17" i="4"/>
  <c r="AY23" i="4"/>
  <c r="AR35" i="4"/>
  <c r="AF73" i="4"/>
  <c r="AG73" i="4" s="1"/>
  <c r="AD73" i="4"/>
  <c r="BF76" i="4"/>
  <c r="BV82" i="4"/>
  <c r="BW82" i="4" s="1"/>
  <c r="CA89" i="4"/>
  <c r="AF93" i="4"/>
  <c r="AG93" i="4" s="1"/>
  <c r="BF94" i="4"/>
  <c r="BH97" i="4"/>
  <c r="BI97" i="4" s="1"/>
  <c r="BV100" i="4"/>
  <c r="BW100" i="4" s="1"/>
  <c r="BA101" i="4"/>
  <c r="BB101" i="4" s="1"/>
  <c r="AY101" i="4"/>
  <c r="BT105" i="4"/>
  <c r="CO108" i="4"/>
  <c r="CQ108" i="4"/>
  <c r="CR108" i="4" s="1"/>
  <c r="AF110" i="4"/>
  <c r="AG110" i="4" s="1"/>
  <c r="AM118" i="4"/>
  <c r="AN118" i="4" s="1"/>
  <c r="BT126" i="4"/>
  <c r="BV126" i="4"/>
  <c r="BW126" i="4" s="1"/>
  <c r="AT131" i="4"/>
  <c r="AU131" i="4" s="1"/>
  <c r="BH151" i="4"/>
  <c r="BI151" i="4" s="1"/>
  <c r="AT162" i="4"/>
  <c r="AU162" i="4" s="1"/>
  <c r="AR162" i="4"/>
  <c r="BV173" i="4"/>
  <c r="BW173" i="4" s="1"/>
  <c r="BT173" i="4"/>
  <c r="BT174" i="4"/>
  <c r="BO187" i="4"/>
  <c r="BP187" i="4" s="1"/>
  <c r="BM187" i="4"/>
  <c r="AF91" i="4"/>
  <c r="AG91" i="4" s="1"/>
  <c r="AD91" i="4"/>
  <c r="AM107" i="4"/>
  <c r="AN107" i="4" s="1"/>
  <c r="AK107" i="4"/>
  <c r="BT120" i="4"/>
  <c r="BV120" i="4"/>
  <c r="BW120" i="4" s="1"/>
  <c r="CQ128" i="4"/>
  <c r="CR128" i="4" s="1"/>
  <c r="BM152" i="4"/>
  <c r="BO152" i="4"/>
  <c r="BP152" i="4" s="1"/>
  <c r="BA162" i="4"/>
  <c r="BB162" i="4" s="1"/>
  <c r="AY162" i="4"/>
  <c r="CJ165" i="4"/>
  <c r="CK165" i="4" s="1"/>
  <c r="CH165" i="4"/>
  <c r="BO166" i="4"/>
  <c r="BP166" i="4" s="1"/>
  <c r="BM166" i="4"/>
  <c r="BH176" i="4"/>
  <c r="BI176" i="4" s="1"/>
  <c r="BF176" i="4"/>
  <c r="BV78" i="4"/>
  <c r="BW78" i="4" s="1"/>
  <c r="BT78" i="4"/>
  <c r="AT38" i="4"/>
  <c r="AU38" i="4" s="1"/>
  <c r="CQ47" i="4"/>
  <c r="CR47" i="4" s="1"/>
  <c r="CH58" i="4"/>
  <c r="BA60" i="4"/>
  <c r="BB60" i="4" s="1"/>
  <c r="BM62" i="4"/>
  <c r="CC63" i="4"/>
  <c r="CD63" i="4" s="1"/>
  <c r="CC67" i="4"/>
  <c r="CD67" i="4" s="1"/>
  <c r="AY68" i="4"/>
  <c r="CH73" i="4"/>
  <c r="BF77" i="4"/>
  <c r="CA79" i="4"/>
  <c r="CH89" i="4"/>
  <c r="CC100" i="4"/>
  <c r="CD100" i="4" s="1"/>
  <c r="BV102" i="4"/>
  <c r="BW102" i="4" s="1"/>
  <c r="CA103" i="4"/>
  <c r="AD105" i="4"/>
  <c r="AY114" i="4"/>
  <c r="BA114" i="4"/>
  <c r="BB114" i="4" s="1"/>
  <c r="AD115" i="4"/>
  <c r="BV117" i="4"/>
  <c r="BW117" i="4" s="1"/>
  <c r="AF119" i="4"/>
  <c r="AG119" i="4" s="1"/>
  <c r="AM123" i="4"/>
  <c r="AN123" i="4" s="1"/>
  <c r="AK123" i="4"/>
  <c r="AF140" i="4"/>
  <c r="AG140" i="4" s="1"/>
  <c r="AD140" i="4"/>
  <c r="AM141" i="4"/>
  <c r="AN141" i="4" s="1"/>
  <c r="AK141" i="4"/>
  <c r="AF145" i="4"/>
  <c r="AG145" i="4" s="1"/>
  <c r="BT153" i="4"/>
  <c r="BV153" i="4"/>
  <c r="BW153" i="4" s="1"/>
  <c r="AR183" i="4"/>
  <c r="AT183" i="4"/>
  <c r="AU183" i="4" s="1"/>
  <c r="AY188" i="4"/>
  <c r="BA188" i="4"/>
  <c r="BB188" i="4" s="1"/>
  <c r="AT74" i="4"/>
  <c r="AU74" i="4" s="1"/>
  <c r="AR74" i="4"/>
  <c r="AY13" i="4"/>
  <c r="BM25" i="4"/>
  <c r="BH33" i="4"/>
  <c r="BI33" i="4" s="1"/>
  <c r="AM15" i="4"/>
  <c r="AN15" i="4" s="1"/>
  <c r="CH17" i="4"/>
  <c r="BO19" i="4"/>
  <c r="BP19" i="4" s="1"/>
  <c r="BM23" i="4"/>
  <c r="AT36" i="4"/>
  <c r="AU36" i="4" s="1"/>
  <c r="CA42" i="4"/>
  <c r="BA49" i="4"/>
  <c r="BB49" i="4" s="1"/>
  <c r="BO51" i="4"/>
  <c r="BP51" i="4" s="1"/>
  <c r="AM55" i="4"/>
  <c r="AN55" i="4" s="1"/>
  <c r="CJ55" i="4"/>
  <c r="CK55" i="4" s="1"/>
  <c r="AK58" i="4"/>
  <c r="CO58" i="4"/>
  <c r="AR63" i="4"/>
  <c r="AF65" i="4"/>
  <c r="AG65" i="4" s="1"/>
  <c r="AR67" i="4"/>
  <c r="AK99" i="4"/>
  <c r="BM101" i="4"/>
  <c r="AR107" i="4"/>
  <c r="AK108" i="4"/>
  <c r="CH108" i="4"/>
  <c r="AK115" i="4"/>
  <c r="AM115" i="4"/>
  <c r="AN115" i="4" s="1"/>
  <c r="BH118" i="4"/>
  <c r="BI118" i="4" s="1"/>
  <c r="BF118" i="4"/>
  <c r="AD129" i="4"/>
  <c r="AF129" i="4"/>
  <c r="AG129" i="4" s="1"/>
  <c r="CJ129" i="4"/>
  <c r="CK129" i="4" s="1"/>
  <c r="BT147" i="4"/>
  <c r="BV147" i="4"/>
  <c r="BW147" i="4" s="1"/>
  <c r="BO148" i="4"/>
  <c r="BP148" i="4" s="1"/>
  <c r="BM148" i="4"/>
  <c r="BH149" i="4"/>
  <c r="BI149" i="4" s="1"/>
  <c r="BF149" i="4"/>
  <c r="BT151" i="4"/>
  <c r="AK71" i="4"/>
  <c r="AM71" i="4"/>
  <c r="AN71" i="4" s="1"/>
  <c r="CO74" i="4"/>
  <c r="CQ74" i="4"/>
  <c r="CR74" i="4" s="1"/>
  <c r="BO85" i="4"/>
  <c r="BP85" i="4" s="1"/>
  <c r="BM85" i="4"/>
  <c r="BM98" i="4"/>
  <c r="BO98" i="4"/>
  <c r="BP98" i="4" s="1"/>
  <c r="AY107" i="4"/>
  <c r="BA107" i="4"/>
  <c r="BB107" i="4" s="1"/>
  <c r="AR113" i="4"/>
  <c r="AT113" i="4"/>
  <c r="AU113" i="4" s="1"/>
  <c r="CJ126" i="4"/>
  <c r="CK126" i="4" s="1"/>
  <c r="CH126" i="4"/>
  <c r="AY128" i="4"/>
  <c r="BA128" i="4"/>
  <c r="BB128" i="4" s="1"/>
  <c r="AY144" i="4"/>
  <c r="BA144" i="4"/>
  <c r="BB144" i="4" s="1"/>
  <c r="BT164" i="4"/>
  <c r="BV164" i="4"/>
  <c r="BW164" i="4" s="1"/>
  <c r="BO11" i="4"/>
  <c r="BP11" i="4" s="1"/>
  <c r="BF13" i="4"/>
  <c r="AK14" i="4"/>
  <c r="CQ15" i="4"/>
  <c r="CR15" i="4" s="1"/>
  <c r="AR20" i="4"/>
  <c r="AF23" i="4"/>
  <c r="AG23" i="4" s="1"/>
  <c r="CA25" i="4"/>
  <c r="AD44" i="4"/>
  <c r="CO50" i="4"/>
  <c r="CC59" i="4"/>
  <c r="CD59" i="4" s="1"/>
  <c r="AK91" i="4"/>
  <c r="AY96" i="4"/>
  <c r="BA96" i="4"/>
  <c r="BB96" i="4" s="1"/>
  <c r="CA97" i="4"/>
  <c r="BV106" i="4"/>
  <c r="BW106" i="4" s="1"/>
  <c r="BO110" i="4"/>
  <c r="BP110" i="4" s="1"/>
  <c r="BM110" i="4"/>
  <c r="AR111" i="4"/>
  <c r="AF117" i="4"/>
  <c r="AG117" i="4" s="1"/>
  <c r="BM143" i="4"/>
  <c r="BO143" i="4"/>
  <c r="BP143" i="4" s="1"/>
  <c r="AK146" i="4"/>
  <c r="BM157" i="4"/>
  <c r="BO157" i="4"/>
  <c r="BP157" i="4" s="1"/>
  <c r="BT167" i="4"/>
  <c r="CC171" i="4"/>
  <c r="CD171" i="4" s="1"/>
  <c r="CA171" i="4"/>
  <c r="AD183" i="4"/>
  <c r="AF183" i="4"/>
  <c r="AG183" i="4" s="1"/>
  <c r="BO95" i="4"/>
  <c r="BP95" i="4" s="1"/>
  <c r="BM95" i="4"/>
  <c r="AD101" i="4"/>
  <c r="AF101" i="4"/>
  <c r="AG101" i="4" s="1"/>
  <c r="AD147" i="4"/>
  <c r="AF147" i="4"/>
  <c r="AG147" i="4" s="1"/>
  <c r="CA156" i="4"/>
  <c r="CC156" i="4"/>
  <c r="CD156" i="4" s="1"/>
  <c r="CC159" i="4"/>
  <c r="CD159" i="4" s="1"/>
  <c r="CA159" i="4"/>
  <c r="CJ160" i="4"/>
  <c r="CK160" i="4" s="1"/>
  <c r="CH160" i="4"/>
  <c r="AD186" i="4"/>
  <c r="AF186" i="4"/>
  <c r="AG186" i="4" s="1"/>
  <c r="AY73" i="4"/>
  <c r="BA73" i="4"/>
  <c r="BB73" i="4" s="1"/>
  <c r="CC21" i="4"/>
  <c r="CD21" i="4" s="1"/>
  <c r="AD31" i="4"/>
  <c r="AM44" i="4"/>
  <c r="AN44" i="4" s="1"/>
  <c r="BV68" i="4"/>
  <c r="BW68" i="4" s="1"/>
  <c r="AM69" i="4"/>
  <c r="AN69" i="4" s="1"/>
  <c r="CQ71" i="4"/>
  <c r="CR71" i="4" s="1"/>
  <c r="AK74" i="4"/>
  <c r="BO78" i="4"/>
  <c r="BP78" i="4" s="1"/>
  <c r="CJ88" i="4"/>
  <c r="CK88" i="4" s="1"/>
  <c r="CH88" i="4"/>
  <c r="AD90" i="4"/>
  <c r="AM94" i="4"/>
  <c r="AN94" i="4" s="1"/>
  <c r="AK97" i="4"/>
  <c r="AF104" i="4"/>
  <c r="AG104" i="4" s="1"/>
  <c r="AD104" i="4"/>
  <c r="AK106" i="4"/>
  <c r="AD109" i="4"/>
  <c r="BV110" i="4"/>
  <c r="BW110" i="4" s="1"/>
  <c r="CC121" i="4"/>
  <c r="CD121" i="4" s="1"/>
  <c r="BH123" i="4"/>
  <c r="BI123" i="4" s="1"/>
  <c r="BM128" i="4"/>
  <c r="AR129" i="4"/>
  <c r="AM130" i="4"/>
  <c r="AN130" i="4" s="1"/>
  <c r="BA150" i="4"/>
  <c r="BB150" i="4" s="1"/>
  <c r="BV158" i="4"/>
  <c r="BW158" i="4" s="1"/>
  <c r="BM169" i="4"/>
  <c r="BO169" i="4"/>
  <c r="BP169" i="4" s="1"/>
  <c r="AM171" i="4"/>
  <c r="AN171" i="4" s="1"/>
  <c r="CO171" i="4"/>
  <c r="CQ171" i="4"/>
  <c r="CR171" i="4" s="1"/>
  <c r="AT174" i="4"/>
  <c r="AU174" i="4" s="1"/>
  <c r="AR174" i="4"/>
  <c r="AM182" i="4"/>
  <c r="AN182" i="4" s="1"/>
  <c r="AK182" i="4"/>
  <c r="BT189" i="4"/>
  <c r="BV189" i="4"/>
  <c r="BW189" i="4" s="1"/>
  <c r="BM124" i="4"/>
  <c r="BO124" i="4"/>
  <c r="BP124" i="4" s="1"/>
  <c r="BA84" i="4"/>
  <c r="BB84" i="4" s="1"/>
  <c r="AY84" i="4"/>
  <c r="CO10" i="4"/>
  <c r="AM23" i="4"/>
  <c r="AN23" i="4" s="1"/>
  <c r="AT25" i="4"/>
  <c r="AU25" i="4" s="1"/>
  <c r="CJ25" i="4"/>
  <c r="CK25" i="4" s="1"/>
  <c r="CA29" i="4"/>
  <c r="BH38" i="4"/>
  <c r="BI38" i="4" s="1"/>
  <c r="CH40" i="4"/>
  <c r="CJ44" i="4"/>
  <c r="CK44" i="4" s="1"/>
  <c r="CQ48" i="4"/>
  <c r="CR48" i="4" s="1"/>
  <c r="U192" i="4"/>
  <c r="BO27" i="4"/>
  <c r="BP27" i="4" s="1"/>
  <c r="AK33" i="4"/>
  <c r="BH36" i="4"/>
  <c r="BI36" i="4" s="1"/>
  <c r="CC64" i="4"/>
  <c r="CD64" i="4" s="1"/>
  <c r="BO67" i="4"/>
  <c r="BP67" i="4" s="1"/>
  <c r="CC77" i="4"/>
  <c r="CD77" i="4" s="1"/>
  <c r="AK88" i="4"/>
  <c r="CO88" i="4"/>
  <c r="AY91" i="4"/>
  <c r="CO95" i="4"/>
  <c r="CQ95" i="4"/>
  <c r="CR95" i="4" s="1"/>
  <c r="CJ106" i="4"/>
  <c r="CK106" i="4" s="1"/>
  <c r="BO134" i="4"/>
  <c r="BP134" i="4" s="1"/>
  <c r="CQ160" i="4"/>
  <c r="CR160" i="4" s="1"/>
  <c r="CO160" i="4"/>
  <c r="AF167" i="4"/>
  <c r="AG167" i="4" s="1"/>
  <c r="AD167" i="4"/>
  <c r="AT175" i="4"/>
  <c r="AU175" i="4" s="1"/>
  <c r="AR175" i="4"/>
  <c r="BO178" i="4"/>
  <c r="BP178" i="4" s="1"/>
  <c r="BM178" i="4"/>
  <c r="BA179" i="4"/>
  <c r="BB179" i="4" s="1"/>
  <c r="AY179" i="4"/>
  <c r="AR191" i="4"/>
  <c r="AT191" i="4"/>
  <c r="AU191" i="4" s="1"/>
  <c r="CO156" i="4"/>
  <c r="BF181" i="4"/>
  <c r="BH181" i="4"/>
  <c r="BI181" i="4" s="1"/>
  <c r="AK186" i="4"/>
  <c r="AM186" i="4"/>
  <c r="AN186" i="4" s="1"/>
  <c r="BH158" i="4"/>
  <c r="BI158" i="4" s="1"/>
  <c r="AD165" i="4"/>
  <c r="BT168" i="4"/>
  <c r="AT169" i="4"/>
  <c r="AU169" i="4" s="1"/>
  <c r="CJ172" i="4"/>
  <c r="CK172" i="4" s="1"/>
  <c r="AD176" i="4"/>
  <c r="BA180" i="4"/>
  <c r="BB180" i="4" s="1"/>
  <c r="AD184" i="4"/>
  <c r="CA191" i="4"/>
  <c r="BV184" i="4"/>
  <c r="BW184" i="4" s="1"/>
  <c r="BT184" i="4"/>
  <c r="CA157" i="4"/>
  <c r="BF160" i="4"/>
  <c r="CJ162" i="4"/>
  <c r="CK162" i="4" s="1"/>
  <c r="BA169" i="4"/>
  <c r="BB169" i="4" s="1"/>
  <c r="AK176" i="4"/>
  <c r="CH176" i="4"/>
  <c r="BT185" i="4"/>
  <c r="BV185" i="4"/>
  <c r="BW185" i="4" s="1"/>
  <c r="BO188" i="4"/>
  <c r="BP188" i="4" s="1"/>
  <c r="CH97" i="4"/>
  <c r="BF100" i="4"/>
  <c r="CA111" i="4"/>
  <c r="CQ115" i="4"/>
  <c r="CR115" i="4" s="1"/>
  <c r="CA140" i="4"/>
  <c r="BT165" i="4"/>
  <c r="AD175" i="4"/>
  <c r="BO180" i="4"/>
  <c r="BP180" i="4" s="1"/>
  <c r="AK181" i="4"/>
  <c r="BM183" i="4"/>
  <c r="AM184" i="4"/>
  <c r="AN184" i="4" s="1"/>
  <c r="BF179" i="4"/>
  <c r="BH179" i="4"/>
  <c r="BI179" i="4" s="1"/>
  <c r="CC188" i="4"/>
  <c r="CD188" i="4" s="1"/>
  <c r="BH189" i="4"/>
  <c r="BI189" i="4" s="1"/>
  <c r="AT190" i="4"/>
  <c r="AU190" i="4" s="1"/>
  <c r="AR190" i="4"/>
  <c r="CC190" i="4"/>
  <c r="CD190" i="4" s="1"/>
  <c r="BM137" i="4"/>
  <c r="CH141" i="4"/>
  <c r="AM158" i="4"/>
  <c r="AN158" i="4" s="1"/>
  <c r="CC160" i="4"/>
  <c r="CD160" i="4" s="1"/>
  <c r="AK179" i="4"/>
  <c r="BA181" i="4"/>
  <c r="BB181" i="4" s="1"/>
  <c r="AF10" i="4"/>
  <c r="AG10" i="4" s="1"/>
  <c r="AD10" i="4"/>
  <c r="CO16" i="4"/>
  <c r="CQ16" i="4"/>
  <c r="CR16" i="4" s="1"/>
  <c r="AT18" i="4"/>
  <c r="AU18" i="4" s="1"/>
  <c r="AR18" i="4"/>
  <c r="BA19" i="4"/>
  <c r="BB19" i="4" s="1"/>
  <c r="AY19" i="4"/>
  <c r="CH23" i="4"/>
  <c r="CJ23" i="4"/>
  <c r="CK23" i="4" s="1"/>
  <c r="CH15" i="4"/>
  <c r="CJ15" i="4"/>
  <c r="CK15" i="4" s="1"/>
  <c r="AD15" i="4"/>
  <c r="AF15" i="4"/>
  <c r="AG15" i="4" s="1"/>
  <c r="AY18" i="4"/>
  <c r="BA18" i="4"/>
  <c r="BB18" i="4" s="1"/>
  <c r="BF19" i="4"/>
  <c r="BH19" i="4"/>
  <c r="BI19" i="4" s="1"/>
  <c r="CO28" i="4"/>
  <c r="CQ28" i="4"/>
  <c r="CR28" i="4" s="1"/>
  <c r="CH43" i="4"/>
  <c r="CJ43" i="4"/>
  <c r="CK43" i="4" s="1"/>
  <c r="CH47" i="4"/>
  <c r="CJ47" i="4"/>
  <c r="CK47" i="4" s="1"/>
  <c r="BA11" i="4"/>
  <c r="BB11" i="4" s="1"/>
  <c r="AY11" i="4"/>
  <c r="BO13" i="4"/>
  <c r="BP13" i="4" s="1"/>
  <c r="BM13" i="4"/>
  <c r="CJ16" i="4"/>
  <c r="CK16" i="4" s="1"/>
  <c r="CH16" i="4"/>
  <c r="BF11" i="4"/>
  <c r="BH11" i="4"/>
  <c r="BI11" i="4" s="1"/>
  <c r="BH12" i="4"/>
  <c r="BI12" i="4" s="1"/>
  <c r="BF12" i="4"/>
  <c r="AF16" i="4"/>
  <c r="AG16" i="4" s="1"/>
  <c r="AD16" i="4"/>
  <c r="AK30" i="4"/>
  <c r="AM30" i="4"/>
  <c r="AN30" i="4" s="1"/>
  <c r="CC10" i="4"/>
  <c r="CD10" i="4" s="1"/>
  <c r="CA10" i="4"/>
  <c r="CQ22" i="4"/>
  <c r="CR22" i="4" s="1"/>
  <c r="CO22" i="4"/>
  <c r="BT44" i="4"/>
  <c r="BV44" i="4"/>
  <c r="BW44" i="4" s="1"/>
  <c r="BA10" i="4"/>
  <c r="BB10" i="4" s="1"/>
  <c r="AY10" i="4"/>
  <c r="BM12" i="4"/>
  <c r="BO12" i="4"/>
  <c r="BP12" i="4" s="1"/>
  <c r="AK16" i="4"/>
  <c r="AM16" i="4"/>
  <c r="AN16" i="4" s="1"/>
  <c r="AM17" i="4"/>
  <c r="AN17" i="4" s="1"/>
  <c r="AK17" i="4"/>
  <c r="CQ17" i="4"/>
  <c r="CR17" i="4" s="1"/>
  <c r="CO17" i="4"/>
  <c r="AK24" i="4"/>
  <c r="AM24" i="4"/>
  <c r="AN24" i="4" s="1"/>
  <c r="AM34" i="4"/>
  <c r="AN34" i="4" s="1"/>
  <c r="AK34" i="4"/>
  <c r="AF36" i="4"/>
  <c r="AG36" i="4" s="1"/>
  <c r="AD36" i="4"/>
  <c r="AX192" i="4"/>
  <c r="AY9" i="4"/>
  <c r="BA9" i="4"/>
  <c r="BF10" i="4"/>
  <c r="BH10" i="4"/>
  <c r="BI10" i="4" s="1"/>
  <c r="AF11" i="4"/>
  <c r="AG11" i="4" s="1"/>
  <c r="AD11" i="4"/>
  <c r="CQ13" i="4"/>
  <c r="CR13" i="4" s="1"/>
  <c r="CO13" i="4"/>
  <c r="CQ21" i="4"/>
  <c r="CR21" i="4" s="1"/>
  <c r="CO21" i="4"/>
  <c r="BF37" i="4"/>
  <c r="BH37" i="4"/>
  <c r="BI37" i="4" s="1"/>
  <c r="BE192" i="4"/>
  <c r="BV14" i="4"/>
  <c r="BW14" i="4" s="1"/>
  <c r="BT14" i="4"/>
  <c r="BV22" i="4"/>
  <c r="BW22" i="4" s="1"/>
  <c r="BT22" i="4"/>
  <c r="AM25" i="4"/>
  <c r="AN25" i="4" s="1"/>
  <c r="AK25" i="4"/>
  <c r="CC26" i="4"/>
  <c r="CD26" i="4" s="1"/>
  <c r="CA26" i="4"/>
  <c r="AF30" i="4"/>
  <c r="AG30" i="4" s="1"/>
  <c r="AD30" i="4"/>
  <c r="BA33" i="4"/>
  <c r="BB33" i="4" s="1"/>
  <c r="AY33" i="4"/>
  <c r="CJ37" i="4"/>
  <c r="CK37" i="4" s="1"/>
  <c r="CH37" i="4"/>
  <c r="BF9" i="4"/>
  <c r="BQ192" i="4"/>
  <c r="AK10" i="4"/>
  <c r="CJ11" i="4"/>
  <c r="CK11" i="4" s="1"/>
  <c r="CH11" i="4"/>
  <c r="AY12" i="4"/>
  <c r="CH12" i="4"/>
  <c r="BV13" i="4"/>
  <c r="BW13" i="4" s="1"/>
  <c r="CO14" i="4"/>
  <c r="BH15" i="4"/>
  <c r="BI15" i="4" s="1"/>
  <c r="BF15" i="4"/>
  <c r="BF16" i="4"/>
  <c r="CA16" i="4"/>
  <c r="AT17" i="4"/>
  <c r="AU17" i="4" s="1"/>
  <c r="AD18" i="4"/>
  <c r="BM18" i="4"/>
  <c r="CH18" i="4"/>
  <c r="AK19" i="4"/>
  <c r="BT19" i="4"/>
  <c r="CO19" i="4"/>
  <c r="BO20" i="4"/>
  <c r="BP20" i="4" s="1"/>
  <c r="CH20" i="4"/>
  <c r="BF21" i="4"/>
  <c r="AF22" i="4"/>
  <c r="AG22" i="4" s="1"/>
  <c r="BA22" i="4"/>
  <c r="BB22" i="4" s="1"/>
  <c r="AY22" i="4"/>
  <c r="CQ23" i="4"/>
  <c r="CR23" i="4" s="1"/>
  <c r="AT24" i="4"/>
  <c r="AU24" i="4" s="1"/>
  <c r="BO24" i="4"/>
  <c r="BP24" i="4" s="1"/>
  <c r="BM24" i="4"/>
  <c r="AK26" i="4"/>
  <c r="BH27" i="4"/>
  <c r="BI27" i="4" s="1"/>
  <c r="CA27" i="4"/>
  <c r="BA31" i="4"/>
  <c r="BB31" i="4" s="1"/>
  <c r="CA31" i="4"/>
  <c r="AD32" i="4"/>
  <c r="BT34" i="4"/>
  <c r="AF40" i="4"/>
  <c r="AG40" i="4" s="1"/>
  <c r="AD40" i="4"/>
  <c r="CQ40" i="4"/>
  <c r="CR40" i="4" s="1"/>
  <c r="CO40" i="4"/>
  <c r="AF42" i="4"/>
  <c r="AG42" i="4" s="1"/>
  <c r="AD42" i="4"/>
  <c r="CQ45" i="4"/>
  <c r="CR45" i="4" s="1"/>
  <c r="CO45" i="4"/>
  <c r="CJ50" i="4"/>
  <c r="CK50" i="4" s="1"/>
  <c r="CH50" i="4"/>
  <c r="BV52" i="4"/>
  <c r="BW52" i="4" s="1"/>
  <c r="CQ53" i="4"/>
  <c r="CR53" i="4" s="1"/>
  <c r="CO53" i="4"/>
  <c r="CQ54" i="4"/>
  <c r="CR54" i="4" s="1"/>
  <c r="CO54" i="4"/>
  <c r="CO55" i="4"/>
  <c r="CQ55" i="4"/>
  <c r="CR55" i="4" s="1"/>
  <c r="CJ61" i="4"/>
  <c r="CK61" i="4" s="1"/>
  <c r="CH61" i="4"/>
  <c r="AT23" i="4"/>
  <c r="AU23" i="4" s="1"/>
  <c r="AR23" i="4"/>
  <c r="CJ24" i="4"/>
  <c r="CK24" i="4" s="1"/>
  <c r="CH24" i="4"/>
  <c r="BH25" i="4"/>
  <c r="BI25" i="4" s="1"/>
  <c r="BF25" i="4"/>
  <c r="AF33" i="4"/>
  <c r="AG33" i="4" s="1"/>
  <c r="AD33" i="4"/>
  <c r="AY34" i="4"/>
  <c r="BA34" i="4"/>
  <c r="BB34" i="4" s="1"/>
  <c r="CQ34" i="4"/>
  <c r="CR34" i="4" s="1"/>
  <c r="CO34" i="4"/>
  <c r="BH57" i="4"/>
  <c r="BI57" i="4" s="1"/>
  <c r="BF57" i="4"/>
  <c r="AT61" i="4"/>
  <c r="AU61" i="4" s="1"/>
  <c r="AR61" i="4"/>
  <c r="CA61" i="4"/>
  <c r="CC61" i="4"/>
  <c r="CD61" i="4" s="1"/>
  <c r="AF67" i="4"/>
  <c r="AG67" i="4" s="1"/>
  <c r="AD67" i="4"/>
  <c r="AF79" i="4"/>
  <c r="AG79" i="4" s="1"/>
  <c r="AD79" i="4"/>
  <c r="AH192" i="4"/>
  <c r="BH9" i="4"/>
  <c r="BS192" i="4"/>
  <c r="BV9" i="4"/>
  <c r="CE192" i="4"/>
  <c r="CG9" i="4"/>
  <c r="CC15" i="4"/>
  <c r="CD15" i="4" s="1"/>
  <c r="CA15" i="4"/>
  <c r="AK27" i="4"/>
  <c r="AD28" i="4"/>
  <c r="BV28" i="4"/>
  <c r="BW28" i="4" s="1"/>
  <c r="BT28" i="4"/>
  <c r="AR29" i="4"/>
  <c r="BO29" i="4"/>
  <c r="BP29" i="4" s="1"/>
  <c r="BH31" i="4"/>
  <c r="BI31" i="4" s="1"/>
  <c r="BF31" i="4"/>
  <c r="BH32" i="4"/>
  <c r="BI32" i="4" s="1"/>
  <c r="CA32" i="4"/>
  <c r="BH34" i="4"/>
  <c r="BI34" i="4" s="1"/>
  <c r="BF34" i="4"/>
  <c r="CO37" i="4"/>
  <c r="AT39" i="4"/>
  <c r="AU39" i="4" s="1"/>
  <c r="AR39" i="4"/>
  <c r="AK45" i="4"/>
  <c r="AM45" i="4"/>
  <c r="AN45" i="4" s="1"/>
  <c r="BM49" i="4"/>
  <c r="AD54" i="4"/>
  <c r="AF54" i="4"/>
  <c r="AG54" i="4" s="1"/>
  <c r="BO58" i="4"/>
  <c r="BP58" i="4" s="1"/>
  <c r="BM58" i="4"/>
  <c r="BH70" i="4"/>
  <c r="BI70" i="4" s="1"/>
  <c r="BF70" i="4"/>
  <c r="BV77" i="4"/>
  <c r="BW77" i="4" s="1"/>
  <c r="BT77" i="4"/>
  <c r="BO16" i="4"/>
  <c r="BP16" i="4" s="1"/>
  <c r="BM16" i="4"/>
  <c r="BO26" i="4"/>
  <c r="BP26" i="4" s="1"/>
  <c r="BM26" i="4"/>
  <c r="CJ32" i="4"/>
  <c r="CK32" i="4" s="1"/>
  <c r="CH32" i="4"/>
  <c r="CC35" i="4"/>
  <c r="CD35" i="4" s="1"/>
  <c r="CA35" i="4"/>
  <c r="CO36" i="4"/>
  <c r="BT40" i="4"/>
  <c r="BV40" i="4"/>
  <c r="BW40" i="4" s="1"/>
  <c r="AF57" i="4"/>
  <c r="AG57" i="4" s="1"/>
  <c r="AD57" i="4"/>
  <c r="BT11" i="4"/>
  <c r="CO11" i="4"/>
  <c r="CC13" i="4"/>
  <c r="CD13" i="4" s="1"/>
  <c r="AR15" i="4"/>
  <c r="BM15" i="4"/>
  <c r="BA17" i="4"/>
  <c r="BB17" i="4" s="1"/>
  <c r="AK18" i="4"/>
  <c r="BT18" i="4"/>
  <c r="AR19" i="4"/>
  <c r="CA19" i="4"/>
  <c r="AY20" i="4"/>
  <c r="AT21" i="4"/>
  <c r="AU21" i="4" s="1"/>
  <c r="AR21" i="4"/>
  <c r="AM22" i="4"/>
  <c r="AN22" i="4" s="1"/>
  <c r="AK22" i="4"/>
  <c r="BF22" i="4"/>
  <c r="CC23" i="4"/>
  <c r="CD23" i="4" s="1"/>
  <c r="CA23" i="4"/>
  <c r="AF24" i="4"/>
  <c r="AG24" i="4" s="1"/>
  <c r="AD24" i="4"/>
  <c r="BA24" i="4"/>
  <c r="BB24" i="4" s="1"/>
  <c r="AY24" i="4"/>
  <c r="BT24" i="4"/>
  <c r="CQ25" i="4"/>
  <c r="CR25" i="4" s="1"/>
  <c r="CO25" i="4"/>
  <c r="CO26" i="4"/>
  <c r="AR27" i="4"/>
  <c r="AM28" i="4"/>
  <c r="AN28" i="4" s="1"/>
  <c r="AK28" i="4"/>
  <c r="AR30" i="4"/>
  <c r="AT30" i="4"/>
  <c r="AU30" i="4" s="1"/>
  <c r="BO30" i="4"/>
  <c r="BP30" i="4" s="1"/>
  <c r="BM30" i="4"/>
  <c r="CJ30" i="4"/>
  <c r="CK30" i="4" s="1"/>
  <c r="BO32" i="4"/>
  <c r="BP32" i="4" s="1"/>
  <c r="BM33" i="4"/>
  <c r="BO33" i="4"/>
  <c r="BP33" i="4" s="1"/>
  <c r="CC34" i="4"/>
  <c r="CD34" i="4" s="1"/>
  <c r="CA34" i="4"/>
  <c r="AF35" i="4"/>
  <c r="AG35" i="4" s="1"/>
  <c r="BF35" i="4"/>
  <c r="AT37" i="4"/>
  <c r="AU37" i="4" s="1"/>
  <c r="AR37" i="4"/>
  <c r="BT37" i="4"/>
  <c r="BV38" i="4"/>
  <c r="BW38" i="4" s="1"/>
  <c r="BT38" i="4"/>
  <c r="CH39" i="4"/>
  <c r="CJ39" i="4"/>
  <c r="CK39" i="4" s="1"/>
  <c r="AK47" i="4"/>
  <c r="AT52" i="4"/>
  <c r="AU52" i="4" s="1"/>
  <c r="AR52" i="4"/>
  <c r="BV53" i="4"/>
  <c r="BW53" i="4" s="1"/>
  <c r="AJ192" i="4"/>
  <c r="CQ12" i="4"/>
  <c r="CR12" i="4" s="1"/>
  <c r="CO12" i="4"/>
  <c r="CQ20" i="4"/>
  <c r="CR20" i="4" s="1"/>
  <c r="CO20" i="4"/>
  <c r="CJ21" i="4"/>
  <c r="CK21" i="4" s="1"/>
  <c r="CH21" i="4"/>
  <c r="CC39" i="4"/>
  <c r="CD39" i="4" s="1"/>
  <c r="CA39" i="4"/>
  <c r="CC72" i="4"/>
  <c r="CD72" i="4" s="1"/>
  <c r="CA72" i="4"/>
  <c r="AM9" i="4"/>
  <c r="BL192" i="4"/>
  <c r="BX192" i="4"/>
  <c r="AT13" i="4"/>
  <c r="AU13" i="4" s="1"/>
  <c r="AR13" i="4"/>
  <c r="BV17" i="4"/>
  <c r="BW17" i="4" s="1"/>
  <c r="BT17" i="4"/>
  <c r="BH23" i="4"/>
  <c r="BI23" i="4" s="1"/>
  <c r="BF23" i="4"/>
  <c r="BV25" i="4"/>
  <c r="BW25" i="4" s="1"/>
  <c r="BT25" i="4"/>
  <c r="CQ31" i="4"/>
  <c r="CR31" i="4" s="1"/>
  <c r="CO31" i="4"/>
  <c r="CH35" i="4"/>
  <c r="CJ35" i="4"/>
  <c r="CK35" i="4" s="1"/>
  <c r="AF39" i="4"/>
  <c r="AG39" i="4" s="1"/>
  <c r="AD39" i="4"/>
  <c r="BH39" i="4"/>
  <c r="BI39" i="4" s="1"/>
  <c r="BF39" i="4"/>
  <c r="BO68" i="4"/>
  <c r="BP68" i="4" s="1"/>
  <c r="BM68" i="4"/>
  <c r="CQ77" i="4"/>
  <c r="CR77" i="4" s="1"/>
  <c r="CO77" i="4"/>
  <c r="AV192" i="4"/>
  <c r="CJ29" i="4"/>
  <c r="CK29" i="4" s="1"/>
  <c r="CH29" i="4"/>
  <c r="AK36" i="4"/>
  <c r="AM36" i="4"/>
  <c r="AN36" i="4" s="1"/>
  <c r="AM72" i="4"/>
  <c r="AN72" i="4" s="1"/>
  <c r="AK72" i="4"/>
  <c r="AA192" i="4"/>
  <c r="AC9" i="4"/>
  <c r="AO192" i="4"/>
  <c r="BM9" i="4"/>
  <c r="BZ9" i="4"/>
  <c r="CL9" i="4"/>
  <c r="AR10" i="4"/>
  <c r="AR11" i="4"/>
  <c r="AR12" i="4"/>
  <c r="CA12" i="4"/>
  <c r="AF14" i="4"/>
  <c r="AG14" i="4" s="1"/>
  <c r="CJ14" i="4"/>
  <c r="CK14" i="4" s="1"/>
  <c r="AY16" i="4"/>
  <c r="BT16" i="4"/>
  <c r="CC18" i="4"/>
  <c r="CD18" i="4" s="1"/>
  <c r="CA18" i="4"/>
  <c r="AF19" i="4"/>
  <c r="AG19" i="4" s="1"/>
  <c r="AD19" i="4"/>
  <c r="CJ19" i="4"/>
  <c r="CK19" i="4" s="1"/>
  <c r="CH19" i="4"/>
  <c r="BH20" i="4"/>
  <c r="BI20" i="4" s="1"/>
  <c r="BF20" i="4"/>
  <c r="CC20" i="4"/>
  <c r="CD20" i="4" s="1"/>
  <c r="CA20" i="4"/>
  <c r="BV21" i="4"/>
  <c r="BW21" i="4" s="1"/>
  <c r="BM22" i="4"/>
  <c r="CA24" i="4"/>
  <c r="AD25" i="4"/>
  <c r="BA26" i="4"/>
  <c r="BB26" i="4" s="1"/>
  <c r="BT26" i="4"/>
  <c r="BA27" i="4"/>
  <c r="BB27" i="4" s="1"/>
  <c r="AY27" i="4"/>
  <c r="BV27" i="4"/>
  <c r="BW27" i="4" s="1"/>
  <c r="BT27" i="4"/>
  <c r="CO27" i="4"/>
  <c r="BH28" i="4"/>
  <c r="BI28" i="4" s="1"/>
  <c r="BF28" i="4"/>
  <c r="CQ29" i="4"/>
  <c r="CR29" i="4" s="1"/>
  <c r="AT31" i="4"/>
  <c r="AU31" i="4" s="1"/>
  <c r="AR31" i="4"/>
  <c r="BV31" i="4"/>
  <c r="BW31" i="4" s="1"/>
  <c r="BT31" i="4"/>
  <c r="AT32" i="4"/>
  <c r="AU32" i="4" s="1"/>
  <c r="AT34" i="4"/>
  <c r="AU34" i="4" s="1"/>
  <c r="AR34" i="4"/>
  <c r="BO35" i="4"/>
  <c r="BP35" i="4" s="1"/>
  <c r="BT36" i="4"/>
  <c r="BV36" i="4"/>
  <c r="BW36" i="4" s="1"/>
  <c r="AD37" i="4"/>
  <c r="AF37" i="4"/>
  <c r="AG37" i="4" s="1"/>
  <c r="AD38" i="4"/>
  <c r="CA38" i="4"/>
  <c r="BO39" i="4"/>
  <c r="BP39" i="4" s="1"/>
  <c r="BM39" i="4"/>
  <c r="CO39" i="4"/>
  <c r="CQ39" i="4"/>
  <c r="CR39" i="4" s="1"/>
  <c r="AD43" i="4"/>
  <c r="BH44" i="4"/>
  <c r="BI44" i="4" s="1"/>
  <c r="BF44" i="4"/>
  <c r="CQ44" i="4"/>
  <c r="CR44" i="4" s="1"/>
  <c r="CO44" i="4"/>
  <c r="BV56" i="4"/>
  <c r="BW56" i="4" s="1"/>
  <c r="BT56" i="4"/>
  <c r="CA57" i="4"/>
  <c r="BV59" i="4"/>
  <c r="BW59" i="4" s="1"/>
  <c r="BH67" i="4"/>
  <c r="BI67" i="4" s="1"/>
  <c r="BF67" i="4"/>
  <c r="AK85" i="4"/>
  <c r="AM85" i="4"/>
  <c r="AN85" i="4" s="1"/>
  <c r="AF97" i="4"/>
  <c r="AG97" i="4" s="1"/>
  <c r="AD97" i="4"/>
  <c r="BA98" i="4"/>
  <c r="BB98" i="4" s="1"/>
  <c r="AY98" i="4"/>
  <c r="CC98" i="4"/>
  <c r="CD98" i="4" s="1"/>
  <c r="CA98" i="4"/>
  <c r="AM12" i="4"/>
  <c r="AN12" i="4" s="1"/>
  <c r="AK12" i="4"/>
  <c r="BO21" i="4"/>
  <c r="BP21" i="4" s="1"/>
  <c r="BM21" i="4"/>
  <c r="AT26" i="4"/>
  <c r="AU26" i="4" s="1"/>
  <c r="AR26" i="4"/>
  <c r="CJ27" i="4"/>
  <c r="CK27" i="4" s="1"/>
  <c r="CH27" i="4"/>
  <c r="CO43" i="4"/>
  <c r="CQ43" i="4"/>
  <c r="CR43" i="4" s="1"/>
  <c r="CQ60" i="4"/>
  <c r="CR60" i="4" s="1"/>
  <c r="CO60" i="4"/>
  <c r="AQ9" i="4"/>
  <c r="BC192" i="4"/>
  <c r="BO9" i="4"/>
  <c r="CA11" i="4"/>
  <c r="BA14" i="4"/>
  <c r="BB14" i="4" s="1"/>
  <c r="AY14" i="4"/>
  <c r="AY15" i="4"/>
  <c r="AM20" i="4"/>
  <c r="AN20" i="4" s="1"/>
  <c r="AK20" i="4"/>
  <c r="AF21" i="4"/>
  <c r="AG21" i="4" s="1"/>
  <c r="AD21" i="4"/>
  <c r="AY21" i="4"/>
  <c r="AR22" i="4"/>
  <c r="BF24" i="4"/>
  <c r="AD26" i="4"/>
  <c r="AF27" i="4"/>
  <c r="AG27" i="4" s="1"/>
  <c r="AD27" i="4"/>
  <c r="CH28" i="4"/>
  <c r="CJ28" i="4"/>
  <c r="CK28" i="4" s="1"/>
  <c r="AK29" i="4"/>
  <c r="AM29" i="4"/>
  <c r="AN29" i="4" s="1"/>
  <c r="CQ30" i="4"/>
  <c r="CR30" i="4" s="1"/>
  <c r="CO30" i="4"/>
  <c r="AY30" i="4"/>
  <c r="BT30" i="4"/>
  <c r="BA32" i="4"/>
  <c r="BB32" i="4" s="1"/>
  <c r="AY32" i="4"/>
  <c r="BV32" i="4"/>
  <c r="BW32" i="4" s="1"/>
  <c r="BT32" i="4"/>
  <c r="BT33" i="4"/>
  <c r="AM38" i="4"/>
  <c r="AN38" i="4" s="1"/>
  <c r="AK38" i="4"/>
  <c r="BT41" i="4"/>
  <c r="BV41" i="4"/>
  <c r="BW41" i="4" s="1"/>
  <c r="BV43" i="4"/>
  <c r="BW43" i="4" s="1"/>
  <c r="BT43" i="4"/>
  <c r="BF45" i="4"/>
  <c r="BH45" i="4"/>
  <c r="BI45" i="4" s="1"/>
  <c r="CH49" i="4"/>
  <c r="AY50" i="4"/>
  <c r="BA50" i="4"/>
  <c r="BB50" i="4" s="1"/>
  <c r="AK51" i="4"/>
  <c r="AR59" i="4"/>
  <c r="CJ67" i="4"/>
  <c r="CK67" i="4" s="1"/>
  <c r="CH67" i="4"/>
  <c r="CA84" i="4"/>
  <c r="CC84" i="4"/>
  <c r="CD84" i="4" s="1"/>
  <c r="AK87" i="4"/>
  <c r="AM87" i="4"/>
  <c r="AN87" i="4" s="1"/>
  <c r="AR88" i="4"/>
  <c r="AT88" i="4"/>
  <c r="AU88" i="4" s="1"/>
  <c r="CJ41" i="4"/>
  <c r="CK41" i="4" s="1"/>
  <c r="CH41" i="4"/>
  <c r="AM46" i="4"/>
  <c r="AN46" i="4" s="1"/>
  <c r="AK46" i="4"/>
  <c r="BV46" i="4"/>
  <c r="BW46" i="4" s="1"/>
  <c r="BT46" i="4"/>
  <c r="AT50" i="4"/>
  <c r="AU50" i="4" s="1"/>
  <c r="AR50" i="4"/>
  <c r="BO50" i="4"/>
  <c r="BP50" i="4" s="1"/>
  <c r="BM50" i="4"/>
  <c r="BV51" i="4"/>
  <c r="BW51" i="4" s="1"/>
  <c r="BT51" i="4"/>
  <c r="BA56" i="4"/>
  <c r="BB56" i="4" s="1"/>
  <c r="AY56" i="4"/>
  <c r="AT58" i="4"/>
  <c r="AU58" i="4" s="1"/>
  <c r="AR58" i="4"/>
  <c r="BV58" i="4"/>
  <c r="BW58" i="4" s="1"/>
  <c r="BT58" i="4"/>
  <c r="CO59" i="4"/>
  <c r="CQ59" i="4"/>
  <c r="CR59" i="4" s="1"/>
  <c r="BA59" i="4"/>
  <c r="BB59" i="4" s="1"/>
  <c r="AY59" i="4"/>
  <c r="AF60" i="4"/>
  <c r="AG60" i="4" s="1"/>
  <c r="AD60" i="4"/>
  <c r="BH60" i="4"/>
  <c r="BI60" i="4" s="1"/>
  <c r="BF60" i="4"/>
  <c r="CJ60" i="4"/>
  <c r="CK60" i="4" s="1"/>
  <c r="CH60" i="4"/>
  <c r="AY61" i="4"/>
  <c r="BA61" i="4"/>
  <c r="BB61" i="4" s="1"/>
  <c r="CO61" i="4"/>
  <c r="AK67" i="4"/>
  <c r="AM67" i="4"/>
  <c r="AN67" i="4" s="1"/>
  <c r="AM68" i="4"/>
  <c r="AN68" i="4" s="1"/>
  <c r="AK68" i="4"/>
  <c r="CQ68" i="4"/>
  <c r="CR68" i="4" s="1"/>
  <c r="CO68" i="4"/>
  <c r="BV69" i="4"/>
  <c r="BW69" i="4" s="1"/>
  <c r="BT69" i="4"/>
  <c r="AF71" i="4"/>
  <c r="AG71" i="4" s="1"/>
  <c r="AD71" i="4"/>
  <c r="CJ71" i="4"/>
  <c r="CK71" i="4" s="1"/>
  <c r="CH71" i="4"/>
  <c r="AR72" i="4"/>
  <c r="AT72" i="4"/>
  <c r="AU72" i="4" s="1"/>
  <c r="BA74" i="4"/>
  <c r="BB74" i="4" s="1"/>
  <c r="AY74" i="4"/>
  <c r="AF76" i="4"/>
  <c r="AG76" i="4" s="1"/>
  <c r="AD76" i="4"/>
  <c r="BA77" i="4"/>
  <c r="BB77" i="4" s="1"/>
  <c r="AY77" i="4"/>
  <c r="AT78" i="4"/>
  <c r="AU78" i="4" s="1"/>
  <c r="AR78" i="4"/>
  <c r="BV79" i="4"/>
  <c r="BW79" i="4" s="1"/>
  <c r="BT79" i="4"/>
  <c r="AT81" i="4"/>
  <c r="AU81" i="4" s="1"/>
  <c r="AR81" i="4"/>
  <c r="BA82" i="4"/>
  <c r="BB82" i="4" s="1"/>
  <c r="AY82" i="4"/>
  <c r="CH84" i="4"/>
  <c r="CJ84" i="4"/>
  <c r="CK84" i="4" s="1"/>
  <c r="CC86" i="4"/>
  <c r="CD86" i="4" s="1"/>
  <c r="CA86" i="4"/>
  <c r="BT91" i="4"/>
  <c r="BV91" i="4"/>
  <c r="BW91" i="4" s="1"/>
  <c r="BO94" i="4"/>
  <c r="BP94" i="4" s="1"/>
  <c r="BM94" i="4"/>
  <c r="BA115" i="4"/>
  <c r="BB115" i="4" s="1"/>
  <c r="AY115" i="4"/>
  <c r="BH119" i="4"/>
  <c r="BI119" i="4" s="1"/>
  <c r="BF119" i="4"/>
  <c r="CJ120" i="4"/>
  <c r="CK120" i="4" s="1"/>
  <c r="CH120" i="4"/>
  <c r="AT47" i="4"/>
  <c r="AU47" i="4" s="1"/>
  <c r="AR47" i="4"/>
  <c r="CQ49" i="4"/>
  <c r="CR49" i="4" s="1"/>
  <c r="CO49" i="4"/>
  <c r="CC52" i="4"/>
  <c r="CD52" i="4" s="1"/>
  <c r="CA52" i="4"/>
  <c r="AT55" i="4"/>
  <c r="AU55" i="4" s="1"/>
  <c r="AR55" i="4"/>
  <c r="AM57" i="4"/>
  <c r="AN57" i="4" s="1"/>
  <c r="AK57" i="4"/>
  <c r="BO57" i="4"/>
  <c r="BP57" i="4" s="1"/>
  <c r="BM57" i="4"/>
  <c r="BH61" i="4"/>
  <c r="BI61" i="4" s="1"/>
  <c r="BF61" i="4"/>
  <c r="AK63" i="4"/>
  <c r="AM63" i="4"/>
  <c r="AN63" i="4" s="1"/>
  <c r="AM65" i="4"/>
  <c r="AN65" i="4" s="1"/>
  <c r="AK65" i="4"/>
  <c r="BO65" i="4"/>
  <c r="BP65" i="4" s="1"/>
  <c r="BM65" i="4"/>
  <c r="CQ66" i="4"/>
  <c r="CR66" i="4" s="1"/>
  <c r="CO66" i="4"/>
  <c r="AR68" i="4"/>
  <c r="AT68" i="4"/>
  <c r="AU68" i="4" s="1"/>
  <c r="BA72" i="4"/>
  <c r="BB72" i="4" s="1"/>
  <c r="AY72" i="4"/>
  <c r="AF74" i="4"/>
  <c r="AG74" i="4" s="1"/>
  <c r="AD74" i="4"/>
  <c r="AT79" i="4"/>
  <c r="AU79" i="4" s="1"/>
  <c r="AR79" i="4"/>
  <c r="CJ81" i="4"/>
  <c r="CK81" i="4" s="1"/>
  <c r="CH81" i="4"/>
  <c r="CA83" i="4"/>
  <c r="CC83" i="4"/>
  <c r="CD83" i="4" s="1"/>
  <c r="BO87" i="4"/>
  <c r="BP87" i="4" s="1"/>
  <c r="BM87" i="4"/>
  <c r="AM145" i="4"/>
  <c r="AN145" i="4" s="1"/>
  <c r="AK145" i="4"/>
  <c r="BM146" i="4"/>
  <c r="BO146" i="4"/>
  <c r="BP146" i="4" s="1"/>
  <c r="CC44" i="4"/>
  <c r="CD44" i="4" s="1"/>
  <c r="CA45" i="4"/>
  <c r="BH46" i="4"/>
  <c r="BI46" i="4" s="1"/>
  <c r="AD49" i="4"/>
  <c r="BV50" i="4"/>
  <c r="BW50" i="4" s="1"/>
  <c r="BT50" i="4"/>
  <c r="BA51" i="4"/>
  <c r="BB51" i="4" s="1"/>
  <c r="AY51" i="4"/>
  <c r="CC51" i="4"/>
  <c r="CD51" i="4" s="1"/>
  <c r="CA51" i="4"/>
  <c r="AF52" i="4"/>
  <c r="AG52" i="4" s="1"/>
  <c r="AD52" i="4"/>
  <c r="AY52" i="4"/>
  <c r="AF53" i="4"/>
  <c r="AG53" i="4" s="1"/>
  <c r="AD53" i="4"/>
  <c r="AY53" i="4"/>
  <c r="AM54" i="4"/>
  <c r="AN54" i="4" s="1"/>
  <c r="AK54" i="4"/>
  <c r="BF54" i="4"/>
  <c r="AF56" i="4"/>
  <c r="AG56" i="4" s="1"/>
  <c r="AD56" i="4"/>
  <c r="BH56" i="4"/>
  <c r="BI56" i="4" s="1"/>
  <c r="BF56" i="4"/>
  <c r="CA56" i="4"/>
  <c r="CQ57" i="4"/>
  <c r="CR57" i="4" s="1"/>
  <c r="CO57" i="4"/>
  <c r="BA58" i="4"/>
  <c r="BB58" i="4" s="1"/>
  <c r="BH59" i="4"/>
  <c r="BI59" i="4" s="1"/>
  <c r="BF59" i="4"/>
  <c r="AK60" i="4"/>
  <c r="BM60" i="4"/>
  <c r="AD62" i="4"/>
  <c r="AF62" i="4"/>
  <c r="AG62" i="4" s="1"/>
  <c r="BA62" i="4"/>
  <c r="BB62" i="4" s="1"/>
  <c r="AY62" i="4"/>
  <c r="BM63" i="4"/>
  <c r="BO63" i="4"/>
  <c r="BP63" i="4" s="1"/>
  <c r="AK64" i="4"/>
  <c r="AT65" i="4"/>
  <c r="AU65" i="4" s="1"/>
  <c r="AR65" i="4"/>
  <c r="BV65" i="4"/>
  <c r="BW65" i="4" s="1"/>
  <c r="BT65" i="4"/>
  <c r="CC66" i="4"/>
  <c r="CD66" i="4" s="1"/>
  <c r="CA66" i="4"/>
  <c r="AY69" i="4"/>
  <c r="BA69" i="4"/>
  <c r="BB69" i="4" s="1"/>
  <c r="CH69" i="4"/>
  <c r="CJ69" i="4"/>
  <c r="CK69" i="4" s="1"/>
  <c r="CC75" i="4"/>
  <c r="CD75" i="4" s="1"/>
  <c r="CA75" i="4"/>
  <c r="BO76" i="4"/>
  <c r="BP76" i="4" s="1"/>
  <c r="BM76" i="4"/>
  <c r="CQ80" i="4"/>
  <c r="CR80" i="4" s="1"/>
  <c r="CO80" i="4"/>
  <c r="BH81" i="4"/>
  <c r="BI81" i="4" s="1"/>
  <c r="BF81" i="4"/>
  <c r="CQ82" i="4"/>
  <c r="CR82" i="4" s="1"/>
  <c r="CO82" i="4"/>
  <c r="BO82" i="4"/>
  <c r="BP82" i="4" s="1"/>
  <c r="BM82" i="4"/>
  <c r="CJ82" i="4"/>
  <c r="CK82" i="4" s="1"/>
  <c r="CH82" i="4"/>
  <c r="AT83" i="4"/>
  <c r="AU83" i="4" s="1"/>
  <c r="AR83" i="4"/>
  <c r="CO131" i="4"/>
  <c r="CQ131" i="4"/>
  <c r="CR131" i="4" s="1"/>
  <c r="CQ134" i="4"/>
  <c r="CR134" i="4" s="1"/>
  <c r="CO134" i="4"/>
  <c r="CQ136" i="4"/>
  <c r="CR136" i="4" s="1"/>
  <c r="CO136" i="4"/>
  <c r="CA137" i="4"/>
  <c r="CC137" i="4"/>
  <c r="CD137" i="4" s="1"/>
  <c r="CA30" i="4"/>
  <c r="AK32" i="4"/>
  <c r="AD34" i="4"/>
  <c r="CQ35" i="4"/>
  <c r="CR35" i="4" s="1"/>
  <c r="CH36" i="4"/>
  <c r="BO37" i="4"/>
  <c r="BP37" i="4" s="1"/>
  <c r="CA37" i="4"/>
  <c r="CH38" i="4"/>
  <c r="CC40" i="4"/>
  <c r="CD40" i="4" s="1"/>
  <c r="CO41" i="4"/>
  <c r="BV42" i="4"/>
  <c r="BW42" i="4" s="1"/>
  <c r="BT42" i="4"/>
  <c r="AT44" i="4"/>
  <c r="AU44" i="4" s="1"/>
  <c r="AR45" i="4"/>
  <c r="BO45" i="4"/>
  <c r="BP45" i="4" s="1"/>
  <c r="AR46" i="4"/>
  <c r="CA46" i="4"/>
  <c r="AY47" i="4"/>
  <c r="BT47" i="4"/>
  <c r="BH52" i="4"/>
  <c r="BI52" i="4" s="1"/>
  <c r="BF52" i="4"/>
  <c r="CJ52" i="4"/>
  <c r="CK52" i="4" s="1"/>
  <c r="CH52" i="4"/>
  <c r="CJ53" i="4"/>
  <c r="CK53" i="4" s="1"/>
  <c r="CH53" i="4"/>
  <c r="BA55" i="4"/>
  <c r="BB55" i="4" s="1"/>
  <c r="AY55" i="4"/>
  <c r="BT55" i="4"/>
  <c r="CJ56" i="4"/>
  <c r="CK56" i="4" s="1"/>
  <c r="CH56" i="4"/>
  <c r="AT57" i="4"/>
  <c r="AU57" i="4" s="1"/>
  <c r="AF61" i="4"/>
  <c r="AG61" i="4" s="1"/>
  <c r="AD61" i="4"/>
  <c r="BO61" i="4"/>
  <c r="BP61" i="4" s="1"/>
  <c r="BM61" i="4"/>
  <c r="BF62" i="4"/>
  <c r="BH62" i="4"/>
  <c r="BI62" i="4" s="1"/>
  <c r="CC62" i="4"/>
  <c r="CD62" i="4" s="1"/>
  <c r="CA62" i="4"/>
  <c r="CO63" i="4"/>
  <c r="CQ63" i="4"/>
  <c r="CR63" i="4" s="1"/>
  <c r="AR64" i="4"/>
  <c r="AT64" i="4"/>
  <c r="AU64" i="4" s="1"/>
  <c r="BM64" i="4"/>
  <c r="AF66" i="4"/>
  <c r="AG66" i="4" s="1"/>
  <c r="BF66" i="4"/>
  <c r="BH66" i="4"/>
  <c r="BI66" i="4" s="1"/>
  <c r="CH66" i="4"/>
  <c r="CJ66" i="4"/>
  <c r="CK66" i="4" s="1"/>
  <c r="BH69" i="4"/>
  <c r="BI69" i="4" s="1"/>
  <c r="BF69" i="4"/>
  <c r="CO69" i="4"/>
  <c r="CC70" i="4"/>
  <c r="CD70" i="4" s="1"/>
  <c r="CA70" i="4"/>
  <c r="CQ72" i="4"/>
  <c r="CR72" i="4" s="1"/>
  <c r="CO72" i="4"/>
  <c r="AT73" i="4"/>
  <c r="AU73" i="4" s="1"/>
  <c r="AR73" i="4"/>
  <c r="AT76" i="4"/>
  <c r="AU76" i="4" s="1"/>
  <c r="AR76" i="4"/>
  <c r="AM80" i="4"/>
  <c r="AN80" i="4" s="1"/>
  <c r="AK80" i="4"/>
  <c r="BV80" i="4"/>
  <c r="BW80" i="4" s="1"/>
  <c r="BT80" i="4"/>
  <c r="CO86" i="4"/>
  <c r="CQ86" i="4"/>
  <c r="CR86" i="4" s="1"/>
  <c r="CQ90" i="4"/>
  <c r="CR90" i="4" s="1"/>
  <c r="CO90" i="4"/>
  <c r="CJ112" i="4"/>
  <c r="CK112" i="4" s="1"/>
  <c r="CH112" i="4"/>
  <c r="BH117" i="4"/>
  <c r="BI117" i="4" s="1"/>
  <c r="BF117" i="4"/>
  <c r="AY29" i="4"/>
  <c r="CA33" i="4"/>
  <c r="AK35" i="4"/>
  <c r="AY35" i="4"/>
  <c r="AY39" i="4"/>
  <c r="CO42" i="4"/>
  <c r="AF45" i="4"/>
  <c r="AG45" i="4" s="1"/>
  <c r="AD47" i="4"/>
  <c r="AF48" i="4"/>
  <c r="AG48" i="4" s="1"/>
  <c r="AD48" i="4"/>
  <c r="AM49" i="4"/>
  <c r="AN49" i="4" s="1"/>
  <c r="AK49" i="4"/>
  <c r="BH49" i="4"/>
  <c r="BI49" i="4" s="1"/>
  <c r="BF49" i="4"/>
  <c r="AD50" i="4"/>
  <c r="BH51" i="4"/>
  <c r="BI51" i="4" s="1"/>
  <c r="AM53" i="4"/>
  <c r="AN53" i="4" s="1"/>
  <c r="AK53" i="4"/>
  <c r="BF53" i="4"/>
  <c r="AT54" i="4"/>
  <c r="AU54" i="4" s="1"/>
  <c r="AR54" i="4"/>
  <c r="BM54" i="4"/>
  <c r="CC55" i="4"/>
  <c r="CD55" i="4" s="1"/>
  <c r="CA55" i="4"/>
  <c r="AM56" i="4"/>
  <c r="AN56" i="4" s="1"/>
  <c r="BH58" i="4"/>
  <c r="BI58" i="4" s="1"/>
  <c r="CH59" i="4"/>
  <c r="AR60" i="4"/>
  <c r="AT60" i="4"/>
  <c r="AU60" i="4" s="1"/>
  <c r="BT60" i="4"/>
  <c r="BV60" i="4"/>
  <c r="BW60" i="4" s="1"/>
  <c r="BV61" i="4"/>
  <c r="BW61" i="4" s="1"/>
  <c r="BT61" i="4"/>
  <c r="CH62" i="4"/>
  <c r="CJ62" i="4"/>
  <c r="CK62" i="4" s="1"/>
  <c r="BT64" i="4"/>
  <c r="BV64" i="4"/>
  <c r="BW64" i="4" s="1"/>
  <c r="CO64" i="4"/>
  <c r="CC65" i="4"/>
  <c r="CD65" i="4" s="1"/>
  <c r="BO66" i="4"/>
  <c r="BP66" i="4" s="1"/>
  <c r="BM66" i="4"/>
  <c r="BA70" i="4"/>
  <c r="BB70" i="4" s="1"/>
  <c r="AY70" i="4"/>
  <c r="CQ73" i="4"/>
  <c r="CR73" i="4" s="1"/>
  <c r="CO73" i="4"/>
  <c r="CJ79" i="4"/>
  <c r="CK79" i="4" s="1"/>
  <c r="CH79" i="4"/>
  <c r="BV89" i="4"/>
  <c r="BW89" i="4" s="1"/>
  <c r="BT89" i="4"/>
  <c r="BJ192" i="4"/>
  <c r="AY37" i="4"/>
  <c r="CA41" i="4"/>
  <c r="CA43" i="4"/>
  <c r="BM44" i="4"/>
  <c r="CJ45" i="4"/>
  <c r="CK45" i="4" s="1"/>
  <c r="CH45" i="4"/>
  <c r="AD46" i="4"/>
  <c r="BM46" i="4"/>
  <c r="CC47" i="4"/>
  <c r="CD47" i="4" s="1"/>
  <c r="CA47" i="4"/>
  <c r="CA49" i="4"/>
  <c r="BH50" i="4"/>
  <c r="BI50" i="4" s="1"/>
  <c r="BO52" i="4"/>
  <c r="BP52" i="4" s="1"/>
  <c r="BO53" i="4"/>
  <c r="BP53" i="4" s="1"/>
  <c r="BM53" i="4"/>
  <c r="BV54" i="4"/>
  <c r="BW54" i="4" s="1"/>
  <c r="BT54" i="4"/>
  <c r="AF55" i="4"/>
  <c r="AG55" i="4" s="1"/>
  <c r="CQ56" i="4"/>
  <c r="CR56" i="4" s="1"/>
  <c r="BA57" i="4"/>
  <c r="BB57" i="4" s="1"/>
  <c r="AD58" i="4"/>
  <c r="AK59" i="4"/>
  <c r="AM61" i="4"/>
  <c r="AN61" i="4" s="1"/>
  <c r="AK61" i="4"/>
  <c r="CO62" i="4"/>
  <c r="CQ65" i="4"/>
  <c r="CR65" i="4" s="1"/>
  <c r="CO65" i="4"/>
  <c r="CQ70" i="4"/>
  <c r="CR70" i="4" s="1"/>
  <c r="CO70" i="4"/>
  <c r="CQ75" i="4"/>
  <c r="CR75" i="4" s="1"/>
  <c r="CO75" i="4"/>
  <c r="AD78" i="4"/>
  <c r="AF78" i="4"/>
  <c r="AG78" i="4" s="1"/>
  <c r="CO79" i="4"/>
  <c r="CQ79" i="4"/>
  <c r="CR79" i="4" s="1"/>
  <c r="CQ89" i="4"/>
  <c r="CR89" i="4" s="1"/>
  <c r="CO89" i="4"/>
  <c r="BV93" i="4"/>
  <c r="BW93" i="4" s="1"/>
  <c r="BT93" i="4"/>
  <c r="BV75" i="4"/>
  <c r="BW75" i="4" s="1"/>
  <c r="BT75" i="4"/>
  <c r="CQ78" i="4"/>
  <c r="CR78" i="4" s="1"/>
  <c r="CO78" i="4"/>
  <c r="CQ83" i="4"/>
  <c r="CR83" i="4" s="1"/>
  <c r="CO83" i="4"/>
  <c r="BA85" i="4"/>
  <c r="BB85" i="4" s="1"/>
  <c r="AY85" i="4"/>
  <c r="BA86" i="4"/>
  <c r="BB86" i="4" s="1"/>
  <c r="AY86" i="4"/>
  <c r="AT89" i="4"/>
  <c r="AU89" i="4" s="1"/>
  <c r="AR89" i="4"/>
  <c r="BV90" i="4"/>
  <c r="BW90" i="4" s="1"/>
  <c r="BT90" i="4"/>
  <c r="CQ100" i="4"/>
  <c r="CR100" i="4" s="1"/>
  <c r="CO100" i="4"/>
  <c r="CC102" i="4"/>
  <c r="CD102" i="4" s="1"/>
  <c r="CA102" i="4"/>
  <c r="CJ110" i="4"/>
  <c r="CK110" i="4" s="1"/>
  <c r="CH110" i="4"/>
  <c r="BO119" i="4"/>
  <c r="BP119" i="4" s="1"/>
  <c r="BM119" i="4"/>
  <c r="BA65" i="4"/>
  <c r="BB65" i="4" s="1"/>
  <c r="AY67" i="4"/>
  <c r="BF68" i="4"/>
  <c r="AM70" i="4"/>
  <c r="AN70" i="4" s="1"/>
  <c r="AY71" i="4"/>
  <c r="BV72" i="4"/>
  <c r="BW72" i="4" s="1"/>
  <c r="BT72" i="4"/>
  <c r="BM73" i="4"/>
  <c r="BT74" i="4"/>
  <c r="BV76" i="4"/>
  <c r="BW76" i="4" s="1"/>
  <c r="AT80" i="4"/>
  <c r="AU80" i="4" s="1"/>
  <c r="CA85" i="4"/>
  <c r="CJ87" i="4"/>
  <c r="CK87" i="4" s="1"/>
  <c r="CH87" i="4"/>
  <c r="CQ97" i="4"/>
  <c r="CR97" i="4" s="1"/>
  <c r="CO97" i="4"/>
  <c r="CQ101" i="4"/>
  <c r="CR101" i="4" s="1"/>
  <c r="CO101" i="4"/>
  <c r="CQ104" i="4"/>
  <c r="CR104" i="4" s="1"/>
  <c r="AF107" i="4"/>
  <c r="AG107" i="4" s="1"/>
  <c r="AD107" i="4"/>
  <c r="AM113" i="4"/>
  <c r="AN113" i="4" s="1"/>
  <c r="AK113" i="4"/>
  <c r="BV118" i="4"/>
  <c r="BW118" i="4" s="1"/>
  <c r="BT118" i="4"/>
  <c r="CC76" i="4"/>
  <c r="CD76" i="4" s="1"/>
  <c r="CA76" i="4"/>
  <c r="AF77" i="4"/>
  <c r="AG77" i="4" s="1"/>
  <c r="AD77" i="4"/>
  <c r="BA80" i="4"/>
  <c r="BB80" i="4" s="1"/>
  <c r="AY80" i="4"/>
  <c r="CQ81" i="4"/>
  <c r="CR81" i="4" s="1"/>
  <c r="CO81" i="4"/>
  <c r="AF82" i="4"/>
  <c r="AG82" i="4" s="1"/>
  <c r="AD82" i="4"/>
  <c r="CQ84" i="4"/>
  <c r="CR84" i="4" s="1"/>
  <c r="BF98" i="4"/>
  <c r="BH98" i="4"/>
  <c r="BI98" i="4" s="1"/>
  <c r="BV101" i="4"/>
  <c r="BW101" i="4" s="1"/>
  <c r="BT101" i="4"/>
  <c r="CA106" i="4"/>
  <c r="CC106" i="4"/>
  <c r="CD106" i="4" s="1"/>
  <c r="CQ111" i="4"/>
  <c r="CR111" i="4" s="1"/>
  <c r="CO111" i="4"/>
  <c r="AT124" i="4"/>
  <c r="AU124" i="4" s="1"/>
  <c r="AR124" i="4"/>
  <c r="BA125" i="4"/>
  <c r="BB125" i="4" s="1"/>
  <c r="AY125" i="4"/>
  <c r="BH126" i="4"/>
  <c r="BI126" i="4" s="1"/>
  <c r="BF126" i="4"/>
  <c r="CC127" i="4"/>
  <c r="CD127" i="4" s="1"/>
  <c r="CA127" i="4"/>
  <c r="AF131" i="4"/>
  <c r="AD131" i="4"/>
  <c r="AT69" i="4"/>
  <c r="AU69" i="4" s="1"/>
  <c r="AR69" i="4"/>
  <c r="AM75" i="4"/>
  <c r="AN75" i="4" s="1"/>
  <c r="AK75" i="4"/>
  <c r="BH75" i="4"/>
  <c r="BI75" i="4" s="1"/>
  <c r="BF75" i="4"/>
  <c r="BH78" i="4"/>
  <c r="BI78" i="4" s="1"/>
  <c r="BF78" i="4"/>
  <c r="CC78" i="4"/>
  <c r="CD78" i="4" s="1"/>
  <c r="CA78" i="4"/>
  <c r="AK86" i="4"/>
  <c r="AM86" i="4"/>
  <c r="AN86" i="4" s="1"/>
  <c r="BO86" i="4"/>
  <c r="BP86" i="4" s="1"/>
  <c r="BM86" i="4"/>
  <c r="AY88" i="4"/>
  <c r="BA88" i="4"/>
  <c r="BB88" i="4" s="1"/>
  <c r="BF90" i="4"/>
  <c r="BH90" i="4"/>
  <c r="BI90" i="4" s="1"/>
  <c r="CH91" i="4"/>
  <c r="AT94" i="4"/>
  <c r="AU94" i="4" s="1"/>
  <c r="AR94" i="4"/>
  <c r="CQ106" i="4"/>
  <c r="CR106" i="4" s="1"/>
  <c r="CO106" i="4"/>
  <c r="BA108" i="4"/>
  <c r="BB108" i="4" s="1"/>
  <c r="AY108" i="4"/>
  <c r="BV116" i="4"/>
  <c r="BW116" i="4" s="1"/>
  <c r="BT116" i="4"/>
  <c r="BV123" i="4"/>
  <c r="BW123" i="4" s="1"/>
  <c r="BT123" i="4"/>
  <c r="BA124" i="4"/>
  <c r="BB124" i="4" s="1"/>
  <c r="AY124" i="4"/>
  <c r="BH125" i="4"/>
  <c r="BI125" i="4" s="1"/>
  <c r="BF125" i="4"/>
  <c r="BA129" i="4"/>
  <c r="BB129" i="4" s="1"/>
  <c r="AY129" i="4"/>
  <c r="BF47" i="4"/>
  <c r="BT49" i="4"/>
  <c r="CA50" i="4"/>
  <c r="AD51" i="4"/>
  <c r="CH51" i="4"/>
  <c r="AK52" i="4"/>
  <c r="CO52" i="4"/>
  <c r="AR53" i="4"/>
  <c r="AY54" i="4"/>
  <c r="BF55" i="4"/>
  <c r="BM56" i="4"/>
  <c r="BT57" i="4"/>
  <c r="CA58" i="4"/>
  <c r="AD59" i="4"/>
  <c r="BO59" i="4"/>
  <c r="BP59" i="4" s="1"/>
  <c r="AD63" i="4"/>
  <c r="BF63" i="4"/>
  <c r="CH63" i="4"/>
  <c r="AK66" i="4"/>
  <c r="AY66" i="4"/>
  <c r="CQ67" i="4"/>
  <c r="CR67" i="4" s="1"/>
  <c r="AD69" i="4"/>
  <c r="CC69" i="4"/>
  <c r="CD69" i="4" s="1"/>
  <c r="BM70" i="4"/>
  <c r="CJ70" i="4"/>
  <c r="CK70" i="4" s="1"/>
  <c r="BO71" i="4"/>
  <c r="BP71" i="4" s="1"/>
  <c r="BM71" i="4"/>
  <c r="BF72" i="4"/>
  <c r="CC73" i="4"/>
  <c r="CD73" i="4" s="1"/>
  <c r="CA73" i="4"/>
  <c r="CJ74" i="4"/>
  <c r="CK74" i="4" s="1"/>
  <c r="CH74" i="4"/>
  <c r="AM78" i="4"/>
  <c r="AN78" i="4" s="1"/>
  <c r="AK78" i="4"/>
  <c r="AM79" i="4"/>
  <c r="AN79" i="4" s="1"/>
  <c r="AD81" i="4"/>
  <c r="BA81" i="4"/>
  <c r="BB81" i="4" s="1"/>
  <c r="AK82" i="4"/>
  <c r="BH82" i="4"/>
  <c r="BI82" i="4" s="1"/>
  <c r="BO83" i="4"/>
  <c r="BP83" i="4" s="1"/>
  <c r="AD84" i="4"/>
  <c r="AF84" i="4"/>
  <c r="AG84" i="4" s="1"/>
  <c r="BA87" i="4"/>
  <c r="BB87" i="4" s="1"/>
  <c r="CC88" i="4"/>
  <c r="CD88" i="4" s="1"/>
  <c r="CA88" i="4"/>
  <c r="BH89" i="4"/>
  <c r="BI89" i="4" s="1"/>
  <c r="BM91" i="4"/>
  <c r="BO91" i="4"/>
  <c r="BP91" i="4" s="1"/>
  <c r="CQ92" i="4"/>
  <c r="CR92" i="4" s="1"/>
  <c r="CO92" i="4"/>
  <c r="CA92" i="4"/>
  <c r="CC92" i="4"/>
  <c r="CD92" i="4" s="1"/>
  <c r="CQ93" i="4"/>
  <c r="CR93" i="4" s="1"/>
  <c r="CO93" i="4"/>
  <c r="AR99" i="4"/>
  <c r="AF106" i="4"/>
  <c r="AG106" i="4" s="1"/>
  <c r="AD106" i="4"/>
  <c r="AM116" i="4"/>
  <c r="AN116" i="4" s="1"/>
  <c r="AK116" i="4"/>
  <c r="BO121" i="4"/>
  <c r="BP121" i="4" s="1"/>
  <c r="BM121" i="4"/>
  <c r="AF70" i="4"/>
  <c r="AT71" i="4"/>
  <c r="AU71" i="4" s="1"/>
  <c r="AR71" i="4"/>
  <c r="BH73" i="4"/>
  <c r="BI73" i="4" s="1"/>
  <c r="BF73" i="4"/>
  <c r="BO74" i="4"/>
  <c r="BP74" i="4" s="1"/>
  <c r="BM74" i="4"/>
  <c r="BO75" i="4"/>
  <c r="BP75" i="4" s="1"/>
  <c r="CH76" i="4"/>
  <c r="AK77" i="4"/>
  <c r="CJ77" i="4"/>
  <c r="CK77" i="4" s="1"/>
  <c r="CH77" i="4"/>
  <c r="CJ78" i="4"/>
  <c r="CK78" i="4" s="1"/>
  <c r="BO79" i="4"/>
  <c r="BP79" i="4" s="1"/>
  <c r="BM79" i="4"/>
  <c r="BF80" i="4"/>
  <c r="CC81" i="4"/>
  <c r="CD81" i="4" s="1"/>
  <c r="CA81" i="4"/>
  <c r="BT83" i="4"/>
  <c r="BV83" i="4"/>
  <c r="BW83" i="4" s="1"/>
  <c r="BV84" i="4"/>
  <c r="BW84" i="4" s="1"/>
  <c r="BT84" i="4"/>
  <c r="AD88" i="4"/>
  <c r="CQ99" i="4"/>
  <c r="CR99" i="4" s="1"/>
  <c r="CO99" i="4"/>
  <c r="CQ103" i="4"/>
  <c r="CR103" i="4" s="1"/>
  <c r="CO103" i="4"/>
  <c r="BV107" i="4"/>
  <c r="BW107" i="4" s="1"/>
  <c r="BT107" i="4"/>
  <c r="AM111" i="4"/>
  <c r="AN111" i="4" s="1"/>
  <c r="AK111" i="4"/>
  <c r="BH114" i="4"/>
  <c r="BI114" i="4" s="1"/>
  <c r="BF114" i="4"/>
  <c r="CJ114" i="4"/>
  <c r="CK114" i="4" s="1"/>
  <c r="CH114" i="4"/>
  <c r="AT116" i="4"/>
  <c r="AU116" i="4" s="1"/>
  <c r="AR116" i="4"/>
  <c r="AM121" i="4"/>
  <c r="AN121" i="4" s="1"/>
  <c r="AK121" i="4"/>
  <c r="AF122" i="4"/>
  <c r="AG122" i="4" s="1"/>
  <c r="AD122" i="4"/>
  <c r="AM92" i="4"/>
  <c r="AN92" i="4" s="1"/>
  <c r="AK92" i="4"/>
  <c r="BA94" i="4"/>
  <c r="BB94" i="4" s="1"/>
  <c r="AY94" i="4"/>
  <c r="BA95" i="4"/>
  <c r="BB95" i="4" s="1"/>
  <c r="AY95" i="4"/>
  <c r="AF99" i="4"/>
  <c r="AG99" i="4" s="1"/>
  <c r="AD99" i="4"/>
  <c r="AF100" i="4"/>
  <c r="AG100" i="4" s="1"/>
  <c r="AD100" i="4"/>
  <c r="CJ102" i="4"/>
  <c r="CK102" i="4" s="1"/>
  <c r="CH102" i="4"/>
  <c r="AF103" i="4"/>
  <c r="AG103" i="4" s="1"/>
  <c r="AD103" i="4"/>
  <c r="BH106" i="4"/>
  <c r="BI106" i="4" s="1"/>
  <c r="BF106" i="4"/>
  <c r="AM114" i="4"/>
  <c r="AN114" i="4" s="1"/>
  <c r="AK114" i="4"/>
  <c r="CC116" i="4"/>
  <c r="CD116" i="4" s="1"/>
  <c r="CA116" i="4"/>
  <c r="BO117" i="4"/>
  <c r="BP117" i="4" s="1"/>
  <c r="BM117" i="4"/>
  <c r="BA118" i="4"/>
  <c r="BB118" i="4" s="1"/>
  <c r="AY118" i="4"/>
  <c r="BA123" i="4"/>
  <c r="BB123" i="4" s="1"/>
  <c r="AY123" i="4"/>
  <c r="BH124" i="4"/>
  <c r="BI124" i="4" s="1"/>
  <c r="BF124" i="4"/>
  <c r="CQ124" i="4"/>
  <c r="CR124" i="4" s="1"/>
  <c r="CO124" i="4"/>
  <c r="BO125" i="4"/>
  <c r="BP125" i="4" s="1"/>
  <c r="BM125" i="4"/>
  <c r="CQ126" i="4"/>
  <c r="CR126" i="4" s="1"/>
  <c r="CO126" i="4"/>
  <c r="CQ129" i="4"/>
  <c r="CR129" i="4" s="1"/>
  <c r="CO129" i="4"/>
  <c r="AM135" i="4"/>
  <c r="AN135" i="4" s="1"/>
  <c r="AK135" i="4"/>
  <c r="BO138" i="4"/>
  <c r="BP138" i="4" s="1"/>
  <c r="BM138" i="4"/>
  <c r="AD83" i="4"/>
  <c r="BF83" i="4"/>
  <c r="CH83" i="4"/>
  <c r="BM88" i="4"/>
  <c r="AK90" i="4"/>
  <c r="CO91" i="4"/>
  <c r="BF92" i="4"/>
  <c r="CC93" i="4"/>
  <c r="CD93" i="4" s="1"/>
  <c r="AF94" i="4"/>
  <c r="AG94" i="4" s="1"/>
  <c r="BT94" i="4"/>
  <c r="AF95" i="4"/>
  <c r="AG95" i="4" s="1"/>
  <c r="AD95" i="4"/>
  <c r="BT95" i="4"/>
  <c r="AD96" i="4"/>
  <c r="BH96" i="4"/>
  <c r="BI96" i="4" s="1"/>
  <c r="BF96" i="4"/>
  <c r="AY99" i="4"/>
  <c r="CC99" i="4"/>
  <c r="CD99" i="4" s="1"/>
  <c r="CA99" i="4"/>
  <c r="AY100" i="4"/>
  <c r="CC101" i="4"/>
  <c r="CD101" i="4" s="1"/>
  <c r="AF102" i="4"/>
  <c r="AG102" i="4" s="1"/>
  <c r="CH103" i="4"/>
  <c r="BT104" i="4"/>
  <c r="BH105" i="4"/>
  <c r="BI105" i="4" s="1"/>
  <c r="BF105" i="4"/>
  <c r="CA107" i="4"/>
  <c r="CC107" i="4"/>
  <c r="CD107" i="4" s="1"/>
  <c r="BF108" i="4"/>
  <c r="AM110" i="4"/>
  <c r="AN110" i="4" s="1"/>
  <c r="AK110" i="4"/>
  <c r="AT114" i="4"/>
  <c r="AU114" i="4" s="1"/>
  <c r="AR114" i="4"/>
  <c r="CC119" i="4"/>
  <c r="CD119" i="4" s="1"/>
  <c r="CA119" i="4"/>
  <c r="AD120" i="4"/>
  <c r="CJ123" i="4"/>
  <c r="CK123" i="4" s="1"/>
  <c r="CH123" i="4"/>
  <c r="CH130" i="4"/>
  <c r="CJ130" i="4"/>
  <c r="CK130" i="4" s="1"/>
  <c r="AY151" i="4"/>
  <c r="BA151" i="4"/>
  <c r="BB151" i="4" s="1"/>
  <c r="CJ92" i="4"/>
  <c r="CK92" i="4" s="1"/>
  <c r="CH92" i="4"/>
  <c r="CC94" i="4"/>
  <c r="CD94" i="4" s="1"/>
  <c r="CA94" i="4"/>
  <c r="BH95" i="4"/>
  <c r="BI95" i="4" s="1"/>
  <c r="BF95" i="4"/>
  <c r="AM96" i="4"/>
  <c r="AN96" i="4" s="1"/>
  <c r="AK96" i="4"/>
  <c r="BO97" i="4"/>
  <c r="BP97" i="4" s="1"/>
  <c r="BM97" i="4"/>
  <c r="BH99" i="4"/>
  <c r="BI99" i="4" s="1"/>
  <c r="BF99" i="4"/>
  <c r="AM100" i="4"/>
  <c r="AN100" i="4" s="1"/>
  <c r="AK100" i="4"/>
  <c r="BV103" i="4"/>
  <c r="BW103" i="4" s="1"/>
  <c r="BT103" i="4"/>
  <c r="AM105" i="4"/>
  <c r="AN105" i="4" s="1"/>
  <c r="AK105" i="4"/>
  <c r="CA105" i="4"/>
  <c r="BO106" i="4"/>
  <c r="BP106" i="4" s="1"/>
  <c r="BM106" i="4"/>
  <c r="CJ107" i="4"/>
  <c r="CK107" i="4" s="1"/>
  <c r="CH107" i="4"/>
  <c r="BM108" i="4"/>
  <c r="BO108" i="4"/>
  <c r="BP108" i="4" s="1"/>
  <c r="CQ109" i="4"/>
  <c r="CR109" i="4" s="1"/>
  <c r="CO109" i="4"/>
  <c r="AT112" i="4"/>
  <c r="AU112" i="4" s="1"/>
  <c r="AR112" i="4"/>
  <c r="BO112" i="4"/>
  <c r="BP112" i="4" s="1"/>
  <c r="BM112" i="4"/>
  <c r="CJ115" i="4"/>
  <c r="CK115" i="4" s="1"/>
  <c r="CH115" i="4"/>
  <c r="BH116" i="4"/>
  <c r="BI116" i="4" s="1"/>
  <c r="AF123" i="4"/>
  <c r="AG123" i="4" s="1"/>
  <c r="AD123" i="4"/>
  <c r="BO131" i="4"/>
  <c r="BP131" i="4" s="1"/>
  <c r="BM131" i="4"/>
  <c r="AR132" i="4"/>
  <c r="AT132" i="4"/>
  <c r="AU132" i="4" s="1"/>
  <c r="AK138" i="4"/>
  <c r="AM138" i="4"/>
  <c r="AN138" i="4" s="1"/>
  <c r="BA139" i="4"/>
  <c r="BB139" i="4" s="1"/>
  <c r="AY139" i="4"/>
  <c r="CQ140" i="4"/>
  <c r="CR140" i="4" s="1"/>
  <c r="CO140" i="4"/>
  <c r="CC91" i="4"/>
  <c r="CD91" i="4" s="1"/>
  <c r="CA91" i="4"/>
  <c r="AM93" i="4"/>
  <c r="AN93" i="4" s="1"/>
  <c r="AK93" i="4"/>
  <c r="BO96" i="4"/>
  <c r="BP96" i="4" s="1"/>
  <c r="BM96" i="4"/>
  <c r="AT97" i="4"/>
  <c r="AU97" i="4" s="1"/>
  <c r="AR97" i="4"/>
  <c r="CJ99" i="4"/>
  <c r="CK99" i="4" s="1"/>
  <c r="CH99" i="4"/>
  <c r="CJ100" i="4"/>
  <c r="CK100" i="4" s="1"/>
  <c r="CH100" i="4"/>
  <c r="AM101" i="4"/>
  <c r="AN101" i="4" s="1"/>
  <c r="AK101" i="4"/>
  <c r="BO105" i="4"/>
  <c r="BP105" i="4" s="1"/>
  <c r="BM105" i="4"/>
  <c r="CQ107" i="4"/>
  <c r="CR107" i="4" s="1"/>
  <c r="CO107" i="4"/>
  <c r="AT110" i="4"/>
  <c r="AU110" i="4" s="1"/>
  <c r="AR110" i="4"/>
  <c r="BV112" i="4"/>
  <c r="BW112" i="4" s="1"/>
  <c r="BT112" i="4"/>
  <c r="CQ113" i="4"/>
  <c r="CR113" i="4" s="1"/>
  <c r="CO113" i="4"/>
  <c r="BV114" i="4"/>
  <c r="BW114" i="4" s="1"/>
  <c r="BT114" i="4"/>
  <c r="AT117" i="4"/>
  <c r="AU117" i="4" s="1"/>
  <c r="AR117" i="4"/>
  <c r="BO120" i="4"/>
  <c r="BP120" i="4" s="1"/>
  <c r="BM120" i="4"/>
  <c r="AF125" i="4"/>
  <c r="AG125" i="4" s="1"/>
  <c r="AD125" i="4"/>
  <c r="AM126" i="4"/>
  <c r="AN126" i="4" s="1"/>
  <c r="AK126" i="4"/>
  <c r="AM129" i="4"/>
  <c r="AN129" i="4" s="1"/>
  <c r="AK129" i="4"/>
  <c r="AY133" i="4"/>
  <c r="BA133" i="4"/>
  <c r="BB133" i="4" s="1"/>
  <c r="BF71" i="4"/>
  <c r="BM72" i="4"/>
  <c r="BT73" i="4"/>
  <c r="CA74" i="4"/>
  <c r="AD75" i="4"/>
  <c r="CH75" i="4"/>
  <c r="AK76" i="4"/>
  <c r="CO76" i="4"/>
  <c r="AR77" i="4"/>
  <c r="AY78" i="4"/>
  <c r="BF79" i="4"/>
  <c r="BM80" i="4"/>
  <c r="BT81" i="4"/>
  <c r="BF85" i="4"/>
  <c r="AD86" i="4"/>
  <c r="AT86" i="4"/>
  <c r="AU86" i="4" s="1"/>
  <c r="BT86" i="4"/>
  <c r="CH86" i="4"/>
  <c r="AD87" i="4"/>
  <c r="CQ87" i="4"/>
  <c r="CR87" i="4" s="1"/>
  <c r="BA89" i="4"/>
  <c r="BB89" i="4" s="1"/>
  <c r="BO90" i="4"/>
  <c r="BP90" i="4" s="1"/>
  <c r="BF93" i="4"/>
  <c r="CJ94" i="4"/>
  <c r="CK94" i="4" s="1"/>
  <c r="CJ95" i="4"/>
  <c r="CK95" i="4" s="1"/>
  <c r="CH95" i="4"/>
  <c r="AT96" i="4"/>
  <c r="AU96" i="4" s="1"/>
  <c r="CH96" i="4"/>
  <c r="BV97" i="4"/>
  <c r="BW97" i="4" s="1"/>
  <c r="BT97" i="4"/>
  <c r="BO99" i="4"/>
  <c r="BP99" i="4" s="1"/>
  <c r="BO100" i="4"/>
  <c r="BP100" i="4" s="1"/>
  <c r="BM100" i="4"/>
  <c r="BF101" i="4"/>
  <c r="CJ104" i="4"/>
  <c r="CK104" i="4" s="1"/>
  <c r="CH104" i="4"/>
  <c r="AT105" i="4"/>
  <c r="AU105" i="4" s="1"/>
  <c r="CH105" i="4"/>
  <c r="AT106" i="4"/>
  <c r="AU106" i="4" s="1"/>
  <c r="AR106" i="4"/>
  <c r="BV108" i="4"/>
  <c r="BW108" i="4" s="1"/>
  <c r="BT108" i="4"/>
  <c r="BA110" i="4"/>
  <c r="BB110" i="4" s="1"/>
  <c r="AY110" i="4"/>
  <c r="AD111" i="4"/>
  <c r="AF111" i="4"/>
  <c r="AG111" i="4" s="1"/>
  <c r="BV111" i="4"/>
  <c r="BW111" i="4" s="1"/>
  <c r="BO115" i="4"/>
  <c r="BP115" i="4" s="1"/>
  <c r="BM115" i="4"/>
  <c r="CO116" i="4"/>
  <c r="CO118" i="4"/>
  <c r="CJ121" i="4"/>
  <c r="CK121" i="4" s="1"/>
  <c r="CH121" i="4"/>
  <c r="BO127" i="4"/>
  <c r="BP127" i="4" s="1"/>
  <c r="BM127" i="4"/>
  <c r="BM153" i="4"/>
  <c r="BO153" i="4"/>
  <c r="BP153" i="4" s="1"/>
  <c r="BF86" i="4"/>
  <c r="BH88" i="4"/>
  <c r="BI88" i="4" s="1"/>
  <c r="BT88" i="4"/>
  <c r="AR91" i="4"/>
  <c r="AF92" i="4"/>
  <c r="AG92" i="4" s="1"/>
  <c r="AD92" i="4"/>
  <c r="BV92" i="4"/>
  <c r="BW92" i="4" s="1"/>
  <c r="AT93" i="4"/>
  <c r="AU93" i="4" s="1"/>
  <c r="AR93" i="4"/>
  <c r="CQ96" i="4"/>
  <c r="CR96" i="4" s="1"/>
  <c r="CO96" i="4"/>
  <c r="BA97" i="4"/>
  <c r="BB97" i="4" s="1"/>
  <c r="AR98" i="4"/>
  <c r="BV98" i="4"/>
  <c r="BW98" i="4" s="1"/>
  <c r="BT98" i="4"/>
  <c r="CO98" i="4"/>
  <c r="AT101" i="4"/>
  <c r="AU101" i="4" s="1"/>
  <c r="AR101" i="4"/>
  <c r="CQ105" i="4"/>
  <c r="CR105" i="4" s="1"/>
  <c r="CO105" i="4"/>
  <c r="BM107" i="4"/>
  <c r="BH110" i="4"/>
  <c r="BI110" i="4" s="1"/>
  <c r="BF110" i="4"/>
  <c r="AY111" i="4"/>
  <c r="AF112" i="4"/>
  <c r="AG112" i="4" s="1"/>
  <c r="AD112" i="4"/>
  <c r="CA112" i="4"/>
  <c r="CC112" i="4"/>
  <c r="CD112" i="4" s="1"/>
  <c r="AT120" i="4"/>
  <c r="AU120" i="4" s="1"/>
  <c r="AR120" i="4"/>
  <c r="BH121" i="4"/>
  <c r="BI121" i="4" s="1"/>
  <c r="BF121" i="4"/>
  <c r="CQ121" i="4"/>
  <c r="CR121" i="4" s="1"/>
  <c r="CO121" i="4"/>
  <c r="CC122" i="4"/>
  <c r="CD122" i="4" s="1"/>
  <c r="CA122" i="4"/>
  <c r="BA126" i="4"/>
  <c r="BB126" i="4" s="1"/>
  <c r="AY126" i="4"/>
  <c r="AF128" i="4"/>
  <c r="AG128" i="4" s="1"/>
  <c r="AD128" i="4"/>
  <c r="CJ113" i="4"/>
  <c r="CK113" i="4" s="1"/>
  <c r="CH113" i="4"/>
  <c r="CQ117" i="4"/>
  <c r="CR117" i="4" s="1"/>
  <c r="CO117" i="4"/>
  <c r="AT118" i="4"/>
  <c r="AU118" i="4" s="1"/>
  <c r="AR118" i="4"/>
  <c r="BO118" i="4"/>
  <c r="BP118" i="4" s="1"/>
  <c r="BM118" i="4"/>
  <c r="CJ118" i="4"/>
  <c r="CK118" i="4" s="1"/>
  <c r="CH118" i="4"/>
  <c r="BV122" i="4"/>
  <c r="BW122" i="4" s="1"/>
  <c r="BT122" i="4"/>
  <c r="CQ122" i="4"/>
  <c r="CR122" i="4" s="1"/>
  <c r="CO122" i="4"/>
  <c r="AT123" i="4"/>
  <c r="AU123" i="4" s="1"/>
  <c r="AR123" i="4"/>
  <c r="BO123" i="4"/>
  <c r="BP123" i="4" s="1"/>
  <c r="BM123" i="4"/>
  <c r="AF126" i="4"/>
  <c r="AG126" i="4" s="1"/>
  <c r="AD126" i="4"/>
  <c r="AT128" i="4"/>
  <c r="AU128" i="4" s="1"/>
  <c r="AR128" i="4"/>
  <c r="AK131" i="4"/>
  <c r="AM131" i="4"/>
  <c r="AN131" i="4" s="1"/>
  <c r="CC134" i="4"/>
  <c r="CD134" i="4" s="1"/>
  <c r="CA134" i="4"/>
  <c r="BO136" i="4"/>
  <c r="BP136" i="4" s="1"/>
  <c r="BM136" i="4"/>
  <c r="CC139" i="4"/>
  <c r="CD139" i="4" s="1"/>
  <c r="CA139" i="4"/>
  <c r="CC141" i="4"/>
  <c r="CD141" i="4" s="1"/>
  <c r="CA141" i="4"/>
  <c r="BH145" i="4"/>
  <c r="BI145" i="4" s="1"/>
  <c r="BF145" i="4"/>
  <c r="AT148" i="4"/>
  <c r="AU148" i="4" s="1"/>
  <c r="AR148" i="4"/>
  <c r="AF149" i="4"/>
  <c r="AG149" i="4" s="1"/>
  <c r="AD149" i="4"/>
  <c r="CJ175" i="4"/>
  <c r="CK175" i="4" s="1"/>
  <c r="CH175" i="4"/>
  <c r="BF112" i="4"/>
  <c r="AM117" i="4"/>
  <c r="AN117" i="4" s="1"/>
  <c r="AK117" i="4"/>
  <c r="AM119" i="4"/>
  <c r="AN119" i="4" s="1"/>
  <c r="AK119" i="4"/>
  <c r="BV124" i="4"/>
  <c r="BW124" i="4" s="1"/>
  <c r="BT124" i="4"/>
  <c r="CC125" i="4"/>
  <c r="CD125" i="4" s="1"/>
  <c r="CA125" i="4"/>
  <c r="BM126" i="4"/>
  <c r="BO126" i="4"/>
  <c r="BP126" i="4" s="1"/>
  <c r="AT127" i="4"/>
  <c r="AU127" i="4" s="1"/>
  <c r="AR127" i="4"/>
  <c r="BT127" i="4"/>
  <c r="BV127" i="4"/>
  <c r="BW127" i="4" s="1"/>
  <c r="BV128" i="4"/>
  <c r="BW128" i="4" s="1"/>
  <c r="BT128" i="4"/>
  <c r="CA129" i="4"/>
  <c r="BA130" i="4"/>
  <c r="BB130" i="4" s="1"/>
  <c r="AY130" i="4"/>
  <c r="CH132" i="4"/>
  <c r="BH134" i="4"/>
  <c r="BI134" i="4" s="1"/>
  <c r="BT136" i="4"/>
  <c r="BV136" i="4"/>
  <c r="BW136" i="4" s="1"/>
  <c r="BA141" i="4"/>
  <c r="BB141" i="4" s="1"/>
  <c r="AR143" i="4"/>
  <c r="CC144" i="4"/>
  <c r="CD144" i="4" s="1"/>
  <c r="CA144" i="4"/>
  <c r="CQ147" i="4"/>
  <c r="CR147" i="4" s="1"/>
  <c r="CO147" i="4"/>
  <c r="AK149" i="4"/>
  <c r="AM149" i="4"/>
  <c r="AN149" i="4" s="1"/>
  <c r="AF173" i="4"/>
  <c r="AG173" i="4" s="1"/>
  <c r="AD173" i="4"/>
  <c r="BF173" i="4"/>
  <c r="BH173" i="4"/>
  <c r="BI173" i="4" s="1"/>
  <c r="CQ114" i="4"/>
  <c r="CR114" i="4" s="1"/>
  <c r="CO114" i="4"/>
  <c r="CC117" i="4"/>
  <c r="CD117" i="4" s="1"/>
  <c r="CA117" i="4"/>
  <c r="AF118" i="4"/>
  <c r="AG118" i="4" s="1"/>
  <c r="AD118" i="4"/>
  <c r="AM122" i="4"/>
  <c r="AN122" i="4" s="1"/>
  <c r="AK122" i="4"/>
  <c r="BH122" i="4"/>
  <c r="BI122" i="4" s="1"/>
  <c r="BF122" i="4"/>
  <c r="CQ127" i="4"/>
  <c r="CR127" i="4" s="1"/>
  <c r="CO127" i="4"/>
  <c r="BH129" i="4"/>
  <c r="BI129" i="4" s="1"/>
  <c r="BF129" i="4"/>
  <c r="BH132" i="4"/>
  <c r="BI132" i="4" s="1"/>
  <c r="BF132" i="4"/>
  <c r="AF134" i="4"/>
  <c r="AG134" i="4" s="1"/>
  <c r="AD134" i="4"/>
  <c r="AM136" i="4"/>
  <c r="AN136" i="4" s="1"/>
  <c r="AK136" i="4"/>
  <c r="CQ152" i="4"/>
  <c r="CR152" i="4" s="1"/>
  <c r="CO152" i="4"/>
  <c r="AT115" i="4"/>
  <c r="AU115" i="4" s="1"/>
  <c r="AR115" i="4"/>
  <c r="CC115" i="4"/>
  <c r="CD115" i="4" s="1"/>
  <c r="CA115" i="4"/>
  <c r="AR119" i="4"/>
  <c r="BH120" i="4"/>
  <c r="BI120" i="4" s="1"/>
  <c r="BF120" i="4"/>
  <c r="CC120" i="4"/>
  <c r="CD120" i="4" s="1"/>
  <c r="CA120" i="4"/>
  <c r="AF124" i="4"/>
  <c r="AG124" i="4" s="1"/>
  <c r="AD124" i="4"/>
  <c r="CA124" i="4"/>
  <c r="AM125" i="4"/>
  <c r="AN125" i="4" s="1"/>
  <c r="AK125" i="4"/>
  <c r="CH125" i="4"/>
  <c r="CC128" i="4"/>
  <c r="CD128" i="4" s="1"/>
  <c r="CJ135" i="4"/>
  <c r="CK135" i="4" s="1"/>
  <c r="CH135" i="4"/>
  <c r="CQ138" i="4"/>
  <c r="CR138" i="4" s="1"/>
  <c r="BO140" i="4"/>
  <c r="BP140" i="4" s="1"/>
  <c r="BM140" i="4"/>
  <c r="BO142" i="4"/>
  <c r="BP142" i="4" s="1"/>
  <c r="AF116" i="4"/>
  <c r="AG116" i="4" s="1"/>
  <c r="AD116" i="4"/>
  <c r="AF121" i="4"/>
  <c r="AG121" i="4" s="1"/>
  <c r="AD121" i="4"/>
  <c r="BA121" i="4"/>
  <c r="BB121" i="4" s="1"/>
  <c r="AY121" i="4"/>
  <c r="BV121" i="4"/>
  <c r="BW121" i="4" s="1"/>
  <c r="BT121" i="4"/>
  <c r="CH122" i="4"/>
  <c r="CC123" i="4"/>
  <c r="CD123" i="4" s="1"/>
  <c r="CA123" i="4"/>
  <c r="CJ124" i="4"/>
  <c r="CK124" i="4" s="1"/>
  <c r="CH124" i="4"/>
  <c r="CQ125" i="4"/>
  <c r="CR125" i="4" s="1"/>
  <c r="CO125" i="4"/>
  <c r="BH127" i="4"/>
  <c r="BI127" i="4" s="1"/>
  <c r="BF127" i="4"/>
  <c r="CJ128" i="4"/>
  <c r="CK128" i="4" s="1"/>
  <c r="CH128" i="4"/>
  <c r="BM129" i="4"/>
  <c r="BV130" i="4"/>
  <c r="BW130" i="4" s="1"/>
  <c r="BT130" i="4"/>
  <c r="BO135" i="4"/>
  <c r="BP135" i="4" s="1"/>
  <c r="BA137" i="4"/>
  <c r="BB137" i="4" s="1"/>
  <c r="AY137" i="4"/>
  <c r="BH144" i="4"/>
  <c r="BI144" i="4" s="1"/>
  <c r="BF144" i="4"/>
  <c r="AM152" i="4"/>
  <c r="AN152" i="4" s="1"/>
  <c r="AK152" i="4"/>
  <c r="AF108" i="4"/>
  <c r="AG108" i="4" s="1"/>
  <c r="CC110" i="4"/>
  <c r="CD110" i="4" s="1"/>
  <c r="AY113" i="4"/>
  <c r="BM113" i="4"/>
  <c r="CA114" i="4"/>
  <c r="BA116" i="4"/>
  <c r="BB116" i="4" s="1"/>
  <c r="AY116" i="4"/>
  <c r="CJ116" i="4"/>
  <c r="CK116" i="4" s="1"/>
  <c r="CH116" i="4"/>
  <c r="BA119" i="4"/>
  <c r="BB119" i="4" s="1"/>
  <c r="AY119" i="4"/>
  <c r="BV119" i="4"/>
  <c r="BW119" i="4" s="1"/>
  <c r="BT119" i="4"/>
  <c r="CQ119" i="4"/>
  <c r="CR119" i="4" s="1"/>
  <c r="CO119" i="4"/>
  <c r="AR122" i="4"/>
  <c r="AM124" i="4"/>
  <c r="AN124" i="4" s="1"/>
  <c r="AK124" i="4"/>
  <c r="AT125" i="4"/>
  <c r="AU125" i="4" s="1"/>
  <c r="AR125" i="4"/>
  <c r="BT129" i="4"/>
  <c r="BV129" i="4"/>
  <c r="BW129" i="4" s="1"/>
  <c r="CC130" i="4"/>
  <c r="CD130" i="4" s="1"/>
  <c r="CA130" i="4"/>
  <c r="AT133" i="4"/>
  <c r="AU133" i="4" s="1"/>
  <c r="AR133" i="4"/>
  <c r="BV133" i="4"/>
  <c r="BW133" i="4" s="1"/>
  <c r="BT133" i="4"/>
  <c r="CQ137" i="4"/>
  <c r="CR137" i="4" s="1"/>
  <c r="CO137" i="4"/>
  <c r="AM140" i="4"/>
  <c r="AN140" i="4" s="1"/>
  <c r="AK140" i="4"/>
  <c r="AM142" i="4"/>
  <c r="AN142" i="4" s="1"/>
  <c r="AK142" i="4"/>
  <c r="AT151" i="4"/>
  <c r="AU151" i="4" s="1"/>
  <c r="AR151" i="4"/>
  <c r="BO132" i="4"/>
  <c r="BP132" i="4" s="1"/>
  <c r="BM132" i="4"/>
  <c r="CQ132" i="4"/>
  <c r="CR132" i="4" s="1"/>
  <c r="CO132" i="4"/>
  <c r="CJ134" i="4"/>
  <c r="CK134" i="4" s="1"/>
  <c r="CH134" i="4"/>
  <c r="CQ135" i="4"/>
  <c r="CR135" i="4" s="1"/>
  <c r="CO135" i="4"/>
  <c r="AT136" i="4"/>
  <c r="AU136" i="4" s="1"/>
  <c r="AR136" i="4"/>
  <c r="CC143" i="4"/>
  <c r="CD143" i="4" s="1"/>
  <c r="CA143" i="4"/>
  <c r="AF144" i="4"/>
  <c r="AG144" i="4" s="1"/>
  <c r="AD144" i="4"/>
  <c r="CJ144" i="4"/>
  <c r="CK144" i="4" s="1"/>
  <c r="CH144" i="4"/>
  <c r="BO145" i="4"/>
  <c r="BP145" i="4" s="1"/>
  <c r="BM145" i="4"/>
  <c r="BV146" i="4"/>
  <c r="BW146" i="4" s="1"/>
  <c r="BT146" i="4"/>
  <c r="CA148" i="4"/>
  <c r="CC148" i="4"/>
  <c r="CD148" i="4" s="1"/>
  <c r="AM150" i="4"/>
  <c r="AN150" i="4" s="1"/>
  <c r="AK150" i="4"/>
  <c r="CJ155" i="4"/>
  <c r="CK155" i="4" s="1"/>
  <c r="CH155" i="4"/>
  <c r="AT157" i="4"/>
  <c r="AU157" i="4" s="1"/>
  <c r="AR157" i="4"/>
  <c r="CC161" i="4"/>
  <c r="CD161" i="4" s="1"/>
  <c r="CA161" i="4"/>
  <c r="BH162" i="4"/>
  <c r="BI162" i="4" s="1"/>
  <c r="BF162" i="4"/>
  <c r="CQ164" i="4"/>
  <c r="CR164" i="4" s="1"/>
  <c r="CO164" i="4"/>
  <c r="CA167" i="4"/>
  <c r="CC167" i="4"/>
  <c r="CD167" i="4" s="1"/>
  <c r="AD127" i="4"/>
  <c r="BF128" i="4"/>
  <c r="AY131" i="4"/>
  <c r="BT131" i="4"/>
  <c r="CC133" i="4"/>
  <c r="CD133" i="4" s="1"/>
  <c r="CA133" i="4"/>
  <c r="AF137" i="4"/>
  <c r="AG137" i="4" s="1"/>
  <c r="CJ137" i="4"/>
  <c r="CK137" i="4" s="1"/>
  <c r="AT138" i="4"/>
  <c r="AU138" i="4" s="1"/>
  <c r="AR138" i="4"/>
  <c r="AF139" i="4"/>
  <c r="AG139" i="4" s="1"/>
  <c r="AD139" i="4"/>
  <c r="BH139" i="4"/>
  <c r="BI139" i="4" s="1"/>
  <c r="BF139" i="4"/>
  <c r="CJ139" i="4"/>
  <c r="CK139" i="4" s="1"/>
  <c r="CH139" i="4"/>
  <c r="AT140" i="4"/>
  <c r="AU140" i="4" s="1"/>
  <c r="BV140" i="4"/>
  <c r="BW140" i="4" s="1"/>
  <c r="BT140" i="4"/>
  <c r="BH141" i="4"/>
  <c r="BI141" i="4" s="1"/>
  <c r="BV142" i="4"/>
  <c r="BW142" i="4" s="1"/>
  <c r="BT142" i="4"/>
  <c r="AY143" i="4"/>
  <c r="CQ144" i="4"/>
  <c r="CR144" i="4" s="1"/>
  <c r="CO144" i="4"/>
  <c r="CH148" i="4"/>
  <c r="CJ148" i="4"/>
  <c r="CK148" i="4" s="1"/>
  <c r="CQ150" i="4"/>
  <c r="CR150" i="4" s="1"/>
  <c r="CO150" i="4"/>
  <c r="BA152" i="4"/>
  <c r="BB152" i="4" s="1"/>
  <c r="AY152" i="4"/>
  <c r="AR158" i="4"/>
  <c r="AT158" i="4"/>
  <c r="AU158" i="4" s="1"/>
  <c r="CC180" i="4"/>
  <c r="CD180" i="4" s="1"/>
  <c r="CA180" i="4"/>
  <c r="CQ183" i="4"/>
  <c r="CR183" i="4" s="1"/>
  <c r="CO183" i="4"/>
  <c r="CA126" i="4"/>
  <c r="BH130" i="4"/>
  <c r="BI130" i="4" s="1"/>
  <c r="BF130" i="4"/>
  <c r="BV132" i="4"/>
  <c r="BW132" i="4" s="1"/>
  <c r="BT132" i="4"/>
  <c r="AK134" i="4"/>
  <c r="AR135" i="4"/>
  <c r="CC136" i="4"/>
  <c r="CD136" i="4" s="1"/>
  <c r="BF137" i="4"/>
  <c r="BT138" i="4"/>
  <c r="AD141" i="4"/>
  <c r="AF143" i="4"/>
  <c r="AG143" i="4" s="1"/>
  <c r="AD143" i="4"/>
  <c r="BH143" i="4"/>
  <c r="BI143" i="4" s="1"/>
  <c r="BF143" i="4"/>
  <c r="CJ143" i="4"/>
  <c r="CK143" i="4" s="1"/>
  <c r="CH143" i="4"/>
  <c r="AM144" i="4"/>
  <c r="AN144" i="4" s="1"/>
  <c r="AK144" i="4"/>
  <c r="BO144" i="4"/>
  <c r="BP144" i="4" s="1"/>
  <c r="CQ145" i="4"/>
  <c r="CR145" i="4" s="1"/>
  <c r="CO145" i="4"/>
  <c r="AT145" i="4"/>
  <c r="AU145" i="4" s="1"/>
  <c r="AR145" i="4"/>
  <c r="BT145" i="4"/>
  <c r="BV145" i="4"/>
  <c r="BW145" i="4" s="1"/>
  <c r="AF146" i="4"/>
  <c r="AG146" i="4" s="1"/>
  <c r="AD146" i="4"/>
  <c r="BA147" i="4"/>
  <c r="BB147" i="4" s="1"/>
  <c r="AY147" i="4"/>
  <c r="AD148" i="4"/>
  <c r="AF148" i="4"/>
  <c r="AG148" i="4" s="1"/>
  <c r="CJ149" i="4"/>
  <c r="CK149" i="4" s="1"/>
  <c r="CH149" i="4"/>
  <c r="AT150" i="4"/>
  <c r="AU150" i="4" s="1"/>
  <c r="CC152" i="4"/>
  <c r="CD152" i="4" s="1"/>
  <c r="CA152" i="4"/>
  <c r="BO154" i="4"/>
  <c r="BP154" i="4" s="1"/>
  <c r="BM154" i="4"/>
  <c r="BF157" i="4"/>
  <c r="BH157" i="4"/>
  <c r="BI157" i="4" s="1"/>
  <c r="AD161" i="4"/>
  <c r="AF161" i="4"/>
  <c r="AG161" i="4" s="1"/>
  <c r="CQ174" i="4"/>
  <c r="CR174" i="4" s="1"/>
  <c r="CO174" i="4"/>
  <c r="AR126" i="4"/>
  <c r="CA131" i="4"/>
  <c r="AD132" i="4"/>
  <c r="AD133" i="4"/>
  <c r="AY136" i="4"/>
  <c r="AM137" i="4"/>
  <c r="AN137" i="4" s="1"/>
  <c r="AK137" i="4"/>
  <c r="BA138" i="4"/>
  <c r="BB138" i="4" s="1"/>
  <c r="AY138" i="4"/>
  <c r="CC138" i="4"/>
  <c r="CD138" i="4" s="1"/>
  <c r="CA138" i="4"/>
  <c r="AM139" i="4"/>
  <c r="AN139" i="4" s="1"/>
  <c r="BO139" i="4"/>
  <c r="BP139" i="4" s="1"/>
  <c r="BM139" i="4"/>
  <c r="CQ139" i="4"/>
  <c r="CR139" i="4" s="1"/>
  <c r="BA140" i="4"/>
  <c r="BB140" i="4" s="1"/>
  <c r="BO141" i="4"/>
  <c r="BP141" i="4" s="1"/>
  <c r="BM141" i="4"/>
  <c r="CO141" i="4"/>
  <c r="BA142" i="4"/>
  <c r="BB142" i="4" s="1"/>
  <c r="AY142" i="4"/>
  <c r="CC142" i="4"/>
  <c r="CD142" i="4" s="1"/>
  <c r="CA142" i="4"/>
  <c r="CC145" i="4"/>
  <c r="CD145" i="4" s="1"/>
  <c r="CA145" i="4"/>
  <c r="AY146" i="4"/>
  <c r="CA147" i="4"/>
  <c r="AF151" i="4"/>
  <c r="AG151" i="4" s="1"/>
  <c r="AD151" i="4"/>
  <c r="BH152" i="4"/>
  <c r="BI152" i="4" s="1"/>
  <c r="BA153" i="4"/>
  <c r="BB153" i="4" s="1"/>
  <c r="AY153" i="4"/>
  <c r="CA162" i="4"/>
  <c r="CC162" i="4"/>
  <c r="CD162" i="4" s="1"/>
  <c r="AR166" i="4"/>
  <c r="AT166" i="4"/>
  <c r="AU166" i="4" s="1"/>
  <c r="BV134" i="4"/>
  <c r="BW134" i="4" s="1"/>
  <c r="BT134" i="4"/>
  <c r="CC135" i="4"/>
  <c r="CD135" i="4" s="1"/>
  <c r="CA135" i="4"/>
  <c r="AF136" i="4"/>
  <c r="AG136" i="4" s="1"/>
  <c r="AD136" i="4"/>
  <c r="CJ136" i="4"/>
  <c r="CK136" i="4" s="1"/>
  <c r="CH136" i="4"/>
  <c r="AM143" i="4"/>
  <c r="AN143" i="4" s="1"/>
  <c r="AK143" i="4"/>
  <c r="CQ143" i="4"/>
  <c r="CR143" i="4" s="1"/>
  <c r="CO143" i="4"/>
  <c r="BV144" i="4"/>
  <c r="BW144" i="4" s="1"/>
  <c r="CO149" i="4"/>
  <c r="CQ149" i="4"/>
  <c r="CR149" i="4" s="1"/>
  <c r="BV150" i="4"/>
  <c r="BW150" i="4" s="1"/>
  <c r="BT150" i="4"/>
  <c r="AM154" i="4"/>
  <c r="AN154" i="4" s="1"/>
  <c r="AK154" i="4"/>
  <c r="CC154" i="4"/>
  <c r="CD154" i="4" s="1"/>
  <c r="CA154" i="4"/>
  <c r="BV156" i="4"/>
  <c r="BW156" i="4" s="1"/>
  <c r="BT156" i="4"/>
  <c r="CC158" i="4"/>
  <c r="CD158" i="4" s="1"/>
  <c r="CA158" i="4"/>
  <c r="BA159" i="4"/>
  <c r="BB159" i="4" s="1"/>
  <c r="AY159" i="4"/>
  <c r="AF130" i="4"/>
  <c r="AG130" i="4" s="1"/>
  <c r="AR130" i="4"/>
  <c r="CJ131" i="4"/>
  <c r="CK131" i="4" s="1"/>
  <c r="CH131" i="4"/>
  <c r="AM132" i="4"/>
  <c r="AN132" i="4" s="1"/>
  <c r="AK132" i="4"/>
  <c r="CA132" i="4"/>
  <c r="AK133" i="4"/>
  <c r="BO133" i="4"/>
  <c r="BP133" i="4" s="1"/>
  <c r="BM133" i="4"/>
  <c r="CO133" i="4"/>
  <c r="BA134" i="4"/>
  <c r="BB134" i="4" s="1"/>
  <c r="AY134" i="4"/>
  <c r="AF135" i="4"/>
  <c r="AG135" i="4" s="1"/>
  <c r="AD135" i="4"/>
  <c r="BH135" i="4"/>
  <c r="BI135" i="4" s="1"/>
  <c r="BF135" i="4"/>
  <c r="BF136" i="4"/>
  <c r="AT137" i="4"/>
  <c r="AU137" i="4" s="1"/>
  <c r="AR137" i="4"/>
  <c r="BV137" i="4"/>
  <c r="BW137" i="4" s="1"/>
  <c r="BT137" i="4"/>
  <c r="AF138" i="4"/>
  <c r="AG138" i="4" s="1"/>
  <c r="BH138" i="4"/>
  <c r="BI138" i="4" s="1"/>
  <c r="BF138" i="4"/>
  <c r="CJ138" i="4"/>
  <c r="CK138" i="4" s="1"/>
  <c r="AT139" i="4"/>
  <c r="AU139" i="4" s="1"/>
  <c r="BH140" i="4"/>
  <c r="BI140" i="4" s="1"/>
  <c r="BF140" i="4"/>
  <c r="AT141" i="4"/>
  <c r="AU141" i="4" s="1"/>
  <c r="AR141" i="4"/>
  <c r="BV141" i="4"/>
  <c r="BW141" i="4" s="1"/>
  <c r="BT141" i="4"/>
  <c r="AF142" i="4"/>
  <c r="AG142" i="4" s="1"/>
  <c r="AD142" i="4"/>
  <c r="BH142" i="4"/>
  <c r="BI142" i="4" s="1"/>
  <c r="CJ142" i="4"/>
  <c r="CK142" i="4" s="1"/>
  <c r="CH142" i="4"/>
  <c r="CJ146" i="4"/>
  <c r="CK146" i="4" s="1"/>
  <c r="CH146" i="4"/>
  <c r="AM147" i="4"/>
  <c r="AN147" i="4" s="1"/>
  <c r="AK147" i="4"/>
  <c r="CJ153" i="4"/>
  <c r="CK153" i="4" s="1"/>
  <c r="CH153" i="4"/>
  <c r="AF152" i="4"/>
  <c r="AG152" i="4" s="1"/>
  <c r="AD152" i="4"/>
  <c r="BV152" i="4"/>
  <c r="BW152" i="4" s="1"/>
  <c r="BT152" i="4"/>
  <c r="AF155" i="4"/>
  <c r="AG155" i="4" s="1"/>
  <c r="AD155" i="4"/>
  <c r="CC155" i="4"/>
  <c r="CD155" i="4" s="1"/>
  <c r="CA155" i="4"/>
  <c r="BO156" i="4"/>
  <c r="BP156" i="4" s="1"/>
  <c r="BM156" i="4"/>
  <c r="BV157" i="4"/>
  <c r="BW157" i="4" s="1"/>
  <c r="BT157" i="4"/>
  <c r="BO162" i="4"/>
  <c r="BP162" i="4" s="1"/>
  <c r="BM162" i="4"/>
  <c r="CC151" i="4"/>
  <c r="CD151" i="4" s="1"/>
  <c r="CA151" i="4"/>
  <c r="AR153" i="4"/>
  <c r="CQ153" i="4"/>
  <c r="CR153" i="4" s="1"/>
  <c r="CO153" i="4"/>
  <c r="AT154" i="4"/>
  <c r="AU154" i="4" s="1"/>
  <c r="AR154" i="4"/>
  <c r="BV154" i="4"/>
  <c r="BW154" i="4" s="1"/>
  <c r="AK155" i="4"/>
  <c r="AM155" i="4"/>
  <c r="AN155" i="4" s="1"/>
  <c r="AM156" i="4"/>
  <c r="AN156" i="4" s="1"/>
  <c r="AY157" i="4"/>
  <c r="BA157" i="4"/>
  <c r="BB157" i="4" s="1"/>
  <c r="BO158" i="4"/>
  <c r="BP158" i="4" s="1"/>
  <c r="BM158" i="4"/>
  <c r="CJ158" i="4"/>
  <c r="CK158" i="4" s="1"/>
  <c r="CH158" i="4"/>
  <c r="BH159" i="4"/>
  <c r="BI159" i="4" s="1"/>
  <c r="BF159" i="4"/>
  <c r="AY161" i="4"/>
  <c r="CH161" i="4"/>
  <c r="CJ161" i="4"/>
  <c r="CK161" i="4" s="1"/>
  <c r="CQ165" i="4"/>
  <c r="CR165" i="4" s="1"/>
  <c r="CO165" i="4"/>
  <c r="CO166" i="4"/>
  <c r="CQ166" i="4"/>
  <c r="CR166" i="4" s="1"/>
  <c r="BA174" i="4"/>
  <c r="BB174" i="4" s="1"/>
  <c r="AY174" i="4"/>
  <c r="CQ185" i="4"/>
  <c r="CR185" i="4" s="1"/>
  <c r="CO185" i="4"/>
  <c r="AT155" i="4"/>
  <c r="AU155" i="4" s="1"/>
  <c r="AR155" i="4"/>
  <c r="AR156" i="4"/>
  <c r="AT156" i="4"/>
  <c r="AU156" i="4" s="1"/>
  <c r="CJ157" i="4"/>
  <c r="CK157" i="4" s="1"/>
  <c r="CH157" i="4"/>
  <c r="BO159" i="4"/>
  <c r="BP159" i="4" s="1"/>
  <c r="BM159" i="4"/>
  <c r="BO160" i="4"/>
  <c r="BP160" i="4" s="1"/>
  <c r="BM160" i="4"/>
  <c r="BO161" i="4"/>
  <c r="BP161" i="4" s="1"/>
  <c r="BM161" i="4"/>
  <c r="CA163" i="4"/>
  <c r="CC163" i="4"/>
  <c r="CD163" i="4" s="1"/>
  <c r="AD168" i="4"/>
  <c r="AF168" i="4"/>
  <c r="AG168" i="4" s="1"/>
  <c r="AR144" i="4"/>
  <c r="AM148" i="4"/>
  <c r="AN148" i="4" s="1"/>
  <c r="AY148" i="4"/>
  <c r="BO149" i="4"/>
  <c r="BP149" i="4" s="1"/>
  <c r="BM149" i="4"/>
  <c r="AD150" i="4"/>
  <c r="BM151" i="4"/>
  <c r="CH151" i="4"/>
  <c r="AD153" i="4"/>
  <c r="BO155" i="4"/>
  <c r="BP155" i="4" s="1"/>
  <c r="BM155" i="4"/>
  <c r="CO155" i="4"/>
  <c r="CQ155" i="4"/>
  <c r="CR155" i="4" s="1"/>
  <c r="CQ157" i="4"/>
  <c r="CR157" i="4" s="1"/>
  <c r="CO157" i="4"/>
  <c r="AF159" i="4"/>
  <c r="AG159" i="4" s="1"/>
  <c r="AD159" i="4"/>
  <c r="CQ159" i="4"/>
  <c r="CR159" i="4" s="1"/>
  <c r="CO159" i="4"/>
  <c r="AT160" i="4"/>
  <c r="AU160" i="4" s="1"/>
  <c r="AR160" i="4"/>
  <c r="BV160" i="4"/>
  <c r="BW160" i="4" s="1"/>
  <c r="BT160" i="4"/>
  <c r="CC189" i="4"/>
  <c r="CD189" i="4" s="1"/>
  <c r="CA189" i="4"/>
  <c r="CH145" i="4"/>
  <c r="BF146" i="4"/>
  <c r="BT148" i="4"/>
  <c r="BM150" i="4"/>
  <c r="CH150" i="4"/>
  <c r="CO151" i="4"/>
  <c r="CJ152" i="4"/>
  <c r="CK152" i="4" s="1"/>
  <c r="CH152" i="4"/>
  <c r="BH153" i="4"/>
  <c r="BI153" i="4" s="1"/>
  <c r="BF153" i="4"/>
  <c r="CC153" i="4"/>
  <c r="CD153" i="4" s="1"/>
  <c r="CA153" i="4"/>
  <c r="AF154" i="4"/>
  <c r="AG154" i="4" s="1"/>
  <c r="AD154" i="4"/>
  <c r="CJ154" i="4"/>
  <c r="CK154" i="4" s="1"/>
  <c r="AY156" i="4"/>
  <c r="AM157" i="4"/>
  <c r="AN157" i="4" s="1"/>
  <c r="AK157" i="4"/>
  <c r="CO158" i="4"/>
  <c r="CQ158" i="4"/>
  <c r="CR158" i="4" s="1"/>
  <c r="AY158" i="4"/>
  <c r="AM159" i="4"/>
  <c r="AN159" i="4" s="1"/>
  <c r="AK159" i="4"/>
  <c r="BT159" i="4"/>
  <c r="BV159" i="4"/>
  <c r="BW159" i="4" s="1"/>
  <c r="AF162" i="4"/>
  <c r="AG162" i="4" s="1"/>
  <c r="AD162" i="4"/>
  <c r="BA167" i="4"/>
  <c r="BB167" i="4" s="1"/>
  <c r="AY167" i="4"/>
  <c r="CH179" i="4"/>
  <c r="CJ179" i="4"/>
  <c r="CK179" i="4" s="1"/>
  <c r="CO180" i="4"/>
  <c r="CQ180" i="4"/>
  <c r="CR180" i="4" s="1"/>
  <c r="AR146" i="4"/>
  <c r="AM153" i="4"/>
  <c r="AN153" i="4" s="1"/>
  <c r="AK153" i="4"/>
  <c r="BF154" i="4"/>
  <c r="CQ154" i="4"/>
  <c r="CR154" i="4" s="1"/>
  <c r="AF158" i="4"/>
  <c r="AG158" i="4" s="1"/>
  <c r="AD158" i="4"/>
  <c r="AR159" i="4"/>
  <c r="AT159" i="4"/>
  <c r="AU159" i="4" s="1"/>
  <c r="AK162" i="4"/>
  <c r="AM162" i="4"/>
  <c r="AN162" i="4" s="1"/>
  <c r="CQ163" i="4"/>
  <c r="CR163" i="4" s="1"/>
  <c r="CO163" i="4"/>
  <c r="CJ163" i="4"/>
  <c r="CK163" i="4" s="1"/>
  <c r="CH163" i="4"/>
  <c r="CC165" i="4"/>
  <c r="CD165" i="4" s="1"/>
  <c r="CA165" i="4"/>
  <c r="CC166" i="4"/>
  <c r="CD166" i="4" s="1"/>
  <c r="CA166" i="4"/>
  <c r="BH168" i="4"/>
  <c r="BI168" i="4" s="1"/>
  <c r="BF168" i="4"/>
  <c r="CJ168" i="4"/>
  <c r="CK168" i="4" s="1"/>
  <c r="CH168" i="4"/>
  <c r="BH171" i="4"/>
  <c r="BI171" i="4" s="1"/>
  <c r="BF171" i="4"/>
  <c r="CC175" i="4"/>
  <c r="CD175" i="4" s="1"/>
  <c r="CA175" i="4"/>
  <c r="AM185" i="4"/>
  <c r="AN185" i="4" s="1"/>
  <c r="AK185" i="4"/>
  <c r="CA186" i="4"/>
  <c r="CC186" i="4"/>
  <c r="CD186" i="4" s="1"/>
  <c r="CH159" i="4"/>
  <c r="AD163" i="4"/>
  <c r="BH166" i="4"/>
  <c r="BI166" i="4" s="1"/>
  <c r="BF166" i="4"/>
  <c r="CJ166" i="4"/>
  <c r="CK166" i="4" s="1"/>
  <c r="CH166" i="4"/>
  <c r="BM168" i="4"/>
  <c r="BO168" i="4"/>
  <c r="BP168" i="4" s="1"/>
  <c r="CO168" i="4"/>
  <c r="CQ168" i="4"/>
  <c r="CR168" i="4" s="1"/>
  <c r="BV169" i="4"/>
  <c r="BW169" i="4" s="1"/>
  <c r="BT169" i="4"/>
  <c r="AD170" i="4"/>
  <c r="AF170" i="4"/>
  <c r="AG170" i="4" s="1"/>
  <c r="BO171" i="4"/>
  <c r="BP171" i="4" s="1"/>
  <c r="BM171" i="4"/>
  <c r="CJ171" i="4"/>
  <c r="CK171" i="4" s="1"/>
  <c r="CH171" i="4"/>
  <c r="CA184" i="4"/>
  <c r="CC184" i="4"/>
  <c r="CD184" i="4" s="1"/>
  <c r="CC164" i="4"/>
  <c r="CD164" i="4" s="1"/>
  <c r="CA164" i="4"/>
  <c r="CA169" i="4"/>
  <c r="CC169" i="4"/>
  <c r="CD169" i="4" s="1"/>
  <c r="AM172" i="4"/>
  <c r="AN172" i="4" s="1"/>
  <c r="AK172" i="4"/>
  <c r="BH175" i="4"/>
  <c r="BI175" i="4" s="1"/>
  <c r="BF175" i="4"/>
  <c r="BO176" i="4"/>
  <c r="BP176" i="4" s="1"/>
  <c r="BM176" i="4"/>
  <c r="CQ187" i="4"/>
  <c r="CR187" i="4" s="1"/>
  <c r="CO187" i="4"/>
  <c r="BF156" i="4"/>
  <c r="BA160" i="4"/>
  <c r="BB160" i="4" s="1"/>
  <c r="BT161" i="4"/>
  <c r="CQ162" i="4"/>
  <c r="CR162" i="4" s="1"/>
  <c r="CQ167" i="4"/>
  <c r="CR167" i="4" s="1"/>
  <c r="CO167" i="4"/>
  <c r="CJ167" i="4"/>
  <c r="CK167" i="4" s="1"/>
  <c r="CH167" i="4"/>
  <c r="AF169" i="4"/>
  <c r="AG169" i="4" s="1"/>
  <c r="AD169" i="4"/>
  <c r="CJ169" i="4"/>
  <c r="CK169" i="4" s="1"/>
  <c r="CH169" i="4"/>
  <c r="CC174" i="4"/>
  <c r="CD174" i="4" s="1"/>
  <c r="CA174" i="4"/>
  <c r="BM175" i="4"/>
  <c r="BO175" i="4"/>
  <c r="BP175" i="4" s="1"/>
  <c r="BV176" i="4"/>
  <c r="BW176" i="4" s="1"/>
  <c r="BT176" i="4"/>
  <c r="AD179" i="4"/>
  <c r="AF179" i="4"/>
  <c r="AG179" i="4" s="1"/>
  <c r="BF183" i="4"/>
  <c r="BH183" i="4"/>
  <c r="BI183" i="4" s="1"/>
  <c r="BH161" i="4"/>
  <c r="BI161" i="4" s="1"/>
  <c r="CO161" i="4"/>
  <c r="BV162" i="4"/>
  <c r="BW162" i="4" s="1"/>
  <c r="BT162" i="4"/>
  <c r="AF164" i="4"/>
  <c r="AG164" i="4" s="1"/>
  <c r="CJ164" i="4"/>
  <c r="CK164" i="4" s="1"/>
  <c r="CH164" i="4"/>
  <c r="BO167" i="4"/>
  <c r="BP167" i="4" s="1"/>
  <c r="BM167" i="4"/>
  <c r="AM169" i="4"/>
  <c r="AN169" i="4" s="1"/>
  <c r="AK169" i="4"/>
  <c r="AF171" i="4"/>
  <c r="AG171" i="4" s="1"/>
  <c r="AD171" i="4"/>
  <c r="AT172" i="4"/>
  <c r="AU172" i="4" s="1"/>
  <c r="CQ172" i="4"/>
  <c r="CR172" i="4" s="1"/>
  <c r="CO172" i="4"/>
  <c r="AT173" i="4"/>
  <c r="AU173" i="4" s="1"/>
  <c r="AR173" i="4"/>
  <c r="CJ174" i="4"/>
  <c r="CK174" i="4" s="1"/>
  <c r="CH174" i="4"/>
  <c r="CO184" i="4"/>
  <c r="CQ184" i="4"/>
  <c r="CR184" i="4" s="1"/>
  <c r="BM184" i="4"/>
  <c r="BO184" i="4"/>
  <c r="BP184" i="4" s="1"/>
  <c r="BO186" i="4"/>
  <c r="BP186" i="4" s="1"/>
  <c r="BM186" i="4"/>
  <c r="BO189" i="4"/>
  <c r="BP189" i="4" s="1"/>
  <c r="BM189" i="4"/>
  <c r="AK160" i="4"/>
  <c r="AF166" i="4"/>
  <c r="AG166" i="4" s="1"/>
  <c r="BV166" i="4"/>
  <c r="BW166" i="4" s="1"/>
  <c r="BT166" i="4"/>
  <c r="AY173" i="4"/>
  <c r="BA173" i="4"/>
  <c r="BB173" i="4" s="1"/>
  <c r="BH177" i="4"/>
  <c r="BI177" i="4" s="1"/>
  <c r="BF177" i="4"/>
  <c r="CO178" i="4"/>
  <c r="CQ178" i="4"/>
  <c r="CR178" i="4" s="1"/>
  <c r="CO186" i="4"/>
  <c r="CQ186" i="4"/>
  <c r="CR186" i="4" s="1"/>
  <c r="AT186" i="4"/>
  <c r="AU186" i="4" s="1"/>
  <c r="AR186" i="4"/>
  <c r="BH190" i="4"/>
  <c r="BI190" i="4" s="1"/>
  <c r="BF190" i="4"/>
  <c r="BH191" i="4"/>
  <c r="BI191" i="4" s="1"/>
  <c r="BF191" i="4"/>
  <c r="AT171" i="4"/>
  <c r="AU171" i="4" s="1"/>
  <c r="BF172" i="4"/>
  <c r="CC173" i="4"/>
  <c r="CD173" i="4" s="1"/>
  <c r="CA173" i="4"/>
  <c r="AF174" i="4"/>
  <c r="AG174" i="4" s="1"/>
  <c r="AD174" i="4"/>
  <c r="BO174" i="4"/>
  <c r="BP174" i="4" s="1"/>
  <c r="BA176" i="4"/>
  <c r="BB176" i="4" s="1"/>
  <c r="CJ177" i="4"/>
  <c r="CK177" i="4" s="1"/>
  <c r="AR178" i="4"/>
  <c r="CQ179" i="4"/>
  <c r="CR179" i="4" s="1"/>
  <c r="CO179" i="4"/>
  <c r="CH181" i="4"/>
  <c r="BM182" i="4"/>
  <c r="BO182" i="4"/>
  <c r="BP182" i="4" s="1"/>
  <c r="CJ184" i="4"/>
  <c r="CK184" i="4" s="1"/>
  <c r="CH184" i="4"/>
  <c r="AR187" i="4"/>
  <c r="AT187" i="4"/>
  <c r="AU187" i="4" s="1"/>
  <c r="AF189" i="4"/>
  <c r="AG189" i="4" s="1"/>
  <c r="AD189" i="4"/>
  <c r="AK190" i="4"/>
  <c r="AM191" i="4"/>
  <c r="AN191" i="4" s="1"/>
  <c r="AK191" i="4"/>
  <c r="BM191" i="4"/>
  <c r="BO191" i="4"/>
  <c r="BP191" i="4" s="1"/>
  <c r="CQ177" i="4"/>
  <c r="CR177" i="4" s="1"/>
  <c r="CO177" i="4"/>
  <c r="BO181" i="4"/>
  <c r="BP181" i="4" s="1"/>
  <c r="BM181" i="4"/>
  <c r="BH188" i="4"/>
  <c r="BI188" i="4" s="1"/>
  <c r="BF188" i="4"/>
  <c r="CQ190" i="4"/>
  <c r="CR190" i="4" s="1"/>
  <c r="CO190" i="4"/>
  <c r="AY168" i="4"/>
  <c r="CA168" i="4"/>
  <c r="BM172" i="4"/>
  <c r="BM173" i="4"/>
  <c r="CH173" i="4"/>
  <c r="AK174" i="4"/>
  <c r="AM175" i="4"/>
  <c r="AN175" i="4" s="1"/>
  <c r="AK175" i="4"/>
  <c r="BV175" i="4"/>
  <c r="BW175" i="4" s="1"/>
  <c r="CC176" i="4"/>
  <c r="CD176" i="4" s="1"/>
  <c r="AD177" i="4"/>
  <c r="AF177" i="4"/>
  <c r="AG177" i="4" s="1"/>
  <c r="BT177" i="4"/>
  <c r="AD178" i="4"/>
  <c r="AD180" i="4"/>
  <c r="BV183" i="4"/>
  <c r="BW183" i="4" s="1"/>
  <c r="CO189" i="4"/>
  <c r="CO170" i="4"/>
  <c r="CQ175" i="4"/>
  <c r="CR175" i="4" s="1"/>
  <c r="CO175" i="4"/>
  <c r="BA177" i="4"/>
  <c r="BB177" i="4" s="1"/>
  <c r="AY177" i="4"/>
  <c r="CA178" i="4"/>
  <c r="CC178" i="4"/>
  <c r="CD178" i="4" s="1"/>
  <c r="BT181" i="4"/>
  <c r="BV181" i="4"/>
  <c r="BW181" i="4" s="1"/>
  <c r="CC183" i="4"/>
  <c r="CD183" i="4" s="1"/>
  <c r="CA183" i="4"/>
  <c r="AK188" i="4"/>
  <c r="AM188" i="4"/>
  <c r="AN188" i="4" s="1"/>
  <c r="CJ188" i="4"/>
  <c r="CK188" i="4" s="1"/>
  <c r="CH188" i="4"/>
  <c r="BV190" i="4"/>
  <c r="BW190" i="4" s="1"/>
  <c r="BT190" i="4"/>
  <c r="BV172" i="4"/>
  <c r="BW172" i="4" s="1"/>
  <c r="BT172" i="4"/>
  <c r="BH174" i="4"/>
  <c r="BI174" i="4" s="1"/>
  <c r="AT176" i="4"/>
  <c r="AU176" i="4" s="1"/>
  <c r="AR176" i="4"/>
  <c r="BH180" i="4"/>
  <c r="BI180" i="4" s="1"/>
  <c r="BF180" i="4"/>
  <c r="AY182" i="4"/>
  <c r="BA182" i="4"/>
  <c r="BB182" i="4" s="1"/>
  <c r="CC182" i="4"/>
  <c r="CD182" i="4" s="1"/>
  <c r="BH185" i="4"/>
  <c r="BI185" i="4" s="1"/>
  <c r="BF185" i="4"/>
  <c r="AD187" i="4"/>
  <c r="AF187" i="4"/>
  <c r="AG187" i="4" s="1"/>
  <c r="BH187" i="4"/>
  <c r="BI187" i="4" s="1"/>
  <c r="CH187" i="4"/>
  <c r="CJ187" i="4"/>
  <c r="CK187" i="4" s="1"/>
  <c r="CO188" i="4"/>
  <c r="CQ188" i="4"/>
  <c r="CR188" i="4" s="1"/>
  <c r="CJ191" i="4"/>
  <c r="CK191" i="4" s="1"/>
  <c r="CH191" i="4"/>
  <c r="AE194" i="4"/>
  <c r="CQ191" i="4"/>
  <c r="CR191" i="4" s="1"/>
  <c r="CO191" i="4"/>
  <c r="AT185" i="4"/>
  <c r="AU185" i="4" s="1"/>
  <c r="CA185" i="4"/>
  <c r="BA186" i="4"/>
  <c r="BB186" i="4" s="1"/>
  <c r="CH186" i="4"/>
  <c r="CA187" i="4"/>
  <c r="BT188" i="4"/>
  <c r="AY189" i="4"/>
  <c r="BV191" i="4"/>
  <c r="BW191" i="4" s="1"/>
  <c r="BT191" i="4"/>
  <c r="BM177" i="4"/>
  <c r="BA178" i="4"/>
  <c r="BB178" i="4" s="1"/>
  <c r="CH178" i="4"/>
  <c r="AT179" i="4"/>
  <c r="AU179" i="4" s="1"/>
  <c r="AM180" i="4"/>
  <c r="AN180" i="4" s="1"/>
  <c r="CH180" i="4"/>
  <c r="AD181" i="4"/>
  <c r="CA181" i="4"/>
  <c r="BF182" i="4"/>
  <c r="BT182" i="4"/>
  <c r="BM185" i="4"/>
  <c r="BT186" i="4"/>
  <c r="AK187" i="4"/>
  <c r="AY187" i="4"/>
  <c r="AK189" i="4"/>
  <c r="AD190" i="4"/>
  <c r="AM178" i="4"/>
  <c r="AN178" i="4" s="1"/>
  <c r="CA179" i="4"/>
  <c r="BT180" i="4"/>
  <c r="AY183" i="4"/>
  <c r="BF184" i="4"/>
  <c r="AY185" i="4"/>
  <c r="BF186" i="4"/>
  <c r="AD188" i="4"/>
  <c r="BA191" i="4"/>
  <c r="BB191" i="4" s="1"/>
  <c r="AY191" i="4"/>
  <c r="CJ190" i="4"/>
  <c r="CK190" i="4" s="1"/>
  <c r="CH190" i="4"/>
  <c r="AB194" i="4"/>
  <c r="AB196" i="4" s="1"/>
  <c r="AE196" i="4" l="1"/>
  <c r="C4" i="3"/>
  <c r="BT192" i="4"/>
  <c r="AK192" i="4"/>
  <c r="BA192" i="4"/>
  <c r="BB9" i="4"/>
  <c r="BB192" i="4" s="1"/>
  <c r="BO192" i="4"/>
  <c r="BP9" i="4"/>
  <c r="BP192" i="4" s="1"/>
  <c r="AM192" i="4"/>
  <c r="AN9" i="4"/>
  <c r="AN192" i="4" s="1"/>
  <c r="AY192" i="4"/>
  <c r="AF199" i="4"/>
  <c r="AG70" i="4"/>
  <c r="AC192" i="4"/>
  <c r="AD9" i="4"/>
  <c r="AD192" i="4" s="1"/>
  <c r="AF9" i="4"/>
  <c r="CG192" i="4"/>
  <c r="CH9" i="4"/>
  <c r="CH192" i="4" s="1"/>
  <c r="CJ9" i="4"/>
  <c r="AQ192" i="4"/>
  <c r="AR9" i="4"/>
  <c r="AR192" i="4" s="1"/>
  <c r="AT9" i="4"/>
  <c r="AF200" i="4"/>
  <c r="AG131" i="4"/>
  <c r="BV192" i="4"/>
  <c r="BW9" i="4"/>
  <c r="BW192" i="4" s="1"/>
  <c r="CL192" i="4"/>
  <c r="AA194" i="4" s="1"/>
  <c r="AA196" i="4" s="1"/>
  <c r="CN9" i="4"/>
  <c r="BH192" i="4"/>
  <c r="BI9" i="4"/>
  <c r="BI192" i="4" s="1"/>
  <c r="BF192" i="4"/>
  <c r="BM192" i="4"/>
  <c r="BZ192" i="4"/>
  <c r="CA9" i="4"/>
  <c r="CA192" i="4" s="1"/>
  <c r="CC9" i="4"/>
  <c r="CN192" i="4" l="1"/>
  <c r="AC194" i="4" s="1"/>
  <c r="AC196" i="4" s="1"/>
  <c r="CQ9" i="4"/>
  <c r="CO9" i="4"/>
  <c r="CO192" i="4" s="1"/>
  <c r="AD194" i="4" s="1"/>
  <c r="AT192" i="4"/>
  <c r="AU9" i="4"/>
  <c r="AU192" i="4" s="1"/>
  <c r="CJ192" i="4"/>
  <c r="CK9" i="4"/>
  <c r="CK192" i="4" s="1"/>
  <c r="AF192" i="4"/>
  <c r="AF198" i="4"/>
  <c r="AF201" i="4" s="1"/>
  <c r="AG9" i="4"/>
  <c r="AG192" i="4" s="1"/>
  <c r="CC192" i="4"/>
  <c r="CD9" i="4"/>
  <c r="CD192" i="4" s="1"/>
  <c r="AD196" i="4" l="1"/>
  <c r="CQ192" i="4"/>
  <c r="AF194" i="4" s="1"/>
  <c r="AF196" i="4" s="1"/>
  <c r="CR9" i="4"/>
  <c r="CR192" i="4" s="1"/>
  <c r="AG194" i="4" s="1"/>
  <c r="AG196" i="4" s="1"/>
  <c r="CP186" i="1" l="1"/>
  <c r="CM186" i="1"/>
  <c r="CI186" i="1"/>
  <c r="CF186" i="1"/>
  <c r="CB186" i="1"/>
  <c r="BY186" i="1"/>
  <c r="BU186" i="1"/>
  <c r="BR186" i="1"/>
  <c r="BN186" i="1"/>
  <c r="BK186" i="1"/>
  <c r="BG186" i="1"/>
  <c r="BD186" i="1"/>
  <c r="AZ186" i="1"/>
  <c r="AW186" i="1"/>
  <c r="AS186" i="1"/>
  <c r="AP186" i="1"/>
  <c r="AL186" i="1"/>
  <c r="AI186" i="1"/>
  <c r="AE186" i="1"/>
  <c r="AB186" i="1"/>
  <c r="W186" i="1"/>
  <c r="S186" i="1"/>
  <c r="Q186" i="1"/>
  <c r="O186" i="1"/>
  <c r="M186" i="1"/>
  <c r="K186" i="1"/>
  <c r="I186" i="1"/>
  <c r="G186" i="1"/>
  <c r="E186" i="1"/>
  <c r="CE185" i="1"/>
  <c r="CG185" i="1" s="1"/>
  <c r="CJ185" i="1" s="1"/>
  <c r="CK185" i="1" s="1"/>
  <c r="BX185" i="1"/>
  <c r="BZ185" i="1" s="1"/>
  <c r="CA185" i="1" s="1"/>
  <c r="BQ185" i="1"/>
  <c r="BS185" i="1" s="1"/>
  <c r="BJ185" i="1"/>
  <c r="BL185" i="1" s="1"/>
  <c r="BC185" i="1"/>
  <c r="BE185" i="1" s="1"/>
  <c r="BH185" i="1" s="1"/>
  <c r="BI185" i="1" s="1"/>
  <c r="AV185" i="1"/>
  <c r="AX185" i="1" s="1"/>
  <c r="AO185" i="1"/>
  <c r="AQ185" i="1" s="1"/>
  <c r="AH185" i="1"/>
  <c r="AJ185" i="1" s="1"/>
  <c r="AK185" i="1" s="1"/>
  <c r="AA185" i="1"/>
  <c r="AC185" i="1" s="1"/>
  <c r="AF185" i="1" s="1"/>
  <c r="AG185" i="1" s="1"/>
  <c r="U185" i="1"/>
  <c r="CL185" i="1" s="1"/>
  <c r="CN185" i="1" s="1"/>
  <c r="CE184" i="1"/>
  <c r="CG184" i="1" s="1"/>
  <c r="CH184" i="1" s="1"/>
  <c r="BX184" i="1"/>
  <c r="BZ184" i="1" s="1"/>
  <c r="CC184" i="1" s="1"/>
  <c r="CD184" i="1" s="1"/>
  <c r="BQ184" i="1"/>
  <c r="BS184" i="1" s="1"/>
  <c r="BT184" i="1" s="1"/>
  <c r="BJ184" i="1"/>
  <c r="BL184" i="1" s="1"/>
  <c r="BO184" i="1" s="1"/>
  <c r="BP184" i="1" s="1"/>
  <c r="BC184" i="1"/>
  <c r="BE184" i="1" s="1"/>
  <c r="AV184" i="1"/>
  <c r="AX184" i="1" s="1"/>
  <c r="AO184" i="1"/>
  <c r="AQ184" i="1" s="1"/>
  <c r="AH184" i="1"/>
  <c r="AJ184" i="1" s="1"/>
  <c r="AM184" i="1" s="1"/>
  <c r="AN184" i="1" s="1"/>
  <c r="AA184" i="1"/>
  <c r="AC184" i="1" s="1"/>
  <c r="U184" i="1"/>
  <c r="CL184" i="1" s="1"/>
  <c r="CN184" i="1" s="1"/>
  <c r="CE183" i="1"/>
  <c r="CG183" i="1" s="1"/>
  <c r="CJ183" i="1" s="1"/>
  <c r="CK183" i="1" s="1"/>
  <c r="BX183" i="1"/>
  <c r="BZ183" i="1" s="1"/>
  <c r="CA183" i="1" s="1"/>
  <c r="BQ183" i="1"/>
  <c r="BS183" i="1" s="1"/>
  <c r="BV183" i="1" s="1"/>
  <c r="BW183" i="1" s="1"/>
  <c r="BJ183" i="1"/>
  <c r="BL183" i="1" s="1"/>
  <c r="BM183" i="1" s="1"/>
  <c r="BC183" i="1"/>
  <c r="BE183" i="1" s="1"/>
  <c r="BH183" i="1" s="1"/>
  <c r="BI183" i="1" s="1"/>
  <c r="AV183" i="1"/>
  <c r="AX183" i="1" s="1"/>
  <c r="AO183" i="1"/>
  <c r="AQ183" i="1" s="1"/>
  <c r="AT183" i="1" s="1"/>
  <c r="AU183" i="1" s="1"/>
  <c r="AH183" i="1"/>
  <c r="AJ183" i="1" s="1"/>
  <c r="AK183" i="1" s="1"/>
  <c r="AA183" i="1"/>
  <c r="AC183" i="1" s="1"/>
  <c r="AF183" i="1" s="1"/>
  <c r="AG183" i="1" s="1"/>
  <c r="U183" i="1"/>
  <c r="CL183" i="1" s="1"/>
  <c r="CN183" i="1" s="1"/>
  <c r="CE182" i="1"/>
  <c r="CG182" i="1" s="1"/>
  <c r="BX182" i="1"/>
  <c r="BZ182" i="1" s="1"/>
  <c r="CC182" i="1" s="1"/>
  <c r="CD182" i="1" s="1"/>
  <c r="BQ182" i="1"/>
  <c r="BS182" i="1" s="1"/>
  <c r="BT182" i="1" s="1"/>
  <c r="BJ182" i="1"/>
  <c r="BL182" i="1" s="1"/>
  <c r="BO182" i="1" s="1"/>
  <c r="BP182" i="1" s="1"/>
  <c r="BC182" i="1"/>
  <c r="BE182" i="1" s="1"/>
  <c r="AV182" i="1"/>
  <c r="AX182" i="1" s="1"/>
  <c r="AO182" i="1"/>
  <c r="AQ182" i="1" s="1"/>
  <c r="AR182" i="1" s="1"/>
  <c r="AH182" i="1"/>
  <c r="AJ182" i="1" s="1"/>
  <c r="AM182" i="1" s="1"/>
  <c r="AN182" i="1" s="1"/>
  <c r="AA182" i="1"/>
  <c r="AC182" i="1" s="1"/>
  <c r="AD182" i="1" s="1"/>
  <c r="U182" i="1"/>
  <c r="CL182" i="1" s="1"/>
  <c r="CN182" i="1" s="1"/>
  <c r="CQ182" i="1" s="1"/>
  <c r="CR182" i="1" s="1"/>
  <c r="CE181" i="1"/>
  <c r="CG181" i="1" s="1"/>
  <c r="CJ181" i="1" s="1"/>
  <c r="CK181" i="1" s="1"/>
  <c r="BX181" i="1"/>
  <c r="BZ181" i="1" s="1"/>
  <c r="CA181" i="1" s="1"/>
  <c r="BQ181" i="1"/>
  <c r="BS181" i="1" s="1"/>
  <c r="BV181" i="1" s="1"/>
  <c r="BW181" i="1" s="1"/>
  <c r="BJ181" i="1"/>
  <c r="BL181" i="1" s="1"/>
  <c r="BM181" i="1" s="1"/>
  <c r="BC181" i="1"/>
  <c r="BE181" i="1" s="1"/>
  <c r="AV181" i="1"/>
  <c r="AX181" i="1" s="1"/>
  <c r="AY181" i="1" s="1"/>
  <c r="AO181" i="1"/>
  <c r="AQ181" i="1" s="1"/>
  <c r="AT181" i="1" s="1"/>
  <c r="AU181" i="1" s="1"/>
  <c r="AH181" i="1"/>
  <c r="AJ181" i="1" s="1"/>
  <c r="AA181" i="1"/>
  <c r="AC181" i="1" s="1"/>
  <c r="AF181" i="1" s="1"/>
  <c r="AG181" i="1" s="1"/>
  <c r="U181" i="1"/>
  <c r="CL181" i="1" s="1"/>
  <c r="CN181" i="1" s="1"/>
  <c r="CO181" i="1" s="1"/>
  <c r="CE180" i="1"/>
  <c r="CG180" i="1" s="1"/>
  <c r="BX180" i="1"/>
  <c r="BZ180" i="1" s="1"/>
  <c r="CC180" i="1" s="1"/>
  <c r="CD180" i="1" s="1"/>
  <c r="BQ180" i="1"/>
  <c r="BS180" i="1" s="1"/>
  <c r="BJ180" i="1"/>
  <c r="BL180" i="1" s="1"/>
  <c r="BO180" i="1" s="1"/>
  <c r="BP180" i="1" s="1"/>
  <c r="BC180" i="1"/>
  <c r="BE180" i="1" s="1"/>
  <c r="BF180" i="1" s="1"/>
  <c r="AV180" i="1"/>
  <c r="AX180" i="1" s="1"/>
  <c r="BA180" i="1" s="1"/>
  <c r="BB180" i="1" s="1"/>
  <c r="AO180" i="1"/>
  <c r="AQ180" i="1" s="1"/>
  <c r="AH180" i="1"/>
  <c r="AJ180" i="1" s="1"/>
  <c r="AA180" i="1"/>
  <c r="AC180" i="1" s="1"/>
  <c r="AD180" i="1" s="1"/>
  <c r="U180" i="1"/>
  <c r="CL180" i="1" s="1"/>
  <c r="CN180" i="1" s="1"/>
  <c r="CE179" i="1"/>
  <c r="CG179" i="1" s="1"/>
  <c r="CJ179" i="1" s="1"/>
  <c r="CK179" i="1" s="1"/>
  <c r="BX179" i="1"/>
  <c r="BZ179" i="1" s="1"/>
  <c r="CA179" i="1" s="1"/>
  <c r="BQ179" i="1"/>
  <c r="BS179" i="1" s="1"/>
  <c r="BV179" i="1" s="1"/>
  <c r="BW179" i="1" s="1"/>
  <c r="BJ179" i="1"/>
  <c r="BL179" i="1" s="1"/>
  <c r="BC179" i="1"/>
  <c r="BE179" i="1" s="1"/>
  <c r="BH179" i="1" s="1"/>
  <c r="BI179" i="1" s="1"/>
  <c r="AV179" i="1"/>
  <c r="AX179" i="1" s="1"/>
  <c r="AY179" i="1" s="1"/>
  <c r="AO179" i="1"/>
  <c r="AQ179" i="1" s="1"/>
  <c r="AT179" i="1" s="1"/>
  <c r="AU179" i="1" s="1"/>
  <c r="AH179" i="1"/>
  <c r="AJ179" i="1" s="1"/>
  <c r="AK179" i="1" s="1"/>
  <c r="AA179" i="1"/>
  <c r="AC179" i="1" s="1"/>
  <c r="AF179" i="1" s="1"/>
  <c r="AG179" i="1" s="1"/>
  <c r="U179" i="1"/>
  <c r="CL179" i="1" s="1"/>
  <c r="CN179" i="1" s="1"/>
  <c r="CE178" i="1"/>
  <c r="CG178" i="1" s="1"/>
  <c r="CH178" i="1" s="1"/>
  <c r="BX178" i="1"/>
  <c r="BZ178" i="1" s="1"/>
  <c r="CC178" i="1" s="1"/>
  <c r="CD178" i="1" s="1"/>
  <c r="BQ178" i="1"/>
  <c r="BS178" i="1" s="1"/>
  <c r="BJ178" i="1"/>
  <c r="BL178" i="1" s="1"/>
  <c r="BO178" i="1" s="1"/>
  <c r="BP178" i="1" s="1"/>
  <c r="BC178" i="1"/>
  <c r="BE178" i="1" s="1"/>
  <c r="BF178" i="1" s="1"/>
  <c r="AV178" i="1"/>
  <c r="AX178" i="1" s="1"/>
  <c r="BA178" i="1" s="1"/>
  <c r="BB178" i="1" s="1"/>
  <c r="AO178" i="1"/>
  <c r="AQ178" i="1" s="1"/>
  <c r="AH178" i="1"/>
  <c r="AJ178" i="1" s="1"/>
  <c r="AM178" i="1" s="1"/>
  <c r="AN178" i="1" s="1"/>
  <c r="AA178" i="1"/>
  <c r="AC178" i="1" s="1"/>
  <c r="AD178" i="1" s="1"/>
  <c r="U178" i="1"/>
  <c r="CL178" i="1" s="1"/>
  <c r="CN178" i="1" s="1"/>
  <c r="CE177" i="1"/>
  <c r="CG177" i="1" s="1"/>
  <c r="CJ177" i="1" s="1"/>
  <c r="CK177" i="1" s="1"/>
  <c r="BX177" i="1"/>
  <c r="BZ177" i="1" s="1"/>
  <c r="BQ177" i="1"/>
  <c r="BS177" i="1" s="1"/>
  <c r="BV177" i="1" s="1"/>
  <c r="BW177" i="1" s="1"/>
  <c r="BJ177" i="1"/>
  <c r="BL177" i="1" s="1"/>
  <c r="BM177" i="1" s="1"/>
  <c r="BC177" i="1"/>
  <c r="BE177" i="1" s="1"/>
  <c r="BH177" i="1" s="1"/>
  <c r="BI177" i="1" s="1"/>
  <c r="AV177" i="1"/>
  <c r="AX177" i="1" s="1"/>
  <c r="AO177" i="1"/>
  <c r="AQ177" i="1" s="1"/>
  <c r="AH177" i="1"/>
  <c r="AJ177" i="1" s="1"/>
  <c r="AA177" i="1"/>
  <c r="AC177" i="1" s="1"/>
  <c r="AF177" i="1" s="1"/>
  <c r="AG177" i="1" s="1"/>
  <c r="U177" i="1"/>
  <c r="CL177" i="1" s="1"/>
  <c r="CN177" i="1" s="1"/>
  <c r="CO177" i="1" s="1"/>
  <c r="CE176" i="1"/>
  <c r="CG176" i="1" s="1"/>
  <c r="BX176" i="1"/>
  <c r="BZ176" i="1" s="1"/>
  <c r="BQ176" i="1"/>
  <c r="BS176" i="1" s="1"/>
  <c r="BJ176" i="1"/>
  <c r="BL176" i="1" s="1"/>
  <c r="BO176" i="1" s="1"/>
  <c r="BP176" i="1" s="1"/>
  <c r="BC176" i="1"/>
  <c r="BE176" i="1" s="1"/>
  <c r="AV176" i="1"/>
  <c r="AX176" i="1" s="1"/>
  <c r="BA176" i="1" s="1"/>
  <c r="BB176" i="1" s="1"/>
  <c r="AO176" i="1"/>
  <c r="AQ176" i="1" s="1"/>
  <c r="AR176" i="1" s="1"/>
  <c r="AH176" i="1"/>
  <c r="AJ176" i="1" s="1"/>
  <c r="AM176" i="1" s="1"/>
  <c r="AN176" i="1" s="1"/>
  <c r="AA176" i="1"/>
  <c r="AC176" i="1" s="1"/>
  <c r="U176" i="1"/>
  <c r="CL176" i="1" s="1"/>
  <c r="CN176" i="1" s="1"/>
  <c r="CE175" i="1"/>
  <c r="CG175" i="1" s="1"/>
  <c r="BX175" i="1"/>
  <c r="BZ175" i="1" s="1"/>
  <c r="BQ175" i="1"/>
  <c r="BS175" i="1" s="1"/>
  <c r="BV175" i="1" s="1"/>
  <c r="BW175" i="1" s="1"/>
  <c r="BJ175" i="1"/>
  <c r="BL175" i="1" s="1"/>
  <c r="BC175" i="1"/>
  <c r="BE175" i="1" s="1"/>
  <c r="BH175" i="1" s="1"/>
  <c r="BI175" i="1" s="1"/>
  <c r="AV175" i="1"/>
  <c r="AX175" i="1" s="1"/>
  <c r="AO175" i="1"/>
  <c r="AQ175" i="1" s="1"/>
  <c r="AT175" i="1" s="1"/>
  <c r="AU175" i="1" s="1"/>
  <c r="AH175" i="1"/>
  <c r="AJ175" i="1" s="1"/>
  <c r="AK175" i="1" s="1"/>
  <c r="AA175" i="1"/>
  <c r="AC175" i="1" s="1"/>
  <c r="U175" i="1"/>
  <c r="CL175" i="1" s="1"/>
  <c r="CN175" i="1" s="1"/>
  <c r="CE174" i="1"/>
  <c r="CG174" i="1" s="1"/>
  <c r="CH174" i="1" s="1"/>
  <c r="BX174" i="1"/>
  <c r="BZ174" i="1" s="1"/>
  <c r="CC174" i="1" s="1"/>
  <c r="CD174" i="1" s="1"/>
  <c r="BQ174" i="1"/>
  <c r="BS174" i="1" s="1"/>
  <c r="BT174" i="1" s="1"/>
  <c r="BJ174" i="1"/>
  <c r="BL174" i="1" s="1"/>
  <c r="BC174" i="1"/>
  <c r="BE174" i="1" s="1"/>
  <c r="AV174" i="1"/>
  <c r="AX174" i="1" s="1"/>
  <c r="AO174" i="1"/>
  <c r="AQ174" i="1" s="1"/>
  <c r="AH174" i="1"/>
  <c r="AJ174" i="1" s="1"/>
  <c r="AM174" i="1" s="1"/>
  <c r="AN174" i="1" s="1"/>
  <c r="AA174" i="1"/>
  <c r="AC174" i="1" s="1"/>
  <c r="U174" i="1"/>
  <c r="CL174" i="1" s="1"/>
  <c r="CN174" i="1" s="1"/>
  <c r="CE173" i="1"/>
  <c r="CG173" i="1" s="1"/>
  <c r="BX173" i="1"/>
  <c r="BZ173" i="1" s="1"/>
  <c r="BQ173" i="1"/>
  <c r="BS173" i="1" s="1"/>
  <c r="BV173" i="1" s="1"/>
  <c r="BW173" i="1" s="1"/>
  <c r="BJ173" i="1"/>
  <c r="BL173" i="1" s="1"/>
  <c r="BC173" i="1"/>
  <c r="BE173" i="1" s="1"/>
  <c r="AV173" i="1"/>
  <c r="AX173" i="1" s="1"/>
  <c r="AY173" i="1" s="1"/>
  <c r="AO173" i="1"/>
  <c r="AQ173" i="1" s="1"/>
  <c r="AH173" i="1"/>
  <c r="AJ173" i="1" s="1"/>
  <c r="AK173" i="1" s="1"/>
  <c r="AA173" i="1"/>
  <c r="AC173" i="1" s="1"/>
  <c r="U173" i="1"/>
  <c r="CL173" i="1" s="1"/>
  <c r="CN173" i="1" s="1"/>
  <c r="CO173" i="1" s="1"/>
  <c r="CE172" i="1"/>
  <c r="CG172" i="1" s="1"/>
  <c r="BX172" i="1"/>
  <c r="BZ172" i="1" s="1"/>
  <c r="BQ172" i="1"/>
  <c r="BS172" i="1" s="1"/>
  <c r="BV172" i="1" s="1"/>
  <c r="BW172" i="1" s="1"/>
  <c r="BJ172" i="1"/>
  <c r="BL172" i="1" s="1"/>
  <c r="BC172" i="1"/>
  <c r="BE172" i="1" s="1"/>
  <c r="BF172" i="1" s="1"/>
  <c r="AV172" i="1"/>
  <c r="AX172" i="1" s="1"/>
  <c r="BA172" i="1" s="1"/>
  <c r="BB172" i="1" s="1"/>
  <c r="AO172" i="1"/>
  <c r="AQ172" i="1" s="1"/>
  <c r="AH172" i="1"/>
  <c r="AJ172" i="1" s="1"/>
  <c r="AM172" i="1" s="1"/>
  <c r="AN172" i="1" s="1"/>
  <c r="AA172" i="1"/>
  <c r="AC172" i="1" s="1"/>
  <c r="AD172" i="1" s="1"/>
  <c r="U172" i="1"/>
  <c r="CL172" i="1" s="1"/>
  <c r="CN172" i="1" s="1"/>
  <c r="CE171" i="1"/>
  <c r="CG171" i="1" s="1"/>
  <c r="CJ171" i="1" s="1"/>
  <c r="CK171" i="1" s="1"/>
  <c r="BX171" i="1"/>
  <c r="BZ171" i="1" s="1"/>
  <c r="BQ171" i="1"/>
  <c r="BS171" i="1" s="1"/>
  <c r="BV171" i="1" s="1"/>
  <c r="BW171" i="1" s="1"/>
  <c r="BJ171" i="1"/>
  <c r="BL171" i="1" s="1"/>
  <c r="BC171" i="1"/>
  <c r="BE171" i="1" s="1"/>
  <c r="AV171" i="1"/>
  <c r="AX171" i="1" s="1"/>
  <c r="AY171" i="1" s="1"/>
  <c r="AO171" i="1"/>
  <c r="AQ171" i="1" s="1"/>
  <c r="AH171" i="1"/>
  <c r="AJ171" i="1" s="1"/>
  <c r="AA171" i="1"/>
  <c r="AC171" i="1" s="1"/>
  <c r="U171" i="1"/>
  <c r="CL171" i="1" s="1"/>
  <c r="CN171" i="1" s="1"/>
  <c r="CE170" i="1"/>
  <c r="CG170" i="1" s="1"/>
  <c r="BX170" i="1"/>
  <c r="BZ170" i="1" s="1"/>
  <c r="BQ170" i="1"/>
  <c r="BS170" i="1" s="1"/>
  <c r="BJ170" i="1"/>
  <c r="BL170" i="1" s="1"/>
  <c r="BC170" i="1"/>
  <c r="BE170" i="1" s="1"/>
  <c r="AV170" i="1"/>
  <c r="AX170" i="1" s="1"/>
  <c r="AO170" i="1"/>
  <c r="AQ170" i="1" s="1"/>
  <c r="AT170" i="1" s="1"/>
  <c r="AU170" i="1" s="1"/>
  <c r="AH170" i="1"/>
  <c r="AJ170" i="1" s="1"/>
  <c r="AA170" i="1"/>
  <c r="AC170" i="1" s="1"/>
  <c r="U170" i="1"/>
  <c r="CL170" i="1" s="1"/>
  <c r="CN170" i="1" s="1"/>
  <c r="CE169" i="1"/>
  <c r="CG169" i="1" s="1"/>
  <c r="BX169" i="1"/>
  <c r="BZ169" i="1" s="1"/>
  <c r="BQ169" i="1"/>
  <c r="BS169" i="1" s="1"/>
  <c r="BJ169" i="1"/>
  <c r="BL169" i="1" s="1"/>
  <c r="BC169" i="1"/>
  <c r="BE169" i="1" s="1"/>
  <c r="BF169" i="1" s="1"/>
  <c r="AV169" i="1"/>
  <c r="AX169" i="1" s="1"/>
  <c r="AY169" i="1" s="1"/>
  <c r="AO169" i="1"/>
  <c r="AQ169" i="1" s="1"/>
  <c r="AH169" i="1"/>
  <c r="AJ169" i="1" s="1"/>
  <c r="AA169" i="1"/>
  <c r="AC169" i="1" s="1"/>
  <c r="U169" i="1"/>
  <c r="CL169" i="1" s="1"/>
  <c r="CN169" i="1" s="1"/>
  <c r="CQ169" i="1" s="1"/>
  <c r="CR169" i="1" s="1"/>
  <c r="CE168" i="1"/>
  <c r="CG168" i="1" s="1"/>
  <c r="CJ168" i="1" s="1"/>
  <c r="CK168" i="1" s="1"/>
  <c r="BX168" i="1"/>
  <c r="BZ168" i="1" s="1"/>
  <c r="BQ168" i="1"/>
  <c r="BS168" i="1" s="1"/>
  <c r="BJ168" i="1"/>
  <c r="BL168" i="1" s="1"/>
  <c r="BC168" i="1"/>
  <c r="BE168" i="1" s="1"/>
  <c r="AV168" i="1"/>
  <c r="AX168" i="1" s="1"/>
  <c r="AY168" i="1" s="1"/>
  <c r="AO168" i="1"/>
  <c r="AQ168" i="1" s="1"/>
  <c r="AH168" i="1"/>
  <c r="AJ168" i="1" s="1"/>
  <c r="AA168" i="1"/>
  <c r="AC168" i="1" s="1"/>
  <c r="AF168" i="1" s="1"/>
  <c r="AG168" i="1" s="1"/>
  <c r="U168" i="1"/>
  <c r="CL168" i="1" s="1"/>
  <c r="CN168" i="1" s="1"/>
  <c r="CE167" i="1"/>
  <c r="CG167" i="1" s="1"/>
  <c r="BX167" i="1"/>
  <c r="BZ167" i="1" s="1"/>
  <c r="BQ167" i="1"/>
  <c r="BS167" i="1" s="1"/>
  <c r="BJ167" i="1"/>
  <c r="BL167" i="1" s="1"/>
  <c r="BC167" i="1"/>
  <c r="BE167" i="1" s="1"/>
  <c r="BF167" i="1" s="1"/>
  <c r="AV167" i="1"/>
  <c r="AX167" i="1" s="1"/>
  <c r="AO167" i="1"/>
  <c r="AQ167" i="1" s="1"/>
  <c r="AH167" i="1"/>
  <c r="AJ167" i="1" s="1"/>
  <c r="AK167" i="1" s="1"/>
  <c r="AA167" i="1"/>
  <c r="AC167" i="1" s="1"/>
  <c r="U167" i="1"/>
  <c r="CL167" i="1" s="1"/>
  <c r="CN167" i="1" s="1"/>
  <c r="CQ167" i="1" s="1"/>
  <c r="CR167" i="1" s="1"/>
  <c r="CE166" i="1"/>
  <c r="CG166" i="1" s="1"/>
  <c r="CJ166" i="1" s="1"/>
  <c r="CK166" i="1" s="1"/>
  <c r="BX166" i="1"/>
  <c r="BZ166" i="1" s="1"/>
  <c r="BQ166" i="1"/>
  <c r="BS166" i="1" s="1"/>
  <c r="BJ166" i="1"/>
  <c r="BL166" i="1" s="1"/>
  <c r="BO166" i="1" s="1"/>
  <c r="BP166" i="1" s="1"/>
  <c r="BC166" i="1"/>
  <c r="BE166" i="1" s="1"/>
  <c r="AV166" i="1"/>
  <c r="AX166" i="1" s="1"/>
  <c r="AO166" i="1"/>
  <c r="AQ166" i="1" s="1"/>
  <c r="AH166" i="1"/>
  <c r="AJ166" i="1" s="1"/>
  <c r="AA166" i="1"/>
  <c r="AC166" i="1" s="1"/>
  <c r="AF166" i="1" s="1"/>
  <c r="AG166" i="1" s="1"/>
  <c r="U166" i="1"/>
  <c r="CL166" i="1" s="1"/>
  <c r="CN166" i="1" s="1"/>
  <c r="CO166" i="1" s="1"/>
  <c r="CE165" i="1"/>
  <c r="CG165" i="1" s="1"/>
  <c r="BX165" i="1"/>
  <c r="BZ165" i="1" s="1"/>
  <c r="BQ165" i="1"/>
  <c r="BS165" i="1" s="1"/>
  <c r="BJ165" i="1"/>
  <c r="BL165" i="1" s="1"/>
  <c r="BC165" i="1"/>
  <c r="BE165" i="1" s="1"/>
  <c r="AX165" i="1"/>
  <c r="AO165" i="1"/>
  <c r="AQ165" i="1" s="1"/>
  <c r="AR165" i="1" s="1"/>
  <c r="AH165" i="1"/>
  <c r="AJ165" i="1" s="1"/>
  <c r="AA165" i="1"/>
  <c r="AC165" i="1" s="1"/>
  <c r="U165" i="1"/>
  <c r="CL165" i="1" s="1"/>
  <c r="CN165" i="1" s="1"/>
  <c r="CE164" i="1"/>
  <c r="CG164" i="1" s="1"/>
  <c r="BX164" i="1"/>
  <c r="BZ164" i="1" s="1"/>
  <c r="CC164" i="1" s="1"/>
  <c r="CD164" i="1" s="1"/>
  <c r="BQ164" i="1"/>
  <c r="BS164" i="1" s="1"/>
  <c r="BJ164" i="1"/>
  <c r="BL164" i="1" s="1"/>
  <c r="BC164" i="1"/>
  <c r="BE164" i="1" s="1"/>
  <c r="AV164" i="1"/>
  <c r="AX164" i="1" s="1"/>
  <c r="AO164" i="1"/>
  <c r="AQ164" i="1" s="1"/>
  <c r="AT164" i="1" s="1"/>
  <c r="AU164" i="1" s="1"/>
  <c r="AH164" i="1"/>
  <c r="AJ164" i="1" s="1"/>
  <c r="AM164" i="1" s="1"/>
  <c r="AN164" i="1" s="1"/>
  <c r="AA164" i="1"/>
  <c r="AC164" i="1" s="1"/>
  <c r="AD164" i="1" s="1"/>
  <c r="U164" i="1"/>
  <c r="CL164" i="1" s="1"/>
  <c r="CN164" i="1" s="1"/>
  <c r="CQ164" i="1" s="1"/>
  <c r="CR164" i="1" s="1"/>
  <c r="CE163" i="1"/>
  <c r="CG163" i="1" s="1"/>
  <c r="CJ163" i="1" s="1"/>
  <c r="CK163" i="1" s="1"/>
  <c r="BX163" i="1"/>
  <c r="BZ163" i="1" s="1"/>
  <c r="BQ163" i="1"/>
  <c r="BS163" i="1" s="1"/>
  <c r="BJ163" i="1"/>
  <c r="BL163" i="1" s="1"/>
  <c r="BO163" i="1" s="1"/>
  <c r="BP163" i="1" s="1"/>
  <c r="BC163" i="1"/>
  <c r="BE163" i="1" s="1"/>
  <c r="BF163" i="1" s="1"/>
  <c r="AV163" i="1"/>
  <c r="AX163" i="1" s="1"/>
  <c r="AO163" i="1"/>
  <c r="AQ163" i="1" s="1"/>
  <c r="AH163" i="1"/>
  <c r="AJ163" i="1" s="1"/>
  <c r="AM163" i="1" s="1"/>
  <c r="AN163" i="1" s="1"/>
  <c r="AA163" i="1"/>
  <c r="AC163" i="1" s="1"/>
  <c r="U163" i="1"/>
  <c r="CL163" i="1" s="1"/>
  <c r="CN163" i="1" s="1"/>
  <c r="CE162" i="1"/>
  <c r="CG162" i="1" s="1"/>
  <c r="BX162" i="1"/>
  <c r="BZ162" i="1" s="1"/>
  <c r="BQ162" i="1"/>
  <c r="BS162" i="1" s="1"/>
  <c r="BV162" i="1" s="1"/>
  <c r="BW162" i="1" s="1"/>
  <c r="BJ162" i="1"/>
  <c r="BL162" i="1" s="1"/>
  <c r="BO162" i="1" s="1"/>
  <c r="BP162" i="1" s="1"/>
  <c r="BC162" i="1"/>
  <c r="BE162" i="1" s="1"/>
  <c r="AV162" i="1"/>
  <c r="AX162" i="1" s="1"/>
  <c r="AO162" i="1"/>
  <c r="AQ162" i="1" s="1"/>
  <c r="AH162" i="1"/>
  <c r="AJ162" i="1" s="1"/>
  <c r="AM162" i="1" s="1"/>
  <c r="AN162" i="1" s="1"/>
  <c r="AA162" i="1"/>
  <c r="AC162" i="1" s="1"/>
  <c r="AF162" i="1" s="1"/>
  <c r="AG162" i="1" s="1"/>
  <c r="U162" i="1"/>
  <c r="CL162" i="1" s="1"/>
  <c r="CN162" i="1" s="1"/>
  <c r="CE161" i="1"/>
  <c r="CG161" i="1" s="1"/>
  <c r="CH161" i="1" s="1"/>
  <c r="BX161" i="1"/>
  <c r="BZ161" i="1" s="1"/>
  <c r="CC161" i="1" s="1"/>
  <c r="CD161" i="1" s="1"/>
  <c r="BQ161" i="1"/>
  <c r="BS161" i="1" s="1"/>
  <c r="AA161" i="1"/>
  <c r="AC161" i="1" s="1"/>
  <c r="AF161" i="1" s="1"/>
  <c r="AG161" i="1" s="1"/>
  <c r="U161" i="1"/>
  <c r="CL161" i="1" s="1"/>
  <c r="CN161" i="1" s="1"/>
  <c r="CQ161" i="1" s="1"/>
  <c r="CR161" i="1" s="1"/>
  <c r="CE160" i="1"/>
  <c r="CG160" i="1" s="1"/>
  <c r="BX160" i="1"/>
  <c r="BZ160" i="1" s="1"/>
  <c r="BQ160" i="1"/>
  <c r="BS160" i="1" s="1"/>
  <c r="BT160" i="1" s="1"/>
  <c r="AA160" i="1"/>
  <c r="AC160" i="1" s="1"/>
  <c r="U160" i="1"/>
  <c r="CL160" i="1" s="1"/>
  <c r="CN160" i="1" s="1"/>
  <c r="CE159" i="1"/>
  <c r="CG159" i="1" s="1"/>
  <c r="CJ159" i="1" s="1"/>
  <c r="CK159" i="1" s="1"/>
  <c r="BX159" i="1"/>
  <c r="BZ159" i="1" s="1"/>
  <c r="BQ159" i="1"/>
  <c r="BS159" i="1" s="1"/>
  <c r="AA159" i="1"/>
  <c r="AC159" i="1" s="1"/>
  <c r="AD159" i="1" s="1"/>
  <c r="U159" i="1"/>
  <c r="CL159" i="1" s="1"/>
  <c r="CN159" i="1" s="1"/>
  <c r="CE158" i="1"/>
  <c r="CG158" i="1" s="1"/>
  <c r="BX158" i="1"/>
  <c r="BZ158" i="1" s="1"/>
  <c r="BQ158" i="1"/>
  <c r="BS158" i="1" s="1"/>
  <c r="BV158" i="1" s="1"/>
  <c r="BW158" i="1" s="1"/>
  <c r="BJ158" i="1"/>
  <c r="BL158" i="1" s="1"/>
  <c r="BC158" i="1"/>
  <c r="BE158" i="1" s="1"/>
  <c r="BF158" i="1" s="1"/>
  <c r="AV158" i="1"/>
  <c r="AX158" i="1" s="1"/>
  <c r="AO158" i="1"/>
  <c r="AQ158" i="1" s="1"/>
  <c r="AR158" i="1" s="1"/>
  <c r="AH158" i="1"/>
  <c r="AJ158" i="1" s="1"/>
  <c r="AA158" i="1"/>
  <c r="AC158" i="1" s="1"/>
  <c r="U158" i="1"/>
  <c r="CL158" i="1" s="1"/>
  <c r="CN158" i="1" s="1"/>
  <c r="CE157" i="1"/>
  <c r="CG157" i="1" s="1"/>
  <c r="BX157" i="1"/>
  <c r="BZ157" i="1" s="1"/>
  <c r="BQ157" i="1"/>
  <c r="BS157" i="1" s="1"/>
  <c r="BJ157" i="1"/>
  <c r="BL157" i="1" s="1"/>
  <c r="BO157" i="1" s="1"/>
  <c r="BP157" i="1" s="1"/>
  <c r="BC157" i="1"/>
  <c r="BE157" i="1" s="1"/>
  <c r="AV157" i="1"/>
  <c r="AX157" i="1" s="1"/>
  <c r="AO157" i="1"/>
  <c r="AQ157" i="1" s="1"/>
  <c r="AH157" i="1"/>
  <c r="AJ157" i="1" s="1"/>
  <c r="AK157" i="1" s="1"/>
  <c r="AA157" i="1"/>
  <c r="AC157" i="1" s="1"/>
  <c r="U157" i="1"/>
  <c r="CL157" i="1" s="1"/>
  <c r="CN157" i="1" s="1"/>
  <c r="CO157" i="1" s="1"/>
  <c r="CE156" i="1"/>
  <c r="CG156" i="1" s="1"/>
  <c r="CH156" i="1" s="1"/>
  <c r="BX156" i="1"/>
  <c r="BZ156" i="1" s="1"/>
  <c r="CC156" i="1" s="1"/>
  <c r="CD156" i="1" s="1"/>
  <c r="BQ156" i="1"/>
  <c r="BS156" i="1" s="1"/>
  <c r="BV156" i="1" s="1"/>
  <c r="BW156" i="1" s="1"/>
  <c r="BJ156" i="1"/>
  <c r="BL156" i="1" s="1"/>
  <c r="BC156" i="1"/>
  <c r="BE156" i="1" s="1"/>
  <c r="BH156" i="1" s="1"/>
  <c r="BI156" i="1" s="1"/>
  <c r="AV156" i="1"/>
  <c r="AX156" i="1" s="1"/>
  <c r="AO156" i="1"/>
  <c r="AQ156" i="1" s="1"/>
  <c r="AR156" i="1" s="1"/>
  <c r="AH156" i="1"/>
  <c r="AJ156" i="1" s="1"/>
  <c r="AA156" i="1"/>
  <c r="AC156" i="1" s="1"/>
  <c r="U156" i="1"/>
  <c r="CL156" i="1" s="1"/>
  <c r="CN156" i="1" s="1"/>
  <c r="CE155" i="1"/>
  <c r="CG155" i="1" s="1"/>
  <c r="BX155" i="1"/>
  <c r="BZ155" i="1" s="1"/>
  <c r="CA155" i="1" s="1"/>
  <c r="BQ155" i="1"/>
  <c r="BS155" i="1" s="1"/>
  <c r="BJ155" i="1"/>
  <c r="BL155" i="1" s="1"/>
  <c r="BC155" i="1"/>
  <c r="BE155" i="1" s="1"/>
  <c r="BH155" i="1" s="1"/>
  <c r="BI155" i="1" s="1"/>
  <c r="AV155" i="1"/>
  <c r="AX155" i="1" s="1"/>
  <c r="AO155" i="1"/>
  <c r="AQ155" i="1" s="1"/>
  <c r="AH155" i="1"/>
  <c r="AJ155" i="1" s="1"/>
  <c r="AA155" i="1"/>
  <c r="AC155" i="1" s="1"/>
  <c r="U155" i="1"/>
  <c r="CL155" i="1" s="1"/>
  <c r="CN155" i="1" s="1"/>
  <c r="CE154" i="1"/>
  <c r="CG154" i="1" s="1"/>
  <c r="BX154" i="1"/>
  <c r="BZ154" i="1" s="1"/>
  <c r="BQ154" i="1"/>
  <c r="BS154" i="1" s="1"/>
  <c r="BT154" i="1" s="1"/>
  <c r="BJ154" i="1"/>
  <c r="BL154" i="1" s="1"/>
  <c r="BC154" i="1"/>
  <c r="BE154" i="1" s="1"/>
  <c r="BH154" i="1" s="1"/>
  <c r="BI154" i="1" s="1"/>
  <c r="AV154" i="1"/>
  <c r="AX154" i="1" s="1"/>
  <c r="AO154" i="1"/>
  <c r="AQ154" i="1" s="1"/>
  <c r="AH154" i="1"/>
  <c r="AJ154" i="1" s="1"/>
  <c r="AK154" i="1" s="1"/>
  <c r="AA154" i="1"/>
  <c r="AC154" i="1" s="1"/>
  <c r="U154" i="1"/>
  <c r="CL154" i="1" s="1"/>
  <c r="CN154" i="1" s="1"/>
  <c r="CE153" i="1"/>
  <c r="CG153" i="1" s="1"/>
  <c r="BX153" i="1"/>
  <c r="BZ153" i="1" s="1"/>
  <c r="CC153" i="1" s="1"/>
  <c r="CD153" i="1" s="1"/>
  <c r="BQ153" i="1"/>
  <c r="BS153" i="1" s="1"/>
  <c r="BJ153" i="1"/>
  <c r="BL153" i="1" s="1"/>
  <c r="BC153" i="1"/>
  <c r="BE153" i="1" s="1"/>
  <c r="BF153" i="1" s="1"/>
  <c r="AV153" i="1"/>
  <c r="AX153" i="1" s="1"/>
  <c r="AO153" i="1"/>
  <c r="AQ153" i="1" s="1"/>
  <c r="AT153" i="1" s="1"/>
  <c r="AU153" i="1" s="1"/>
  <c r="AH153" i="1"/>
  <c r="AJ153" i="1" s="1"/>
  <c r="AA153" i="1"/>
  <c r="AC153" i="1" s="1"/>
  <c r="AD153" i="1" s="1"/>
  <c r="U153" i="1"/>
  <c r="CL153" i="1" s="1"/>
  <c r="CN153" i="1" s="1"/>
  <c r="CE152" i="1"/>
  <c r="CG152" i="1" s="1"/>
  <c r="CJ152" i="1" s="1"/>
  <c r="CK152" i="1" s="1"/>
  <c r="BX152" i="1"/>
  <c r="BZ152" i="1" s="1"/>
  <c r="BQ152" i="1"/>
  <c r="BS152" i="1" s="1"/>
  <c r="BV152" i="1" s="1"/>
  <c r="BW152" i="1" s="1"/>
  <c r="BJ152" i="1"/>
  <c r="BL152" i="1" s="1"/>
  <c r="BC152" i="1"/>
  <c r="BE152" i="1" s="1"/>
  <c r="BF152" i="1" s="1"/>
  <c r="AV152" i="1"/>
  <c r="AX152" i="1" s="1"/>
  <c r="AO152" i="1"/>
  <c r="AQ152" i="1" s="1"/>
  <c r="AH152" i="1"/>
  <c r="AJ152" i="1" s="1"/>
  <c r="AA152" i="1"/>
  <c r="AC152" i="1" s="1"/>
  <c r="U152" i="1"/>
  <c r="CL152" i="1" s="1"/>
  <c r="CN152" i="1" s="1"/>
  <c r="CE151" i="1"/>
  <c r="CG151" i="1" s="1"/>
  <c r="CH151" i="1" s="1"/>
  <c r="BX151" i="1"/>
  <c r="BZ151" i="1" s="1"/>
  <c r="CC151" i="1" s="1"/>
  <c r="CD151" i="1" s="1"/>
  <c r="BQ151" i="1"/>
  <c r="BS151" i="1" s="1"/>
  <c r="BT151" i="1" s="1"/>
  <c r="BJ151" i="1"/>
  <c r="BL151" i="1" s="1"/>
  <c r="BM151" i="1" s="1"/>
  <c r="BC151" i="1"/>
  <c r="BE151" i="1" s="1"/>
  <c r="AV151" i="1"/>
  <c r="AX151" i="1" s="1"/>
  <c r="BA151" i="1" s="1"/>
  <c r="BB151" i="1" s="1"/>
  <c r="AO151" i="1"/>
  <c r="AQ151" i="1" s="1"/>
  <c r="AH151" i="1"/>
  <c r="AJ151" i="1" s="1"/>
  <c r="AA151" i="1"/>
  <c r="AC151" i="1" s="1"/>
  <c r="AD151" i="1" s="1"/>
  <c r="U151" i="1"/>
  <c r="CL151" i="1" s="1"/>
  <c r="CN151" i="1" s="1"/>
  <c r="CE150" i="1"/>
  <c r="CG150" i="1" s="1"/>
  <c r="BX150" i="1"/>
  <c r="BZ150" i="1" s="1"/>
  <c r="CA150" i="1" s="1"/>
  <c r="BQ150" i="1"/>
  <c r="BS150" i="1" s="1"/>
  <c r="BJ150" i="1"/>
  <c r="BL150" i="1" s="1"/>
  <c r="BC150" i="1"/>
  <c r="BE150" i="1" s="1"/>
  <c r="AV150" i="1"/>
  <c r="AX150" i="1" s="1"/>
  <c r="AO150" i="1"/>
  <c r="AQ150" i="1" s="1"/>
  <c r="AT150" i="1" s="1"/>
  <c r="AU150" i="1" s="1"/>
  <c r="AH150" i="1"/>
  <c r="AJ150" i="1" s="1"/>
  <c r="AA150" i="1"/>
  <c r="AC150" i="1" s="1"/>
  <c r="AF150" i="1" s="1"/>
  <c r="AG150" i="1" s="1"/>
  <c r="U150" i="1"/>
  <c r="CL150" i="1" s="1"/>
  <c r="CN150" i="1" s="1"/>
  <c r="CO150" i="1" s="1"/>
  <c r="CE149" i="1"/>
  <c r="CG149" i="1" s="1"/>
  <c r="CH149" i="1" s="1"/>
  <c r="BX149" i="1"/>
  <c r="BZ149" i="1" s="1"/>
  <c r="BQ149" i="1"/>
  <c r="BS149" i="1" s="1"/>
  <c r="BJ149" i="1"/>
  <c r="BL149" i="1" s="1"/>
  <c r="BC149" i="1"/>
  <c r="BE149" i="1" s="1"/>
  <c r="AV149" i="1"/>
  <c r="AX149" i="1" s="1"/>
  <c r="BA149" i="1" s="1"/>
  <c r="BB149" i="1" s="1"/>
  <c r="AO149" i="1"/>
  <c r="AQ149" i="1" s="1"/>
  <c r="AH149" i="1"/>
  <c r="AJ149" i="1" s="1"/>
  <c r="AA149" i="1"/>
  <c r="AC149" i="1" s="1"/>
  <c r="U149" i="1"/>
  <c r="CL149" i="1" s="1"/>
  <c r="CN149" i="1" s="1"/>
  <c r="CQ149" i="1" s="1"/>
  <c r="CR149" i="1" s="1"/>
  <c r="CE148" i="1"/>
  <c r="CG148" i="1" s="1"/>
  <c r="CJ148" i="1" s="1"/>
  <c r="CK148" i="1" s="1"/>
  <c r="BX148" i="1"/>
  <c r="BZ148" i="1" s="1"/>
  <c r="CC148" i="1" s="1"/>
  <c r="CD148" i="1" s="1"/>
  <c r="BQ148" i="1"/>
  <c r="BS148" i="1" s="1"/>
  <c r="BJ148" i="1"/>
  <c r="BL148" i="1" s="1"/>
  <c r="BC148" i="1"/>
  <c r="BE148" i="1" s="1"/>
  <c r="AV148" i="1"/>
  <c r="AX148" i="1" s="1"/>
  <c r="AO148" i="1"/>
  <c r="AQ148" i="1" s="1"/>
  <c r="AT148" i="1" s="1"/>
  <c r="AU148" i="1" s="1"/>
  <c r="AH148" i="1"/>
  <c r="AJ148" i="1" s="1"/>
  <c r="AK148" i="1" s="1"/>
  <c r="AA148" i="1"/>
  <c r="AC148" i="1" s="1"/>
  <c r="U148" i="1"/>
  <c r="CL148" i="1" s="1"/>
  <c r="CN148" i="1" s="1"/>
  <c r="CE147" i="1"/>
  <c r="CG147" i="1" s="1"/>
  <c r="BX147" i="1"/>
  <c r="BZ147" i="1" s="1"/>
  <c r="BQ147" i="1"/>
  <c r="BS147" i="1" s="1"/>
  <c r="BV147" i="1" s="1"/>
  <c r="BW147" i="1" s="1"/>
  <c r="BJ147" i="1"/>
  <c r="BL147" i="1" s="1"/>
  <c r="BO147" i="1" s="1"/>
  <c r="BP147" i="1" s="1"/>
  <c r="BC147" i="1"/>
  <c r="BE147" i="1" s="1"/>
  <c r="AV147" i="1"/>
  <c r="AX147" i="1" s="1"/>
  <c r="AO147" i="1"/>
  <c r="AQ147" i="1" s="1"/>
  <c r="AH147" i="1"/>
  <c r="AJ147" i="1" s="1"/>
  <c r="AA147" i="1"/>
  <c r="AC147" i="1" s="1"/>
  <c r="U147" i="1"/>
  <c r="CL147" i="1" s="1"/>
  <c r="CN147" i="1" s="1"/>
  <c r="CE146" i="1"/>
  <c r="CG146" i="1" s="1"/>
  <c r="CJ146" i="1" s="1"/>
  <c r="CK146" i="1" s="1"/>
  <c r="BX146" i="1"/>
  <c r="BZ146" i="1" s="1"/>
  <c r="CA146" i="1" s="1"/>
  <c r="BQ146" i="1"/>
  <c r="BS146" i="1" s="1"/>
  <c r="BJ146" i="1"/>
  <c r="BL146" i="1" s="1"/>
  <c r="BO146" i="1" s="1"/>
  <c r="BP146" i="1" s="1"/>
  <c r="BC146" i="1"/>
  <c r="BE146" i="1" s="1"/>
  <c r="BH146" i="1" s="1"/>
  <c r="BI146" i="1" s="1"/>
  <c r="AV146" i="1"/>
  <c r="AX146" i="1" s="1"/>
  <c r="AO146" i="1"/>
  <c r="AQ146" i="1" s="1"/>
  <c r="AR146" i="1" s="1"/>
  <c r="AH146" i="1"/>
  <c r="AJ146" i="1" s="1"/>
  <c r="AM146" i="1" s="1"/>
  <c r="AN146" i="1" s="1"/>
  <c r="AA146" i="1"/>
  <c r="AC146" i="1" s="1"/>
  <c r="AD146" i="1" s="1"/>
  <c r="U146" i="1"/>
  <c r="CL146" i="1" s="1"/>
  <c r="CN146" i="1" s="1"/>
  <c r="CE145" i="1"/>
  <c r="CG145" i="1" s="1"/>
  <c r="BX145" i="1"/>
  <c r="BZ145" i="1" s="1"/>
  <c r="CC145" i="1" s="1"/>
  <c r="CD145" i="1" s="1"/>
  <c r="BQ145" i="1"/>
  <c r="BS145" i="1" s="1"/>
  <c r="BJ145" i="1"/>
  <c r="BL145" i="1" s="1"/>
  <c r="BC145" i="1"/>
  <c r="BE145" i="1" s="1"/>
  <c r="AV145" i="1"/>
  <c r="AX145" i="1" s="1"/>
  <c r="BA145" i="1" s="1"/>
  <c r="BB145" i="1" s="1"/>
  <c r="AO145" i="1"/>
  <c r="AQ145" i="1" s="1"/>
  <c r="AR145" i="1" s="1"/>
  <c r="AH145" i="1"/>
  <c r="AJ145" i="1" s="1"/>
  <c r="AK145" i="1" s="1"/>
  <c r="AA145" i="1"/>
  <c r="AC145" i="1" s="1"/>
  <c r="U145" i="1"/>
  <c r="CL145" i="1" s="1"/>
  <c r="CN145" i="1" s="1"/>
  <c r="CE144" i="1"/>
  <c r="CG144" i="1" s="1"/>
  <c r="CH144" i="1" s="1"/>
  <c r="BX144" i="1"/>
  <c r="BZ144" i="1" s="1"/>
  <c r="BQ144" i="1"/>
  <c r="BS144" i="1" s="1"/>
  <c r="BJ144" i="1"/>
  <c r="BL144" i="1" s="1"/>
  <c r="BC144" i="1"/>
  <c r="BE144" i="1" s="1"/>
  <c r="AV144" i="1"/>
  <c r="AX144" i="1" s="1"/>
  <c r="BA144" i="1" s="1"/>
  <c r="BB144" i="1" s="1"/>
  <c r="AO144" i="1"/>
  <c r="AQ144" i="1" s="1"/>
  <c r="AH144" i="1"/>
  <c r="AJ144" i="1" s="1"/>
  <c r="AM144" i="1" s="1"/>
  <c r="AN144" i="1" s="1"/>
  <c r="AA144" i="1"/>
  <c r="AC144" i="1" s="1"/>
  <c r="AD144" i="1" s="1"/>
  <c r="U144" i="1"/>
  <c r="CL144" i="1" s="1"/>
  <c r="CN144" i="1" s="1"/>
  <c r="CE143" i="1"/>
  <c r="CG143" i="1" s="1"/>
  <c r="CJ143" i="1" s="1"/>
  <c r="CK143" i="1" s="1"/>
  <c r="BX143" i="1"/>
  <c r="BZ143" i="1" s="1"/>
  <c r="BQ143" i="1"/>
  <c r="BS143" i="1" s="1"/>
  <c r="BV143" i="1" s="1"/>
  <c r="BW143" i="1" s="1"/>
  <c r="BJ143" i="1"/>
  <c r="BL143" i="1" s="1"/>
  <c r="BC143" i="1"/>
  <c r="BE143" i="1" s="1"/>
  <c r="BF143" i="1" s="1"/>
  <c r="AV143" i="1"/>
  <c r="AX143" i="1" s="1"/>
  <c r="AO143" i="1"/>
  <c r="AQ143" i="1" s="1"/>
  <c r="AT143" i="1" s="1"/>
  <c r="AU143" i="1" s="1"/>
  <c r="AH143" i="1"/>
  <c r="AJ143" i="1" s="1"/>
  <c r="AA143" i="1"/>
  <c r="AC143" i="1" s="1"/>
  <c r="U143" i="1"/>
  <c r="CL143" i="1" s="1"/>
  <c r="CN143" i="1" s="1"/>
  <c r="CE142" i="1"/>
  <c r="CG142" i="1" s="1"/>
  <c r="BX142" i="1"/>
  <c r="BZ142" i="1" s="1"/>
  <c r="CA142" i="1" s="1"/>
  <c r="BQ142" i="1"/>
  <c r="BS142" i="1" s="1"/>
  <c r="BJ142" i="1"/>
  <c r="BL142" i="1" s="1"/>
  <c r="BC142" i="1"/>
  <c r="BE142" i="1" s="1"/>
  <c r="AV142" i="1"/>
  <c r="AX142" i="1" s="1"/>
  <c r="AO142" i="1"/>
  <c r="AQ142" i="1" s="1"/>
  <c r="AH142" i="1"/>
  <c r="AJ142" i="1" s="1"/>
  <c r="AA142" i="1"/>
  <c r="AC142" i="1" s="1"/>
  <c r="U142" i="1"/>
  <c r="CL142" i="1" s="1"/>
  <c r="CN142" i="1" s="1"/>
  <c r="CQ142" i="1" s="1"/>
  <c r="CR142" i="1" s="1"/>
  <c r="CE141" i="1"/>
  <c r="CG141" i="1" s="1"/>
  <c r="BX141" i="1"/>
  <c r="BZ141" i="1" s="1"/>
  <c r="BQ141" i="1"/>
  <c r="BS141" i="1" s="1"/>
  <c r="BV141" i="1" s="1"/>
  <c r="BW141" i="1" s="1"/>
  <c r="BJ141" i="1"/>
  <c r="BL141" i="1" s="1"/>
  <c r="BC141" i="1"/>
  <c r="BE141" i="1" s="1"/>
  <c r="AV141" i="1"/>
  <c r="AX141" i="1" s="1"/>
  <c r="AO141" i="1"/>
  <c r="AQ141" i="1" s="1"/>
  <c r="AR141" i="1" s="1"/>
  <c r="AH141" i="1"/>
  <c r="AJ141" i="1" s="1"/>
  <c r="AK141" i="1" s="1"/>
  <c r="AA141" i="1"/>
  <c r="AC141" i="1" s="1"/>
  <c r="U141" i="1"/>
  <c r="CL141" i="1" s="1"/>
  <c r="CN141" i="1" s="1"/>
  <c r="CQ141" i="1" s="1"/>
  <c r="CR141" i="1" s="1"/>
  <c r="CE140" i="1"/>
  <c r="CG140" i="1" s="1"/>
  <c r="BX140" i="1"/>
  <c r="BZ140" i="1" s="1"/>
  <c r="BQ140" i="1"/>
  <c r="BS140" i="1" s="1"/>
  <c r="BJ140" i="1"/>
  <c r="BL140" i="1" s="1"/>
  <c r="BO140" i="1" s="1"/>
  <c r="BP140" i="1" s="1"/>
  <c r="BC140" i="1"/>
  <c r="BE140" i="1" s="1"/>
  <c r="AV140" i="1"/>
  <c r="AX140" i="1" s="1"/>
  <c r="AO140" i="1"/>
  <c r="AQ140" i="1" s="1"/>
  <c r="AH140" i="1"/>
  <c r="AJ140" i="1" s="1"/>
  <c r="AM140" i="1" s="1"/>
  <c r="AN140" i="1" s="1"/>
  <c r="AA140" i="1"/>
  <c r="AC140" i="1" s="1"/>
  <c r="AD140" i="1" s="1"/>
  <c r="U140" i="1"/>
  <c r="CL140" i="1" s="1"/>
  <c r="CN140" i="1" s="1"/>
  <c r="CE139" i="1"/>
  <c r="CG139" i="1" s="1"/>
  <c r="CH139" i="1" s="1"/>
  <c r="BX139" i="1"/>
  <c r="BZ139" i="1" s="1"/>
  <c r="BQ139" i="1"/>
  <c r="BS139" i="1" s="1"/>
  <c r="BJ139" i="1"/>
  <c r="BL139" i="1" s="1"/>
  <c r="BC139" i="1"/>
  <c r="BE139" i="1" s="1"/>
  <c r="BH139" i="1" s="1"/>
  <c r="BI139" i="1" s="1"/>
  <c r="AV139" i="1"/>
  <c r="AX139" i="1" s="1"/>
  <c r="AO139" i="1"/>
  <c r="AQ139" i="1" s="1"/>
  <c r="AH139" i="1"/>
  <c r="AJ139" i="1" s="1"/>
  <c r="AA139" i="1"/>
  <c r="AC139" i="1" s="1"/>
  <c r="AF139" i="1" s="1"/>
  <c r="AG139" i="1" s="1"/>
  <c r="U139" i="1"/>
  <c r="CL139" i="1" s="1"/>
  <c r="CN139" i="1" s="1"/>
  <c r="CE138" i="1"/>
  <c r="CG138" i="1" s="1"/>
  <c r="BX138" i="1"/>
  <c r="BZ138" i="1" s="1"/>
  <c r="BQ138" i="1"/>
  <c r="BS138" i="1" s="1"/>
  <c r="BT138" i="1" s="1"/>
  <c r="BJ138" i="1"/>
  <c r="BL138" i="1" s="1"/>
  <c r="BC138" i="1"/>
  <c r="BE138" i="1" s="1"/>
  <c r="BF138" i="1" s="1"/>
  <c r="AV138" i="1"/>
  <c r="AX138" i="1" s="1"/>
  <c r="BA138" i="1" s="1"/>
  <c r="BB138" i="1" s="1"/>
  <c r="AO138" i="1"/>
  <c r="AQ138" i="1" s="1"/>
  <c r="AH138" i="1"/>
  <c r="AJ138" i="1" s="1"/>
  <c r="AA138" i="1"/>
  <c r="AC138" i="1" s="1"/>
  <c r="U138" i="1"/>
  <c r="CL138" i="1" s="1"/>
  <c r="CN138" i="1" s="1"/>
  <c r="CE137" i="1"/>
  <c r="CG137" i="1" s="1"/>
  <c r="BX137" i="1"/>
  <c r="BZ137" i="1" s="1"/>
  <c r="BQ137" i="1"/>
  <c r="BS137" i="1" s="1"/>
  <c r="BJ137" i="1"/>
  <c r="BL137" i="1" s="1"/>
  <c r="BM137" i="1" s="1"/>
  <c r="BC137" i="1"/>
  <c r="BE137" i="1" s="1"/>
  <c r="AV137" i="1"/>
  <c r="AX137" i="1" s="1"/>
  <c r="AO137" i="1"/>
  <c r="AQ137" i="1" s="1"/>
  <c r="AT137" i="1" s="1"/>
  <c r="AU137" i="1" s="1"/>
  <c r="AH137" i="1"/>
  <c r="AJ137" i="1" s="1"/>
  <c r="AK137" i="1" s="1"/>
  <c r="AA137" i="1"/>
  <c r="AC137" i="1" s="1"/>
  <c r="U137" i="1"/>
  <c r="CL137" i="1" s="1"/>
  <c r="CN137" i="1" s="1"/>
  <c r="CE136" i="1"/>
  <c r="CG136" i="1" s="1"/>
  <c r="BX136" i="1"/>
  <c r="BZ136" i="1" s="1"/>
  <c r="CC136" i="1" s="1"/>
  <c r="CD136" i="1" s="1"/>
  <c r="BQ136" i="1"/>
  <c r="BS136" i="1" s="1"/>
  <c r="BJ136" i="1"/>
  <c r="BL136" i="1" s="1"/>
  <c r="BC136" i="1"/>
  <c r="BE136" i="1" s="1"/>
  <c r="BF136" i="1" s="1"/>
  <c r="AV136" i="1"/>
  <c r="AX136" i="1" s="1"/>
  <c r="AO136" i="1"/>
  <c r="AQ136" i="1" s="1"/>
  <c r="AH136" i="1"/>
  <c r="AJ136" i="1" s="1"/>
  <c r="AA136" i="1"/>
  <c r="AC136" i="1" s="1"/>
  <c r="U136" i="1"/>
  <c r="CL136" i="1" s="1"/>
  <c r="CN136" i="1" s="1"/>
  <c r="CE135" i="1"/>
  <c r="CG135" i="1" s="1"/>
  <c r="CJ135" i="1" s="1"/>
  <c r="CK135" i="1" s="1"/>
  <c r="BX135" i="1"/>
  <c r="BZ135" i="1" s="1"/>
  <c r="CA135" i="1" s="1"/>
  <c r="BQ135" i="1"/>
  <c r="BS135" i="1" s="1"/>
  <c r="BJ135" i="1"/>
  <c r="BL135" i="1" s="1"/>
  <c r="BC135" i="1"/>
  <c r="BE135" i="1" s="1"/>
  <c r="AV135" i="1"/>
  <c r="AX135" i="1" s="1"/>
  <c r="AO135" i="1"/>
  <c r="AQ135" i="1" s="1"/>
  <c r="AT135" i="1" s="1"/>
  <c r="AU135" i="1" s="1"/>
  <c r="AH135" i="1"/>
  <c r="AJ135" i="1" s="1"/>
  <c r="AA135" i="1"/>
  <c r="AC135" i="1" s="1"/>
  <c r="AF135" i="1" s="1"/>
  <c r="AG135" i="1" s="1"/>
  <c r="U135" i="1"/>
  <c r="CL135" i="1" s="1"/>
  <c r="CN135" i="1" s="1"/>
  <c r="CE134" i="1"/>
  <c r="CG134" i="1" s="1"/>
  <c r="BX134" i="1"/>
  <c r="BZ134" i="1" s="1"/>
  <c r="BQ134" i="1"/>
  <c r="BS134" i="1" s="1"/>
  <c r="BJ134" i="1"/>
  <c r="BL134" i="1" s="1"/>
  <c r="BC134" i="1"/>
  <c r="BE134" i="1" s="1"/>
  <c r="BF134" i="1" s="1"/>
  <c r="AV134" i="1"/>
  <c r="AX134" i="1" s="1"/>
  <c r="BA134" i="1" s="1"/>
  <c r="BB134" i="1" s="1"/>
  <c r="AO134" i="1"/>
  <c r="AQ134" i="1" s="1"/>
  <c r="AR134" i="1" s="1"/>
  <c r="AH134" i="1"/>
  <c r="AJ134" i="1" s="1"/>
  <c r="AM134" i="1" s="1"/>
  <c r="AN134" i="1" s="1"/>
  <c r="AA134" i="1"/>
  <c r="AC134" i="1" s="1"/>
  <c r="U134" i="1"/>
  <c r="CL134" i="1" s="1"/>
  <c r="CN134" i="1" s="1"/>
  <c r="CQ134" i="1" s="1"/>
  <c r="CR134" i="1" s="1"/>
  <c r="CE133" i="1"/>
  <c r="CG133" i="1" s="1"/>
  <c r="BX133" i="1"/>
  <c r="BZ133" i="1" s="1"/>
  <c r="BQ133" i="1"/>
  <c r="BS133" i="1" s="1"/>
  <c r="BV133" i="1" s="1"/>
  <c r="BW133" i="1" s="1"/>
  <c r="BJ133" i="1"/>
  <c r="BL133" i="1" s="1"/>
  <c r="BC133" i="1"/>
  <c r="BE133" i="1" s="1"/>
  <c r="BH133" i="1" s="1"/>
  <c r="BI133" i="1" s="1"/>
  <c r="AV133" i="1"/>
  <c r="AX133" i="1" s="1"/>
  <c r="AO133" i="1"/>
  <c r="AQ133" i="1" s="1"/>
  <c r="AH133" i="1"/>
  <c r="AJ133" i="1" s="1"/>
  <c r="AA133" i="1"/>
  <c r="AC133" i="1" s="1"/>
  <c r="AF133" i="1" s="1"/>
  <c r="AG133" i="1" s="1"/>
  <c r="U133" i="1"/>
  <c r="CL133" i="1" s="1"/>
  <c r="CN133" i="1" s="1"/>
  <c r="CE132" i="1"/>
  <c r="CG132" i="1" s="1"/>
  <c r="BX132" i="1"/>
  <c r="BZ132" i="1" s="1"/>
  <c r="BQ132" i="1"/>
  <c r="BS132" i="1" s="1"/>
  <c r="BT132" i="1" s="1"/>
  <c r="BJ132" i="1"/>
  <c r="BL132" i="1" s="1"/>
  <c r="BO132" i="1" s="1"/>
  <c r="BP132" i="1" s="1"/>
  <c r="BC132" i="1"/>
  <c r="BE132" i="1" s="1"/>
  <c r="AV132" i="1"/>
  <c r="AX132" i="1" s="1"/>
  <c r="BA132" i="1" s="1"/>
  <c r="BB132" i="1" s="1"/>
  <c r="AO132" i="1"/>
  <c r="AQ132" i="1" s="1"/>
  <c r="AH132" i="1"/>
  <c r="AJ132" i="1" s="1"/>
  <c r="AA132" i="1"/>
  <c r="AC132" i="1" s="1"/>
  <c r="U132" i="1"/>
  <c r="CL132" i="1" s="1"/>
  <c r="CN132" i="1" s="1"/>
  <c r="CQ132" i="1" s="1"/>
  <c r="CR132" i="1" s="1"/>
  <c r="CE131" i="1"/>
  <c r="CG131" i="1" s="1"/>
  <c r="BX131" i="1"/>
  <c r="BZ131" i="1" s="1"/>
  <c r="BQ131" i="1"/>
  <c r="BS131" i="1" s="1"/>
  <c r="BV131" i="1" s="1"/>
  <c r="BW131" i="1" s="1"/>
  <c r="BJ131" i="1"/>
  <c r="BL131" i="1" s="1"/>
  <c r="BC131" i="1"/>
  <c r="BE131" i="1" s="1"/>
  <c r="BH131" i="1" s="1"/>
  <c r="BI131" i="1" s="1"/>
  <c r="AV131" i="1"/>
  <c r="AX131" i="1" s="1"/>
  <c r="AO131" i="1"/>
  <c r="AQ131" i="1" s="1"/>
  <c r="AT131" i="1" s="1"/>
  <c r="AU131" i="1" s="1"/>
  <c r="AH131" i="1"/>
  <c r="AJ131" i="1" s="1"/>
  <c r="AK131" i="1" s="1"/>
  <c r="AA131" i="1"/>
  <c r="AC131" i="1" s="1"/>
  <c r="AF131" i="1" s="1"/>
  <c r="AG131" i="1" s="1"/>
  <c r="U131" i="1"/>
  <c r="CL131" i="1" s="1"/>
  <c r="CN131" i="1" s="1"/>
  <c r="CE130" i="1"/>
  <c r="CG130" i="1" s="1"/>
  <c r="BX130" i="1"/>
  <c r="BZ130" i="1" s="1"/>
  <c r="BQ130" i="1"/>
  <c r="BS130" i="1" s="1"/>
  <c r="BJ130" i="1"/>
  <c r="BL130" i="1" s="1"/>
  <c r="BO130" i="1" s="1"/>
  <c r="BP130" i="1" s="1"/>
  <c r="BC130" i="1"/>
  <c r="BE130" i="1" s="1"/>
  <c r="AV130" i="1"/>
  <c r="AX130" i="1" s="1"/>
  <c r="BA130" i="1" s="1"/>
  <c r="BB130" i="1" s="1"/>
  <c r="AO130" i="1"/>
  <c r="AQ130" i="1" s="1"/>
  <c r="AH130" i="1"/>
  <c r="AJ130" i="1" s="1"/>
  <c r="AM130" i="1" s="1"/>
  <c r="AN130" i="1" s="1"/>
  <c r="AA130" i="1"/>
  <c r="AC130" i="1" s="1"/>
  <c r="U130" i="1"/>
  <c r="CL130" i="1" s="1"/>
  <c r="CN130" i="1" s="1"/>
  <c r="CE129" i="1"/>
  <c r="CG129" i="1" s="1"/>
  <c r="BX129" i="1"/>
  <c r="BZ129" i="1" s="1"/>
  <c r="BQ129" i="1"/>
  <c r="BS129" i="1" s="1"/>
  <c r="BJ129" i="1"/>
  <c r="BL129" i="1" s="1"/>
  <c r="BM129" i="1" s="1"/>
  <c r="BC129" i="1"/>
  <c r="BE129" i="1" s="1"/>
  <c r="BH129" i="1" s="1"/>
  <c r="BI129" i="1" s="1"/>
  <c r="AV129" i="1"/>
  <c r="AX129" i="1" s="1"/>
  <c r="AO129" i="1"/>
  <c r="AQ129" i="1" s="1"/>
  <c r="AT129" i="1" s="1"/>
  <c r="AU129" i="1" s="1"/>
  <c r="AH129" i="1"/>
  <c r="AJ129" i="1" s="1"/>
  <c r="AK129" i="1" s="1"/>
  <c r="AA129" i="1"/>
  <c r="AC129" i="1" s="1"/>
  <c r="U129" i="1"/>
  <c r="CL129" i="1" s="1"/>
  <c r="CN129" i="1" s="1"/>
  <c r="CO129" i="1" s="1"/>
  <c r="CE128" i="1"/>
  <c r="CG128" i="1" s="1"/>
  <c r="CH128" i="1" s="1"/>
  <c r="BX128" i="1"/>
  <c r="BZ128" i="1" s="1"/>
  <c r="BQ128" i="1"/>
  <c r="BS128" i="1" s="1"/>
  <c r="BJ128" i="1"/>
  <c r="BL128" i="1" s="1"/>
  <c r="BO128" i="1" s="1"/>
  <c r="BP128" i="1" s="1"/>
  <c r="BC128" i="1"/>
  <c r="BE128" i="1" s="1"/>
  <c r="BF128" i="1" s="1"/>
  <c r="AV128" i="1"/>
  <c r="AX128" i="1" s="1"/>
  <c r="AO128" i="1"/>
  <c r="AQ128" i="1" s="1"/>
  <c r="AH128" i="1"/>
  <c r="AJ128" i="1" s="1"/>
  <c r="AM128" i="1" s="1"/>
  <c r="AN128" i="1" s="1"/>
  <c r="AA128" i="1"/>
  <c r="AC128" i="1" s="1"/>
  <c r="U128" i="1"/>
  <c r="CL128" i="1" s="1"/>
  <c r="CN128" i="1" s="1"/>
  <c r="CE127" i="1"/>
  <c r="CG127" i="1" s="1"/>
  <c r="BX127" i="1"/>
  <c r="BZ127" i="1" s="1"/>
  <c r="BQ127" i="1"/>
  <c r="BS127" i="1" s="1"/>
  <c r="BV127" i="1" s="1"/>
  <c r="BW127" i="1" s="1"/>
  <c r="BJ127" i="1"/>
  <c r="BL127" i="1" s="1"/>
  <c r="BM127" i="1" s="1"/>
  <c r="BC127" i="1"/>
  <c r="BE127" i="1" s="1"/>
  <c r="AV127" i="1"/>
  <c r="AX127" i="1" s="1"/>
  <c r="AO127" i="1"/>
  <c r="AQ127" i="1" s="1"/>
  <c r="AT127" i="1" s="1"/>
  <c r="AU127" i="1" s="1"/>
  <c r="AH127" i="1"/>
  <c r="AJ127" i="1" s="1"/>
  <c r="AM127" i="1" s="1"/>
  <c r="AN127" i="1" s="1"/>
  <c r="AA127" i="1"/>
  <c r="AC127" i="1" s="1"/>
  <c r="AF127" i="1" s="1"/>
  <c r="U127" i="1"/>
  <c r="CL127" i="1" s="1"/>
  <c r="CN127" i="1" s="1"/>
  <c r="CQ127" i="1" s="1"/>
  <c r="CR127" i="1" s="1"/>
  <c r="CE126" i="1"/>
  <c r="CG126" i="1" s="1"/>
  <c r="BX126" i="1"/>
  <c r="BZ126" i="1" s="1"/>
  <c r="CC126" i="1" s="1"/>
  <c r="CD126" i="1" s="1"/>
  <c r="BQ126" i="1"/>
  <c r="BS126" i="1" s="1"/>
  <c r="BJ126" i="1"/>
  <c r="BL126" i="1" s="1"/>
  <c r="BC126" i="1"/>
  <c r="BE126" i="1" s="1"/>
  <c r="AV126" i="1"/>
  <c r="AX126" i="1" s="1"/>
  <c r="AO126" i="1"/>
  <c r="AQ126" i="1" s="1"/>
  <c r="AH126" i="1"/>
  <c r="AJ126" i="1" s="1"/>
  <c r="AA126" i="1"/>
  <c r="AC126" i="1" s="1"/>
  <c r="U126" i="1"/>
  <c r="CL126" i="1" s="1"/>
  <c r="CN126" i="1" s="1"/>
  <c r="CE125" i="1"/>
  <c r="CG125" i="1" s="1"/>
  <c r="CJ125" i="1" s="1"/>
  <c r="CK125" i="1" s="1"/>
  <c r="BX125" i="1"/>
  <c r="BZ125" i="1" s="1"/>
  <c r="BQ125" i="1"/>
  <c r="BS125" i="1" s="1"/>
  <c r="BV125" i="1" s="1"/>
  <c r="BW125" i="1" s="1"/>
  <c r="BJ125" i="1"/>
  <c r="BL125" i="1" s="1"/>
  <c r="BC125" i="1"/>
  <c r="BE125" i="1" s="1"/>
  <c r="BH125" i="1" s="1"/>
  <c r="BI125" i="1" s="1"/>
  <c r="AV125" i="1"/>
  <c r="AX125" i="1" s="1"/>
  <c r="AY125" i="1" s="1"/>
  <c r="AO125" i="1"/>
  <c r="AQ125" i="1" s="1"/>
  <c r="AT125" i="1" s="1"/>
  <c r="AU125" i="1" s="1"/>
  <c r="AH125" i="1"/>
  <c r="AJ125" i="1" s="1"/>
  <c r="AK125" i="1" s="1"/>
  <c r="AA125" i="1"/>
  <c r="AC125" i="1" s="1"/>
  <c r="U125" i="1"/>
  <c r="CL125" i="1" s="1"/>
  <c r="CN125" i="1" s="1"/>
  <c r="CE124" i="1"/>
  <c r="CG124" i="1" s="1"/>
  <c r="CH124" i="1" s="1"/>
  <c r="BX124" i="1"/>
  <c r="BZ124" i="1" s="1"/>
  <c r="CC124" i="1" s="1"/>
  <c r="CD124" i="1" s="1"/>
  <c r="BQ124" i="1"/>
  <c r="BS124" i="1" s="1"/>
  <c r="BJ124" i="1"/>
  <c r="BL124" i="1" s="1"/>
  <c r="BC124" i="1"/>
  <c r="BE124" i="1" s="1"/>
  <c r="AV124" i="1"/>
  <c r="AX124" i="1" s="1"/>
  <c r="AO124" i="1"/>
  <c r="AQ124" i="1" s="1"/>
  <c r="AR124" i="1" s="1"/>
  <c r="AH124" i="1"/>
  <c r="AJ124" i="1" s="1"/>
  <c r="AM124" i="1" s="1"/>
  <c r="AN124" i="1" s="1"/>
  <c r="AA124" i="1"/>
  <c r="AC124" i="1" s="1"/>
  <c r="U124" i="1"/>
  <c r="CL124" i="1" s="1"/>
  <c r="CN124" i="1" s="1"/>
  <c r="CE123" i="1"/>
  <c r="CG123" i="1" s="1"/>
  <c r="BX123" i="1"/>
  <c r="BZ123" i="1" s="1"/>
  <c r="BQ123" i="1"/>
  <c r="BS123" i="1" s="1"/>
  <c r="BV123" i="1" s="1"/>
  <c r="BW123" i="1" s="1"/>
  <c r="BJ123" i="1"/>
  <c r="BL123" i="1" s="1"/>
  <c r="BO123" i="1" s="1"/>
  <c r="BP123" i="1" s="1"/>
  <c r="BC123" i="1"/>
  <c r="BE123" i="1" s="1"/>
  <c r="BH123" i="1" s="1"/>
  <c r="BI123" i="1" s="1"/>
  <c r="AV123" i="1"/>
  <c r="AX123" i="1" s="1"/>
  <c r="AY123" i="1" s="1"/>
  <c r="AO123" i="1"/>
  <c r="AQ123" i="1" s="1"/>
  <c r="AH123" i="1"/>
  <c r="AJ123" i="1" s="1"/>
  <c r="AA123" i="1"/>
  <c r="AC123" i="1" s="1"/>
  <c r="AD123" i="1" s="1"/>
  <c r="U123" i="1"/>
  <c r="CL123" i="1" s="1"/>
  <c r="CN123" i="1" s="1"/>
  <c r="CE122" i="1"/>
  <c r="CG122" i="1" s="1"/>
  <c r="BX122" i="1"/>
  <c r="BZ122" i="1" s="1"/>
  <c r="CA122" i="1" s="1"/>
  <c r="BQ122" i="1"/>
  <c r="BS122" i="1" s="1"/>
  <c r="BJ122" i="1"/>
  <c r="BL122" i="1" s="1"/>
  <c r="BO122" i="1" s="1"/>
  <c r="BP122" i="1" s="1"/>
  <c r="BC122" i="1"/>
  <c r="BE122" i="1" s="1"/>
  <c r="BH122" i="1" s="1"/>
  <c r="BI122" i="1" s="1"/>
  <c r="AV122" i="1"/>
  <c r="AX122" i="1" s="1"/>
  <c r="BA122" i="1" s="1"/>
  <c r="BB122" i="1" s="1"/>
  <c r="AO122" i="1"/>
  <c r="AQ122" i="1" s="1"/>
  <c r="AR122" i="1" s="1"/>
  <c r="AH122" i="1"/>
  <c r="AJ122" i="1" s="1"/>
  <c r="AA122" i="1"/>
  <c r="AC122" i="1" s="1"/>
  <c r="AD122" i="1" s="1"/>
  <c r="U122" i="1"/>
  <c r="CL122" i="1" s="1"/>
  <c r="CN122" i="1" s="1"/>
  <c r="CE121" i="1"/>
  <c r="CG121" i="1" s="1"/>
  <c r="BX121" i="1"/>
  <c r="BZ121" i="1" s="1"/>
  <c r="BQ121" i="1"/>
  <c r="BS121" i="1" s="1"/>
  <c r="BT121" i="1" s="1"/>
  <c r="BJ121" i="1"/>
  <c r="BL121" i="1" s="1"/>
  <c r="BC121" i="1"/>
  <c r="BE121" i="1" s="1"/>
  <c r="AV121" i="1"/>
  <c r="AX121" i="1" s="1"/>
  <c r="AO121" i="1"/>
  <c r="AQ121" i="1" s="1"/>
  <c r="AT121" i="1" s="1"/>
  <c r="AU121" i="1" s="1"/>
  <c r="AH121" i="1"/>
  <c r="AJ121" i="1" s="1"/>
  <c r="AA121" i="1"/>
  <c r="AC121" i="1" s="1"/>
  <c r="AD121" i="1" s="1"/>
  <c r="U121" i="1"/>
  <c r="CL121" i="1" s="1"/>
  <c r="CN121" i="1" s="1"/>
  <c r="CE120" i="1"/>
  <c r="CG120" i="1" s="1"/>
  <c r="BX120" i="1"/>
  <c r="BZ120" i="1" s="1"/>
  <c r="BQ120" i="1"/>
  <c r="BS120" i="1" s="1"/>
  <c r="BT120" i="1" s="1"/>
  <c r="BJ120" i="1"/>
  <c r="BL120" i="1" s="1"/>
  <c r="BC120" i="1"/>
  <c r="BE120" i="1" s="1"/>
  <c r="BF120" i="1" s="1"/>
  <c r="AV120" i="1"/>
  <c r="AX120" i="1" s="1"/>
  <c r="AO120" i="1"/>
  <c r="AQ120" i="1" s="1"/>
  <c r="AH120" i="1"/>
  <c r="AJ120" i="1" s="1"/>
  <c r="AA120" i="1"/>
  <c r="AC120" i="1" s="1"/>
  <c r="AF120" i="1" s="1"/>
  <c r="AG120" i="1" s="1"/>
  <c r="U120" i="1"/>
  <c r="CL120" i="1" s="1"/>
  <c r="CN120" i="1" s="1"/>
  <c r="CE119" i="1"/>
  <c r="CG119" i="1" s="1"/>
  <c r="BX119" i="1"/>
  <c r="BZ119" i="1" s="1"/>
  <c r="CC119" i="1" s="1"/>
  <c r="CD119" i="1" s="1"/>
  <c r="BQ119" i="1"/>
  <c r="BS119" i="1" s="1"/>
  <c r="BJ119" i="1"/>
  <c r="BL119" i="1" s="1"/>
  <c r="BC119" i="1"/>
  <c r="BE119" i="1" s="1"/>
  <c r="BH119" i="1" s="1"/>
  <c r="BI119" i="1" s="1"/>
  <c r="AV119" i="1"/>
  <c r="AX119" i="1" s="1"/>
  <c r="AO119" i="1"/>
  <c r="AQ119" i="1" s="1"/>
  <c r="AH119" i="1"/>
  <c r="AJ119" i="1" s="1"/>
  <c r="AA119" i="1"/>
  <c r="AC119" i="1" s="1"/>
  <c r="U119" i="1"/>
  <c r="CL119" i="1" s="1"/>
  <c r="CN119" i="1" s="1"/>
  <c r="CE118" i="1"/>
  <c r="CG118" i="1" s="1"/>
  <c r="BX118" i="1"/>
  <c r="BZ118" i="1" s="1"/>
  <c r="BQ118" i="1"/>
  <c r="BS118" i="1" s="1"/>
  <c r="BJ118" i="1"/>
  <c r="BL118" i="1" s="1"/>
  <c r="BO118" i="1" s="1"/>
  <c r="BP118" i="1" s="1"/>
  <c r="BC118" i="1"/>
  <c r="BE118" i="1" s="1"/>
  <c r="BF118" i="1" s="1"/>
  <c r="AV118" i="1"/>
  <c r="AX118" i="1" s="1"/>
  <c r="BA118" i="1" s="1"/>
  <c r="BB118" i="1" s="1"/>
  <c r="AO118" i="1"/>
  <c r="AQ118" i="1" s="1"/>
  <c r="AH118" i="1"/>
  <c r="AJ118" i="1" s="1"/>
  <c r="AA118" i="1"/>
  <c r="AC118" i="1" s="1"/>
  <c r="AD118" i="1" s="1"/>
  <c r="U118" i="1"/>
  <c r="CL118" i="1" s="1"/>
  <c r="CN118" i="1" s="1"/>
  <c r="CE117" i="1"/>
  <c r="CG117" i="1" s="1"/>
  <c r="BX117" i="1"/>
  <c r="BZ117" i="1" s="1"/>
  <c r="BQ117" i="1"/>
  <c r="BS117" i="1" s="1"/>
  <c r="BJ117" i="1"/>
  <c r="BL117" i="1" s="1"/>
  <c r="BM117" i="1" s="1"/>
  <c r="BC117" i="1"/>
  <c r="BE117" i="1" s="1"/>
  <c r="BH117" i="1" s="1"/>
  <c r="BI117" i="1" s="1"/>
  <c r="AV117" i="1"/>
  <c r="AX117" i="1" s="1"/>
  <c r="AY117" i="1" s="1"/>
  <c r="AO117" i="1"/>
  <c r="AQ117" i="1" s="1"/>
  <c r="AH117" i="1"/>
  <c r="AJ117" i="1" s="1"/>
  <c r="AA117" i="1"/>
  <c r="AC117" i="1" s="1"/>
  <c r="U117" i="1"/>
  <c r="CL117" i="1" s="1"/>
  <c r="CN117" i="1" s="1"/>
  <c r="CE116" i="1"/>
  <c r="CG116" i="1" s="1"/>
  <c r="BX116" i="1"/>
  <c r="BZ116" i="1" s="1"/>
  <c r="BQ116" i="1"/>
  <c r="BS116" i="1" s="1"/>
  <c r="BJ116" i="1"/>
  <c r="BL116" i="1" s="1"/>
  <c r="BC116" i="1"/>
  <c r="BE116" i="1" s="1"/>
  <c r="AV116" i="1"/>
  <c r="AX116" i="1" s="1"/>
  <c r="AO116" i="1"/>
  <c r="AQ116" i="1" s="1"/>
  <c r="AR116" i="1" s="1"/>
  <c r="AH116" i="1"/>
  <c r="AJ116" i="1" s="1"/>
  <c r="AM116" i="1" s="1"/>
  <c r="AN116" i="1" s="1"/>
  <c r="AA116" i="1"/>
  <c r="AC116" i="1" s="1"/>
  <c r="U116" i="1"/>
  <c r="CL116" i="1" s="1"/>
  <c r="CN116" i="1" s="1"/>
  <c r="CE115" i="1"/>
  <c r="CG115" i="1" s="1"/>
  <c r="BX115" i="1"/>
  <c r="BZ115" i="1" s="1"/>
  <c r="BQ115" i="1"/>
  <c r="BS115" i="1" s="1"/>
  <c r="BJ115" i="1"/>
  <c r="BL115" i="1" s="1"/>
  <c r="BC115" i="1"/>
  <c r="BE115" i="1" s="1"/>
  <c r="AV115" i="1"/>
  <c r="AX115" i="1" s="1"/>
  <c r="BA115" i="1" s="1"/>
  <c r="BB115" i="1" s="1"/>
  <c r="AO115" i="1"/>
  <c r="AQ115" i="1" s="1"/>
  <c r="AT115" i="1" s="1"/>
  <c r="AU115" i="1" s="1"/>
  <c r="AH115" i="1"/>
  <c r="AJ115" i="1" s="1"/>
  <c r="AK115" i="1" s="1"/>
  <c r="AA115" i="1"/>
  <c r="AC115" i="1" s="1"/>
  <c r="U115" i="1"/>
  <c r="CL115" i="1" s="1"/>
  <c r="CN115" i="1" s="1"/>
  <c r="CO115" i="1" s="1"/>
  <c r="CE114" i="1"/>
  <c r="CG114" i="1" s="1"/>
  <c r="BX114" i="1"/>
  <c r="BZ114" i="1" s="1"/>
  <c r="CC114" i="1" s="1"/>
  <c r="CD114" i="1" s="1"/>
  <c r="BQ114" i="1"/>
  <c r="BS114" i="1" s="1"/>
  <c r="BJ114" i="1"/>
  <c r="BL114" i="1" s="1"/>
  <c r="BC114" i="1"/>
  <c r="BE114" i="1" s="1"/>
  <c r="AV114" i="1"/>
  <c r="AX114" i="1" s="1"/>
  <c r="AO114" i="1"/>
  <c r="AQ114" i="1" s="1"/>
  <c r="AH114" i="1"/>
  <c r="AJ114" i="1" s="1"/>
  <c r="AA114" i="1"/>
  <c r="AC114" i="1" s="1"/>
  <c r="AD114" i="1" s="1"/>
  <c r="U114" i="1"/>
  <c r="CL114" i="1" s="1"/>
  <c r="CN114" i="1" s="1"/>
  <c r="CE113" i="1"/>
  <c r="CG113" i="1" s="1"/>
  <c r="BX113" i="1"/>
  <c r="BZ113" i="1" s="1"/>
  <c r="BQ113" i="1"/>
  <c r="BS113" i="1" s="1"/>
  <c r="BV113" i="1" s="1"/>
  <c r="BW113" i="1" s="1"/>
  <c r="BJ113" i="1"/>
  <c r="BL113" i="1" s="1"/>
  <c r="BC113" i="1"/>
  <c r="BE113" i="1" s="1"/>
  <c r="BF113" i="1" s="1"/>
  <c r="AV113" i="1"/>
  <c r="AX113" i="1" s="1"/>
  <c r="AO113" i="1"/>
  <c r="AQ113" i="1" s="1"/>
  <c r="AH113" i="1"/>
  <c r="AJ113" i="1" s="1"/>
  <c r="AA113" i="1"/>
  <c r="AC113" i="1" s="1"/>
  <c r="U113" i="1"/>
  <c r="CL113" i="1" s="1"/>
  <c r="CN113" i="1" s="1"/>
  <c r="CE112" i="1"/>
  <c r="CG112" i="1" s="1"/>
  <c r="BX112" i="1"/>
  <c r="BZ112" i="1" s="1"/>
  <c r="CC112" i="1" s="1"/>
  <c r="CD112" i="1" s="1"/>
  <c r="BQ112" i="1"/>
  <c r="BS112" i="1" s="1"/>
  <c r="BJ112" i="1"/>
  <c r="BL112" i="1" s="1"/>
  <c r="BC112" i="1"/>
  <c r="BE112" i="1" s="1"/>
  <c r="AV112" i="1"/>
  <c r="AX112" i="1" s="1"/>
  <c r="BA112" i="1" s="1"/>
  <c r="BB112" i="1" s="1"/>
  <c r="AO112" i="1"/>
  <c r="AQ112" i="1" s="1"/>
  <c r="AR112" i="1" s="1"/>
  <c r="AH112" i="1"/>
  <c r="AJ112" i="1" s="1"/>
  <c r="AA112" i="1"/>
  <c r="AC112" i="1" s="1"/>
  <c r="AD112" i="1" s="1"/>
  <c r="U112" i="1"/>
  <c r="CL112" i="1" s="1"/>
  <c r="CN112" i="1" s="1"/>
  <c r="CE111" i="1"/>
  <c r="CG111" i="1" s="1"/>
  <c r="BX111" i="1"/>
  <c r="BZ111" i="1" s="1"/>
  <c r="BQ111" i="1"/>
  <c r="BS111" i="1" s="1"/>
  <c r="BV111" i="1" s="1"/>
  <c r="BW111" i="1" s="1"/>
  <c r="BJ111" i="1"/>
  <c r="BL111" i="1" s="1"/>
  <c r="BC111" i="1"/>
  <c r="BE111" i="1" s="1"/>
  <c r="AV111" i="1"/>
  <c r="AX111" i="1" s="1"/>
  <c r="AO111" i="1"/>
  <c r="AQ111" i="1" s="1"/>
  <c r="AH111" i="1"/>
  <c r="AJ111" i="1" s="1"/>
  <c r="AA111" i="1"/>
  <c r="AC111" i="1" s="1"/>
  <c r="AF111" i="1" s="1"/>
  <c r="AG111" i="1" s="1"/>
  <c r="U111" i="1"/>
  <c r="CL111" i="1" s="1"/>
  <c r="CN111" i="1" s="1"/>
  <c r="CE110" i="1"/>
  <c r="CG110" i="1" s="1"/>
  <c r="CH110" i="1" s="1"/>
  <c r="BX110" i="1"/>
  <c r="BZ110" i="1" s="1"/>
  <c r="BQ110" i="1"/>
  <c r="BS110" i="1" s="1"/>
  <c r="BT110" i="1" s="1"/>
  <c r="BJ110" i="1"/>
  <c r="BL110" i="1" s="1"/>
  <c r="BC110" i="1"/>
  <c r="BE110" i="1" s="1"/>
  <c r="AV110" i="1"/>
  <c r="AX110" i="1" s="1"/>
  <c r="AO110" i="1"/>
  <c r="AQ110" i="1" s="1"/>
  <c r="AH110" i="1"/>
  <c r="AJ110" i="1" s="1"/>
  <c r="AM110" i="1" s="1"/>
  <c r="AN110" i="1" s="1"/>
  <c r="AA110" i="1"/>
  <c r="AC110" i="1" s="1"/>
  <c r="AD110" i="1" s="1"/>
  <c r="U110" i="1"/>
  <c r="CL110" i="1" s="1"/>
  <c r="CN110" i="1" s="1"/>
  <c r="CE109" i="1"/>
  <c r="CG109" i="1" s="1"/>
  <c r="CJ109" i="1" s="1"/>
  <c r="CK109" i="1" s="1"/>
  <c r="BX109" i="1"/>
  <c r="BZ109" i="1" s="1"/>
  <c r="CA109" i="1" s="1"/>
  <c r="BQ109" i="1"/>
  <c r="BS109" i="1" s="1"/>
  <c r="BV109" i="1" s="1"/>
  <c r="BW109" i="1" s="1"/>
  <c r="BJ109" i="1"/>
  <c r="BL109" i="1" s="1"/>
  <c r="BC109" i="1"/>
  <c r="BE109" i="1" s="1"/>
  <c r="BH109" i="1" s="1"/>
  <c r="BI109" i="1" s="1"/>
  <c r="AV109" i="1"/>
  <c r="AX109" i="1" s="1"/>
  <c r="AY109" i="1" s="1"/>
  <c r="AO109" i="1"/>
  <c r="AQ109" i="1" s="1"/>
  <c r="AH109" i="1"/>
  <c r="AJ109" i="1" s="1"/>
  <c r="AA109" i="1"/>
  <c r="AC109" i="1" s="1"/>
  <c r="AD109" i="1" s="1"/>
  <c r="U109" i="1"/>
  <c r="CL109" i="1" s="1"/>
  <c r="CN109" i="1" s="1"/>
  <c r="CO109" i="1" s="1"/>
  <c r="CE108" i="1"/>
  <c r="CG108" i="1" s="1"/>
  <c r="BX108" i="1"/>
  <c r="BZ108" i="1" s="1"/>
  <c r="CC108" i="1" s="1"/>
  <c r="CD108" i="1" s="1"/>
  <c r="BQ108" i="1"/>
  <c r="BS108" i="1" s="1"/>
  <c r="BJ108" i="1"/>
  <c r="BL108" i="1" s="1"/>
  <c r="BO108" i="1" s="1"/>
  <c r="BP108" i="1" s="1"/>
  <c r="BC108" i="1"/>
  <c r="BE108" i="1" s="1"/>
  <c r="BF108" i="1" s="1"/>
  <c r="AV108" i="1"/>
  <c r="AX108" i="1" s="1"/>
  <c r="BA108" i="1" s="1"/>
  <c r="BB108" i="1" s="1"/>
  <c r="AO108" i="1"/>
  <c r="AQ108" i="1" s="1"/>
  <c r="AR108" i="1" s="1"/>
  <c r="AH108" i="1"/>
  <c r="AJ108" i="1" s="1"/>
  <c r="AA108" i="1"/>
  <c r="AC108" i="1" s="1"/>
  <c r="U108" i="1"/>
  <c r="CL108" i="1" s="1"/>
  <c r="CN108" i="1" s="1"/>
  <c r="CQ108" i="1" s="1"/>
  <c r="CR108" i="1" s="1"/>
  <c r="CE107" i="1"/>
  <c r="CG107" i="1" s="1"/>
  <c r="BX107" i="1"/>
  <c r="BZ107" i="1" s="1"/>
  <c r="BQ107" i="1"/>
  <c r="BS107" i="1" s="1"/>
  <c r="BJ107" i="1"/>
  <c r="BL107" i="1" s="1"/>
  <c r="BC107" i="1"/>
  <c r="BE107" i="1" s="1"/>
  <c r="BH107" i="1" s="1"/>
  <c r="BI107" i="1" s="1"/>
  <c r="AV107" i="1"/>
  <c r="AX107" i="1" s="1"/>
  <c r="BA107" i="1" s="1"/>
  <c r="BB107" i="1" s="1"/>
  <c r="AO107" i="1"/>
  <c r="AQ107" i="1" s="1"/>
  <c r="AT107" i="1" s="1"/>
  <c r="AU107" i="1" s="1"/>
  <c r="AH107" i="1"/>
  <c r="AJ107" i="1" s="1"/>
  <c r="AA107" i="1"/>
  <c r="AC107" i="1" s="1"/>
  <c r="U107" i="1"/>
  <c r="CL107" i="1" s="1"/>
  <c r="CN107" i="1" s="1"/>
  <c r="CO107" i="1" s="1"/>
  <c r="CE106" i="1"/>
  <c r="CG106" i="1" s="1"/>
  <c r="BX106" i="1"/>
  <c r="BZ106" i="1" s="1"/>
  <c r="BQ106" i="1"/>
  <c r="BS106" i="1" s="1"/>
  <c r="BJ106" i="1"/>
  <c r="BL106" i="1" s="1"/>
  <c r="BC106" i="1"/>
  <c r="BE106" i="1" s="1"/>
  <c r="AX106" i="1"/>
  <c r="BA106" i="1" s="1"/>
  <c r="BB106" i="1" s="1"/>
  <c r="AO106" i="1"/>
  <c r="AQ106" i="1" s="1"/>
  <c r="AT106" i="1" s="1"/>
  <c r="AU106" i="1" s="1"/>
  <c r="AH106" i="1"/>
  <c r="AJ106" i="1" s="1"/>
  <c r="AA106" i="1"/>
  <c r="AC106" i="1" s="1"/>
  <c r="AF106" i="1" s="1"/>
  <c r="AG106" i="1" s="1"/>
  <c r="U106" i="1"/>
  <c r="CL106" i="1" s="1"/>
  <c r="CN106" i="1" s="1"/>
  <c r="CE105" i="1"/>
  <c r="CG105" i="1" s="1"/>
  <c r="BX105" i="1"/>
  <c r="BZ105" i="1" s="1"/>
  <c r="CC105" i="1" s="1"/>
  <c r="CD105" i="1" s="1"/>
  <c r="BQ105" i="1"/>
  <c r="BS105" i="1" s="1"/>
  <c r="BJ105" i="1"/>
  <c r="BL105" i="1" s="1"/>
  <c r="BC105" i="1"/>
  <c r="BE105" i="1" s="1"/>
  <c r="AV105" i="1"/>
  <c r="AX105" i="1" s="1"/>
  <c r="AO105" i="1"/>
  <c r="AQ105" i="1" s="1"/>
  <c r="AR105" i="1" s="1"/>
  <c r="AH105" i="1"/>
  <c r="AJ105" i="1" s="1"/>
  <c r="AM105" i="1" s="1"/>
  <c r="AN105" i="1" s="1"/>
  <c r="AA105" i="1"/>
  <c r="AC105" i="1" s="1"/>
  <c r="AD105" i="1" s="1"/>
  <c r="U105" i="1"/>
  <c r="CL105" i="1" s="1"/>
  <c r="CN105" i="1" s="1"/>
  <c r="CQ105" i="1" s="1"/>
  <c r="CR105" i="1" s="1"/>
  <c r="CE104" i="1"/>
  <c r="CG104" i="1" s="1"/>
  <c r="BX104" i="1"/>
  <c r="BZ104" i="1" s="1"/>
  <c r="BQ104" i="1"/>
  <c r="BS104" i="1" s="1"/>
  <c r="BT104" i="1" s="1"/>
  <c r="BJ104" i="1"/>
  <c r="BL104" i="1" s="1"/>
  <c r="BC104" i="1"/>
  <c r="BE104" i="1" s="1"/>
  <c r="AV104" i="1"/>
  <c r="AX104" i="1" s="1"/>
  <c r="AO104" i="1"/>
  <c r="AQ104" i="1" s="1"/>
  <c r="AT104" i="1" s="1"/>
  <c r="AU104" i="1" s="1"/>
  <c r="AH104" i="1"/>
  <c r="AJ104" i="1" s="1"/>
  <c r="AA104" i="1"/>
  <c r="AC104" i="1" s="1"/>
  <c r="U104" i="1"/>
  <c r="CL104" i="1" s="1"/>
  <c r="CN104" i="1" s="1"/>
  <c r="CO104" i="1" s="1"/>
  <c r="CE103" i="1"/>
  <c r="CG103" i="1" s="1"/>
  <c r="CH103" i="1" s="1"/>
  <c r="BX103" i="1"/>
  <c r="BZ103" i="1" s="1"/>
  <c r="BQ103" i="1"/>
  <c r="BS103" i="1" s="1"/>
  <c r="BJ103" i="1"/>
  <c r="BL103" i="1" s="1"/>
  <c r="BC103" i="1"/>
  <c r="BE103" i="1" s="1"/>
  <c r="AV103" i="1"/>
  <c r="AX103" i="1" s="1"/>
  <c r="AO103" i="1"/>
  <c r="AQ103" i="1" s="1"/>
  <c r="AH103" i="1"/>
  <c r="AJ103" i="1" s="1"/>
  <c r="AM103" i="1" s="1"/>
  <c r="AN103" i="1" s="1"/>
  <c r="AA103" i="1"/>
  <c r="AC103" i="1" s="1"/>
  <c r="AD103" i="1" s="1"/>
  <c r="U103" i="1"/>
  <c r="CL103" i="1" s="1"/>
  <c r="CN103" i="1" s="1"/>
  <c r="CQ103" i="1" s="1"/>
  <c r="CR103" i="1" s="1"/>
  <c r="CE102" i="1"/>
  <c r="CG102" i="1" s="1"/>
  <c r="CH102" i="1" s="1"/>
  <c r="BX102" i="1"/>
  <c r="BZ102" i="1" s="1"/>
  <c r="BQ102" i="1"/>
  <c r="BS102" i="1" s="1"/>
  <c r="BV102" i="1" s="1"/>
  <c r="BW102" i="1" s="1"/>
  <c r="AA102" i="1"/>
  <c r="AC102" i="1" s="1"/>
  <c r="AF102" i="1" s="1"/>
  <c r="AG102" i="1" s="1"/>
  <c r="U102" i="1"/>
  <c r="CL102" i="1" s="1"/>
  <c r="CN102" i="1" s="1"/>
  <c r="CE101" i="1"/>
  <c r="CG101" i="1" s="1"/>
  <c r="BX101" i="1"/>
  <c r="BZ101" i="1" s="1"/>
  <c r="BQ101" i="1"/>
  <c r="BS101" i="1" s="1"/>
  <c r="AA101" i="1"/>
  <c r="AC101" i="1" s="1"/>
  <c r="U101" i="1"/>
  <c r="CL101" i="1" s="1"/>
  <c r="CN101" i="1" s="1"/>
  <c r="CQ101" i="1" s="1"/>
  <c r="CR101" i="1" s="1"/>
  <c r="CE100" i="1"/>
  <c r="CG100" i="1" s="1"/>
  <c r="BX100" i="1"/>
  <c r="BZ100" i="1" s="1"/>
  <c r="BQ100" i="1"/>
  <c r="BS100" i="1" s="1"/>
  <c r="BV100" i="1" s="1"/>
  <c r="BW100" i="1" s="1"/>
  <c r="AA100" i="1"/>
  <c r="AC100" i="1" s="1"/>
  <c r="U100" i="1"/>
  <c r="CL100" i="1" s="1"/>
  <c r="CN100" i="1" s="1"/>
  <c r="CE99" i="1"/>
  <c r="CG99" i="1" s="1"/>
  <c r="CJ99" i="1" s="1"/>
  <c r="CK99" i="1" s="1"/>
  <c r="BX99" i="1"/>
  <c r="BZ99" i="1" s="1"/>
  <c r="BQ99" i="1"/>
  <c r="BS99" i="1" s="1"/>
  <c r="BJ99" i="1"/>
  <c r="BL99" i="1" s="1"/>
  <c r="BC99" i="1"/>
  <c r="BE99" i="1" s="1"/>
  <c r="BH99" i="1" s="1"/>
  <c r="BI99" i="1" s="1"/>
  <c r="AV99" i="1"/>
  <c r="AX99" i="1" s="1"/>
  <c r="AO99" i="1"/>
  <c r="AQ99" i="1" s="1"/>
  <c r="AH99" i="1"/>
  <c r="AJ99" i="1" s="1"/>
  <c r="AA99" i="1"/>
  <c r="AC99" i="1" s="1"/>
  <c r="AF99" i="1" s="1"/>
  <c r="AG99" i="1" s="1"/>
  <c r="U99" i="1"/>
  <c r="CL99" i="1" s="1"/>
  <c r="CN99" i="1" s="1"/>
  <c r="CE98" i="1"/>
  <c r="CG98" i="1" s="1"/>
  <c r="BX98" i="1"/>
  <c r="BZ98" i="1" s="1"/>
  <c r="CC98" i="1" s="1"/>
  <c r="CD98" i="1" s="1"/>
  <c r="BQ98" i="1"/>
  <c r="BS98" i="1" s="1"/>
  <c r="BJ98" i="1"/>
  <c r="BL98" i="1" s="1"/>
  <c r="BC98" i="1"/>
  <c r="BE98" i="1" s="1"/>
  <c r="AV98" i="1"/>
  <c r="AX98" i="1" s="1"/>
  <c r="AY98" i="1" s="1"/>
  <c r="AO98" i="1"/>
  <c r="AQ98" i="1" s="1"/>
  <c r="AH98" i="1"/>
  <c r="AJ98" i="1" s="1"/>
  <c r="AA98" i="1"/>
  <c r="AC98" i="1" s="1"/>
  <c r="U98" i="1"/>
  <c r="CL98" i="1" s="1"/>
  <c r="CN98" i="1" s="1"/>
  <c r="CE97" i="1"/>
  <c r="CG97" i="1" s="1"/>
  <c r="BX97" i="1"/>
  <c r="BZ97" i="1" s="1"/>
  <c r="CC97" i="1" s="1"/>
  <c r="CD97" i="1" s="1"/>
  <c r="BQ97" i="1"/>
  <c r="BS97" i="1" s="1"/>
  <c r="BJ97" i="1"/>
  <c r="BL97" i="1" s="1"/>
  <c r="BC97" i="1"/>
  <c r="BE97" i="1" s="1"/>
  <c r="AV97" i="1"/>
  <c r="AX97" i="1" s="1"/>
  <c r="AO97" i="1"/>
  <c r="AQ97" i="1" s="1"/>
  <c r="AH97" i="1"/>
  <c r="AJ97" i="1" s="1"/>
  <c r="AA97" i="1"/>
  <c r="AC97" i="1" s="1"/>
  <c r="U97" i="1"/>
  <c r="CL97" i="1" s="1"/>
  <c r="CN97" i="1" s="1"/>
  <c r="CO97" i="1" s="1"/>
  <c r="CE96" i="1"/>
  <c r="CG96" i="1" s="1"/>
  <c r="CH96" i="1" s="1"/>
  <c r="BX96" i="1"/>
  <c r="BZ96" i="1" s="1"/>
  <c r="BQ96" i="1"/>
  <c r="BS96" i="1" s="1"/>
  <c r="BJ96" i="1"/>
  <c r="BL96" i="1" s="1"/>
  <c r="BC96" i="1"/>
  <c r="BE96" i="1" s="1"/>
  <c r="AV96" i="1"/>
  <c r="AX96" i="1" s="1"/>
  <c r="AO96" i="1"/>
  <c r="AQ96" i="1" s="1"/>
  <c r="AH96" i="1"/>
  <c r="AJ96" i="1" s="1"/>
  <c r="AM96" i="1" s="1"/>
  <c r="AN96" i="1" s="1"/>
  <c r="AA96" i="1"/>
  <c r="AC96" i="1" s="1"/>
  <c r="U96" i="1"/>
  <c r="CL96" i="1" s="1"/>
  <c r="CN96" i="1" s="1"/>
  <c r="CE95" i="1"/>
  <c r="CG95" i="1" s="1"/>
  <c r="BX95" i="1"/>
  <c r="BZ95" i="1" s="1"/>
  <c r="BQ95" i="1"/>
  <c r="BS95" i="1" s="1"/>
  <c r="BV95" i="1" s="1"/>
  <c r="BW95" i="1" s="1"/>
  <c r="BJ95" i="1"/>
  <c r="BL95" i="1" s="1"/>
  <c r="BO95" i="1" s="1"/>
  <c r="BP95" i="1" s="1"/>
  <c r="BC95" i="1"/>
  <c r="BE95" i="1" s="1"/>
  <c r="BH95" i="1" s="1"/>
  <c r="BI95" i="1" s="1"/>
  <c r="AV95" i="1"/>
  <c r="AX95" i="1" s="1"/>
  <c r="AO95" i="1"/>
  <c r="AQ95" i="1" s="1"/>
  <c r="AH95" i="1"/>
  <c r="AJ95" i="1" s="1"/>
  <c r="AA95" i="1"/>
  <c r="AC95" i="1" s="1"/>
  <c r="U95" i="1"/>
  <c r="CL95" i="1" s="1"/>
  <c r="CN95" i="1" s="1"/>
  <c r="CE94" i="1"/>
  <c r="CG94" i="1" s="1"/>
  <c r="BX94" i="1"/>
  <c r="BZ94" i="1" s="1"/>
  <c r="BQ94" i="1"/>
  <c r="BS94" i="1" s="1"/>
  <c r="BJ94" i="1"/>
  <c r="BL94" i="1" s="1"/>
  <c r="BO94" i="1" s="1"/>
  <c r="BP94" i="1" s="1"/>
  <c r="BC94" i="1"/>
  <c r="BE94" i="1" s="1"/>
  <c r="AV94" i="1"/>
  <c r="AX94" i="1" s="1"/>
  <c r="AO94" i="1"/>
  <c r="AQ94" i="1" s="1"/>
  <c r="AH94" i="1"/>
  <c r="AJ94" i="1" s="1"/>
  <c r="AA94" i="1"/>
  <c r="AC94" i="1" s="1"/>
  <c r="U94" i="1"/>
  <c r="CL94" i="1" s="1"/>
  <c r="CN94" i="1" s="1"/>
  <c r="CE93" i="1"/>
  <c r="CG93" i="1" s="1"/>
  <c r="BX93" i="1"/>
  <c r="BZ93" i="1" s="1"/>
  <c r="BQ93" i="1"/>
  <c r="BS93" i="1" s="1"/>
  <c r="BJ93" i="1"/>
  <c r="BL93" i="1" s="1"/>
  <c r="BM93" i="1" s="1"/>
  <c r="BC93" i="1"/>
  <c r="BE93" i="1" s="1"/>
  <c r="AV93" i="1"/>
  <c r="AX93" i="1" s="1"/>
  <c r="AO93" i="1"/>
  <c r="AQ93" i="1" s="1"/>
  <c r="AT93" i="1" s="1"/>
  <c r="AU93" i="1" s="1"/>
  <c r="AH93" i="1"/>
  <c r="AJ93" i="1" s="1"/>
  <c r="AA93" i="1"/>
  <c r="AC93" i="1" s="1"/>
  <c r="U93" i="1"/>
  <c r="CL93" i="1" s="1"/>
  <c r="CN93" i="1" s="1"/>
  <c r="CO93" i="1" s="1"/>
  <c r="CE92" i="1"/>
  <c r="CG92" i="1" s="1"/>
  <c r="CH92" i="1" s="1"/>
  <c r="BX92" i="1"/>
  <c r="BZ92" i="1" s="1"/>
  <c r="BQ92" i="1"/>
  <c r="BS92" i="1" s="1"/>
  <c r="BJ92" i="1"/>
  <c r="BL92" i="1" s="1"/>
  <c r="BC92" i="1"/>
  <c r="BE92" i="1" s="1"/>
  <c r="BF92" i="1" s="1"/>
  <c r="AV92" i="1"/>
  <c r="AX92" i="1" s="1"/>
  <c r="AO92" i="1"/>
  <c r="AQ92" i="1" s="1"/>
  <c r="AT92" i="1" s="1"/>
  <c r="AU92" i="1" s="1"/>
  <c r="AH92" i="1"/>
  <c r="AJ92" i="1" s="1"/>
  <c r="AM92" i="1" s="1"/>
  <c r="AN92" i="1" s="1"/>
  <c r="AA92" i="1"/>
  <c r="AC92" i="1" s="1"/>
  <c r="U92" i="1"/>
  <c r="CL92" i="1" s="1"/>
  <c r="CN92" i="1" s="1"/>
  <c r="CE91" i="1"/>
  <c r="CG91" i="1" s="1"/>
  <c r="BX91" i="1"/>
  <c r="BZ91" i="1" s="1"/>
  <c r="BQ91" i="1"/>
  <c r="BS91" i="1" s="1"/>
  <c r="BJ91" i="1"/>
  <c r="BL91" i="1" s="1"/>
  <c r="BC91" i="1"/>
  <c r="BE91" i="1" s="1"/>
  <c r="BF91" i="1" s="1"/>
  <c r="AV91" i="1"/>
  <c r="AX91" i="1" s="1"/>
  <c r="AO91" i="1"/>
  <c r="AQ91" i="1" s="1"/>
  <c r="AH91" i="1"/>
  <c r="AJ91" i="1" s="1"/>
  <c r="AA91" i="1"/>
  <c r="AC91" i="1" s="1"/>
  <c r="U91" i="1"/>
  <c r="CL91" i="1" s="1"/>
  <c r="CN91" i="1" s="1"/>
  <c r="CE90" i="1"/>
  <c r="CG90" i="1" s="1"/>
  <c r="BX90" i="1"/>
  <c r="BZ90" i="1" s="1"/>
  <c r="CC90" i="1" s="1"/>
  <c r="CD90" i="1" s="1"/>
  <c r="BQ90" i="1"/>
  <c r="BS90" i="1" s="1"/>
  <c r="BT90" i="1" s="1"/>
  <c r="BJ90" i="1"/>
  <c r="BL90" i="1" s="1"/>
  <c r="BO90" i="1" s="1"/>
  <c r="BP90" i="1" s="1"/>
  <c r="BC90" i="1"/>
  <c r="BE90" i="1" s="1"/>
  <c r="BF90" i="1" s="1"/>
  <c r="AV90" i="1"/>
  <c r="AX90" i="1" s="1"/>
  <c r="AO90" i="1"/>
  <c r="AQ90" i="1" s="1"/>
  <c r="AH90" i="1"/>
  <c r="AJ90" i="1" s="1"/>
  <c r="AA90" i="1"/>
  <c r="AC90" i="1" s="1"/>
  <c r="U90" i="1"/>
  <c r="CL90" i="1" s="1"/>
  <c r="CN90" i="1" s="1"/>
  <c r="CE89" i="1"/>
  <c r="CG89" i="1" s="1"/>
  <c r="BX89" i="1"/>
  <c r="BZ89" i="1" s="1"/>
  <c r="BQ89" i="1"/>
  <c r="BS89" i="1" s="1"/>
  <c r="BV89" i="1" s="1"/>
  <c r="BW89" i="1" s="1"/>
  <c r="BJ89" i="1"/>
  <c r="BL89" i="1" s="1"/>
  <c r="BM89" i="1" s="1"/>
  <c r="BC89" i="1"/>
  <c r="BE89" i="1" s="1"/>
  <c r="BH89" i="1" s="1"/>
  <c r="BI89" i="1" s="1"/>
  <c r="AV89" i="1"/>
  <c r="AX89" i="1" s="1"/>
  <c r="AO89" i="1"/>
  <c r="AQ89" i="1" s="1"/>
  <c r="AR89" i="1" s="1"/>
  <c r="AH89" i="1"/>
  <c r="AJ89" i="1" s="1"/>
  <c r="AA89" i="1"/>
  <c r="AC89" i="1" s="1"/>
  <c r="U89" i="1"/>
  <c r="CL89" i="1" s="1"/>
  <c r="CN89" i="1" s="1"/>
  <c r="CE88" i="1"/>
  <c r="CG88" i="1" s="1"/>
  <c r="BX88" i="1"/>
  <c r="BZ88" i="1" s="1"/>
  <c r="CC88" i="1" s="1"/>
  <c r="CD88" i="1" s="1"/>
  <c r="BQ88" i="1"/>
  <c r="BS88" i="1" s="1"/>
  <c r="BJ88" i="1"/>
  <c r="BL88" i="1" s="1"/>
  <c r="BO88" i="1" s="1"/>
  <c r="BP88" i="1" s="1"/>
  <c r="BC88" i="1"/>
  <c r="BE88" i="1" s="1"/>
  <c r="AV88" i="1"/>
  <c r="AX88" i="1" s="1"/>
  <c r="AO88" i="1"/>
  <c r="AQ88" i="1" s="1"/>
  <c r="AH88" i="1"/>
  <c r="AJ88" i="1" s="1"/>
  <c r="AA88" i="1"/>
  <c r="AC88" i="1" s="1"/>
  <c r="AD88" i="1" s="1"/>
  <c r="U88" i="1"/>
  <c r="CL88" i="1" s="1"/>
  <c r="CN88" i="1" s="1"/>
  <c r="CE87" i="1"/>
  <c r="CG87" i="1" s="1"/>
  <c r="CJ87" i="1" s="1"/>
  <c r="CK87" i="1" s="1"/>
  <c r="BX87" i="1"/>
  <c r="BZ87" i="1" s="1"/>
  <c r="BQ87" i="1"/>
  <c r="BS87" i="1" s="1"/>
  <c r="BJ87" i="1"/>
  <c r="BL87" i="1" s="1"/>
  <c r="BC87" i="1"/>
  <c r="BE87" i="1" s="1"/>
  <c r="AV87" i="1"/>
  <c r="AX87" i="1" s="1"/>
  <c r="AO87" i="1"/>
  <c r="AQ87" i="1" s="1"/>
  <c r="AH87" i="1"/>
  <c r="AJ87" i="1" s="1"/>
  <c r="AA87" i="1"/>
  <c r="AC87" i="1" s="1"/>
  <c r="AD87" i="1" s="1"/>
  <c r="U87" i="1"/>
  <c r="CL87" i="1" s="1"/>
  <c r="CN87" i="1" s="1"/>
  <c r="CO87" i="1" s="1"/>
  <c r="CE86" i="1"/>
  <c r="CG86" i="1" s="1"/>
  <c r="BX86" i="1"/>
  <c r="BZ86" i="1" s="1"/>
  <c r="CA86" i="1" s="1"/>
  <c r="BQ86" i="1"/>
  <c r="BS86" i="1" s="1"/>
  <c r="BJ86" i="1"/>
  <c r="BL86" i="1" s="1"/>
  <c r="BO86" i="1" s="1"/>
  <c r="BP86" i="1" s="1"/>
  <c r="BC86" i="1"/>
  <c r="BE86" i="1" s="1"/>
  <c r="BH86" i="1" s="1"/>
  <c r="BI86" i="1" s="1"/>
  <c r="AV86" i="1"/>
  <c r="AX86" i="1" s="1"/>
  <c r="AO86" i="1"/>
  <c r="AQ86" i="1" s="1"/>
  <c r="AH86" i="1"/>
  <c r="AJ86" i="1" s="1"/>
  <c r="AM86" i="1" s="1"/>
  <c r="AN86" i="1" s="1"/>
  <c r="AA86" i="1"/>
  <c r="AC86" i="1" s="1"/>
  <c r="U86" i="1"/>
  <c r="CL86" i="1" s="1"/>
  <c r="CN86" i="1" s="1"/>
  <c r="CE85" i="1"/>
  <c r="CG85" i="1" s="1"/>
  <c r="CJ85" i="1" s="1"/>
  <c r="CK85" i="1" s="1"/>
  <c r="BX85" i="1"/>
  <c r="BZ85" i="1" s="1"/>
  <c r="CA85" i="1" s="1"/>
  <c r="BQ85" i="1"/>
  <c r="BS85" i="1" s="1"/>
  <c r="BT85" i="1" s="1"/>
  <c r="BJ85" i="1"/>
  <c r="BL85" i="1" s="1"/>
  <c r="BC85" i="1"/>
  <c r="BE85" i="1" s="1"/>
  <c r="AV85" i="1"/>
  <c r="AX85" i="1" s="1"/>
  <c r="AO85" i="1"/>
  <c r="AQ85" i="1" s="1"/>
  <c r="AH85" i="1"/>
  <c r="AJ85" i="1" s="1"/>
  <c r="AA85" i="1"/>
  <c r="AC85" i="1" s="1"/>
  <c r="U85" i="1"/>
  <c r="CL85" i="1" s="1"/>
  <c r="CN85" i="1" s="1"/>
  <c r="CE84" i="1"/>
  <c r="CG84" i="1" s="1"/>
  <c r="BX84" i="1"/>
  <c r="BZ84" i="1" s="1"/>
  <c r="BQ84" i="1"/>
  <c r="BS84" i="1" s="1"/>
  <c r="BT84" i="1" s="1"/>
  <c r="BJ84" i="1"/>
  <c r="BL84" i="1" s="1"/>
  <c r="BO84" i="1" s="1"/>
  <c r="BP84" i="1" s="1"/>
  <c r="BC84" i="1"/>
  <c r="BE84" i="1" s="1"/>
  <c r="AV84" i="1"/>
  <c r="AX84" i="1" s="1"/>
  <c r="BA84" i="1" s="1"/>
  <c r="BB84" i="1" s="1"/>
  <c r="AO84" i="1"/>
  <c r="AQ84" i="1" s="1"/>
  <c r="AT84" i="1" s="1"/>
  <c r="AU84" i="1" s="1"/>
  <c r="AH84" i="1"/>
  <c r="AJ84" i="1" s="1"/>
  <c r="AA84" i="1"/>
  <c r="AC84" i="1" s="1"/>
  <c r="U84" i="1"/>
  <c r="CL84" i="1" s="1"/>
  <c r="CN84" i="1" s="1"/>
  <c r="CE83" i="1"/>
  <c r="CG83" i="1" s="1"/>
  <c r="CJ83" i="1" s="1"/>
  <c r="CK83" i="1" s="1"/>
  <c r="BX83" i="1"/>
  <c r="BZ83" i="1" s="1"/>
  <c r="BQ83" i="1"/>
  <c r="BS83" i="1" s="1"/>
  <c r="BJ83" i="1"/>
  <c r="BL83" i="1" s="1"/>
  <c r="BC83" i="1"/>
  <c r="BE83" i="1" s="1"/>
  <c r="BH83" i="1" s="1"/>
  <c r="BI83" i="1" s="1"/>
  <c r="AV83" i="1"/>
  <c r="AX83" i="1" s="1"/>
  <c r="AO83" i="1"/>
  <c r="AQ83" i="1" s="1"/>
  <c r="AH83" i="1"/>
  <c r="AJ83" i="1" s="1"/>
  <c r="AM83" i="1" s="1"/>
  <c r="AN83" i="1" s="1"/>
  <c r="AA83" i="1"/>
  <c r="AC83" i="1" s="1"/>
  <c r="U83" i="1"/>
  <c r="CL83" i="1" s="1"/>
  <c r="CN83" i="1" s="1"/>
  <c r="CE82" i="1"/>
  <c r="CG82" i="1" s="1"/>
  <c r="BX82" i="1"/>
  <c r="BZ82" i="1" s="1"/>
  <c r="CC82" i="1" s="1"/>
  <c r="CD82" i="1" s="1"/>
  <c r="BQ82" i="1"/>
  <c r="BS82" i="1" s="1"/>
  <c r="BJ82" i="1"/>
  <c r="BL82" i="1" s="1"/>
  <c r="BO82" i="1" s="1"/>
  <c r="BP82" i="1" s="1"/>
  <c r="BC82" i="1"/>
  <c r="BE82" i="1" s="1"/>
  <c r="AV82" i="1"/>
  <c r="AX82" i="1" s="1"/>
  <c r="AO82" i="1"/>
  <c r="AQ82" i="1" s="1"/>
  <c r="AR82" i="1" s="1"/>
  <c r="AH82" i="1"/>
  <c r="AJ82" i="1" s="1"/>
  <c r="AM82" i="1" s="1"/>
  <c r="AN82" i="1" s="1"/>
  <c r="AA82" i="1"/>
  <c r="AC82" i="1" s="1"/>
  <c r="U82" i="1"/>
  <c r="CL82" i="1" s="1"/>
  <c r="CN82" i="1" s="1"/>
  <c r="CQ82" i="1" s="1"/>
  <c r="CR82" i="1" s="1"/>
  <c r="CE81" i="1"/>
  <c r="CG81" i="1" s="1"/>
  <c r="CJ81" i="1" s="1"/>
  <c r="CK81" i="1" s="1"/>
  <c r="BX81" i="1"/>
  <c r="BZ81" i="1" s="1"/>
  <c r="BQ81" i="1"/>
  <c r="BS81" i="1" s="1"/>
  <c r="BV81" i="1" s="1"/>
  <c r="BW81" i="1" s="1"/>
  <c r="BJ81" i="1"/>
  <c r="BL81" i="1" s="1"/>
  <c r="BM81" i="1" s="1"/>
  <c r="BC81" i="1"/>
  <c r="BE81" i="1" s="1"/>
  <c r="AV81" i="1"/>
  <c r="AX81" i="1" s="1"/>
  <c r="AO81" i="1"/>
  <c r="AQ81" i="1" s="1"/>
  <c r="AR81" i="1" s="1"/>
  <c r="AH81" i="1"/>
  <c r="AJ81" i="1" s="1"/>
  <c r="AA81" i="1"/>
  <c r="AC81" i="1" s="1"/>
  <c r="U81" i="1"/>
  <c r="CL81" i="1" s="1"/>
  <c r="CN81" i="1" s="1"/>
  <c r="CE80" i="1"/>
  <c r="CG80" i="1" s="1"/>
  <c r="BX80" i="1"/>
  <c r="BZ80" i="1" s="1"/>
  <c r="BQ80" i="1"/>
  <c r="BS80" i="1" s="1"/>
  <c r="BT80" i="1" s="1"/>
  <c r="BJ80" i="1"/>
  <c r="BL80" i="1" s="1"/>
  <c r="BC80" i="1"/>
  <c r="BE80" i="1" s="1"/>
  <c r="BF80" i="1" s="1"/>
  <c r="AV80" i="1"/>
  <c r="AX80" i="1" s="1"/>
  <c r="BA80" i="1" s="1"/>
  <c r="BB80" i="1" s="1"/>
  <c r="AO80" i="1"/>
  <c r="AQ80" i="1" s="1"/>
  <c r="AH80" i="1"/>
  <c r="AJ80" i="1" s="1"/>
  <c r="AA80" i="1"/>
  <c r="AC80" i="1" s="1"/>
  <c r="U80" i="1"/>
  <c r="CL80" i="1" s="1"/>
  <c r="CN80" i="1" s="1"/>
  <c r="CE79" i="1"/>
  <c r="CG79" i="1" s="1"/>
  <c r="CH79" i="1" s="1"/>
  <c r="BX79" i="1"/>
  <c r="BZ79" i="1" s="1"/>
  <c r="CA79" i="1" s="1"/>
  <c r="BQ79" i="1"/>
  <c r="BS79" i="1" s="1"/>
  <c r="BJ79" i="1"/>
  <c r="BL79" i="1" s="1"/>
  <c r="BC79" i="1"/>
  <c r="BE79" i="1" s="1"/>
  <c r="AV79" i="1"/>
  <c r="AX79" i="1" s="1"/>
  <c r="AY79" i="1" s="1"/>
  <c r="AO79" i="1"/>
  <c r="AQ79" i="1" s="1"/>
  <c r="AT79" i="1" s="1"/>
  <c r="AU79" i="1" s="1"/>
  <c r="AH79" i="1"/>
  <c r="AJ79" i="1" s="1"/>
  <c r="AA79" i="1"/>
  <c r="AC79" i="1" s="1"/>
  <c r="AD79" i="1" s="1"/>
  <c r="U79" i="1"/>
  <c r="CL79" i="1" s="1"/>
  <c r="CN79" i="1" s="1"/>
  <c r="CE78" i="1"/>
  <c r="CG78" i="1" s="1"/>
  <c r="CJ78" i="1" s="1"/>
  <c r="CK78" i="1" s="1"/>
  <c r="BX78" i="1"/>
  <c r="BZ78" i="1" s="1"/>
  <c r="BQ78" i="1"/>
  <c r="BS78" i="1" s="1"/>
  <c r="BJ78" i="1"/>
  <c r="BL78" i="1" s="1"/>
  <c r="BM78" i="1" s="1"/>
  <c r="BC78" i="1"/>
  <c r="BE78" i="1" s="1"/>
  <c r="BH78" i="1" s="1"/>
  <c r="BI78" i="1" s="1"/>
  <c r="AV78" i="1"/>
  <c r="AX78" i="1" s="1"/>
  <c r="AO78" i="1"/>
  <c r="AQ78" i="1" s="1"/>
  <c r="AT78" i="1" s="1"/>
  <c r="AU78" i="1" s="1"/>
  <c r="AH78" i="1"/>
  <c r="AJ78" i="1" s="1"/>
  <c r="AA78" i="1"/>
  <c r="AC78" i="1" s="1"/>
  <c r="U78" i="1"/>
  <c r="CL78" i="1" s="1"/>
  <c r="CN78" i="1" s="1"/>
  <c r="CE77" i="1"/>
  <c r="CG77" i="1" s="1"/>
  <c r="BX77" i="1"/>
  <c r="BZ77" i="1" s="1"/>
  <c r="BQ77" i="1"/>
  <c r="BS77" i="1" s="1"/>
  <c r="BT77" i="1" s="1"/>
  <c r="BJ77" i="1"/>
  <c r="BL77" i="1" s="1"/>
  <c r="BC77" i="1"/>
  <c r="BE77" i="1" s="1"/>
  <c r="BH77" i="1" s="1"/>
  <c r="BI77" i="1" s="1"/>
  <c r="AV77" i="1"/>
  <c r="AX77" i="1" s="1"/>
  <c r="AO77" i="1"/>
  <c r="AQ77" i="1" s="1"/>
  <c r="AT77" i="1" s="1"/>
  <c r="AU77" i="1" s="1"/>
  <c r="AH77" i="1"/>
  <c r="AJ77" i="1" s="1"/>
  <c r="AA77" i="1"/>
  <c r="AC77" i="1" s="1"/>
  <c r="U77" i="1"/>
  <c r="CL77" i="1" s="1"/>
  <c r="CN77" i="1" s="1"/>
  <c r="CE76" i="1"/>
  <c r="CG76" i="1" s="1"/>
  <c r="BX76" i="1"/>
  <c r="BZ76" i="1" s="1"/>
  <c r="CA76" i="1" s="1"/>
  <c r="BQ76" i="1"/>
  <c r="BS76" i="1" s="1"/>
  <c r="BJ76" i="1"/>
  <c r="BL76" i="1" s="1"/>
  <c r="BC76" i="1"/>
  <c r="BE76" i="1" s="1"/>
  <c r="AV76" i="1"/>
  <c r="AX76" i="1" s="1"/>
  <c r="BA76" i="1" s="1"/>
  <c r="BB76" i="1" s="1"/>
  <c r="AO76" i="1"/>
  <c r="AQ76" i="1" s="1"/>
  <c r="AH76" i="1"/>
  <c r="AJ76" i="1" s="1"/>
  <c r="AA76" i="1"/>
  <c r="AC76" i="1" s="1"/>
  <c r="U76" i="1"/>
  <c r="CL76" i="1" s="1"/>
  <c r="CN76" i="1" s="1"/>
  <c r="CQ76" i="1" s="1"/>
  <c r="CR76" i="1" s="1"/>
  <c r="CE75" i="1"/>
  <c r="CG75" i="1" s="1"/>
  <c r="CJ75" i="1" s="1"/>
  <c r="CK75" i="1" s="1"/>
  <c r="BX75" i="1"/>
  <c r="BZ75" i="1" s="1"/>
  <c r="BQ75" i="1"/>
  <c r="BS75" i="1" s="1"/>
  <c r="BT75" i="1" s="1"/>
  <c r="BJ75" i="1"/>
  <c r="BL75" i="1" s="1"/>
  <c r="BC75" i="1"/>
  <c r="BE75" i="1" s="1"/>
  <c r="AV75" i="1"/>
  <c r="AX75" i="1" s="1"/>
  <c r="AY75" i="1" s="1"/>
  <c r="AO75" i="1"/>
  <c r="AQ75" i="1" s="1"/>
  <c r="AT75" i="1" s="1"/>
  <c r="AU75" i="1" s="1"/>
  <c r="AH75" i="1"/>
  <c r="AJ75" i="1" s="1"/>
  <c r="AA75" i="1"/>
  <c r="AC75" i="1" s="1"/>
  <c r="AD75" i="1" s="1"/>
  <c r="U75" i="1"/>
  <c r="CL75" i="1" s="1"/>
  <c r="CN75" i="1" s="1"/>
  <c r="CE74" i="1"/>
  <c r="CG74" i="1" s="1"/>
  <c r="BX74" i="1"/>
  <c r="BZ74" i="1" s="1"/>
  <c r="CC74" i="1" s="1"/>
  <c r="CD74" i="1" s="1"/>
  <c r="BQ74" i="1"/>
  <c r="BS74" i="1" s="1"/>
  <c r="BT74" i="1" s="1"/>
  <c r="BJ74" i="1"/>
  <c r="BL74" i="1" s="1"/>
  <c r="BO74" i="1" s="1"/>
  <c r="BP74" i="1" s="1"/>
  <c r="BC74" i="1"/>
  <c r="BE74" i="1" s="1"/>
  <c r="BH74" i="1" s="1"/>
  <c r="BI74" i="1" s="1"/>
  <c r="AV74" i="1"/>
  <c r="AX74" i="1" s="1"/>
  <c r="AO74" i="1"/>
  <c r="AQ74" i="1" s="1"/>
  <c r="AH74" i="1"/>
  <c r="AJ74" i="1" s="1"/>
  <c r="AA74" i="1"/>
  <c r="AC74" i="1" s="1"/>
  <c r="U74" i="1"/>
  <c r="CL74" i="1" s="1"/>
  <c r="CN74" i="1" s="1"/>
  <c r="CE73" i="1"/>
  <c r="CG73" i="1" s="1"/>
  <c r="BX73" i="1"/>
  <c r="BZ73" i="1" s="1"/>
  <c r="BQ73" i="1"/>
  <c r="BS73" i="1" s="1"/>
  <c r="BT73" i="1" s="1"/>
  <c r="BJ73" i="1"/>
  <c r="BL73" i="1" s="1"/>
  <c r="BM73" i="1" s="1"/>
  <c r="BC73" i="1"/>
  <c r="BE73" i="1" s="1"/>
  <c r="BH73" i="1" s="1"/>
  <c r="BI73" i="1" s="1"/>
  <c r="AV73" i="1"/>
  <c r="AX73" i="1" s="1"/>
  <c r="BA73" i="1" s="1"/>
  <c r="BB73" i="1" s="1"/>
  <c r="AO73" i="1"/>
  <c r="AQ73" i="1" s="1"/>
  <c r="AT73" i="1" s="1"/>
  <c r="AU73" i="1" s="1"/>
  <c r="AH73" i="1"/>
  <c r="AJ73" i="1" s="1"/>
  <c r="AA73" i="1"/>
  <c r="AC73" i="1" s="1"/>
  <c r="AD73" i="1" s="1"/>
  <c r="U73" i="1"/>
  <c r="CL73" i="1" s="1"/>
  <c r="CN73" i="1" s="1"/>
  <c r="CE72" i="1"/>
  <c r="CG72" i="1" s="1"/>
  <c r="BX72" i="1"/>
  <c r="BZ72" i="1" s="1"/>
  <c r="BQ72" i="1"/>
  <c r="BS72" i="1" s="1"/>
  <c r="BV72" i="1" s="1"/>
  <c r="BW72" i="1" s="1"/>
  <c r="BJ72" i="1"/>
  <c r="BL72" i="1" s="1"/>
  <c r="BO72" i="1" s="1"/>
  <c r="BP72" i="1" s="1"/>
  <c r="BC72" i="1"/>
  <c r="BE72" i="1" s="1"/>
  <c r="BF72" i="1" s="1"/>
  <c r="AV72" i="1"/>
  <c r="AX72" i="1" s="1"/>
  <c r="BA72" i="1" s="1"/>
  <c r="BB72" i="1" s="1"/>
  <c r="AO72" i="1"/>
  <c r="AQ72" i="1" s="1"/>
  <c r="AH72" i="1"/>
  <c r="AJ72" i="1" s="1"/>
  <c r="AA72" i="1"/>
  <c r="AC72" i="1" s="1"/>
  <c r="AD72" i="1" s="1"/>
  <c r="U72" i="1"/>
  <c r="CL72" i="1" s="1"/>
  <c r="CN72" i="1" s="1"/>
  <c r="CE71" i="1"/>
  <c r="CG71" i="1" s="1"/>
  <c r="CJ71" i="1" s="1"/>
  <c r="CK71" i="1" s="1"/>
  <c r="BX71" i="1"/>
  <c r="BZ71" i="1" s="1"/>
  <c r="BQ71" i="1"/>
  <c r="BS71" i="1" s="1"/>
  <c r="BJ71" i="1"/>
  <c r="BL71" i="1" s="1"/>
  <c r="BC71" i="1"/>
  <c r="BE71" i="1" s="1"/>
  <c r="BH71" i="1" s="1"/>
  <c r="BI71" i="1" s="1"/>
  <c r="AV71" i="1"/>
  <c r="AX71" i="1" s="1"/>
  <c r="AO71" i="1"/>
  <c r="AQ71" i="1" s="1"/>
  <c r="AH71" i="1"/>
  <c r="AJ71" i="1" s="1"/>
  <c r="AA71" i="1"/>
  <c r="AC71" i="1" s="1"/>
  <c r="AF71" i="1" s="1"/>
  <c r="AG71" i="1" s="1"/>
  <c r="U71" i="1"/>
  <c r="CL71" i="1" s="1"/>
  <c r="CN71" i="1" s="1"/>
  <c r="CE70" i="1"/>
  <c r="CG70" i="1" s="1"/>
  <c r="CJ70" i="1" s="1"/>
  <c r="CK70" i="1" s="1"/>
  <c r="BX70" i="1"/>
  <c r="BZ70" i="1" s="1"/>
  <c r="BQ70" i="1"/>
  <c r="BS70" i="1" s="1"/>
  <c r="BJ70" i="1"/>
  <c r="BL70" i="1" s="1"/>
  <c r="BC70" i="1"/>
  <c r="BE70" i="1" s="1"/>
  <c r="AV70" i="1"/>
  <c r="AX70" i="1" s="1"/>
  <c r="AO70" i="1"/>
  <c r="AQ70" i="1" s="1"/>
  <c r="AT70" i="1" s="1"/>
  <c r="AU70" i="1" s="1"/>
  <c r="AH70" i="1"/>
  <c r="AJ70" i="1" s="1"/>
  <c r="AM70" i="1" s="1"/>
  <c r="AN70" i="1" s="1"/>
  <c r="AA70" i="1"/>
  <c r="AC70" i="1" s="1"/>
  <c r="AF70" i="1" s="1"/>
  <c r="AG70" i="1" s="1"/>
  <c r="U70" i="1"/>
  <c r="CL70" i="1" s="1"/>
  <c r="CN70" i="1" s="1"/>
  <c r="CE69" i="1"/>
  <c r="CG69" i="1" s="1"/>
  <c r="BX69" i="1"/>
  <c r="BZ69" i="1" s="1"/>
  <c r="BQ69" i="1"/>
  <c r="BS69" i="1" s="1"/>
  <c r="BJ69" i="1"/>
  <c r="BL69" i="1" s="1"/>
  <c r="BM69" i="1" s="1"/>
  <c r="BC69" i="1"/>
  <c r="BE69" i="1" s="1"/>
  <c r="AV69" i="1"/>
  <c r="AX69" i="1" s="1"/>
  <c r="BA69" i="1" s="1"/>
  <c r="BB69" i="1" s="1"/>
  <c r="AO69" i="1"/>
  <c r="AQ69" i="1" s="1"/>
  <c r="AT69" i="1" s="1"/>
  <c r="AU69" i="1" s="1"/>
  <c r="AH69" i="1"/>
  <c r="AJ69" i="1" s="1"/>
  <c r="AM69" i="1" s="1"/>
  <c r="AN69" i="1" s="1"/>
  <c r="AA69" i="1"/>
  <c r="AC69" i="1" s="1"/>
  <c r="AF69" i="1" s="1"/>
  <c r="AG69" i="1" s="1"/>
  <c r="U69" i="1"/>
  <c r="CL69" i="1" s="1"/>
  <c r="CN69" i="1" s="1"/>
  <c r="CE68" i="1"/>
  <c r="CG68" i="1" s="1"/>
  <c r="CJ68" i="1" s="1"/>
  <c r="CK68" i="1" s="1"/>
  <c r="BX68" i="1"/>
  <c r="BZ68" i="1" s="1"/>
  <c r="CC68" i="1" s="1"/>
  <c r="CD68" i="1" s="1"/>
  <c r="BQ68" i="1"/>
  <c r="BS68" i="1" s="1"/>
  <c r="BV68" i="1" s="1"/>
  <c r="BW68" i="1" s="1"/>
  <c r="BJ68" i="1"/>
  <c r="BL68" i="1" s="1"/>
  <c r="BM68" i="1" s="1"/>
  <c r="BC68" i="1"/>
  <c r="BE68" i="1" s="1"/>
  <c r="AV68" i="1"/>
  <c r="AX68" i="1" s="1"/>
  <c r="AY68" i="1" s="1"/>
  <c r="AO68" i="1"/>
  <c r="AQ68" i="1" s="1"/>
  <c r="AH68" i="1"/>
  <c r="AJ68" i="1" s="1"/>
  <c r="AM68" i="1" s="1"/>
  <c r="AN68" i="1" s="1"/>
  <c r="AA68" i="1"/>
  <c r="AC68" i="1" s="1"/>
  <c r="AF68" i="1" s="1"/>
  <c r="U68" i="1"/>
  <c r="CL68" i="1" s="1"/>
  <c r="CN68" i="1" s="1"/>
  <c r="CO68" i="1" s="1"/>
  <c r="CE67" i="1"/>
  <c r="CG67" i="1" s="1"/>
  <c r="CJ67" i="1" s="1"/>
  <c r="CK67" i="1" s="1"/>
  <c r="BX67" i="1"/>
  <c r="BZ67" i="1" s="1"/>
  <c r="CC67" i="1" s="1"/>
  <c r="CD67" i="1" s="1"/>
  <c r="BQ67" i="1"/>
  <c r="BS67" i="1" s="1"/>
  <c r="BV67" i="1" s="1"/>
  <c r="BW67" i="1" s="1"/>
  <c r="BJ67" i="1"/>
  <c r="BL67" i="1" s="1"/>
  <c r="BC67" i="1"/>
  <c r="BE67" i="1" s="1"/>
  <c r="BH67" i="1" s="1"/>
  <c r="BI67" i="1" s="1"/>
  <c r="AV67" i="1"/>
  <c r="AX67" i="1" s="1"/>
  <c r="AO67" i="1"/>
  <c r="AQ67" i="1" s="1"/>
  <c r="AH67" i="1"/>
  <c r="AJ67" i="1" s="1"/>
  <c r="AA67" i="1"/>
  <c r="AC67" i="1" s="1"/>
  <c r="AD67" i="1" s="1"/>
  <c r="U67" i="1"/>
  <c r="CL67" i="1" s="1"/>
  <c r="CN67" i="1" s="1"/>
  <c r="CQ67" i="1" s="1"/>
  <c r="CR67" i="1" s="1"/>
  <c r="CE66" i="1"/>
  <c r="CG66" i="1" s="1"/>
  <c r="BX66" i="1"/>
  <c r="BZ66" i="1" s="1"/>
  <c r="CA66" i="1" s="1"/>
  <c r="BQ66" i="1"/>
  <c r="BS66" i="1" s="1"/>
  <c r="BJ66" i="1"/>
  <c r="BL66" i="1" s="1"/>
  <c r="BC66" i="1"/>
  <c r="BE66" i="1" s="1"/>
  <c r="AV66" i="1"/>
  <c r="AX66" i="1" s="1"/>
  <c r="BA66" i="1" s="1"/>
  <c r="BB66" i="1" s="1"/>
  <c r="AO66" i="1"/>
  <c r="AQ66" i="1" s="1"/>
  <c r="AH66" i="1"/>
  <c r="AJ66" i="1" s="1"/>
  <c r="AM66" i="1" s="1"/>
  <c r="AN66" i="1" s="1"/>
  <c r="AA66" i="1"/>
  <c r="AC66" i="1" s="1"/>
  <c r="U66" i="1"/>
  <c r="CL66" i="1" s="1"/>
  <c r="CN66" i="1" s="1"/>
  <c r="CO66" i="1" s="1"/>
  <c r="CE65" i="1"/>
  <c r="CG65" i="1" s="1"/>
  <c r="CH65" i="1" s="1"/>
  <c r="BX65" i="1"/>
  <c r="BZ65" i="1" s="1"/>
  <c r="BQ65" i="1"/>
  <c r="BS65" i="1" s="1"/>
  <c r="BV65" i="1" s="1"/>
  <c r="BW65" i="1" s="1"/>
  <c r="BJ65" i="1"/>
  <c r="BL65" i="1" s="1"/>
  <c r="BC65" i="1"/>
  <c r="BE65" i="1" s="1"/>
  <c r="BH65" i="1" s="1"/>
  <c r="BI65" i="1" s="1"/>
  <c r="AV65" i="1"/>
  <c r="AX65" i="1" s="1"/>
  <c r="BA65" i="1" s="1"/>
  <c r="BB65" i="1" s="1"/>
  <c r="AO65" i="1"/>
  <c r="AQ65" i="1" s="1"/>
  <c r="AH65" i="1"/>
  <c r="AJ65" i="1" s="1"/>
  <c r="AK65" i="1" s="1"/>
  <c r="AA65" i="1"/>
  <c r="AC65" i="1" s="1"/>
  <c r="U65" i="1"/>
  <c r="CL65" i="1" s="1"/>
  <c r="CN65" i="1" s="1"/>
  <c r="CE64" i="1"/>
  <c r="CG64" i="1" s="1"/>
  <c r="CH64" i="1" s="1"/>
  <c r="BX64" i="1"/>
  <c r="BZ64" i="1" s="1"/>
  <c r="BQ64" i="1"/>
  <c r="BS64" i="1" s="1"/>
  <c r="BJ64" i="1"/>
  <c r="BL64" i="1" s="1"/>
  <c r="BC64" i="1"/>
  <c r="BE64" i="1" s="1"/>
  <c r="BF64" i="1" s="1"/>
  <c r="AV64" i="1"/>
  <c r="AX64" i="1" s="1"/>
  <c r="AO64" i="1"/>
  <c r="AQ64" i="1" s="1"/>
  <c r="AH64" i="1"/>
  <c r="AJ64" i="1" s="1"/>
  <c r="AM64" i="1" s="1"/>
  <c r="AN64" i="1" s="1"/>
  <c r="AA64" i="1"/>
  <c r="AC64" i="1" s="1"/>
  <c r="AD64" i="1" s="1"/>
  <c r="U64" i="1"/>
  <c r="CL64" i="1" s="1"/>
  <c r="CN64" i="1" s="1"/>
  <c r="CO64" i="1" s="1"/>
  <c r="CE63" i="1"/>
  <c r="CG63" i="1" s="1"/>
  <c r="BX63" i="1"/>
  <c r="BZ63" i="1" s="1"/>
  <c r="CC63" i="1" s="1"/>
  <c r="CD63" i="1" s="1"/>
  <c r="BQ63" i="1"/>
  <c r="BS63" i="1" s="1"/>
  <c r="BJ63" i="1"/>
  <c r="BL63" i="1" s="1"/>
  <c r="BC63" i="1"/>
  <c r="BE63" i="1" s="1"/>
  <c r="BF63" i="1" s="1"/>
  <c r="AV63" i="1"/>
  <c r="AX63" i="1" s="1"/>
  <c r="AO63" i="1"/>
  <c r="AQ63" i="1" s="1"/>
  <c r="AH63" i="1"/>
  <c r="AJ63" i="1" s="1"/>
  <c r="AA63" i="1"/>
  <c r="AC63" i="1" s="1"/>
  <c r="U63" i="1"/>
  <c r="CL63" i="1" s="1"/>
  <c r="CN63" i="1" s="1"/>
  <c r="CO63" i="1" s="1"/>
  <c r="CE62" i="1"/>
  <c r="CG62" i="1" s="1"/>
  <c r="CH62" i="1" s="1"/>
  <c r="BX62" i="1"/>
  <c r="BZ62" i="1" s="1"/>
  <c r="BQ62" i="1"/>
  <c r="BS62" i="1" s="1"/>
  <c r="BJ62" i="1"/>
  <c r="BL62" i="1" s="1"/>
  <c r="BO62" i="1" s="1"/>
  <c r="BP62" i="1" s="1"/>
  <c r="BC62" i="1"/>
  <c r="BE62" i="1" s="1"/>
  <c r="AV62" i="1"/>
  <c r="AX62" i="1" s="1"/>
  <c r="AY62" i="1" s="1"/>
  <c r="AO62" i="1"/>
  <c r="AQ62" i="1" s="1"/>
  <c r="AH62" i="1"/>
  <c r="AJ62" i="1" s="1"/>
  <c r="AM62" i="1" s="1"/>
  <c r="AN62" i="1" s="1"/>
  <c r="AA62" i="1"/>
  <c r="AC62" i="1" s="1"/>
  <c r="AD62" i="1" s="1"/>
  <c r="U62" i="1"/>
  <c r="CL62" i="1" s="1"/>
  <c r="CN62" i="1" s="1"/>
  <c r="CO62" i="1" s="1"/>
  <c r="CE61" i="1"/>
  <c r="CG61" i="1" s="1"/>
  <c r="BX61" i="1"/>
  <c r="BZ61" i="1" s="1"/>
  <c r="CC61" i="1" s="1"/>
  <c r="CD61" i="1" s="1"/>
  <c r="BQ61" i="1"/>
  <c r="BS61" i="1" s="1"/>
  <c r="BJ61" i="1"/>
  <c r="BL61" i="1" s="1"/>
  <c r="BO61" i="1" s="1"/>
  <c r="BP61" i="1" s="1"/>
  <c r="BC61" i="1"/>
  <c r="BE61" i="1" s="1"/>
  <c r="BF61" i="1" s="1"/>
  <c r="AV61" i="1"/>
  <c r="AX61" i="1" s="1"/>
  <c r="AO61" i="1"/>
  <c r="AQ61" i="1" s="1"/>
  <c r="AH61" i="1"/>
  <c r="AJ61" i="1" s="1"/>
  <c r="AM61" i="1" s="1"/>
  <c r="AN61" i="1" s="1"/>
  <c r="AA61" i="1"/>
  <c r="AC61" i="1" s="1"/>
  <c r="AF61" i="1" s="1"/>
  <c r="AG61" i="1" s="1"/>
  <c r="U61" i="1"/>
  <c r="CL61" i="1" s="1"/>
  <c r="CN61" i="1" s="1"/>
  <c r="CE60" i="1"/>
  <c r="CG60" i="1" s="1"/>
  <c r="BX60" i="1"/>
  <c r="BZ60" i="1" s="1"/>
  <c r="CC60" i="1" s="1"/>
  <c r="CD60" i="1" s="1"/>
  <c r="BQ60" i="1"/>
  <c r="BS60" i="1" s="1"/>
  <c r="BJ60" i="1"/>
  <c r="BL60" i="1" s="1"/>
  <c r="BC60" i="1"/>
  <c r="BE60" i="1" s="1"/>
  <c r="BH60" i="1" s="1"/>
  <c r="BI60" i="1" s="1"/>
  <c r="AV60" i="1"/>
  <c r="AX60" i="1" s="1"/>
  <c r="BA60" i="1" s="1"/>
  <c r="BB60" i="1" s="1"/>
  <c r="AO60" i="1"/>
  <c r="AQ60" i="1" s="1"/>
  <c r="AH60" i="1"/>
  <c r="AJ60" i="1" s="1"/>
  <c r="AK60" i="1" s="1"/>
  <c r="AA60" i="1"/>
  <c r="AC60" i="1" s="1"/>
  <c r="U60" i="1"/>
  <c r="CL60" i="1" s="1"/>
  <c r="CN60" i="1" s="1"/>
  <c r="CE59" i="1"/>
  <c r="CG59" i="1" s="1"/>
  <c r="BX59" i="1"/>
  <c r="BZ59" i="1" s="1"/>
  <c r="CC59" i="1" s="1"/>
  <c r="CD59" i="1" s="1"/>
  <c r="BQ59" i="1"/>
  <c r="BS59" i="1" s="1"/>
  <c r="BJ59" i="1"/>
  <c r="BL59" i="1" s="1"/>
  <c r="BO59" i="1" s="1"/>
  <c r="BP59" i="1" s="1"/>
  <c r="BC59" i="1"/>
  <c r="BE59" i="1" s="1"/>
  <c r="AV59" i="1"/>
  <c r="AX59" i="1" s="1"/>
  <c r="BA59" i="1" s="1"/>
  <c r="BB59" i="1" s="1"/>
  <c r="AO59" i="1"/>
  <c r="AQ59" i="1" s="1"/>
  <c r="AT59" i="1" s="1"/>
  <c r="AU59" i="1" s="1"/>
  <c r="AH59" i="1"/>
  <c r="AJ59" i="1" s="1"/>
  <c r="AA59" i="1"/>
  <c r="AC59" i="1" s="1"/>
  <c r="U59" i="1"/>
  <c r="CL59" i="1" s="1"/>
  <c r="CN59" i="1" s="1"/>
  <c r="CE58" i="1"/>
  <c r="CG58" i="1" s="1"/>
  <c r="BX58" i="1"/>
  <c r="BZ58" i="1" s="1"/>
  <c r="CA58" i="1" s="1"/>
  <c r="BQ58" i="1"/>
  <c r="BS58" i="1" s="1"/>
  <c r="BJ58" i="1"/>
  <c r="BL58" i="1" s="1"/>
  <c r="BC58" i="1"/>
  <c r="BE58" i="1" s="1"/>
  <c r="BF58" i="1" s="1"/>
  <c r="AV58" i="1"/>
  <c r="AX58" i="1" s="1"/>
  <c r="AO58" i="1"/>
  <c r="AQ58" i="1" s="1"/>
  <c r="AT58" i="1" s="1"/>
  <c r="AU58" i="1" s="1"/>
  <c r="AH58" i="1"/>
  <c r="AJ58" i="1" s="1"/>
  <c r="AA58" i="1"/>
  <c r="AC58" i="1" s="1"/>
  <c r="U58" i="1"/>
  <c r="CL58" i="1" s="1"/>
  <c r="CN58" i="1" s="1"/>
  <c r="CE57" i="1"/>
  <c r="CG57" i="1" s="1"/>
  <c r="CJ57" i="1" s="1"/>
  <c r="CK57" i="1" s="1"/>
  <c r="BX57" i="1"/>
  <c r="BZ57" i="1" s="1"/>
  <c r="BQ57" i="1"/>
  <c r="BS57" i="1" s="1"/>
  <c r="BJ57" i="1"/>
  <c r="BL57" i="1" s="1"/>
  <c r="BO57" i="1" s="1"/>
  <c r="BP57" i="1" s="1"/>
  <c r="BC57" i="1"/>
  <c r="BE57" i="1" s="1"/>
  <c r="BF57" i="1" s="1"/>
  <c r="AV57" i="1"/>
  <c r="AX57" i="1" s="1"/>
  <c r="BA57" i="1" s="1"/>
  <c r="BB57" i="1" s="1"/>
  <c r="AO57" i="1"/>
  <c r="AQ57" i="1" s="1"/>
  <c r="AH57" i="1"/>
  <c r="AJ57" i="1" s="1"/>
  <c r="AA57" i="1"/>
  <c r="AC57" i="1" s="1"/>
  <c r="AF57" i="1" s="1"/>
  <c r="AG57" i="1" s="1"/>
  <c r="U57" i="1"/>
  <c r="CL57" i="1" s="1"/>
  <c r="CN57" i="1" s="1"/>
  <c r="CE56" i="1"/>
  <c r="CG56" i="1" s="1"/>
  <c r="CJ56" i="1" s="1"/>
  <c r="CK56" i="1" s="1"/>
  <c r="BX56" i="1"/>
  <c r="BZ56" i="1" s="1"/>
  <c r="CC56" i="1" s="1"/>
  <c r="CD56" i="1" s="1"/>
  <c r="BQ56" i="1"/>
  <c r="BS56" i="1" s="1"/>
  <c r="BJ56" i="1"/>
  <c r="BL56" i="1" s="1"/>
  <c r="BM56" i="1" s="1"/>
  <c r="BC56" i="1"/>
  <c r="BE56" i="1" s="1"/>
  <c r="AV56" i="1"/>
  <c r="AX56" i="1" s="1"/>
  <c r="AO56" i="1"/>
  <c r="AQ56" i="1" s="1"/>
  <c r="AT56" i="1" s="1"/>
  <c r="AU56" i="1" s="1"/>
  <c r="AH56" i="1"/>
  <c r="AJ56" i="1" s="1"/>
  <c r="AA56" i="1"/>
  <c r="AC56" i="1" s="1"/>
  <c r="AF56" i="1" s="1"/>
  <c r="AG56" i="1" s="1"/>
  <c r="U56" i="1"/>
  <c r="CL56" i="1" s="1"/>
  <c r="CN56" i="1" s="1"/>
  <c r="CE55" i="1"/>
  <c r="CG55" i="1" s="1"/>
  <c r="BX55" i="1"/>
  <c r="BZ55" i="1" s="1"/>
  <c r="CC55" i="1" s="1"/>
  <c r="CD55" i="1" s="1"/>
  <c r="BQ55" i="1"/>
  <c r="BS55" i="1" s="1"/>
  <c r="BJ55" i="1"/>
  <c r="BL55" i="1" s="1"/>
  <c r="BC55" i="1"/>
  <c r="BE55" i="1" s="1"/>
  <c r="BF55" i="1" s="1"/>
  <c r="AV55" i="1"/>
  <c r="AX55" i="1" s="1"/>
  <c r="AO55" i="1"/>
  <c r="AQ55" i="1" s="1"/>
  <c r="AH55" i="1"/>
  <c r="AJ55" i="1" s="1"/>
  <c r="AK55" i="1" s="1"/>
  <c r="AA55" i="1"/>
  <c r="AC55" i="1" s="1"/>
  <c r="U55" i="1"/>
  <c r="CL55" i="1" s="1"/>
  <c r="CN55" i="1" s="1"/>
  <c r="CQ55" i="1" s="1"/>
  <c r="CR55" i="1" s="1"/>
  <c r="CE54" i="1"/>
  <c r="CG54" i="1" s="1"/>
  <c r="BX54" i="1"/>
  <c r="BZ54" i="1" s="1"/>
  <c r="BQ54" i="1"/>
  <c r="BS54" i="1" s="1"/>
  <c r="BV54" i="1" s="1"/>
  <c r="BW54" i="1" s="1"/>
  <c r="BJ54" i="1"/>
  <c r="BL54" i="1" s="1"/>
  <c r="BO54" i="1" s="1"/>
  <c r="BP54" i="1" s="1"/>
  <c r="BC54" i="1"/>
  <c r="BE54" i="1" s="1"/>
  <c r="AV54" i="1"/>
  <c r="AX54" i="1" s="1"/>
  <c r="AO54" i="1"/>
  <c r="AQ54" i="1" s="1"/>
  <c r="AH54" i="1"/>
  <c r="AJ54" i="1" s="1"/>
  <c r="AA54" i="1"/>
  <c r="AC54" i="1" s="1"/>
  <c r="U54" i="1"/>
  <c r="CL54" i="1" s="1"/>
  <c r="CN54" i="1" s="1"/>
  <c r="CO54" i="1" s="1"/>
  <c r="CE53" i="1"/>
  <c r="CG53" i="1" s="1"/>
  <c r="BX53" i="1"/>
  <c r="BZ53" i="1" s="1"/>
  <c r="CA53" i="1" s="1"/>
  <c r="BQ53" i="1"/>
  <c r="BS53" i="1" s="1"/>
  <c r="BJ53" i="1"/>
  <c r="BL53" i="1" s="1"/>
  <c r="BC53" i="1"/>
  <c r="BE53" i="1" s="1"/>
  <c r="AV53" i="1"/>
  <c r="AX53" i="1" s="1"/>
  <c r="AO53" i="1"/>
  <c r="AQ53" i="1" s="1"/>
  <c r="AR53" i="1" s="1"/>
  <c r="AH53" i="1"/>
  <c r="AJ53" i="1" s="1"/>
  <c r="AA53" i="1"/>
  <c r="AC53" i="1" s="1"/>
  <c r="AD53" i="1" s="1"/>
  <c r="U53" i="1"/>
  <c r="CL53" i="1" s="1"/>
  <c r="CN53" i="1" s="1"/>
  <c r="CE52" i="1"/>
  <c r="CG52" i="1" s="1"/>
  <c r="BX52" i="1"/>
  <c r="BZ52" i="1" s="1"/>
  <c r="CA52" i="1" s="1"/>
  <c r="BQ52" i="1"/>
  <c r="BS52" i="1" s="1"/>
  <c r="BT52" i="1" s="1"/>
  <c r="BJ52" i="1"/>
  <c r="BL52" i="1" s="1"/>
  <c r="BC52" i="1"/>
  <c r="BE52" i="1" s="1"/>
  <c r="BH52" i="1" s="1"/>
  <c r="BI52" i="1" s="1"/>
  <c r="AV52" i="1"/>
  <c r="AX52" i="1" s="1"/>
  <c r="AO52" i="1"/>
  <c r="AQ52" i="1" s="1"/>
  <c r="AH52" i="1"/>
  <c r="AJ52" i="1" s="1"/>
  <c r="AA52" i="1"/>
  <c r="AC52" i="1" s="1"/>
  <c r="U52" i="1"/>
  <c r="CL52" i="1" s="1"/>
  <c r="CN52" i="1" s="1"/>
  <c r="CO52" i="1" s="1"/>
  <c r="CE51" i="1"/>
  <c r="CG51" i="1" s="1"/>
  <c r="BX51" i="1"/>
  <c r="BZ51" i="1" s="1"/>
  <c r="BQ51" i="1"/>
  <c r="BS51" i="1" s="1"/>
  <c r="BT51" i="1" s="1"/>
  <c r="BJ51" i="1"/>
  <c r="BL51" i="1" s="1"/>
  <c r="BC51" i="1"/>
  <c r="BE51" i="1" s="1"/>
  <c r="AV51" i="1"/>
  <c r="AX51" i="1" s="1"/>
  <c r="BA51" i="1" s="1"/>
  <c r="BB51" i="1" s="1"/>
  <c r="AO51" i="1"/>
  <c r="AQ51" i="1" s="1"/>
  <c r="AT51" i="1" s="1"/>
  <c r="AU51" i="1" s="1"/>
  <c r="AH51" i="1"/>
  <c r="AJ51" i="1" s="1"/>
  <c r="AM51" i="1" s="1"/>
  <c r="AN51" i="1" s="1"/>
  <c r="AA51" i="1"/>
  <c r="AC51" i="1" s="1"/>
  <c r="U51" i="1"/>
  <c r="CL51" i="1" s="1"/>
  <c r="CN51" i="1" s="1"/>
  <c r="CE50" i="1"/>
  <c r="CG50" i="1" s="1"/>
  <c r="CJ50" i="1" s="1"/>
  <c r="CK50" i="1" s="1"/>
  <c r="BX50" i="1"/>
  <c r="BZ50" i="1" s="1"/>
  <c r="CA50" i="1" s="1"/>
  <c r="BQ50" i="1"/>
  <c r="BS50" i="1" s="1"/>
  <c r="BV50" i="1" s="1"/>
  <c r="BW50" i="1" s="1"/>
  <c r="BJ50" i="1"/>
  <c r="BL50" i="1" s="1"/>
  <c r="BO50" i="1" s="1"/>
  <c r="BP50" i="1" s="1"/>
  <c r="BC50" i="1"/>
  <c r="BE50" i="1" s="1"/>
  <c r="BF50" i="1" s="1"/>
  <c r="AV50" i="1"/>
  <c r="AX50" i="1" s="1"/>
  <c r="AO50" i="1"/>
  <c r="AQ50" i="1" s="1"/>
  <c r="AH50" i="1"/>
  <c r="AJ50" i="1" s="1"/>
  <c r="AM50" i="1" s="1"/>
  <c r="AN50" i="1" s="1"/>
  <c r="AA50" i="1"/>
  <c r="AC50" i="1" s="1"/>
  <c r="AD50" i="1" s="1"/>
  <c r="U50" i="1"/>
  <c r="CL50" i="1" s="1"/>
  <c r="CN50" i="1" s="1"/>
  <c r="CO50" i="1" s="1"/>
  <c r="CE49" i="1"/>
  <c r="CG49" i="1" s="1"/>
  <c r="CJ49" i="1" s="1"/>
  <c r="CK49" i="1" s="1"/>
  <c r="BX49" i="1"/>
  <c r="BZ49" i="1" s="1"/>
  <c r="CC49" i="1" s="1"/>
  <c r="CD49" i="1" s="1"/>
  <c r="BQ49" i="1"/>
  <c r="BS49" i="1" s="1"/>
  <c r="BJ49" i="1"/>
  <c r="BL49" i="1" s="1"/>
  <c r="BC49" i="1"/>
  <c r="BE49" i="1" s="1"/>
  <c r="AV49" i="1"/>
  <c r="AX49" i="1" s="1"/>
  <c r="BA49" i="1" s="1"/>
  <c r="BB49" i="1" s="1"/>
  <c r="AO49" i="1"/>
  <c r="AQ49" i="1" s="1"/>
  <c r="AH49" i="1"/>
  <c r="AJ49" i="1" s="1"/>
  <c r="AA49" i="1"/>
  <c r="AC49" i="1" s="1"/>
  <c r="U49" i="1"/>
  <c r="CL49" i="1" s="1"/>
  <c r="CN49" i="1" s="1"/>
  <c r="CQ49" i="1" s="1"/>
  <c r="CR49" i="1" s="1"/>
  <c r="CE48" i="1"/>
  <c r="CG48" i="1" s="1"/>
  <c r="BX48" i="1"/>
  <c r="BZ48" i="1" s="1"/>
  <c r="CA48" i="1" s="1"/>
  <c r="BQ48" i="1"/>
  <c r="BS48" i="1" s="1"/>
  <c r="BJ48" i="1"/>
  <c r="BL48" i="1" s="1"/>
  <c r="BC48" i="1"/>
  <c r="BE48" i="1" s="1"/>
  <c r="AV48" i="1"/>
  <c r="AX48" i="1" s="1"/>
  <c r="AO48" i="1"/>
  <c r="AQ48" i="1" s="1"/>
  <c r="AH48" i="1"/>
  <c r="AJ48" i="1" s="1"/>
  <c r="AA48" i="1"/>
  <c r="AC48" i="1" s="1"/>
  <c r="U48" i="1"/>
  <c r="CL48" i="1" s="1"/>
  <c r="CN48" i="1" s="1"/>
  <c r="CE47" i="1"/>
  <c r="CG47" i="1" s="1"/>
  <c r="BX47" i="1"/>
  <c r="BZ47" i="1" s="1"/>
  <c r="CC47" i="1" s="1"/>
  <c r="CD47" i="1" s="1"/>
  <c r="BQ47" i="1"/>
  <c r="BS47" i="1" s="1"/>
  <c r="BJ47" i="1"/>
  <c r="BL47" i="1" s="1"/>
  <c r="BO47" i="1" s="1"/>
  <c r="BP47" i="1" s="1"/>
  <c r="BC47" i="1"/>
  <c r="BE47" i="1" s="1"/>
  <c r="AX47" i="1"/>
  <c r="BA47" i="1" s="1"/>
  <c r="BB47" i="1" s="1"/>
  <c r="AO47" i="1"/>
  <c r="AQ47" i="1" s="1"/>
  <c r="AH47" i="1"/>
  <c r="AJ47" i="1" s="1"/>
  <c r="AA47" i="1"/>
  <c r="AC47" i="1" s="1"/>
  <c r="U47" i="1"/>
  <c r="CL47" i="1" s="1"/>
  <c r="CN47" i="1" s="1"/>
  <c r="CE46" i="1"/>
  <c r="CG46" i="1" s="1"/>
  <c r="BX46" i="1"/>
  <c r="BZ46" i="1" s="1"/>
  <c r="BQ46" i="1"/>
  <c r="BS46" i="1" s="1"/>
  <c r="BJ46" i="1"/>
  <c r="BL46" i="1" s="1"/>
  <c r="BO46" i="1" s="1"/>
  <c r="BP46" i="1" s="1"/>
  <c r="BC46" i="1"/>
  <c r="BE46" i="1" s="1"/>
  <c r="AX46" i="1"/>
  <c r="BA46" i="1" s="1"/>
  <c r="BB46" i="1" s="1"/>
  <c r="AO46" i="1"/>
  <c r="AQ46" i="1" s="1"/>
  <c r="AT46" i="1" s="1"/>
  <c r="AU46" i="1" s="1"/>
  <c r="AH46" i="1"/>
  <c r="AJ46" i="1" s="1"/>
  <c r="AK46" i="1" s="1"/>
  <c r="AA46" i="1"/>
  <c r="AC46" i="1" s="1"/>
  <c r="U46" i="1"/>
  <c r="CL46" i="1" s="1"/>
  <c r="CN46" i="1" s="1"/>
  <c r="CQ46" i="1" s="1"/>
  <c r="CR46" i="1" s="1"/>
  <c r="CE45" i="1"/>
  <c r="CG45" i="1" s="1"/>
  <c r="CH45" i="1" s="1"/>
  <c r="BX45" i="1"/>
  <c r="BZ45" i="1" s="1"/>
  <c r="BQ45" i="1"/>
  <c r="BS45" i="1" s="1"/>
  <c r="BJ45" i="1"/>
  <c r="BL45" i="1" s="1"/>
  <c r="BO45" i="1" s="1"/>
  <c r="BP45" i="1" s="1"/>
  <c r="BC45" i="1"/>
  <c r="BE45" i="1" s="1"/>
  <c r="BF45" i="1" s="1"/>
  <c r="AX45" i="1"/>
  <c r="BA45" i="1" s="1"/>
  <c r="BB45" i="1" s="1"/>
  <c r="AO45" i="1"/>
  <c r="AQ45" i="1" s="1"/>
  <c r="AH45" i="1"/>
  <c r="AJ45" i="1" s="1"/>
  <c r="AA45" i="1"/>
  <c r="AC45" i="1" s="1"/>
  <c r="AF45" i="1" s="1"/>
  <c r="AG45" i="1" s="1"/>
  <c r="U45" i="1"/>
  <c r="CL45" i="1" s="1"/>
  <c r="CN45" i="1" s="1"/>
  <c r="CE44" i="1"/>
  <c r="CG44" i="1" s="1"/>
  <c r="CJ44" i="1" s="1"/>
  <c r="CK44" i="1" s="1"/>
  <c r="BX44" i="1"/>
  <c r="BZ44" i="1" s="1"/>
  <c r="CC44" i="1" s="1"/>
  <c r="CD44" i="1" s="1"/>
  <c r="BQ44" i="1"/>
  <c r="BS44" i="1" s="1"/>
  <c r="BT44" i="1" s="1"/>
  <c r="BJ44" i="1"/>
  <c r="BL44" i="1" s="1"/>
  <c r="BC44" i="1"/>
  <c r="BE44" i="1" s="1"/>
  <c r="BH44" i="1" s="1"/>
  <c r="BI44" i="1" s="1"/>
  <c r="AX44" i="1"/>
  <c r="AO44" i="1"/>
  <c r="AQ44" i="1" s="1"/>
  <c r="AR44" i="1" s="1"/>
  <c r="AH44" i="1"/>
  <c r="AJ44" i="1" s="1"/>
  <c r="AA44" i="1"/>
  <c r="AC44" i="1" s="1"/>
  <c r="U44" i="1"/>
  <c r="CL44" i="1" s="1"/>
  <c r="CN44" i="1" s="1"/>
  <c r="CQ44" i="1" s="1"/>
  <c r="CR44" i="1" s="1"/>
  <c r="CE43" i="1"/>
  <c r="CG43" i="1" s="1"/>
  <c r="BX43" i="1"/>
  <c r="BZ43" i="1" s="1"/>
  <c r="BQ43" i="1"/>
  <c r="BS43" i="1" s="1"/>
  <c r="AA43" i="1"/>
  <c r="AC43" i="1" s="1"/>
  <c r="AD43" i="1" s="1"/>
  <c r="U43" i="1"/>
  <c r="CL43" i="1" s="1"/>
  <c r="CN43" i="1" s="1"/>
  <c r="CQ43" i="1" s="1"/>
  <c r="CR43" i="1" s="1"/>
  <c r="CE42" i="1"/>
  <c r="CG42" i="1" s="1"/>
  <c r="CJ42" i="1" s="1"/>
  <c r="CK42" i="1" s="1"/>
  <c r="BX42" i="1"/>
  <c r="BZ42" i="1" s="1"/>
  <c r="CA42" i="1" s="1"/>
  <c r="BQ42" i="1"/>
  <c r="BS42" i="1" s="1"/>
  <c r="BT42" i="1" s="1"/>
  <c r="AA42" i="1"/>
  <c r="AC42" i="1" s="1"/>
  <c r="U42" i="1"/>
  <c r="CL42" i="1" s="1"/>
  <c r="CN42" i="1" s="1"/>
  <c r="CE41" i="1"/>
  <c r="CG41" i="1" s="1"/>
  <c r="CH41" i="1" s="1"/>
  <c r="BX41" i="1"/>
  <c r="BZ41" i="1" s="1"/>
  <c r="BQ41" i="1"/>
  <c r="BS41" i="1" s="1"/>
  <c r="AA41" i="1"/>
  <c r="AC41" i="1" s="1"/>
  <c r="AF41" i="1" s="1"/>
  <c r="AG41" i="1" s="1"/>
  <c r="U41" i="1"/>
  <c r="CL41" i="1" s="1"/>
  <c r="CN41" i="1" s="1"/>
  <c r="CO41" i="1" s="1"/>
  <c r="CE40" i="1"/>
  <c r="CG40" i="1" s="1"/>
  <c r="BX40" i="1"/>
  <c r="BZ40" i="1" s="1"/>
  <c r="BQ40" i="1"/>
  <c r="BS40" i="1" s="1"/>
  <c r="AA40" i="1"/>
  <c r="AC40" i="1" s="1"/>
  <c r="U40" i="1"/>
  <c r="CL40" i="1" s="1"/>
  <c r="CN40" i="1" s="1"/>
  <c r="CE39" i="1"/>
  <c r="CG39" i="1" s="1"/>
  <c r="BX39" i="1"/>
  <c r="BZ39" i="1" s="1"/>
  <c r="BQ39" i="1"/>
  <c r="BS39" i="1" s="1"/>
  <c r="BV39" i="1" s="1"/>
  <c r="BW39" i="1" s="1"/>
  <c r="BJ39" i="1"/>
  <c r="BL39" i="1" s="1"/>
  <c r="BM39" i="1" s="1"/>
  <c r="BC39" i="1"/>
  <c r="BE39" i="1" s="1"/>
  <c r="BF39" i="1" s="1"/>
  <c r="AX39" i="1"/>
  <c r="AO39" i="1"/>
  <c r="AQ39" i="1" s="1"/>
  <c r="AH39" i="1"/>
  <c r="AJ39" i="1" s="1"/>
  <c r="AM39" i="1" s="1"/>
  <c r="AN39" i="1" s="1"/>
  <c r="AA39" i="1"/>
  <c r="AC39" i="1" s="1"/>
  <c r="AD39" i="1" s="1"/>
  <c r="U39" i="1"/>
  <c r="CL39" i="1" s="1"/>
  <c r="CN39" i="1" s="1"/>
  <c r="CQ39" i="1" s="1"/>
  <c r="CR39" i="1" s="1"/>
  <c r="CE38" i="1"/>
  <c r="CG38" i="1" s="1"/>
  <c r="CJ38" i="1" s="1"/>
  <c r="CK38" i="1" s="1"/>
  <c r="BX38" i="1"/>
  <c r="BZ38" i="1" s="1"/>
  <c r="CA38" i="1" s="1"/>
  <c r="BQ38" i="1"/>
  <c r="BS38" i="1" s="1"/>
  <c r="BT38" i="1" s="1"/>
  <c r="BJ38" i="1"/>
  <c r="BL38" i="1" s="1"/>
  <c r="BC38" i="1"/>
  <c r="BE38" i="1" s="1"/>
  <c r="AX38" i="1"/>
  <c r="BA38" i="1" s="1"/>
  <c r="BB38" i="1" s="1"/>
  <c r="AO38" i="1"/>
  <c r="AQ38" i="1" s="1"/>
  <c r="AR38" i="1" s="1"/>
  <c r="AH38" i="1"/>
  <c r="AJ38" i="1" s="1"/>
  <c r="AK38" i="1" s="1"/>
  <c r="AA38" i="1"/>
  <c r="AC38" i="1" s="1"/>
  <c r="U38" i="1"/>
  <c r="CL38" i="1" s="1"/>
  <c r="CN38" i="1" s="1"/>
  <c r="CE37" i="1"/>
  <c r="CG37" i="1" s="1"/>
  <c r="CH37" i="1" s="1"/>
  <c r="BX37" i="1"/>
  <c r="BZ37" i="1" s="1"/>
  <c r="BQ37" i="1"/>
  <c r="BS37" i="1" s="1"/>
  <c r="BJ37" i="1"/>
  <c r="BL37" i="1" s="1"/>
  <c r="BO37" i="1" s="1"/>
  <c r="BP37" i="1" s="1"/>
  <c r="BC37" i="1"/>
  <c r="BE37" i="1" s="1"/>
  <c r="AX37" i="1"/>
  <c r="AO37" i="1"/>
  <c r="AQ37" i="1" s="1"/>
  <c r="AH37" i="1"/>
  <c r="AJ37" i="1" s="1"/>
  <c r="AM37" i="1" s="1"/>
  <c r="AN37" i="1" s="1"/>
  <c r="AA37" i="1"/>
  <c r="AC37" i="1" s="1"/>
  <c r="AD37" i="1" s="1"/>
  <c r="U37" i="1"/>
  <c r="CL37" i="1" s="1"/>
  <c r="CN37" i="1" s="1"/>
  <c r="CO37" i="1" s="1"/>
  <c r="CE36" i="1"/>
  <c r="CG36" i="1" s="1"/>
  <c r="BX36" i="1"/>
  <c r="BZ36" i="1" s="1"/>
  <c r="BQ36" i="1"/>
  <c r="BS36" i="1" s="1"/>
  <c r="BJ36" i="1"/>
  <c r="BL36" i="1" s="1"/>
  <c r="BC36" i="1"/>
  <c r="BE36" i="1" s="1"/>
  <c r="BH36" i="1" s="1"/>
  <c r="BI36" i="1" s="1"/>
  <c r="AX36" i="1"/>
  <c r="BA36" i="1" s="1"/>
  <c r="BB36" i="1" s="1"/>
  <c r="AO36" i="1"/>
  <c r="AQ36" i="1" s="1"/>
  <c r="AT36" i="1" s="1"/>
  <c r="AU36" i="1" s="1"/>
  <c r="AH36" i="1"/>
  <c r="AJ36" i="1" s="1"/>
  <c r="AA36" i="1"/>
  <c r="AC36" i="1" s="1"/>
  <c r="U36" i="1"/>
  <c r="CL36" i="1" s="1"/>
  <c r="CN36" i="1" s="1"/>
  <c r="CE35" i="1"/>
  <c r="CG35" i="1" s="1"/>
  <c r="BX35" i="1"/>
  <c r="BZ35" i="1" s="1"/>
  <c r="BQ35" i="1"/>
  <c r="BS35" i="1" s="1"/>
  <c r="BV35" i="1" s="1"/>
  <c r="BW35" i="1" s="1"/>
  <c r="BJ35" i="1"/>
  <c r="BL35" i="1" s="1"/>
  <c r="BM35" i="1" s="1"/>
  <c r="BC35" i="1"/>
  <c r="BE35" i="1" s="1"/>
  <c r="BF35" i="1" s="1"/>
  <c r="AX35" i="1"/>
  <c r="BA35" i="1" s="1"/>
  <c r="BB35" i="1" s="1"/>
  <c r="AO35" i="1"/>
  <c r="AQ35" i="1" s="1"/>
  <c r="AH35" i="1"/>
  <c r="AJ35" i="1" s="1"/>
  <c r="AM35" i="1" s="1"/>
  <c r="AN35" i="1" s="1"/>
  <c r="AA35" i="1"/>
  <c r="AC35" i="1" s="1"/>
  <c r="AD35" i="1" s="1"/>
  <c r="U35" i="1"/>
  <c r="CL35" i="1" s="1"/>
  <c r="CN35" i="1" s="1"/>
  <c r="CE34" i="1"/>
  <c r="CG34" i="1" s="1"/>
  <c r="CH34" i="1" s="1"/>
  <c r="BX34" i="1"/>
  <c r="BZ34" i="1" s="1"/>
  <c r="CC34" i="1" s="1"/>
  <c r="CD34" i="1" s="1"/>
  <c r="BQ34" i="1"/>
  <c r="BS34" i="1" s="1"/>
  <c r="BJ34" i="1"/>
  <c r="BL34" i="1" s="1"/>
  <c r="BC34" i="1"/>
  <c r="BE34" i="1" s="1"/>
  <c r="BH34" i="1" s="1"/>
  <c r="BI34" i="1" s="1"/>
  <c r="AX34" i="1"/>
  <c r="BA34" i="1" s="1"/>
  <c r="BB34" i="1" s="1"/>
  <c r="AO34" i="1"/>
  <c r="AQ34" i="1" s="1"/>
  <c r="AT34" i="1" s="1"/>
  <c r="AU34" i="1" s="1"/>
  <c r="AH34" i="1"/>
  <c r="AJ34" i="1" s="1"/>
  <c r="AK34" i="1" s="1"/>
  <c r="AA34" i="1"/>
  <c r="AC34" i="1" s="1"/>
  <c r="AF34" i="1" s="1"/>
  <c r="AG34" i="1" s="1"/>
  <c r="U34" i="1"/>
  <c r="CL34" i="1" s="1"/>
  <c r="CN34" i="1" s="1"/>
  <c r="CE33" i="1"/>
  <c r="CG33" i="1" s="1"/>
  <c r="CH33" i="1" s="1"/>
  <c r="BX33" i="1"/>
  <c r="BZ33" i="1" s="1"/>
  <c r="CC33" i="1" s="1"/>
  <c r="CD33" i="1" s="1"/>
  <c r="BQ33" i="1"/>
  <c r="BS33" i="1" s="1"/>
  <c r="BV33" i="1" s="1"/>
  <c r="BW33" i="1" s="1"/>
  <c r="BJ33" i="1"/>
  <c r="BL33" i="1" s="1"/>
  <c r="BO33" i="1" s="1"/>
  <c r="BP33" i="1" s="1"/>
  <c r="BC33" i="1"/>
  <c r="BE33" i="1" s="1"/>
  <c r="AV33" i="1"/>
  <c r="AX33" i="1" s="1"/>
  <c r="AO33" i="1"/>
  <c r="AQ33" i="1" s="1"/>
  <c r="AR33" i="1" s="1"/>
  <c r="AH33" i="1"/>
  <c r="AJ33" i="1" s="1"/>
  <c r="AM33" i="1" s="1"/>
  <c r="AN33" i="1" s="1"/>
  <c r="AA33" i="1"/>
  <c r="AC33" i="1" s="1"/>
  <c r="U33" i="1"/>
  <c r="CL33" i="1" s="1"/>
  <c r="CN33" i="1" s="1"/>
  <c r="CE32" i="1"/>
  <c r="CG32" i="1" s="1"/>
  <c r="BX32" i="1"/>
  <c r="BZ32" i="1" s="1"/>
  <c r="CA32" i="1" s="1"/>
  <c r="BQ32" i="1"/>
  <c r="BS32" i="1" s="1"/>
  <c r="BJ32" i="1"/>
  <c r="BL32" i="1" s="1"/>
  <c r="BC32" i="1"/>
  <c r="BE32" i="1" s="1"/>
  <c r="BH32" i="1" s="1"/>
  <c r="BI32" i="1" s="1"/>
  <c r="AV32" i="1"/>
  <c r="AX32" i="1" s="1"/>
  <c r="AO32" i="1"/>
  <c r="AQ32" i="1" s="1"/>
  <c r="AH32" i="1"/>
  <c r="AJ32" i="1" s="1"/>
  <c r="AA32" i="1"/>
  <c r="AC32" i="1" s="1"/>
  <c r="U32" i="1"/>
  <c r="CL32" i="1" s="1"/>
  <c r="CN32" i="1" s="1"/>
  <c r="CE31" i="1"/>
  <c r="CG31" i="1" s="1"/>
  <c r="CJ31" i="1" s="1"/>
  <c r="CK31" i="1" s="1"/>
  <c r="BX31" i="1"/>
  <c r="BZ31" i="1" s="1"/>
  <c r="CC31" i="1" s="1"/>
  <c r="CD31" i="1" s="1"/>
  <c r="BQ31" i="1"/>
  <c r="BS31" i="1" s="1"/>
  <c r="BT31" i="1" s="1"/>
  <c r="BJ31" i="1"/>
  <c r="BL31" i="1" s="1"/>
  <c r="BC31" i="1"/>
  <c r="BE31" i="1" s="1"/>
  <c r="BH31" i="1" s="1"/>
  <c r="BI31" i="1" s="1"/>
  <c r="AV31" i="1"/>
  <c r="AX31" i="1" s="1"/>
  <c r="AY31" i="1" s="1"/>
  <c r="AO31" i="1"/>
  <c r="AQ31" i="1" s="1"/>
  <c r="AH31" i="1"/>
  <c r="AJ31" i="1" s="1"/>
  <c r="AA31" i="1"/>
  <c r="AC31" i="1" s="1"/>
  <c r="U31" i="1"/>
  <c r="CL31" i="1" s="1"/>
  <c r="CN31" i="1" s="1"/>
  <c r="CE30" i="1"/>
  <c r="CG30" i="1" s="1"/>
  <c r="BX30" i="1"/>
  <c r="BZ30" i="1" s="1"/>
  <c r="CC30" i="1" s="1"/>
  <c r="CD30" i="1" s="1"/>
  <c r="BQ30" i="1"/>
  <c r="BS30" i="1" s="1"/>
  <c r="BT30" i="1" s="1"/>
  <c r="BJ30" i="1"/>
  <c r="BL30" i="1" s="1"/>
  <c r="BM30" i="1" s="1"/>
  <c r="BC30" i="1"/>
  <c r="BE30" i="1" s="1"/>
  <c r="BH30" i="1" s="1"/>
  <c r="BI30" i="1" s="1"/>
  <c r="AV30" i="1"/>
  <c r="AX30" i="1" s="1"/>
  <c r="AO30" i="1"/>
  <c r="AQ30" i="1" s="1"/>
  <c r="AT30" i="1" s="1"/>
  <c r="AU30" i="1" s="1"/>
  <c r="AH30" i="1"/>
  <c r="AJ30" i="1" s="1"/>
  <c r="AA30" i="1"/>
  <c r="AC30" i="1" s="1"/>
  <c r="U30" i="1"/>
  <c r="CL30" i="1" s="1"/>
  <c r="CN30" i="1" s="1"/>
  <c r="CE29" i="1"/>
  <c r="CG29" i="1" s="1"/>
  <c r="BX29" i="1"/>
  <c r="BZ29" i="1" s="1"/>
  <c r="BQ29" i="1"/>
  <c r="BS29" i="1" s="1"/>
  <c r="BJ29" i="1"/>
  <c r="BL29" i="1" s="1"/>
  <c r="BM29" i="1" s="1"/>
  <c r="BC29" i="1"/>
  <c r="BE29" i="1" s="1"/>
  <c r="BF29" i="1" s="1"/>
  <c r="AV29" i="1"/>
  <c r="AX29" i="1" s="1"/>
  <c r="BA29" i="1" s="1"/>
  <c r="BB29" i="1" s="1"/>
  <c r="AO29" i="1"/>
  <c r="AQ29" i="1" s="1"/>
  <c r="AH29" i="1"/>
  <c r="AJ29" i="1" s="1"/>
  <c r="AA29" i="1"/>
  <c r="AC29" i="1" s="1"/>
  <c r="U29" i="1"/>
  <c r="CL29" i="1" s="1"/>
  <c r="CN29" i="1" s="1"/>
  <c r="CO29" i="1" s="1"/>
  <c r="CE28" i="1"/>
  <c r="CG28" i="1" s="1"/>
  <c r="BX28" i="1"/>
  <c r="BZ28" i="1" s="1"/>
  <c r="CA28" i="1" s="1"/>
  <c r="BQ28" i="1"/>
  <c r="BS28" i="1" s="1"/>
  <c r="BJ28" i="1"/>
  <c r="BL28" i="1" s="1"/>
  <c r="BC28" i="1"/>
  <c r="BE28" i="1" s="1"/>
  <c r="BH28" i="1" s="1"/>
  <c r="BI28" i="1" s="1"/>
  <c r="AV28" i="1"/>
  <c r="AX28" i="1" s="1"/>
  <c r="AY28" i="1" s="1"/>
  <c r="AO28" i="1"/>
  <c r="AQ28" i="1" s="1"/>
  <c r="AH28" i="1"/>
  <c r="AJ28" i="1" s="1"/>
  <c r="AM28" i="1" s="1"/>
  <c r="AN28" i="1" s="1"/>
  <c r="AA28" i="1"/>
  <c r="AC28" i="1" s="1"/>
  <c r="U28" i="1"/>
  <c r="CL28" i="1" s="1"/>
  <c r="CN28" i="1" s="1"/>
  <c r="CQ28" i="1" s="1"/>
  <c r="CR28" i="1" s="1"/>
  <c r="CE27" i="1"/>
  <c r="CG27" i="1" s="1"/>
  <c r="BX27" i="1"/>
  <c r="BZ27" i="1" s="1"/>
  <c r="CC27" i="1" s="1"/>
  <c r="CD27" i="1" s="1"/>
  <c r="BQ27" i="1"/>
  <c r="BS27" i="1" s="1"/>
  <c r="BT27" i="1" s="1"/>
  <c r="BJ27" i="1"/>
  <c r="BL27" i="1" s="1"/>
  <c r="BC27" i="1"/>
  <c r="BE27" i="1" s="1"/>
  <c r="AV27" i="1"/>
  <c r="AX27" i="1" s="1"/>
  <c r="BA27" i="1" s="1"/>
  <c r="BB27" i="1" s="1"/>
  <c r="AO27" i="1"/>
  <c r="AQ27" i="1" s="1"/>
  <c r="AR27" i="1" s="1"/>
  <c r="AH27" i="1"/>
  <c r="AJ27" i="1" s="1"/>
  <c r="AM27" i="1" s="1"/>
  <c r="AN27" i="1" s="1"/>
  <c r="AA27" i="1"/>
  <c r="AC27" i="1" s="1"/>
  <c r="U27" i="1"/>
  <c r="CL27" i="1" s="1"/>
  <c r="CN27" i="1" s="1"/>
  <c r="CE26" i="1"/>
  <c r="CG26" i="1" s="1"/>
  <c r="BX26" i="1"/>
  <c r="BZ26" i="1" s="1"/>
  <c r="CC26" i="1" s="1"/>
  <c r="CD26" i="1" s="1"/>
  <c r="BQ26" i="1"/>
  <c r="BS26" i="1" s="1"/>
  <c r="BJ26" i="1"/>
  <c r="BL26" i="1" s="1"/>
  <c r="BM26" i="1" s="1"/>
  <c r="BC26" i="1"/>
  <c r="BE26" i="1" s="1"/>
  <c r="AV26" i="1"/>
  <c r="AX26" i="1" s="1"/>
  <c r="AO26" i="1"/>
  <c r="AQ26" i="1" s="1"/>
  <c r="AT26" i="1" s="1"/>
  <c r="AU26" i="1" s="1"/>
  <c r="AH26" i="1"/>
  <c r="AJ26" i="1" s="1"/>
  <c r="AK26" i="1" s="1"/>
  <c r="AA26" i="1"/>
  <c r="AC26" i="1" s="1"/>
  <c r="U26" i="1"/>
  <c r="CL26" i="1" s="1"/>
  <c r="CN26" i="1" s="1"/>
  <c r="CO26" i="1" s="1"/>
  <c r="CE25" i="1"/>
  <c r="CG25" i="1" s="1"/>
  <c r="BX25" i="1"/>
  <c r="BZ25" i="1" s="1"/>
  <c r="BQ25" i="1"/>
  <c r="BS25" i="1" s="1"/>
  <c r="BV25" i="1" s="1"/>
  <c r="BW25" i="1" s="1"/>
  <c r="BJ25" i="1"/>
  <c r="BL25" i="1" s="1"/>
  <c r="BO25" i="1" s="1"/>
  <c r="BP25" i="1" s="1"/>
  <c r="BC25" i="1"/>
  <c r="BE25" i="1" s="1"/>
  <c r="BF25" i="1" s="1"/>
  <c r="AV25" i="1"/>
  <c r="AX25" i="1" s="1"/>
  <c r="AO25" i="1"/>
  <c r="AQ25" i="1" s="1"/>
  <c r="AT25" i="1" s="1"/>
  <c r="AU25" i="1" s="1"/>
  <c r="AH25" i="1"/>
  <c r="AJ25" i="1" s="1"/>
  <c r="AK25" i="1" s="1"/>
  <c r="AA25" i="1"/>
  <c r="AC25" i="1" s="1"/>
  <c r="AD25" i="1" s="1"/>
  <c r="U25" i="1"/>
  <c r="CL25" i="1" s="1"/>
  <c r="CN25" i="1" s="1"/>
  <c r="CQ25" i="1" s="1"/>
  <c r="CR25" i="1" s="1"/>
  <c r="CE24" i="1"/>
  <c r="CG24" i="1" s="1"/>
  <c r="CH24" i="1" s="1"/>
  <c r="BX24" i="1"/>
  <c r="BZ24" i="1" s="1"/>
  <c r="CA24" i="1" s="1"/>
  <c r="BQ24" i="1"/>
  <c r="BS24" i="1" s="1"/>
  <c r="BV24" i="1" s="1"/>
  <c r="BW24" i="1" s="1"/>
  <c r="BJ24" i="1"/>
  <c r="BL24" i="1" s="1"/>
  <c r="BO24" i="1" s="1"/>
  <c r="BP24" i="1" s="1"/>
  <c r="BC24" i="1"/>
  <c r="BE24" i="1" s="1"/>
  <c r="BH24" i="1" s="1"/>
  <c r="BI24" i="1" s="1"/>
  <c r="AV24" i="1"/>
  <c r="AX24" i="1" s="1"/>
  <c r="AO24" i="1"/>
  <c r="AQ24" i="1" s="1"/>
  <c r="AR24" i="1" s="1"/>
  <c r="AH24" i="1"/>
  <c r="AJ24" i="1" s="1"/>
  <c r="AA24" i="1"/>
  <c r="AC24" i="1" s="1"/>
  <c r="AF24" i="1" s="1"/>
  <c r="AG24" i="1" s="1"/>
  <c r="U24" i="1"/>
  <c r="CL24" i="1" s="1"/>
  <c r="CN24" i="1" s="1"/>
  <c r="CE23" i="1"/>
  <c r="CG23" i="1" s="1"/>
  <c r="CJ23" i="1" s="1"/>
  <c r="CK23" i="1" s="1"/>
  <c r="BX23" i="1"/>
  <c r="BZ23" i="1" s="1"/>
  <c r="BQ23" i="1"/>
  <c r="BS23" i="1" s="1"/>
  <c r="BV23" i="1" s="1"/>
  <c r="BW23" i="1" s="1"/>
  <c r="BJ23" i="1"/>
  <c r="BL23" i="1" s="1"/>
  <c r="BO23" i="1" s="1"/>
  <c r="BP23" i="1" s="1"/>
  <c r="BC23" i="1"/>
  <c r="BE23" i="1" s="1"/>
  <c r="AV23" i="1"/>
  <c r="AX23" i="1" s="1"/>
  <c r="AO23" i="1"/>
  <c r="AQ23" i="1" s="1"/>
  <c r="AR23" i="1" s="1"/>
  <c r="AH23" i="1"/>
  <c r="AJ23" i="1" s="1"/>
  <c r="AK23" i="1" s="1"/>
  <c r="AA23" i="1"/>
  <c r="AC23" i="1" s="1"/>
  <c r="AF23" i="1" s="1"/>
  <c r="AG23" i="1" s="1"/>
  <c r="U23" i="1"/>
  <c r="CL23" i="1" s="1"/>
  <c r="CN23" i="1" s="1"/>
  <c r="CE22" i="1"/>
  <c r="CG22" i="1" s="1"/>
  <c r="BX22" i="1"/>
  <c r="BZ22" i="1" s="1"/>
  <c r="BQ22" i="1"/>
  <c r="BS22" i="1" s="1"/>
  <c r="BV22" i="1" s="1"/>
  <c r="BW22" i="1" s="1"/>
  <c r="BJ22" i="1"/>
  <c r="BL22" i="1" s="1"/>
  <c r="BO22" i="1" s="1"/>
  <c r="BP22" i="1" s="1"/>
  <c r="BC22" i="1"/>
  <c r="BE22" i="1" s="1"/>
  <c r="BH22" i="1" s="1"/>
  <c r="BI22" i="1" s="1"/>
  <c r="AV22" i="1"/>
  <c r="AX22" i="1" s="1"/>
  <c r="AO22" i="1"/>
  <c r="AQ22" i="1" s="1"/>
  <c r="AT22" i="1" s="1"/>
  <c r="AU22" i="1" s="1"/>
  <c r="AH22" i="1"/>
  <c r="AJ22" i="1" s="1"/>
  <c r="AA22" i="1"/>
  <c r="AC22" i="1" s="1"/>
  <c r="U22" i="1"/>
  <c r="CL22" i="1" s="1"/>
  <c r="CN22" i="1" s="1"/>
  <c r="CE21" i="1"/>
  <c r="CG21" i="1" s="1"/>
  <c r="BX21" i="1"/>
  <c r="BZ21" i="1" s="1"/>
  <c r="BQ21" i="1"/>
  <c r="BS21" i="1" s="1"/>
  <c r="BJ21" i="1"/>
  <c r="BL21" i="1" s="1"/>
  <c r="BO21" i="1" s="1"/>
  <c r="BP21" i="1" s="1"/>
  <c r="BC21" i="1"/>
  <c r="BE21" i="1" s="1"/>
  <c r="AV21" i="1"/>
  <c r="AX21" i="1" s="1"/>
  <c r="AO21" i="1"/>
  <c r="AQ21" i="1" s="1"/>
  <c r="AT21" i="1" s="1"/>
  <c r="AU21" i="1" s="1"/>
  <c r="AH21" i="1"/>
  <c r="AJ21" i="1" s="1"/>
  <c r="AM21" i="1" s="1"/>
  <c r="AN21" i="1" s="1"/>
  <c r="AA21" i="1"/>
  <c r="AC21" i="1" s="1"/>
  <c r="U21" i="1"/>
  <c r="CL21" i="1" s="1"/>
  <c r="CN21" i="1" s="1"/>
  <c r="CE20" i="1"/>
  <c r="CG20" i="1" s="1"/>
  <c r="BX20" i="1"/>
  <c r="BZ20" i="1" s="1"/>
  <c r="BQ20" i="1"/>
  <c r="BS20" i="1" s="1"/>
  <c r="BJ20" i="1"/>
  <c r="BL20" i="1" s="1"/>
  <c r="BO20" i="1" s="1"/>
  <c r="BP20" i="1" s="1"/>
  <c r="BC20" i="1"/>
  <c r="BE20" i="1" s="1"/>
  <c r="BH20" i="1" s="1"/>
  <c r="BI20" i="1" s="1"/>
  <c r="AV20" i="1"/>
  <c r="AX20" i="1" s="1"/>
  <c r="BA20" i="1" s="1"/>
  <c r="BB20" i="1" s="1"/>
  <c r="AO20" i="1"/>
  <c r="AQ20" i="1" s="1"/>
  <c r="AT20" i="1" s="1"/>
  <c r="AU20" i="1" s="1"/>
  <c r="AH20" i="1"/>
  <c r="AJ20" i="1" s="1"/>
  <c r="AK20" i="1" s="1"/>
  <c r="AA20" i="1"/>
  <c r="AC20" i="1" s="1"/>
  <c r="U20" i="1"/>
  <c r="CL20" i="1" s="1"/>
  <c r="CN20" i="1" s="1"/>
  <c r="CE19" i="1"/>
  <c r="CG19" i="1" s="1"/>
  <c r="CJ19" i="1" s="1"/>
  <c r="CK19" i="1" s="1"/>
  <c r="BX19" i="1"/>
  <c r="BZ19" i="1" s="1"/>
  <c r="BQ19" i="1"/>
  <c r="BS19" i="1" s="1"/>
  <c r="BT19" i="1" s="1"/>
  <c r="BJ19" i="1"/>
  <c r="BL19" i="1" s="1"/>
  <c r="BC19" i="1"/>
  <c r="BE19" i="1" s="1"/>
  <c r="AV19" i="1"/>
  <c r="AX19" i="1" s="1"/>
  <c r="BA19" i="1" s="1"/>
  <c r="BB19" i="1" s="1"/>
  <c r="AO19" i="1"/>
  <c r="AQ19" i="1" s="1"/>
  <c r="AH19" i="1"/>
  <c r="AJ19" i="1" s="1"/>
  <c r="AM19" i="1" s="1"/>
  <c r="AN19" i="1" s="1"/>
  <c r="AA19" i="1"/>
  <c r="AC19" i="1" s="1"/>
  <c r="AF19" i="1" s="1"/>
  <c r="AG19" i="1" s="1"/>
  <c r="U19" i="1"/>
  <c r="CL19" i="1" s="1"/>
  <c r="CN19" i="1" s="1"/>
  <c r="CE18" i="1"/>
  <c r="CG18" i="1" s="1"/>
  <c r="BX18" i="1"/>
  <c r="BZ18" i="1" s="1"/>
  <c r="BQ18" i="1"/>
  <c r="BS18" i="1" s="1"/>
  <c r="BV18" i="1" s="1"/>
  <c r="BW18" i="1" s="1"/>
  <c r="BJ18" i="1"/>
  <c r="BL18" i="1" s="1"/>
  <c r="BM18" i="1" s="1"/>
  <c r="BC18" i="1"/>
  <c r="BE18" i="1" s="1"/>
  <c r="AV18" i="1"/>
  <c r="AX18" i="1" s="1"/>
  <c r="AO18" i="1"/>
  <c r="AQ18" i="1" s="1"/>
  <c r="AR18" i="1" s="1"/>
  <c r="AH18" i="1"/>
  <c r="AJ18" i="1" s="1"/>
  <c r="AA18" i="1"/>
  <c r="AC18" i="1" s="1"/>
  <c r="AF18" i="1" s="1"/>
  <c r="AG18" i="1" s="1"/>
  <c r="U18" i="1"/>
  <c r="CL18" i="1" s="1"/>
  <c r="CN18" i="1" s="1"/>
  <c r="CE17" i="1"/>
  <c r="CG17" i="1" s="1"/>
  <c r="CJ17" i="1" s="1"/>
  <c r="CK17" i="1" s="1"/>
  <c r="BX17" i="1"/>
  <c r="BZ17" i="1" s="1"/>
  <c r="CC17" i="1" s="1"/>
  <c r="CD17" i="1" s="1"/>
  <c r="BQ17" i="1"/>
  <c r="BS17" i="1" s="1"/>
  <c r="BV17" i="1" s="1"/>
  <c r="BW17" i="1" s="1"/>
  <c r="BJ17" i="1"/>
  <c r="BL17" i="1" s="1"/>
  <c r="BC17" i="1"/>
  <c r="BE17" i="1" s="1"/>
  <c r="AV17" i="1"/>
  <c r="AX17" i="1" s="1"/>
  <c r="AO17" i="1"/>
  <c r="AQ17" i="1" s="1"/>
  <c r="AT17" i="1" s="1"/>
  <c r="AU17" i="1" s="1"/>
  <c r="AH17" i="1"/>
  <c r="AJ17" i="1" s="1"/>
  <c r="AM17" i="1" s="1"/>
  <c r="AN17" i="1" s="1"/>
  <c r="AA17" i="1"/>
  <c r="AC17" i="1" s="1"/>
  <c r="AF17" i="1" s="1"/>
  <c r="AG17" i="1" s="1"/>
  <c r="U17" i="1"/>
  <c r="CL17" i="1" s="1"/>
  <c r="CN17" i="1" s="1"/>
  <c r="CE16" i="1"/>
  <c r="CG16" i="1" s="1"/>
  <c r="CJ16" i="1" s="1"/>
  <c r="CK16" i="1" s="1"/>
  <c r="BX16" i="1"/>
  <c r="BZ16" i="1" s="1"/>
  <c r="BQ16" i="1"/>
  <c r="BS16" i="1" s="1"/>
  <c r="BJ16" i="1"/>
  <c r="BL16" i="1" s="1"/>
  <c r="BO16" i="1" s="1"/>
  <c r="BP16" i="1" s="1"/>
  <c r="BC16" i="1"/>
  <c r="BE16" i="1" s="1"/>
  <c r="AV16" i="1"/>
  <c r="AX16" i="1" s="1"/>
  <c r="AO16" i="1"/>
  <c r="AQ16" i="1" s="1"/>
  <c r="AH16" i="1"/>
  <c r="AJ16" i="1" s="1"/>
  <c r="AM16" i="1" s="1"/>
  <c r="AN16" i="1" s="1"/>
  <c r="AA16" i="1"/>
  <c r="AC16" i="1" s="1"/>
  <c r="AD16" i="1" s="1"/>
  <c r="U16" i="1"/>
  <c r="CL16" i="1" s="1"/>
  <c r="CN16" i="1" s="1"/>
  <c r="CE15" i="1"/>
  <c r="CG15" i="1" s="1"/>
  <c r="CJ15" i="1" s="1"/>
  <c r="CK15" i="1" s="1"/>
  <c r="BX15" i="1"/>
  <c r="BZ15" i="1" s="1"/>
  <c r="CC15" i="1" s="1"/>
  <c r="CD15" i="1" s="1"/>
  <c r="BQ15" i="1"/>
  <c r="BS15" i="1" s="1"/>
  <c r="BJ15" i="1"/>
  <c r="BL15" i="1" s="1"/>
  <c r="BO15" i="1" s="1"/>
  <c r="BP15" i="1" s="1"/>
  <c r="BC15" i="1"/>
  <c r="BE15" i="1" s="1"/>
  <c r="AV15" i="1"/>
  <c r="AX15" i="1" s="1"/>
  <c r="AO15" i="1"/>
  <c r="AQ15" i="1" s="1"/>
  <c r="AH15" i="1"/>
  <c r="AJ15" i="1" s="1"/>
  <c r="AM15" i="1" s="1"/>
  <c r="AN15" i="1" s="1"/>
  <c r="AA15" i="1"/>
  <c r="AC15" i="1" s="1"/>
  <c r="U15" i="1"/>
  <c r="CL15" i="1" s="1"/>
  <c r="CN15" i="1" s="1"/>
  <c r="CE14" i="1"/>
  <c r="CG14" i="1" s="1"/>
  <c r="BX14" i="1"/>
  <c r="BZ14" i="1" s="1"/>
  <c r="CA14" i="1" s="1"/>
  <c r="BQ14" i="1"/>
  <c r="BS14" i="1" s="1"/>
  <c r="BT14" i="1" s="1"/>
  <c r="BJ14" i="1"/>
  <c r="BL14" i="1" s="1"/>
  <c r="BC14" i="1"/>
  <c r="BE14" i="1" s="1"/>
  <c r="AV14" i="1"/>
  <c r="AX14" i="1" s="1"/>
  <c r="AO14" i="1"/>
  <c r="AQ14" i="1" s="1"/>
  <c r="AT14" i="1" s="1"/>
  <c r="AU14" i="1" s="1"/>
  <c r="AH14" i="1"/>
  <c r="AJ14" i="1" s="1"/>
  <c r="AK14" i="1" s="1"/>
  <c r="AA14" i="1"/>
  <c r="AC14" i="1" s="1"/>
  <c r="AD14" i="1" s="1"/>
  <c r="U14" i="1"/>
  <c r="CL14" i="1" s="1"/>
  <c r="CN14" i="1" s="1"/>
  <c r="CE13" i="1"/>
  <c r="CG13" i="1" s="1"/>
  <c r="CJ13" i="1" s="1"/>
  <c r="CK13" i="1" s="1"/>
  <c r="BX13" i="1"/>
  <c r="BZ13" i="1" s="1"/>
  <c r="BQ13" i="1"/>
  <c r="BS13" i="1" s="1"/>
  <c r="BJ13" i="1"/>
  <c r="BL13" i="1" s="1"/>
  <c r="BC13" i="1"/>
  <c r="BE13" i="1" s="1"/>
  <c r="AV13" i="1"/>
  <c r="AX13" i="1" s="1"/>
  <c r="AO13" i="1"/>
  <c r="AQ13" i="1" s="1"/>
  <c r="AH13" i="1"/>
  <c r="AJ13" i="1" s="1"/>
  <c r="AM13" i="1" s="1"/>
  <c r="AN13" i="1" s="1"/>
  <c r="AA13" i="1"/>
  <c r="AC13" i="1" s="1"/>
  <c r="AF13" i="1" s="1"/>
  <c r="AG13" i="1" s="1"/>
  <c r="U13" i="1"/>
  <c r="CL13" i="1" s="1"/>
  <c r="CN13" i="1" s="1"/>
  <c r="CQ13" i="1" s="1"/>
  <c r="CR13" i="1" s="1"/>
  <c r="CE12" i="1"/>
  <c r="CG12" i="1" s="1"/>
  <c r="CJ12" i="1" s="1"/>
  <c r="CK12" i="1" s="1"/>
  <c r="BX12" i="1"/>
  <c r="BZ12" i="1" s="1"/>
  <c r="CC12" i="1" s="1"/>
  <c r="CD12" i="1" s="1"/>
  <c r="BQ12" i="1"/>
  <c r="BS12" i="1" s="1"/>
  <c r="BJ12" i="1"/>
  <c r="BL12" i="1" s="1"/>
  <c r="BC12" i="1"/>
  <c r="BE12" i="1" s="1"/>
  <c r="AV12" i="1"/>
  <c r="AX12" i="1" s="1"/>
  <c r="AO12" i="1"/>
  <c r="AQ12" i="1" s="1"/>
  <c r="AH12" i="1"/>
  <c r="AJ12" i="1" s="1"/>
  <c r="AA12" i="1"/>
  <c r="AC12" i="1" s="1"/>
  <c r="AF12" i="1" s="1"/>
  <c r="AG12" i="1" s="1"/>
  <c r="U12" i="1"/>
  <c r="CL12" i="1" s="1"/>
  <c r="CN12" i="1" s="1"/>
  <c r="CE11" i="1"/>
  <c r="CG11" i="1" s="1"/>
  <c r="BX11" i="1"/>
  <c r="BZ11" i="1" s="1"/>
  <c r="CC11" i="1" s="1"/>
  <c r="CD11" i="1" s="1"/>
  <c r="BQ11" i="1"/>
  <c r="BS11" i="1" s="1"/>
  <c r="BV11" i="1" s="1"/>
  <c r="BW11" i="1" s="1"/>
  <c r="BJ11" i="1"/>
  <c r="BL11" i="1" s="1"/>
  <c r="BM11" i="1" s="1"/>
  <c r="BC11" i="1"/>
  <c r="BE11" i="1" s="1"/>
  <c r="AV11" i="1"/>
  <c r="AX11" i="1" s="1"/>
  <c r="AO11" i="1"/>
  <c r="AQ11" i="1" s="1"/>
  <c r="AT11" i="1" s="1"/>
  <c r="AU11" i="1" s="1"/>
  <c r="AH11" i="1"/>
  <c r="AJ11" i="1" s="1"/>
  <c r="AA11" i="1"/>
  <c r="AC11" i="1" s="1"/>
  <c r="AD11" i="1" s="1"/>
  <c r="U11" i="1"/>
  <c r="CL11" i="1" s="1"/>
  <c r="CN11" i="1" s="1"/>
  <c r="CE10" i="1"/>
  <c r="CG10" i="1" s="1"/>
  <c r="BX10" i="1"/>
  <c r="BZ10" i="1" s="1"/>
  <c r="CA10" i="1" s="1"/>
  <c r="BQ10" i="1"/>
  <c r="BS10" i="1" s="1"/>
  <c r="BV10" i="1" s="1"/>
  <c r="BW10" i="1" s="1"/>
  <c r="BJ10" i="1"/>
  <c r="BL10" i="1" s="1"/>
  <c r="BO10" i="1" s="1"/>
  <c r="BP10" i="1" s="1"/>
  <c r="BC10" i="1"/>
  <c r="BE10" i="1" s="1"/>
  <c r="BF10" i="1" s="1"/>
  <c r="AV10" i="1"/>
  <c r="AX10" i="1" s="1"/>
  <c r="AO10" i="1"/>
  <c r="AQ10" i="1" s="1"/>
  <c r="AH10" i="1"/>
  <c r="AJ10" i="1" s="1"/>
  <c r="AA10" i="1"/>
  <c r="AC10" i="1" s="1"/>
  <c r="U10" i="1"/>
  <c r="CL10" i="1" s="1"/>
  <c r="CN10" i="1" s="1"/>
  <c r="CE9" i="1"/>
  <c r="CG9" i="1" s="1"/>
  <c r="BX9" i="1"/>
  <c r="BQ9" i="1"/>
  <c r="BS9" i="1" s="1"/>
  <c r="BT9" i="1" s="1"/>
  <c r="BJ9" i="1"/>
  <c r="BL9" i="1" s="1"/>
  <c r="BO9" i="1" s="1"/>
  <c r="BC9" i="1"/>
  <c r="BE9" i="1" s="1"/>
  <c r="AV9" i="1"/>
  <c r="AX9" i="1" s="1"/>
  <c r="AY9" i="1" s="1"/>
  <c r="AO9" i="1"/>
  <c r="AH9" i="1"/>
  <c r="AA9" i="1"/>
  <c r="AC9" i="1" s="1"/>
  <c r="U9" i="1"/>
  <c r="CL9" i="1" s="1"/>
  <c r="BH143" i="1" l="1"/>
  <c r="BI143" i="1" s="1"/>
  <c r="BM59" i="1"/>
  <c r="BF119" i="1"/>
  <c r="CC146" i="1"/>
  <c r="CD146" i="1" s="1"/>
  <c r="CJ79" i="1"/>
  <c r="CK79" i="1" s="1"/>
  <c r="CH181" i="1"/>
  <c r="BM178" i="1"/>
  <c r="AR92" i="1"/>
  <c r="BT95" i="1"/>
  <c r="AY112" i="1"/>
  <c r="BA104" i="1"/>
  <c r="BB104" i="1" s="1"/>
  <c r="AY104" i="1"/>
  <c r="AF122" i="1"/>
  <c r="AG122" i="1" s="1"/>
  <c r="AY45" i="1"/>
  <c r="AR69" i="1"/>
  <c r="AT105" i="1"/>
  <c r="AU105" i="1" s="1"/>
  <c r="CH135" i="1"/>
  <c r="AM20" i="1"/>
  <c r="AN20" i="1" s="1"/>
  <c r="AF75" i="1"/>
  <c r="AG75" i="1" s="1"/>
  <c r="AT18" i="1"/>
  <c r="AU18" i="1" s="1"/>
  <c r="CA55" i="1"/>
  <c r="AK66" i="1"/>
  <c r="AK110" i="1"/>
  <c r="CJ161" i="1"/>
  <c r="CK161" i="1" s="1"/>
  <c r="AK27" i="1"/>
  <c r="CH44" i="1"/>
  <c r="BM122" i="1"/>
  <c r="BV121" i="1"/>
  <c r="BW121" i="1" s="1"/>
  <c r="BV9" i="1"/>
  <c r="BW9" i="1" s="1"/>
  <c r="CC10" i="1"/>
  <c r="CD10" i="1" s="1"/>
  <c r="AY49" i="1"/>
  <c r="CQ173" i="1"/>
  <c r="CR173" i="1" s="1"/>
  <c r="BF179" i="1"/>
  <c r="BO87" i="1"/>
  <c r="BP87" i="1" s="1"/>
  <c r="BM87" i="1"/>
  <c r="AD90" i="1"/>
  <c r="AF90" i="1"/>
  <c r="AG90" i="1" s="1"/>
  <c r="AR25" i="1"/>
  <c r="BM47" i="1"/>
  <c r="BH113" i="1"/>
  <c r="BI113" i="1" s="1"/>
  <c r="BH50" i="1"/>
  <c r="BI50" i="1" s="1"/>
  <c r="AR121" i="1"/>
  <c r="CH68" i="1"/>
  <c r="BM72" i="1"/>
  <c r="AK146" i="1"/>
  <c r="AM167" i="1"/>
  <c r="AN167" i="1" s="1"/>
  <c r="AF11" i="1"/>
  <c r="AG11" i="1" s="1"/>
  <c r="AF43" i="1"/>
  <c r="AG43" i="1" s="1"/>
  <c r="CH49" i="1"/>
  <c r="AF67" i="1"/>
  <c r="AG67" i="1" s="1"/>
  <c r="CQ68" i="1"/>
  <c r="CR68" i="1" s="1"/>
  <c r="AF87" i="1"/>
  <c r="AG87" i="1" s="1"/>
  <c r="CH109" i="1"/>
  <c r="BT113" i="1"/>
  <c r="BM128" i="1"/>
  <c r="AY149" i="1"/>
  <c r="CA156" i="1"/>
  <c r="AY132" i="1"/>
  <c r="BT100" i="1"/>
  <c r="BA169" i="1"/>
  <c r="BB169" i="1" s="1"/>
  <c r="BO73" i="1"/>
  <c r="BP73" i="1" s="1"/>
  <c r="BF131" i="1"/>
  <c r="CH19" i="1"/>
  <c r="CC24" i="1"/>
  <c r="CD24" i="1" s="1"/>
  <c r="CH179" i="1"/>
  <c r="BF77" i="1"/>
  <c r="BT156" i="1"/>
  <c r="BF36" i="1"/>
  <c r="CJ41" i="1"/>
  <c r="CK41" i="1" s="1"/>
  <c r="BV74" i="1"/>
  <c r="BW74" i="1" s="1"/>
  <c r="BV77" i="1"/>
  <c r="BW77" i="1" s="1"/>
  <c r="AK86" i="1"/>
  <c r="AD179" i="1"/>
  <c r="CA88" i="1"/>
  <c r="CA67" i="1"/>
  <c r="BH39" i="1"/>
  <c r="BI39" i="1" s="1"/>
  <c r="CJ24" i="1"/>
  <c r="CK24" i="1" s="1"/>
  <c r="CQ41" i="1"/>
  <c r="CR41" i="1" s="1"/>
  <c r="AD139" i="1"/>
  <c r="AT141" i="1"/>
  <c r="AU141" i="1" s="1"/>
  <c r="BH72" i="1"/>
  <c r="BI72" i="1" s="1"/>
  <c r="BT111" i="1"/>
  <c r="AY134" i="1"/>
  <c r="AR164" i="1"/>
  <c r="BH163" i="1"/>
  <c r="BI163" i="1" s="1"/>
  <c r="BT35" i="1"/>
  <c r="AF50" i="1"/>
  <c r="AG50" i="1" s="1"/>
  <c r="AD69" i="1"/>
  <c r="AD71" i="1"/>
  <c r="AK172" i="1"/>
  <c r="BV104" i="1"/>
  <c r="BW104" i="1" s="1"/>
  <c r="AK134" i="1"/>
  <c r="AY176" i="1"/>
  <c r="CC66" i="1"/>
  <c r="CD66" i="1" s="1"/>
  <c r="CC53" i="1"/>
  <c r="CD53" i="1" s="1"/>
  <c r="CA108" i="1"/>
  <c r="CJ34" i="1"/>
  <c r="CK34" i="1" s="1"/>
  <c r="AY107" i="1"/>
  <c r="AM137" i="1"/>
  <c r="AN137" i="1" s="1"/>
  <c r="CQ166" i="1"/>
  <c r="CR166" i="1" s="1"/>
  <c r="BM139" i="1"/>
  <c r="BO139" i="1"/>
  <c r="BP139" i="1" s="1"/>
  <c r="CJ160" i="1"/>
  <c r="CK160" i="1" s="1"/>
  <c r="CH160" i="1"/>
  <c r="CA21" i="1"/>
  <c r="CC21" i="1"/>
  <c r="CD21" i="1" s="1"/>
  <c r="CC22" i="1"/>
  <c r="CD22" i="1" s="1"/>
  <c r="CA22" i="1"/>
  <c r="AY56" i="1"/>
  <c r="BA56" i="1"/>
  <c r="BB56" i="1" s="1"/>
  <c r="CA113" i="1"/>
  <c r="CC113" i="1"/>
  <c r="CD113" i="1" s="1"/>
  <c r="AM29" i="1"/>
  <c r="AN29" i="1" s="1"/>
  <c r="AK29" i="1"/>
  <c r="CH59" i="1"/>
  <c r="CJ59" i="1"/>
  <c r="CK59" i="1" s="1"/>
  <c r="BT98" i="1"/>
  <c r="BV98" i="1"/>
  <c r="BW98" i="1" s="1"/>
  <c r="BO66" i="1"/>
  <c r="BP66" i="1" s="1"/>
  <c r="BM66" i="1"/>
  <c r="AM71" i="1"/>
  <c r="AN71" i="1" s="1"/>
  <c r="AK71" i="1"/>
  <c r="AK73" i="1"/>
  <c r="AM73" i="1"/>
  <c r="AN73" i="1" s="1"/>
  <c r="CA99" i="1"/>
  <c r="CC99" i="1"/>
  <c r="CD99" i="1" s="1"/>
  <c r="BH94" i="1"/>
  <c r="BI94" i="1" s="1"/>
  <c r="BF94" i="1"/>
  <c r="BT96" i="1"/>
  <c r="BV96" i="1"/>
  <c r="BW96" i="1" s="1"/>
  <c r="CO35" i="1"/>
  <c r="CQ35" i="1"/>
  <c r="CR35" i="1" s="1"/>
  <c r="AT89" i="1"/>
  <c r="AU89" i="1" s="1"/>
  <c r="AY163" i="1"/>
  <c r="BA163" i="1"/>
  <c r="BB163" i="1" s="1"/>
  <c r="CJ104" i="1"/>
  <c r="CK104" i="1" s="1"/>
  <c r="CH104" i="1"/>
  <c r="BM22" i="1"/>
  <c r="AF66" i="1"/>
  <c r="AG66" i="1" s="1"/>
  <c r="AD66" i="1"/>
  <c r="AF79" i="1"/>
  <c r="AG79" i="1" s="1"/>
  <c r="BM94" i="1"/>
  <c r="AK103" i="1"/>
  <c r="CA107" i="1"/>
  <c r="CC107" i="1"/>
  <c r="CD107" i="1" s="1"/>
  <c r="BA126" i="1"/>
  <c r="BB126" i="1" s="1"/>
  <c r="AY126" i="1"/>
  <c r="AD166" i="1"/>
  <c r="CQ176" i="1"/>
  <c r="CR176" i="1" s="1"/>
  <c r="CO176" i="1"/>
  <c r="BF132" i="1"/>
  <c r="BH132" i="1"/>
  <c r="BI132" i="1" s="1"/>
  <c r="CJ62" i="1"/>
  <c r="CK62" i="1" s="1"/>
  <c r="BO68" i="1"/>
  <c r="BP68" i="1" s="1"/>
  <c r="AK77" i="1"/>
  <c r="AM77" i="1"/>
  <c r="AN77" i="1" s="1"/>
  <c r="BA88" i="1"/>
  <c r="BB88" i="1" s="1"/>
  <c r="AY88" i="1"/>
  <c r="CH106" i="1"/>
  <c r="CJ106" i="1"/>
  <c r="CK106" i="1" s="1"/>
  <c r="BM108" i="1"/>
  <c r="AF35" i="1"/>
  <c r="AG35" i="1" s="1"/>
  <c r="CA44" i="1"/>
  <c r="BM45" i="1"/>
  <c r="AF82" i="1"/>
  <c r="AG82" i="1" s="1"/>
  <c r="AD82" i="1"/>
  <c r="BA28" i="1"/>
  <c r="BB28" i="1" s="1"/>
  <c r="AR31" i="1"/>
  <c r="AT31" i="1"/>
  <c r="AU31" i="1" s="1"/>
  <c r="AY34" i="1"/>
  <c r="AF62" i="1"/>
  <c r="AG62" i="1" s="1"/>
  <c r="BF75" i="1"/>
  <c r="BH75" i="1"/>
  <c r="BI75" i="1" s="1"/>
  <c r="CO82" i="1"/>
  <c r="AY90" i="1"/>
  <c r="BA90" i="1"/>
  <c r="BB90" i="1" s="1"/>
  <c r="BM95" i="1"/>
  <c r="CQ102" i="1"/>
  <c r="CR102" i="1" s="1"/>
  <c r="CO102" i="1"/>
  <c r="BF123" i="1"/>
  <c r="AD176" i="1"/>
  <c r="AF176" i="1"/>
  <c r="AG176" i="1" s="1"/>
  <c r="AD128" i="1"/>
  <c r="AF128" i="1"/>
  <c r="AG128" i="1" s="1"/>
  <c r="BA26" i="1"/>
  <c r="BB26" i="1" s="1"/>
  <c r="AY26" i="1"/>
  <c r="AY50" i="1"/>
  <c r="BA50" i="1"/>
  <c r="BB50" i="1" s="1"/>
  <c r="BF185" i="1"/>
  <c r="CH118" i="1"/>
  <c r="CJ118" i="1"/>
  <c r="CK118" i="1" s="1"/>
  <c r="BA154" i="1"/>
  <c r="BB154" i="1" s="1"/>
  <c r="AY154" i="1"/>
  <c r="AY185" i="1"/>
  <c r="BA185" i="1"/>
  <c r="BB185" i="1" s="1"/>
  <c r="AY84" i="1"/>
  <c r="AK72" i="1"/>
  <c r="AM72" i="1"/>
  <c r="AN72" i="1" s="1"/>
  <c r="AR75" i="1"/>
  <c r="BO93" i="1"/>
  <c r="BP93" i="1" s="1"/>
  <c r="AR125" i="1"/>
  <c r="BT133" i="1"/>
  <c r="CC84" i="1"/>
  <c r="CD84" i="1" s="1"/>
  <c r="CA84" i="1"/>
  <c r="BF28" i="1"/>
  <c r="BA63" i="1"/>
  <c r="BB63" i="1" s="1"/>
  <c r="AY63" i="1"/>
  <c r="AM67" i="1"/>
  <c r="AN67" i="1" s="1"/>
  <c r="AK67" i="1"/>
  <c r="AF83" i="1"/>
  <c r="AG83" i="1" s="1"/>
  <c r="AD83" i="1"/>
  <c r="CC86" i="1"/>
  <c r="CD86" i="1" s="1"/>
  <c r="BT89" i="1"/>
  <c r="BH128" i="1"/>
  <c r="BI128" i="1" s="1"/>
  <c r="BH158" i="1"/>
  <c r="BI158" i="1" s="1"/>
  <c r="AK176" i="1"/>
  <c r="AR14" i="1"/>
  <c r="AF32" i="1"/>
  <c r="AG32" i="1" s="1"/>
  <c r="AD32" i="1"/>
  <c r="BF18" i="1"/>
  <c r="BH18" i="1"/>
  <c r="BI18" i="1" s="1"/>
  <c r="BT70" i="1"/>
  <c r="BV70" i="1"/>
  <c r="BW70" i="1" s="1"/>
  <c r="BM97" i="1"/>
  <c r="BO97" i="1"/>
  <c r="BP97" i="1" s="1"/>
  <c r="AY38" i="1"/>
  <c r="BM54" i="1"/>
  <c r="BV90" i="1"/>
  <c r="BW90" i="1" s="1"/>
  <c r="AY106" i="1"/>
  <c r="AR107" i="1"/>
  <c r="AD120" i="1"/>
  <c r="CH16" i="1"/>
  <c r="BF60" i="1"/>
  <c r="BH61" i="1"/>
  <c r="BI61" i="1" s="1"/>
  <c r="BH64" i="1"/>
  <c r="BI64" i="1" s="1"/>
  <c r="BO78" i="1"/>
  <c r="BP78" i="1" s="1"/>
  <c r="BV79" i="1"/>
  <c r="BW79" i="1" s="1"/>
  <c r="BT79" i="1"/>
  <c r="BO81" i="1"/>
  <c r="BP81" i="1" s="1"/>
  <c r="BH91" i="1"/>
  <c r="BI91" i="1" s="1"/>
  <c r="BF99" i="1"/>
  <c r="AF110" i="1"/>
  <c r="AG110" i="1" s="1"/>
  <c r="CJ139" i="1"/>
  <c r="CK139" i="1" s="1"/>
  <c r="BV154" i="1"/>
  <c r="BW154" i="1" s="1"/>
  <c r="BH10" i="1"/>
  <c r="BI10" i="1" s="1"/>
  <c r="CH28" i="1"/>
  <c r="CJ28" i="1"/>
  <c r="CK28" i="1" s="1"/>
  <c r="CA31" i="1"/>
  <c r="CH51" i="1"/>
  <c r="CJ51" i="1"/>
  <c r="CK51" i="1" s="1"/>
  <c r="AR73" i="1"/>
  <c r="BT78" i="1"/>
  <c r="BV78" i="1"/>
  <c r="BW78" i="1" s="1"/>
  <c r="AR84" i="1"/>
  <c r="CA90" i="1"/>
  <c r="BA92" i="1"/>
  <c r="BB92" i="1" s="1"/>
  <c r="AY92" i="1"/>
  <c r="CO96" i="1"/>
  <c r="CQ96" i="1"/>
  <c r="CR96" i="1" s="1"/>
  <c r="CJ102" i="1"/>
  <c r="CK102" i="1" s="1"/>
  <c r="CJ127" i="1"/>
  <c r="CK127" i="1" s="1"/>
  <c r="CH127" i="1"/>
  <c r="AM136" i="1"/>
  <c r="AN136" i="1" s="1"/>
  <c r="AK136" i="1"/>
  <c r="AK144" i="1"/>
  <c r="AF146" i="1"/>
  <c r="AG146" i="1" s="1"/>
  <c r="CC150" i="1"/>
  <c r="CD150" i="1" s="1"/>
  <c r="CA154" i="1"/>
  <c r="CC154" i="1"/>
  <c r="CD154" i="1" s="1"/>
  <c r="AK178" i="1"/>
  <c r="BO181" i="1"/>
  <c r="BP181" i="1" s="1"/>
  <c r="AF54" i="1"/>
  <c r="AG54" i="1" s="1"/>
  <c r="AD54" i="1"/>
  <c r="AM23" i="1"/>
  <c r="AN23" i="1" s="1"/>
  <c r="BV38" i="1"/>
  <c r="BW38" i="1" s="1"/>
  <c r="CH117" i="1"/>
  <c r="CJ117" i="1"/>
  <c r="CK117" i="1" s="1"/>
  <c r="CO161" i="1"/>
  <c r="CQ163" i="1"/>
  <c r="CR163" i="1" s="1"/>
  <c r="CO163" i="1"/>
  <c r="BO165" i="1"/>
  <c r="BP165" i="1" s="1"/>
  <c r="BM165" i="1"/>
  <c r="BH57" i="1"/>
  <c r="BI57" i="1" s="1"/>
  <c r="CC32" i="1"/>
  <c r="CD32" i="1" s="1"/>
  <c r="CC18" i="1"/>
  <c r="CD18" i="1" s="1"/>
  <c r="CA18" i="1"/>
  <c r="CC80" i="1"/>
  <c r="CD80" i="1" s="1"/>
  <c r="CA80" i="1"/>
  <c r="CJ147" i="1"/>
  <c r="CK147" i="1" s="1"/>
  <c r="CH147" i="1"/>
  <c r="AY35" i="1"/>
  <c r="BO39" i="1"/>
  <c r="BP39" i="1" s="1"/>
  <c r="AT44" i="1"/>
  <c r="AU44" i="1" s="1"/>
  <c r="CH50" i="1"/>
  <c r="BV52" i="1"/>
  <c r="BW52" i="1" s="1"/>
  <c r="BH58" i="1"/>
  <c r="BI58" i="1" s="1"/>
  <c r="BM61" i="1"/>
  <c r="AK69" i="1"/>
  <c r="BF71" i="1"/>
  <c r="AY76" i="1"/>
  <c r="BV85" i="1"/>
  <c r="BW85" i="1" s="1"/>
  <c r="BF95" i="1"/>
  <c r="CA119" i="1"/>
  <c r="AY130" i="1"/>
  <c r="AD131" i="1"/>
  <c r="AM148" i="1"/>
  <c r="AN148" i="1" s="1"/>
  <c r="BT181" i="1"/>
  <c r="BM25" i="1"/>
  <c r="AM55" i="1"/>
  <c r="AN55" i="1" s="1"/>
  <c r="CA82" i="1"/>
  <c r="BF86" i="1"/>
  <c r="AR93" i="1"/>
  <c r="CO169" i="1"/>
  <c r="AD41" i="1"/>
  <c r="AD68" i="1"/>
  <c r="BF83" i="1"/>
  <c r="AD106" i="1"/>
  <c r="CQ109" i="1"/>
  <c r="CR109" i="1" s="1"/>
  <c r="AY115" i="1"/>
  <c r="AT116" i="1"/>
  <c r="AU116" i="1" s="1"/>
  <c r="BO127" i="1"/>
  <c r="BP127" i="1" s="1"/>
  <c r="BM147" i="1"/>
  <c r="CJ151" i="1"/>
  <c r="CK151" i="1" s="1"/>
  <c r="BT158" i="1"/>
  <c r="BA168" i="1"/>
  <c r="BB168" i="1" s="1"/>
  <c r="AD185" i="1"/>
  <c r="CC185" i="1"/>
  <c r="CD185" i="1" s="1"/>
  <c r="AF14" i="1"/>
  <c r="AG14" i="1" s="1"/>
  <c r="BT25" i="1"/>
  <c r="AM34" i="1"/>
  <c r="AN34" i="1" s="1"/>
  <c r="AY72" i="1"/>
  <c r="BH80" i="1"/>
  <c r="BI80" i="1" s="1"/>
  <c r="CO103" i="1"/>
  <c r="AK128" i="1"/>
  <c r="AT134" i="1"/>
  <c r="AU134" i="1" s="1"/>
  <c r="AD135" i="1"/>
  <c r="BF139" i="1"/>
  <c r="AF144" i="1"/>
  <c r="AG144" i="1" s="1"/>
  <c r="AM157" i="1"/>
  <c r="AN157" i="1" s="1"/>
  <c r="BT171" i="1"/>
  <c r="AY172" i="1"/>
  <c r="AR175" i="1"/>
  <c r="BM180" i="1"/>
  <c r="BM17" i="1"/>
  <c r="BO17" i="1"/>
  <c r="BP17" i="1" s="1"/>
  <c r="BH15" i="1"/>
  <c r="BI15" i="1" s="1"/>
  <c r="BF15" i="1"/>
  <c r="BH19" i="1"/>
  <c r="BI19" i="1" s="1"/>
  <c r="BF19" i="1"/>
  <c r="BV16" i="1"/>
  <c r="BW16" i="1" s="1"/>
  <c r="BT16" i="1"/>
  <c r="BF16" i="1"/>
  <c r="BH16" i="1"/>
  <c r="BI16" i="1" s="1"/>
  <c r="CO23" i="1"/>
  <c r="CQ23" i="1"/>
  <c r="CR23" i="1" s="1"/>
  <c r="BV29" i="1"/>
  <c r="BW29" i="1" s="1"/>
  <c r="BT29" i="1"/>
  <c r="AY32" i="1"/>
  <c r="BA32" i="1"/>
  <c r="BB32" i="1" s="1"/>
  <c r="CO14" i="1"/>
  <c r="CQ14" i="1"/>
  <c r="CR14" i="1" s="1"/>
  <c r="BV12" i="1"/>
  <c r="BW12" i="1" s="1"/>
  <c r="BT12" i="1"/>
  <c r="CJ20" i="1"/>
  <c r="CK20" i="1" s="1"/>
  <c r="CH20" i="1"/>
  <c r="CJ11" i="1"/>
  <c r="CK11" i="1" s="1"/>
  <c r="CH11" i="1"/>
  <c r="CC13" i="1"/>
  <c r="CD13" i="1" s="1"/>
  <c r="CA13" i="1"/>
  <c r="BH38" i="1"/>
  <c r="BI38" i="1" s="1"/>
  <c r="BF38" i="1"/>
  <c r="BV58" i="1"/>
  <c r="BW58" i="1" s="1"/>
  <c r="BT58" i="1"/>
  <c r="CJ61" i="1"/>
  <c r="CK61" i="1" s="1"/>
  <c r="CH61" i="1"/>
  <c r="AD84" i="1"/>
  <c r="AF84" i="1"/>
  <c r="AG84" i="1" s="1"/>
  <c r="AR88" i="1"/>
  <c r="AT88" i="1"/>
  <c r="AU88" i="1" s="1"/>
  <c r="CC89" i="1"/>
  <c r="CD89" i="1" s="1"/>
  <c r="CA89" i="1"/>
  <c r="BF110" i="1"/>
  <c r="BH110" i="1"/>
  <c r="BI110" i="1" s="1"/>
  <c r="AT166" i="1"/>
  <c r="AU166" i="1" s="1"/>
  <c r="AR166" i="1"/>
  <c r="BM173" i="1"/>
  <c r="BO173" i="1"/>
  <c r="BP173" i="1" s="1"/>
  <c r="BA9" i="1"/>
  <c r="BB9" i="1" s="1"/>
  <c r="AM12" i="1"/>
  <c r="AN12" i="1" s="1"/>
  <c r="AK12" i="1"/>
  <c r="BT17" i="1"/>
  <c r="BF24" i="1"/>
  <c r="CA26" i="1"/>
  <c r="AK28" i="1"/>
  <c r="AR30" i="1"/>
  <c r="BF32" i="1"/>
  <c r="AT33" i="1"/>
  <c r="AU33" i="1" s="1"/>
  <c r="BT34" i="1"/>
  <c r="BV34" i="1"/>
  <c r="BW34" i="1" s="1"/>
  <c r="BM37" i="1"/>
  <c r="CH53" i="1"/>
  <c r="CJ53" i="1"/>
  <c r="CK53" i="1" s="1"/>
  <c r="BA55" i="1"/>
  <c r="BB55" i="1" s="1"/>
  <c r="AY55" i="1"/>
  <c r="AM57" i="1"/>
  <c r="AN57" i="1" s="1"/>
  <c r="AK57" i="1"/>
  <c r="CQ58" i="1"/>
  <c r="CR58" i="1" s="1"/>
  <c r="CO58" i="1"/>
  <c r="AD61" i="1"/>
  <c r="CH72" i="1"/>
  <c r="CJ72" i="1"/>
  <c r="CK72" i="1" s="1"/>
  <c r="AD78" i="1"/>
  <c r="AF78" i="1"/>
  <c r="AG78" i="1" s="1"/>
  <c r="CA78" i="1"/>
  <c r="CC78" i="1"/>
  <c r="CD78" i="1" s="1"/>
  <c r="CJ89" i="1"/>
  <c r="CK89" i="1" s="1"/>
  <c r="CH89" i="1"/>
  <c r="CH108" i="1"/>
  <c r="CJ108" i="1"/>
  <c r="CK108" i="1" s="1"/>
  <c r="BV157" i="1"/>
  <c r="BW157" i="1" s="1"/>
  <c r="BT157" i="1"/>
  <c r="AD21" i="1"/>
  <c r="AF21" i="1"/>
  <c r="AG21" i="1" s="1"/>
  <c r="CC23" i="1"/>
  <c r="CD23" i="1" s="1"/>
  <c r="CA23" i="1"/>
  <c r="AF26" i="1"/>
  <c r="AG26" i="1" s="1"/>
  <c r="AD26" i="1"/>
  <c r="AD31" i="1"/>
  <c r="AF31" i="1"/>
  <c r="AG31" i="1" s="1"/>
  <c r="BO32" i="1"/>
  <c r="BP32" i="1" s="1"/>
  <c r="BM32" i="1"/>
  <c r="BV37" i="1"/>
  <c r="BW37" i="1" s="1"/>
  <c r="BT37" i="1"/>
  <c r="BV45" i="1"/>
  <c r="BW45" i="1" s="1"/>
  <c r="BT45" i="1"/>
  <c r="BV59" i="1"/>
  <c r="BW59" i="1" s="1"/>
  <c r="BT59" i="1"/>
  <c r="BO67" i="1"/>
  <c r="BP67" i="1" s="1"/>
  <c r="BM67" i="1"/>
  <c r="CH84" i="1"/>
  <c r="CJ84" i="1"/>
  <c r="CK84" i="1" s="1"/>
  <c r="BT112" i="1"/>
  <c r="BV112" i="1"/>
  <c r="BW112" i="1" s="1"/>
  <c r="CC120" i="1"/>
  <c r="CD120" i="1" s="1"/>
  <c r="CA120" i="1"/>
  <c r="BA22" i="1"/>
  <c r="BB22" i="1" s="1"/>
  <c r="AY22" i="1"/>
  <c r="AR36" i="1"/>
  <c r="CC40" i="1"/>
  <c r="CD40" i="1" s="1"/>
  <c r="CA40" i="1"/>
  <c r="CC45" i="1"/>
  <c r="CD45" i="1" s="1"/>
  <c r="CA45" i="1"/>
  <c r="CC46" i="1"/>
  <c r="CD46" i="1" s="1"/>
  <c r="CA46" i="1"/>
  <c r="BO51" i="1"/>
  <c r="BP51" i="1" s="1"/>
  <c r="BM51" i="1"/>
  <c r="BA52" i="1"/>
  <c r="BB52" i="1" s="1"/>
  <c r="AY52" i="1"/>
  <c r="AF53" i="1"/>
  <c r="AG53" i="1" s="1"/>
  <c r="BA74" i="1"/>
  <c r="BB74" i="1" s="1"/>
  <c r="AY74" i="1"/>
  <c r="CC75" i="1"/>
  <c r="CD75" i="1" s="1"/>
  <c r="CA75" i="1"/>
  <c r="AY81" i="1"/>
  <c r="BA81" i="1"/>
  <c r="BB81" i="1" s="1"/>
  <c r="CO85" i="1"/>
  <c r="CQ85" i="1"/>
  <c r="CR85" i="1" s="1"/>
  <c r="CQ92" i="1"/>
  <c r="CR92" i="1" s="1"/>
  <c r="CO92" i="1"/>
  <c r="AM94" i="1"/>
  <c r="AN94" i="1" s="1"/>
  <c r="AK94" i="1"/>
  <c r="AY99" i="1"/>
  <c r="BA99" i="1"/>
  <c r="BB99" i="1" s="1"/>
  <c r="AY16" i="1"/>
  <c r="BA16" i="1"/>
  <c r="BB16" i="1" s="1"/>
  <c r="CA17" i="1"/>
  <c r="BV19" i="1"/>
  <c r="BW19" i="1" s="1"/>
  <c r="BA12" i="1"/>
  <c r="BB12" i="1" s="1"/>
  <c r="AY12" i="1"/>
  <c r="CJ40" i="1"/>
  <c r="CK40" i="1" s="1"/>
  <c r="CH40" i="1"/>
  <c r="CC48" i="1"/>
  <c r="CD48" i="1" s="1"/>
  <c r="BH49" i="1"/>
  <c r="BI49" i="1" s="1"/>
  <c r="BF49" i="1"/>
  <c r="BV55" i="1"/>
  <c r="BW55" i="1" s="1"/>
  <c r="BT55" i="1"/>
  <c r="AM58" i="1"/>
  <c r="AN58" i="1" s="1"/>
  <c r="AK58" i="1"/>
  <c r="AD59" i="1"/>
  <c r="AF59" i="1"/>
  <c r="AG59" i="1" s="1"/>
  <c r="BH70" i="1"/>
  <c r="BI70" i="1" s="1"/>
  <c r="BF70" i="1"/>
  <c r="AM75" i="1"/>
  <c r="AN75" i="1" s="1"/>
  <c r="AK75" i="1"/>
  <c r="BA78" i="1"/>
  <c r="BB78" i="1" s="1"/>
  <c r="AY78" i="1"/>
  <c r="AR94" i="1"/>
  <c r="AT94" i="1"/>
  <c r="AU94" i="1" s="1"/>
  <c r="CO95" i="1"/>
  <c r="CQ95" i="1"/>
  <c r="CR95" i="1" s="1"/>
  <c r="CC110" i="1"/>
  <c r="CD110" i="1" s="1"/>
  <c r="CA110" i="1"/>
  <c r="BO11" i="1"/>
  <c r="BP11" i="1" s="1"/>
  <c r="AD17" i="1"/>
  <c r="AY20" i="1"/>
  <c r="BA30" i="1"/>
  <c r="BB30" i="1" s="1"/>
  <c r="AY30" i="1"/>
  <c r="AF27" i="1"/>
  <c r="AG27" i="1" s="1"/>
  <c r="AD27" i="1"/>
  <c r="CA27" i="1"/>
  <c r="BM33" i="1"/>
  <c r="AF37" i="1"/>
  <c r="AG37" i="1" s="1"/>
  <c r="BO49" i="1"/>
  <c r="BP49" i="1" s="1"/>
  <c r="BM49" i="1"/>
  <c r="CJ54" i="1"/>
  <c r="CK54" i="1" s="1"/>
  <c r="CH54" i="1"/>
  <c r="AK63" i="1"/>
  <c r="AM63" i="1"/>
  <c r="AN63" i="1" s="1"/>
  <c r="CH71" i="1"/>
  <c r="BH93" i="1"/>
  <c r="BI93" i="1" s="1"/>
  <c r="BF93" i="1"/>
  <c r="CO22" i="1"/>
  <c r="CQ22" i="1"/>
  <c r="CR22" i="1" s="1"/>
  <c r="BH27" i="1"/>
  <c r="BI27" i="1" s="1"/>
  <c r="BF27" i="1"/>
  <c r="AY67" i="1"/>
  <c r="BA67" i="1"/>
  <c r="BB67" i="1" s="1"/>
  <c r="BO79" i="1"/>
  <c r="BP79" i="1" s="1"/>
  <c r="BM79" i="1"/>
  <c r="BA14" i="1"/>
  <c r="BB14" i="1" s="1"/>
  <c r="AY14" i="1"/>
  <c r="CQ26" i="1"/>
  <c r="CR26" i="1" s="1"/>
  <c r="AT13" i="1"/>
  <c r="AU13" i="1" s="1"/>
  <c r="AR13" i="1"/>
  <c r="BM14" i="1"/>
  <c r="BO14" i="1"/>
  <c r="BP14" i="1" s="1"/>
  <c r="AR15" i="1"/>
  <c r="AT15" i="1"/>
  <c r="AU15" i="1" s="1"/>
  <c r="CQ17" i="1"/>
  <c r="CR17" i="1" s="1"/>
  <c r="CO17" i="1"/>
  <c r="BA21" i="1"/>
  <c r="BB21" i="1" s="1"/>
  <c r="AY21" i="1"/>
  <c r="BA44" i="1"/>
  <c r="BB44" i="1" s="1"/>
  <c r="AY44" i="1"/>
  <c r="AT50" i="1"/>
  <c r="AU50" i="1" s="1"/>
  <c r="AR50" i="1"/>
  <c r="AK54" i="1"/>
  <c r="AM54" i="1"/>
  <c r="AN54" i="1" s="1"/>
  <c r="AT62" i="1"/>
  <c r="AU62" i="1" s="1"/>
  <c r="AR62" i="1"/>
  <c r="AT63" i="1"/>
  <c r="AU63" i="1" s="1"/>
  <c r="AR63" i="1"/>
  <c r="AT71" i="1"/>
  <c r="AU71" i="1" s="1"/>
  <c r="AR71" i="1"/>
  <c r="CH86" i="1"/>
  <c r="CJ86" i="1"/>
  <c r="CK86" i="1" s="1"/>
  <c r="BF140" i="1"/>
  <c r="BH140" i="1"/>
  <c r="BI140" i="1" s="1"/>
  <c r="BV15" i="1"/>
  <c r="BW15" i="1" s="1"/>
  <c r="BT15" i="1"/>
  <c r="AK32" i="1"/>
  <c r="AM32" i="1"/>
  <c r="AN32" i="1" s="1"/>
  <c r="CJ32" i="1"/>
  <c r="CK32" i="1" s="1"/>
  <c r="CH32" i="1"/>
  <c r="BH53" i="1"/>
  <c r="BI53" i="1" s="1"/>
  <c r="BF53" i="1"/>
  <c r="AD86" i="1"/>
  <c r="AF86" i="1"/>
  <c r="AG86" i="1" s="1"/>
  <c r="BF96" i="1"/>
  <c r="BH96" i="1"/>
  <c r="BI96" i="1" s="1"/>
  <c r="AT103" i="1"/>
  <c r="AU103" i="1" s="1"/>
  <c r="AR103" i="1"/>
  <c r="BF105" i="1"/>
  <c r="BH105" i="1"/>
  <c r="BI105" i="1" s="1"/>
  <c r="AM135" i="1"/>
  <c r="AN135" i="1" s="1"/>
  <c r="AK135" i="1"/>
  <c r="AM10" i="1"/>
  <c r="AN10" i="1" s="1"/>
  <c r="AK10" i="1"/>
  <c r="BV14" i="1"/>
  <c r="BW14" i="1" s="1"/>
  <c r="AK22" i="1"/>
  <c r="AM22" i="1"/>
  <c r="AN22" i="1" s="1"/>
  <c r="CJ27" i="1"/>
  <c r="CK27" i="1" s="1"/>
  <c r="CH27" i="1"/>
  <c r="BM28" i="1"/>
  <c r="BO28" i="1"/>
  <c r="BP28" i="1" s="1"/>
  <c r="BA31" i="1"/>
  <c r="BB31" i="1" s="1"/>
  <c r="BV41" i="1"/>
  <c r="BW41" i="1" s="1"/>
  <c r="BT41" i="1"/>
  <c r="BO44" i="1"/>
  <c r="BP44" i="1" s="1"/>
  <c r="BM44" i="1"/>
  <c r="AF49" i="1"/>
  <c r="AG49" i="1" s="1"/>
  <c r="AD49" i="1"/>
  <c r="BO53" i="1"/>
  <c r="BP53" i="1" s="1"/>
  <c r="BM53" i="1"/>
  <c r="BV69" i="1"/>
  <c r="BW69" i="1" s="1"/>
  <c r="BT69" i="1"/>
  <c r="CA81" i="1"/>
  <c r="CC81" i="1"/>
  <c r="CD81" i="1" s="1"/>
  <c r="BF82" i="1"/>
  <c r="BH82" i="1"/>
  <c r="BI82" i="1" s="1"/>
  <c r="AY85" i="1"/>
  <c r="BA85" i="1"/>
  <c r="BB85" i="1" s="1"/>
  <c r="AT95" i="1"/>
  <c r="AU95" i="1" s="1"/>
  <c r="AR95" i="1"/>
  <c r="CC133" i="1"/>
  <c r="CD133" i="1" s="1"/>
  <c r="CA133" i="1"/>
  <c r="BA23" i="1"/>
  <c r="BB23" i="1" s="1"/>
  <c r="AY23" i="1"/>
  <c r="AM47" i="1"/>
  <c r="AN47" i="1" s="1"/>
  <c r="AK47" i="1"/>
  <c r="CO60" i="1"/>
  <c r="CQ60" i="1"/>
  <c r="CR60" i="1" s="1"/>
  <c r="AT64" i="1"/>
  <c r="AU64" i="1" s="1"/>
  <c r="AR64" i="1"/>
  <c r="CA70" i="1"/>
  <c r="CC70" i="1"/>
  <c r="CD70" i="1" s="1"/>
  <c r="CH90" i="1"/>
  <c r="CJ90" i="1"/>
  <c r="CK90" i="1" s="1"/>
  <c r="AD98" i="1"/>
  <c r="AF98" i="1"/>
  <c r="AG98" i="1" s="1"/>
  <c r="BF103" i="1"/>
  <c r="BH103" i="1"/>
  <c r="BI103" i="1" s="1"/>
  <c r="BM109" i="1"/>
  <c r="BO109" i="1"/>
  <c r="BP109" i="1" s="1"/>
  <c r="CH114" i="1"/>
  <c r="CJ114" i="1"/>
  <c r="CK114" i="1" s="1"/>
  <c r="CC14" i="1"/>
  <c r="CD14" i="1" s="1"/>
  <c r="BM21" i="1"/>
  <c r="BV43" i="1"/>
  <c r="BW43" i="1" s="1"/>
  <c r="BT43" i="1"/>
  <c r="AM49" i="1"/>
  <c r="AN49" i="1" s="1"/>
  <c r="AK49" i="1"/>
  <c r="CJ52" i="1"/>
  <c r="CK52" i="1" s="1"/>
  <c r="CH52" i="1"/>
  <c r="BM58" i="1"/>
  <c r="BO58" i="1"/>
  <c r="BP58" i="1" s="1"/>
  <c r="CJ69" i="1"/>
  <c r="CK69" i="1" s="1"/>
  <c r="CH69" i="1"/>
  <c r="AF74" i="1"/>
  <c r="AG74" i="1" s="1"/>
  <c r="AD74" i="1"/>
  <c r="CJ74" i="1"/>
  <c r="CK74" i="1" s="1"/>
  <c r="CH74" i="1"/>
  <c r="AK87" i="1"/>
  <c r="AM87" i="1"/>
  <c r="AN87" i="1" s="1"/>
  <c r="AD101" i="1"/>
  <c r="AF101" i="1"/>
  <c r="AG101" i="1" s="1"/>
  <c r="CJ9" i="1"/>
  <c r="CK9" i="1" s="1"/>
  <c r="CH9" i="1"/>
  <c r="CQ33" i="1"/>
  <c r="CR33" i="1" s="1"/>
  <c r="CO33" i="1"/>
  <c r="CJ36" i="1"/>
  <c r="CK36" i="1" s="1"/>
  <c r="CH36" i="1"/>
  <c r="AF9" i="1"/>
  <c r="AG9" i="1" s="1"/>
  <c r="AD9" i="1"/>
  <c r="BH13" i="1"/>
  <c r="BI13" i="1" s="1"/>
  <c r="BF13" i="1"/>
  <c r="AD33" i="1"/>
  <c r="AF33" i="1"/>
  <c r="AG33" i="1" s="1"/>
  <c r="AD51" i="1"/>
  <c r="AF51" i="1"/>
  <c r="AG51" i="1" s="1"/>
  <c r="BT57" i="1"/>
  <c r="BV57" i="1"/>
  <c r="BW57" i="1" s="1"/>
  <c r="AK16" i="1"/>
  <c r="AD18" i="1"/>
  <c r="AR22" i="1"/>
  <c r="BH23" i="1"/>
  <c r="BI23" i="1" s="1"/>
  <c r="BF23" i="1"/>
  <c r="BV26" i="1"/>
  <c r="BW26" i="1" s="1"/>
  <c r="BT26" i="1"/>
  <c r="AF28" i="1"/>
  <c r="AG28" i="1" s="1"/>
  <c r="AD28" i="1"/>
  <c r="AT29" i="1"/>
  <c r="AU29" i="1" s="1"/>
  <c r="AR29" i="1"/>
  <c r="CA30" i="1"/>
  <c r="AO186" i="1"/>
  <c r="AR11" i="1"/>
  <c r="BT18" i="1"/>
  <c r="CH25" i="1"/>
  <c r="CJ25" i="1"/>
  <c r="CK25" i="1" s="1"/>
  <c r="CC36" i="1"/>
  <c r="CD36" i="1" s="1"/>
  <c r="CA36" i="1"/>
  <c r="BA48" i="1"/>
  <c r="BB48" i="1" s="1"/>
  <c r="AY48" i="1"/>
  <c r="AR55" i="1"/>
  <c r="AT55" i="1"/>
  <c r="AU55" i="1" s="1"/>
  <c r="CQ57" i="1"/>
  <c r="CR57" i="1" s="1"/>
  <c r="CO57" i="1"/>
  <c r="BV62" i="1"/>
  <c r="BW62" i="1" s="1"/>
  <c r="BT62" i="1"/>
  <c r="BF79" i="1"/>
  <c r="BH79" i="1"/>
  <c r="BI79" i="1" s="1"/>
  <c r="AT87" i="1"/>
  <c r="AU87" i="1" s="1"/>
  <c r="AR87" i="1"/>
  <c r="BV103" i="1"/>
  <c r="BW103" i="1" s="1"/>
  <c r="BT103" i="1"/>
  <c r="CQ104" i="1"/>
  <c r="CR104" i="1" s="1"/>
  <c r="BT106" i="1"/>
  <c r="BV106" i="1"/>
  <c r="BW106" i="1" s="1"/>
  <c r="CH122" i="1"/>
  <c r="CJ122" i="1"/>
  <c r="CK122" i="1" s="1"/>
  <c r="CQ29" i="1"/>
  <c r="CR29" i="1" s="1"/>
  <c r="BH97" i="1"/>
  <c r="BI97" i="1" s="1"/>
  <c r="BF97" i="1"/>
  <c r="AD100" i="1"/>
  <c r="AF100" i="1"/>
  <c r="AG100" i="1" s="1"/>
  <c r="CQ106" i="1"/>
  <c r="CR106" i="1" s="1"/>
  <c r="CO106" i="1"/>
  <c r="CA111" i="1"/>
  <c r="CC111" i="1"/>
  <c r="CD111" i="1" s="1"/>
  <c r="BO112" i="1"/>
  <c r="BP112" i="1" s="1"/>
  <c r="BM112" i="1"/>
  <c r="CO113" i="1"/>
  <c r="CQ113" i="1"/>
  <c r="CR113" i="1" s="1"/>
  <c r="CC116" i="1"/>
  <c r="CD116" i="1" s="1"/>
  <c r="CA116" i="1"/>
  <c r="CH130" i="1"/>
  <c r="CJ130" i="1"/>
  <c r="CK130" i="1" s="1"/>
  <c r="AD136" i="1"/>
  <c r="AF136" i="1"/>
  <c r="AG136" i="1" s="1"/>
  <c r="CH136" i="1"/>
  <c r="CJ136" i="1"/>
  <c r="CK136" i="1" s="1"/>
  <c r="CA138" i="1"/>
  <c r="CC138" i="1"/>
  <c r="CD138" i="1" s="1"/>
  <c r="AY166" i="1"/>
  <c r="BA166" i="1"/>
  <c r="BB166" i="1" s="1"/>
  <c r="CA170" i="1"/>
  <c r="CC170" i="1"/>
  <c r="CD170" i="1" s="1"/>
  <c r="CH176" i="1"/>
  <c r="CJ176" i="1"/>
  <c r="CK176" i="1" s="1"/>
  <c r="CO73" i="1"/>
  <c r="CQ73" i="1"/>
  <c r="CR73" i="1" s="1"/>
  <c r="BM91" i="1"/>
  <c r="BO91" i="1"/>
  <c r="BP91" i="1" s="1"/>
  <c r="CH123" i="1"/>
  <c r="CJ123" i="1"/>
  <c r="CK123" i="1" s="1"/>
  <c r="BF127" i="1"/>
  <c r="BH127" i="1"/>
  <c r="BI127" i="1" s="1"/>
  <c r="CO131" i="1"/>
  <c r="CQ131" i="1"/>
  <c r="CR131" i="1" s="1"/>
  <c r="BM141" i="1"/>
  <c r="BO141" i="1"/>
  <c r="BP141" i="1" s="1"/>
  <c r="BO148" i="1"/>
  <c r="BP148" i="1" s="1"/>
  <c r="BM148" i="1"/>
  <c r="AM155" i="1"/>
  <c r="AN155" i="1" s="1"/>
  <c r="AK155" i="1"/>
  <c r="AD157" i="1"/>
  <c r="AF157" i="1"/>
  <c r="AG157" i="1" s="1"/>
  <c r="CH180" i="1"/>
  <c r="CJ180" i="1"/>
  <c r="CK180" i="1" s="1"/>
  <c r="BA182" i="1"/>
  <c r="BB182" i="1" s="1"/>
  <c r="AY182" i="1"/>
  <c r="AR46" i="1"/>
  <c r="CA49" i="1"/>
  <c r="CC52" i="1"/>
  <c r="CD52" i="1" s="1"/>
  <c r="CA56" i="1"/>
  <c r="CA60" i="1"/>
  <c r="CA61" i="1"/>
  <c r="AK62" i="1"/>
  <c r="CA63" i="1"/>
  <c r="CQ64" i="1"/>
  <c r="CR64" i="1" s="1"/>
  <c r="BF67" i="1"/>
  <c r="CH67" i="1"/>
  <c r="BA68" i="1"/>
  <c r="BB68" i="1" s="1"/>
  <c r="AR77" i="1"/>
  <c r="CH78" i="1"/>
  <c r="AT81" i="1"/>
  <c r="AU81" i="1" s="1"/>
  <c r="CH81" i="1"/>
  <c r="BM84" i="1"/>
  <c r="AK85" i="1"/>
  <c r="AM85" i="1"/>
  <c r="AN85" i="1" s="1"/>
  <c r="CC85" i="1"/>
  <c r="CD85" i="1" s="1"/>
  <c r="AF88" i="1"/>
  <c r="AG88" i="1" s="1"/>
  <c r="BF89" i="1"/>
  <c r="CJ101" i="1"/>
  <c r="CK101" i="1" s="1"/>
  <c r="CH101" i="1"/>
  <c r="AF105" i="1"/>
  <c r="AG105" i="1" s="1"/>
  <c r="CA105" i="1"/>
  <c r="AT108" i="1"/>
  <c r="AU108" i="1" s="1"/>
  <c r="BT109" i="1"/>
  <c r="BO117" i="1"/>
  <c r="BP117" i="1" s="1"/>
  <c r="BH118" i="1"/>
  <c r="BI118" i="1" s="1"/>
  <c r="BF122" i="1"/>
  <c r="CO123" i="1"/>
  <c r="CQ123" i="1"/>
  <c r="CR123" i="1" s="1"/>
  <c r="BO131" i="1"/>
  <c r="BP131" i="1" s="1"/>
  <c r="BM131" i="1"/>
  <c r="CO133" i="1"/>
  <c r="CQ133" i="1"/>
  <c r="CR133" i="1" s="1"/>
  <c r="BV140" i="1"/>
  <c r="BW140" i="1" s="1"/>
  <c r="BT140" i="1"/>
  <c r="BV148" i="1"/>
  <c r="BW148" i="1" s="1"/>
  <c r="BT148" i="1"/>
  <c r="AT156" i="1"/>
  <c r="AU156" i="1" s="1"/>
  <c r="CJ165" i="1"/>
  <c r="CK165" i="1" s="1"/>
  <c r="CH165" i="1"/>
  <c r="AF169" i="1"/>
  <c r="AG169" i="1" s="1"/>
  <c r="AD169" i="1"/>
  <c r="CC172" i="1"/>
  <c r="CD172" i="1" s="1"/>
  <c r="CA172" i="1"/>
  <c r="BF182" i="1"/>
  <c r="BH182" i="1"/>
  <c r="BI182" i="1" s="1"/>
  <c r="AY183" i="1"/>
  <c r="BA183" i="1"/>
  <c r="BB183" i="1" s="1"/>
  <c r="AY87" i="1"/>
  <c r="BA87" i="1"/>
  <c r="BB87" i="1" s="1"/>
  <c r="AF93" i="1"/>
  <c r="AG93" i="1" s="1"/>
  <c r="AD93" i="1"/>
  <c r="BA96" i="1"/>
  <c r="BB96" i="1" s="1"/>
  <c r="AY96" i="1"/>
  <c r="BO103" i="1"/>
  <c r="BP103" i="1" s="1"/>
  <c r="BM103" i="1"/>
  <c r="AF109" i="1"/>
  <c r="AG109" i="1" s="1"/>
  <c r="AF114" i="1"/>
  <c r="AG114" i="1" s="1"/>
  <c r="AK123" i="1"/>
  <c r="AM123" i="1"/>
  <c r="AN123" i="1" s="1"/>
  <c r="AR133" i="1"/>
  <c r="AT133" i="1"/>
  <c r="AU133" i="1" s="1"/>
  <c r="BV149" i="1"/>
  <c r="BW149" i="1" s="1"/>
  <c r="BT149" i="1"/>
  <c r="CH153" i="1"/>
  <c r="CJ153" i="1"/>
  <c r="CK153" i="1" s="1"/>
  <c r="BA155" i="1"/>
  <c r="BB155" i="1" s="1"/>
  <c r="AY155" i="1"/>
  <c r="BV160" i="1"/>
  <c r="BW160" i="1" s="1"/>
  <c r="AM169" i="1"/>
  <c r="AN169" i="1" s="1"/>
  <c r="AK169" i="1"/>
  <c r="AR184" i="1"/>
  <c r="AT184" i="1"/>
  <c r="AU184" i="1" s="1"/>
  <c r="AM25" i="1"/>
  <c r="AN25" i="1" s="1"/>
  <c r="AF16" i="1"/>
  <c r="AG16" i="1" s="1"/>
  <c r="BT22" i="1"/>
  <c r="BV31" i="1"/>
  <c r="BW31" i="1" s="1"/>
  <c r="BT33" i="1"/>
  <c r="CA34" i="1"/>
  <c r="AY36" i="1"/>
  <c r="AK37" i="1"/>
  <c r="BT39" i="1"/>
  <c r="AY46" i="1"/>
  <c r="BT50" i="1"/>
  <c r="AK51" i="1"/>
  <c r="BV51" i="1"/>
  <c r="BW51" i="1" s="1"/>
  <c r="CH57" i="1"/>
  <c r="AY59" i="1"/>
  <c r="CA59" i="1"/>
  <c r="AY60" i="1"/>
  <c r="CQ69" i="1"/>
  <c r="CR69" i="1" s="1"/>
  <c r="CO69" i="1"/>
  <c r="AY69" i="1"/>
  <c r="AF72" i="1"/>
  <c r="AG72" i="1" s="1"/>
  <c r="BF74" i="1"/>
  <c r="BA75" i="1"/>
  <c r="BB75" i="1" s="1"/>
  <c r="BV80" i="1"/>
  <c r="BW80" i="1" s="1"/>
  <c r="BM90" i="1"/>
  <c r="AT91" i="1"/>
  <c r="AU91" i="1" s="1"/>
  <c r="AR91" i="1"/>
  <c r="BA94" i="1"/>
  <c r="BB94" i="1" s="1"/>
  <c r="AY94" i="1"/>
  <c r="AY95" i="1"/>
  <c r="BA95" i="1"/>
  <c r="BB95" i="1" s="1"/>
  <c r="BA98" i="1"/>
  <c r="BB98" i="1" s="1"/>
  <c r="CO101" i="1"/>
  <c r="AR104" i="1"/>
  <c r="AK105" i="1"/>
  <c r="AM115" i="1"/>
  <c r="AN115" i="1" s="1"/>
  <c r="BV118" i="1"/>
  <c r="BW118" i="1" s="1"/>
  <c r="BT118" i="1"/>
  <c r="BA120" i="1"/>
  <c r="BB120" i="1" s="1"/>
  <c r="AY120" i="1"/>
  <c r="AF121" i="1"/>
  <c r="AG121" i="1" s="1"/>
  <c r="BT126" i="1"/>
  <c r="BV126" i="1"/>
  <c r="BW126" i="1" s="1"/>
  <c r="BV129" i="1"/>
  <c r="BW129" i="1" s="1"/>
  <c r="BT129" i="1"/>
  <c r="AY133" i="1"/>
  <c r="BA133" i="1"/>
  <c r="BB133" i="1" s="1"/>
  <c r="CC141" i="1"/>
  <c r="CD141" i="1" s="1"/>
  <c r="CA141" i="1"/>
  <c r="AM152" i="1"/>
  <c r="AN152" i="1" s="1"/>
  <c r="AK152" i="1"/>
  <c r="CC158" i="1"/>
  <c r="CD158" i="1" s="1"/>
  <c r="CA158" i="1"/>
  <c r="CC160" i="1"/>
  <c r="CD160" i="1" s="1"/>
  <c r="CA160" i="1"/>
  <c r="BV166" i="1"/>
  <c r="BW166" i="1" s="1"/>
  <c r="BT166" i="1"/>
  <c r="BT178" i="1"/>
  <c r="BV178" i="1"/>
  <c r="BW178" i="1" s="1"/>
  <c r="BO29" i="1"/>
  <c r="BP29" i="1" s="1"/>
  <c r="BV30" i="1"/>
  <c r="BW30" i="1" s="1"/>
  <c r="CH56" i="1"/>
  <c r="CH85" i="1"/>
  <c r="CH94" i="1"/>
  <c r="CJ94" i="1"/>
  <c r="CK94" i="1" s="1"/>
  <c r="AD99" i="1"/>
  <c r="AF112" i="1"/>
  <c r="AG112" i="1" s="1"/>
  <c r="AT114" i="1"/>
  <c r="AU114" i="1" s="1"/>
  <c r="AR114" i="1"/>
  <c r="AD117" i="1"/>
  <c r="AF117" i="1"/>
  <c r="AG117" i="1" s="1"/>
  <c r="BM119" i="1"/>
  <c r="BO119" i="1"/>
  <c r="BP119" i="1" s="1"/>
  <c r="CJ121" i="1"/>
  <c r="CK121" i="1" s="1"/>
  <c r="CH121" i="1"/>
  <c r="CC125" i="1"/>
  <c r="CD125" i="1" s="1"/>
  <c r="CA125" i="1"/>
  <c r="AM131" i="1"/>
  <c r="AN131" i="1" s="1"/>
  <c r="CJ142" i="1"/>
  <c r="CK142" i="1" s="1"/>
  <c r="CH142" i="1"/>
  <c r="AY145" i="1"/>
  <c r="AM147" i="1"/>
  <c r="AN147" i="1" s="1"/>
  <c r="AK147" i="1"/>
  <c r="BF155" i="1"/>
  <c r="BO156" i="1"/>
  <c r="BP156" i="1" s="1"/>
  <c r="BM156" i="1"/>
  <c r="CJ158" i="1"/>
  <c r="CK158" i="1" s="1"/>
  <c r="CH158" i="1"/>
  <c r="CH162" i="1"/>
  <c r="CJ162" i="1"/>
  <c r="CK162" i="1" s="1"/>
  <c r="AR171" i="1"/>
  <c r="AT171" i="1"/>
  <c r="AU171" i="1" s="1"/>
  <c r="AD174" i="1"/>
  <c r="AF174" i="1"/>
  <c r="AG174" i="1" s="1"/>
  <c r="CA175" i="1"/>
  <c r="CC175" i="1"/>
  <c r="CD175" i="1" s="1"/>
  <c r="AK177" i="1"/>
  <c r="AM177" i="1"/>
  <c r="AN177" i="1" s="1"/>
  <c r="AR180" i="1"/>
  <c r="AT180" i="1"/>
  <c r="AU180" i="1" s="1"/>
  <c r="BF184" i="1"/>
  <c r="BH184" i="1"/>
  <c r="BI184" i="1" s="1"/>
  <c r="AM99" i="1"/>
  <c r="AN99" i="1" s="1"/>
  <c r="AK99" i="1"/>
  <c r="CJ112" i="1"/>
  <c r="CK112" i="1" s="1"/>
  <c r="CH112" i="1"/>
  <c r="AM121" i="1"/>
  <c r="AN121" i="1" s="1"/>
  <c r="AK121" i="1"/>
  <c r="CH126" i="1"/>
  <c r="CJ126" i="1"/>
  <c r="CK126" i="1" s="1"/>
  <c r="BH130" i="1"/>
  <c r="BI130" i="1" s="1"/>
  <c r="BF130" i="1"/>
  <c r="CJ134" i="1"/>
  <c r="CK134" i="1" s="1"/>
  <c r="CH134" i="1"/>
  <c r="AR138" i="1"/>
  <c r="AT138" i="1"/>
  <c r="AU138" i="1" s="1"/>
  <c r="BA157" i="1"/>
  <c r="BB157" i="1" s="1"/>
  <c r="AY157" i="1"/>
  <c r="AY165" i="1"/>
  <c r="BA165" i="1"/>
  <c r="BB165" i="1" s="1"/>
  <c r="AE188" i="1"/>
  <c r="BO96" i="1"/>
  <c r="BP96" i="1" s="1"/>
  <c r="BM96" i="1"/>
  <c r="CO118" i="1"/>
  <c r="CQ118" i="1"/>
  <c r="CR118" i="1" s="1"/>
  <c r="BA128" i="1"/>
  <c r="BB128" i="1" s="1"/>
  <c r="AY128" i="1"/>
  <c r="AF142" i="1"/>
  <c r="AG142" i="1" s="1"/>
  <c r="AD142" i="1"/>
  <c r="BO145" i="1"/>
  <c r="BP145" i="1" s="1"/>
  <c r="BM145" i="1"/>
  <c r="AF163" i="1"/>
  <c r="AG163" i="1" s="1"/>
  <c r="AD163" i="1"/>
  <c r="BM164" i="1"/>
  <c r="BO164" i="1"/>
  <c r="BP164" i="1" s="1"/>
  <c r="BF165" i="1"/>
  <c r="BH165" i="1"/>
  <c r="BI165" i="1" s="1"/>
  <c r="CH182" i="1"/>
  <c r="CJ182" i="1"/>
  <c r="CK182" i="1" s="1"/>
  <c r="BM75" i="1"/>
  <c r="BO75" i="1"/>
  <c r="BP75" i="1" s="1"/>
  <c r="AM90" i="1"/>
  <c r="AN90" i="1" s="1"/>
  <c r="AK90" i="1"/>
  <c r="BO114" i="1"/>
  <c r="BP114" i="1" s="1"/>
  <c r="BM114" i="1"/>
  <c r="BM120" i="1"/>
  <c r="BO120" i="1"/>
  <c r="BP120" i="1" s="1"/>
  <c r="AD126" i="1"/>
  <c r="AF126" i="1"/>
  <c r="AG126" i="1" s="1"/>
  <c r="AY139" i="1"/>
  <c r="BA139" i="1"/>
  <c r="BB139" i="1" s="1"/>
  <c r="BT144" i="1"/>
  <c r="BV144" i="1"/>
  <c r="BW144" i="1" s="1"/>
  <c r="BF147" i="1"/>
  <c r="BH147" i="1"/>
  <c r="BI147" i="1" s="1"/>
  <c r="CC167" i="1"/>
  <c r="CD167" i="1" s="1"/>
  <c r="CA167" i="1"/>
  <c r="BM171" i="1"/>
  <c r="BO171" i="1"/>
  <c r="BP171" i="1" s="1"/>
  <c r="AR172" i="1"/>
  <c r="AT172" i="1"/>
  <c r="AU172" i="1" s="1"/>
  <c r="AY177" i="1"/>
  <c r="BA177" i="1"/>
  <c r="BB177" i="1" s="1"/>
  <c r="BM179" i="1"/>
  <c r="BO179" i="1"/>
  <c r="BP179" i="1" s="1"/>
  <c r="BA62" i="1"/>
  <c r="BB62" i="1" s="1"/>
  <c r="AF64" i="1"/>
  <c r="AG64" i="1" s="1"/>
  <c r="BT67" i="1"/>
  <c r="AK68" i="1"/>
  <c r="BO69" i="1"/>
  <c r="BP69" i="1" s="1"/>
  <c r="BT72" i="1"/>
  <c r="BV73" i="1"/>
  <c r="BW73" i="1" s="1"/>
  <c r="CA74" i="1"/>
  <c r="BM77" i="1"/>
  <c r="BO77" i="1"/>
  <c r="BP77" i="1" s="1"/>
  <c r="AR78" i="1"/>
  <c r="CC79" i="1"/>
  <c r="CD79" i="1" s="1"/>
  <c r="AY80" i="1"/>
  <c r="CH99" i="1"/>
  <c r="BA109" i="1"/>
  <c r="BB109" i="1" s="1"/>
  <c r="BM111" i="1"/>
  <c r="BO111" i="1"/>
  <c r="BP111" i="1" s="1"/>
  <c r="AF113" i="1"/>
  <c r="AG113" i="1" s="1"/>
  <c r="AD113" i="1"/>
  <c r="BH116" i="1"/>
  <c r="BI116" i="1" s="1"/>
  <c r="BF116" i="1"/>
  <c r="BF124" i="1"/>
  <c r="BH124" i="1"/>
  <c r="BI124" i="1" s="1"/>
  <c r="AM126" i="1"/>
  <c r="AN126" i="1" s="1"/>
  <c r="AK126" i="1"/>
  <c r="AD130" i="1"/>
  <c r="AF130" i="1"/>
  <c r="AG130" i="1" s="1"/>
  <c r="AK143" i="1"/>
  <c r="AM143" i="1"/>
  <c r="AN143" i="1" s="1"/>
  <c r="CA144" i="1"/>
  <c r="CC144" i="1"/>
  <c r="CD144" i="1" s="1"/>
  <c r="AK166" i="1"/>
  <c r="AM166" i="1"/>
  <c r="AN166" i="1" s="1"/>
  <c r="BH170" i="1"/>
  <c r="BI170" i="1" s="1"/>
  <c r="BF170" i="1"/>
  <c r="BT176" i="1"/>
  <c r="BV176" i="1"/>
  <c r="BW176" i="1" s="1"/>
  <c r="BO35" i="1"/>
  <c r="BP35" i="1" s="1"/>
  <c r="AM38" i="1"/>
  <c r="AN38" i="1" s="1"/>
  <c r="CC38" i="1"/>
  <c r="CD38" i="1" s="1"/>
  <c r="CA68" i="1"/>
  <c r="BV75" i="1"/>
  <c r="BW75" i="1" s="1"/>
  <c r="BT81" i="1"/>
  <c r="AK82" i="1"/>
  <c r="CH83" i="1"/>
  <c r="BM86" i="1"/>
  <c r="AK92" i="1"/>
  <c r="BA93" i="1"/>
  <c r="BB93" i="1" s="1"/>
  <c r="AY93" i="1"/>
  <c r="AK96" i="1"/>
  <c r="AK106" i="1"/>
  <c r="AM106" i="1"/>
  <c r="AN106" i="1" s="1"/>
  <c r="BV110" i="1"/>
  <c r="BW110" i="1" s="1"/>
  <c r="BV115" i="1"/>
  <c r="BW115" i="1" s="1"/>
  <c r="BT115" i="1"/>
  <c r="BA117" i="1"/>
  <c r="BB117" i="1" s="1"/>
  <c r="AK118" i="1"/>
  <c r="AM118" i="1"/>
  <c r="AN118" i="1" s="1"/>
  <c r="CO119" i="1"/>
  <c r="CQ119" i="1"/>
  <c r="CR119" i="1" s="1"/>
  <c r="BO124" i="1"/>
  <c r="BP124" i="1" s="1"/>
  <c r="BM124" i="1"/>
  <c r="AK127" i="1"/>
  <c r="AM132" i="1"/>
  <c r="AN132" i="1" s="1"/>
  <c r="AK132" i="1"/>
  <c r="CC132" i="1"/>
  <c r="CD132" i="1" s="1"/>
  <c r="CA132" i="1"/>
  <c r="BM153" i="1"/>
  <c r="BO153" i="1"/>
  <c r="BP153" i="1" s="1"/>
  <c r="BA162" i="1"/>
  <c r="BB162" i="1" s="1"/>
  <c r="AY162" i="1"/>
  <c r="BH173" i="1"/>
  <c r="BI173" i="1" s="1"/>
  <c r="BF173" i="1"/>
  <c r="BF174" i="1"/>
  <c r="BH174" i="1"/>
  <c r="BI174" i="1" s="1"/>
  <c r="CQ150" i="1"/>
  <c r="CR150" i="1" s="1"/>
  <c r="CJ144" i="1"/>
  <c r="CK144" i="1" s="1"/>
  <c r="BV151" i="1"/>
  <c r="BW151" i="1" s="1"/>
  <c r="BM157" i="1"/>
  <c r="AT158" i="1"/>
  <c r="AU158" i="1" s="1"/>
  <c r="AD162" i="1"/>
  <c r="BM162" i="1"/>
  <c r="BM163" i="1"/>
  <c r="CH166" i="1"/>
  <c r="BH167" i="1"/>
  <c r="BI167" i="1" s="1"/>
  <c r="AD168" i="1"/>
  <c r="BF177" i="1"/>
  <c r="AM179" i="1"/>
  <c r="AN179" i="1" s="1"/>
  <c r="BA181" i="1"/>
  <c r="BB181" i="1" s="1"/>
  <c r="BV184" i="1"/>
  <c r="BW184" i="1" s="1"/>
  <c r="AM185" i="1"/>
  <c r="AN185" i="1" s="1"/>
  <c r="CH171" i="1"/>
  <c r="CA174" i="1"/>
  <c r="AY180" i="1"/>
  <c r="CQ181" i="1"/>
  <c r="CR181" i="1" s="1"/>
  <c r="BT183" i="1"/>
  <c r="CH185" i="1"/>
  <c r="BM123" i="1"/>
  <c r="CA124" i="1"/>
  <c r="BA125" i="1"/>
  <c r="BB125" i="1" s="1"/>
  <c r="AM129" i="1"/>
  <c r="AN129" i="1" s="1"/>
  <c r="AD133" i="1"/>
  <c r="CC135" i="1"/>
  <c r="CD135" i="1" s="1"/>
  <c r="AY138" i="1"/>
  <c r="BT143" i="1"/>
  <c r="CO149" i="1"/>
  <c r="CA153" i="1"/>
  <c r="CA161" i="1"/>
  <c r="BT162" i="1"/>
  <c r="CO164" i="1"/>
  <c r="CH168" i="1"/>
  <c r="CA184" i="1"/>
  <c r="CJ124" i="1"/>
  <c r="CK124" i="1" s="1"/>
  <c r="BH138" i="1"/>
  <c r="BI138" i="1" s="1"/>
  <c r="CC142" i="1"/>
  <c r="CD142" i="1" s="1"/>
  <c r="AR143" i="1"/>
  <c r="CH163" i="1"/>
  <c r="BM166" i="1"/>
  <c r="BH169" i="1"/>
  <c r="BI169" i="1" s="1"/>
  <c r="AM173" i="1"/>
  <c r="AN173" i="1" s="1"/>
  <c r="CJ174" i="1"/>
  <c r="CK174" i="1" s="1"/>
  <c r="BT177" i="1"/>
  <c r="AD181" i="1"/>
  <c r="AF182" i="1"/>
  <c r="AG182" i="1" s="1"/>
  <c r="AR183" i="1"/>
  <c r="CC183" i="1"/>
  <c r="CD183" i="1" s="1"/>
  <c r="CJ184" i="1"/>
  <c r="CK184" i="1" s="1"/>
  <c r="AR170" i="1"/>
  <c r="AF172" i="1"/>
  <c r="AG172" i="1" s="1"/>
  <c r="BT175" i="1"/>
  <c r="AF180" i="1"/>
  <c r="AG180" i="1" s="1"/>
  <c r="CA182" i="1"/>
  <c r="BV120" i="1"/>
  <c r="BW120" i="1" s="1"/>
  <c r="CC122" i="1"/>
  <c r="CD122" i="1" s="1"/>
  <c r="BT125" i="1"/>
  <c r="AR127" i="1"/>
  <c r="BF129" i="1"/>
  <c r="BF154" i="1"/>
  <c r="AT165" i="1"/>
  <c r="AU165" i="1" s="1"/>
  <c r="CO167" i="1"/>
  <c r="BM184" i="1"/>
  <c r="CJ10" i="1"/>
  <c r="CK10" i="1" s="1"/>
  <c r="CH10" i="1"/>
  <c r="AF15" i="1"/>
  <c r="AG15" i="1" s="1"/>
  <c r="AD15" i="1"/>
  <c r="CJ18" i="1"/>
  <c r="CK18" i="1" s="1"/>
  <c r="CH18" i="1"/>
  <c r="CH21" i="1"/>
  <c r="CJ21" i="1"/>
  <c r="CK21" i="1" s="1"/>
  <c r="CH22" i="1"/>
  <c r="CJ22" i="1"/>
  <c r="CK22" i="1" s="1"/>
  <c r="AK24" i="1"/>
  <c r="AM24" i="1"/>
  <c r="AN24" i="1" s="1"/>
  <c r="CJ26" i="1"/>
  <c r="CK26" i="1" s="1"/>
  <c r="CH26" i="1"/>
  <c r="AT32" i="1"/>
  <c r="AU32" i="1" s="1"/>
  <c r="AR32" i="1"/>
  <c r="CQ34" i="1"/>
  <c r="CR34" i="1" s="1"/>
  <c r="CO34" i="1"/>
  <c r="BF17" i="1"/>
  <c r="BH17" i="1"/>
  <c r="BI17" i="1" s="1"/>
  <c r="AF38" i="1"/>
  <c r="AG38" i="1" s="1"/>
  <c r="AD38" i="1"/>
  <c r="AT10" i="1"/>
  <c r="AU10" i="1" s="1"/>
  <c r="AR10" i="1"/>
  <c r="CQ11" i="1"/>
  <c r="CR11" i="1" s="1"/>
  <c r="CO11" i="1"/>
  <c r="BA18" i="1"/>
  <c r="BB18" i="1" s="1"/>
  <c r="AY18" i="1"/>
  <c r="CC19" i="1"/>
  <c r="CD19" i="1" s="1"/>
  <c r="CA19" i="1"/>
  <c r="BO31" i="1"/>
  <c r="BP31" i="1" s="1"/>
  <c r="BM31" i="1"/>
  <c r="CQ31" i="1"/>
  <c r="CR31" i="1" s="1"/>
  <c r="CO31" i="1"/>
  <c r="BO38" i="1"/>
  <c r="BP38" i="1" s="1"/>
  <c r="BM38" i="1"/>
  <c r="AF46" i="1"/>
  <c r="AG46" i="1" s="1"/>
  <c r="AD46" i="1"/>
  <c r="BO12" i="1"/>
  <c r="BP12" i="1" s="1"/>
  <c r="BM12" i="1"/>
  <c r="AF20" i="1"/>
  <c r="AG20" i="1" s="1"/>
  <c r="AD20" i="1"/>
  <c r="CQ61" i="1"/>
  <c r="CR61" i="1" s="1"/>
  <c r="CO61" i="1"/>
  <c r="BP9" i="1"/>
  <c r="BA10" i="1"/>
  <c r="BB10" i="1" s="1"/>
  <c r="AY10" i="1"/>
  <c r="CQ12" i="1"/>
  <c r="CR12" i="1" s="1"/>
  <c r="CO12" i="1"/>
  <c r="AT12" i="1"/>
  <c r="AU12" i="1" s="1"/>
  <c r="AR12" i="1"/>
  <c r="BA13" i="1"/>
  <c r="BB13" i="1" s="1"/>
  <c r="AY13" i="1"/>
  <c r="CC16" i="1"/>
  <c r="CD16" i="1" s="1"/>
  <c r="CA16" i="1"/>
  <c r="AD22" i="1"/>
  <c r="AF22" i="1"/>
  <c r="AG22" i="1" s="1"/>
  <c r="CH29" i="1"/>
  <c r="CJ29" i="1"/>
  <c r="CK29" i="1" s="1"/>
  <c r="CO30" i="1"/>
  <c r="CQ30" i="1"/>
  <c r="CR30" i="1" s="1"/>
  <c r="CQ32" i="1"/>
  <c r="CR32" i="1" s="1"/>
  <c r="CO32" i="1"/>
  <c r="BA33" i="1"/>
  <c r="BB33" i="1" s="1"/>
  <c r="AY33" i="1"/>
  <c r="BV13" i="1"/>
  <c r="BW13" i="1" s="1"/>
  <c r="BT13" i="1"/>
  <c r="BH21" i="1"/>
  <c r="BI21" i="1" s="1"/>
  <c r="BF21" i="1"/>
  <c r="BA11" i="1"/>
  <c r="BB11" i="1" s="1"/>
  <c r="AY11" i="1"/>
  <c r="CJ14" i="1"/>
  <c r="CK14" i="1" s="1"/>
  <c r="CH14" i="1"/>
  <c r="CQ21" i="1"/>
  <c r="CR21" i="1" s="1"/>
  <c r="CO21" i="1"/>
  <c r="BV21" i="1"/>
  <c r="BW21" i="1" s="1"/>
  <c r="BT21" i="1"/>
  <c r="AY24" i="1"/>
  <c r="BA24" i="1"/>
  <c r="BB24" i="1" s="1"/>
  <c r="CQ27" i="1"/>
  <c r="CR27" i="1" s="1"/>
  <c r="CO27" i="1"/>
  <c r="BV32" i="1"/>
  <c r="BW32" i="1" s="1"/>
  <c r="BT32" i="1"/>
  <c r="BF33" i="1"/>
  <c r="BH33" i="1"/>
  <c r="BI33" i="1" s="1"/>
  <c r="CH47" i="1"/>
  <c r="CJ47" i="1"/>
  <c r="CK47" i="1" s="1"/>
  <c r="BA15" i="1"/>
  <c r="BB15" i="1" s="1"/>
  <c r="AY15" i="1"/>
  <c r="AK30" i="1"/>
  <c r="AM30" i="1"/>
  <c r="AN30" i="1" s="1"/>
  <c r="CO10" i="1"/>
  <c r="CQ10" i="1"/>
  <c r="CR10" i="1" s="1"/>
  <c r="BH11" i="1"/>
  <c r="BI11" i="1" s="1"/>
  <c r="BF11" i="1"/>
  <c r="CQ15" i="1"/>
  <c r="CR15" i="1" s="1"/>
  <c r="CO15" i="1"/>
  <c r="AT16" i="1"/>
  <c r="AU16" i="1" s="1"/>
  <c r="AR16" i="1"/>
  <c r="AM18" i="1"/>
  <c r="AN18" i="1" s="1"/>
  <c r="AK18" i="1"/>
  <c r="BO19" i="1"/>
  <c r="BP19" i="1" s="1"/>
  <c r="BM19" i="1"/>
  <c r="BV20" i="1"/>
  <c r="BW20" i="1" s="1"/>
  <c r="BT20" i="1"/>
  <c r="AT28" i="1"/>
  <c r="AU28" i="1" s="1"/>
  <c r="AR28" i="1"/>
  <c r="BF47" i="1"/>
  <c r="BH47" i="1"/>
  <c r="BI47" i="1" s="1"/>
  <c r="CQ18" i="1"/>
  <c r="CR18" i="1" s="1"/>
  <c r="CO18" i="1"/>
  <c r="BO34" i="1"/>
  <c r="BP34" i="1" s="1"/>
  <c r="BM34" i="1"/>
  <c r="CL186" i="1"/>
  <c r="CN9" i="1"/>
  <c r="AF10" i="1"/>
  <c r="AG10" i="1" s="1"/>
  <c r="AD10" i="1"/>
  <c r="CQ16" i="1"/>
  <c r="CR16" i="1" s="1"/>
  <c r="CO16" i="1"/>
  <c r="CQ19" i="1"/>
  <c r="CR19" i="1" s="1"/>
  <c r="CO19" i="1"/>
  <c r="CA20" i="1"/>
  <c r="CC20" i="1"/>
  <c r="CD20" i="1" s="1"/>
  <c r="AF42" i="1"/>
  <c r="AG42" i="1" s="1"/>
  <c r="AD42" i="1"/>
  <c r="BT46" i="1"/>
  <c r="BV46" i="1"/>
  <c r="BW46" i="1" s="1"/>
  <c r="AM11" i="1"/>
  <c r="AN11" i="1" s="1"/>
  <c r="AK11" i="1"/>
  <c r="BH14" i="1"/>
  <c r="BI14" i="1" s="1"/>
  <c r="BF14" i="1"/>
  <c r="AD29" i="1"/>
  <c r="AF29" i="1"/>
  <c r="AG29" i="1" s="1"/>
  <c r="AM31" i="1"/>
  <c r="AN31" i="1" s="1"/>
  <c r="AK31" i="1"/>
  <c r="BH12" i="1"/>
  <c r="BI12" i="1" s="1"/>
  <c r="BF12" i="1"/>
  <c r="BO13" i="1"/>
  <c r="BP13" i="1" s="1"/>
  <c r="BM13" i="1"/>
  <c r="BA17" i="1"/>
  <c r="BB17" i="1" s="1"/>
  <c r="AY17" i="1"/>
  <c r="AT19" i="1"/>
  <c r="AU19" i="1" s="1"/>
  <c r="AR19" i="1"/>
  <c r="CQ20" i="1"/>
  <c r="CR20" i="1" s="1"/>
  <c r="CO20" i="1"/>
  <c r="CQ24" i="1"/>
  <c r="CR24" i="1" s="1"/>
  <c r="CO24" i="1"/>
  <c r="CC25" i="1"/>
  <c r="CD25" i="1" s="1"/>
  <c r="CA25" i="1"/>
  <c r="AF30" i="1"/>
  <c r="AG30" i="1" s="1"/>
  <c r="AD30" i="1"/>
  <c r="CQ40" i="1"/>
  <c r="CR40" i="1" s="1"/>
  <c r="CO40" i="1"/>
  <c r="AM56" i="1"/>
  <c r="AN56" i="1" s="1"/>
  <c r="AK56" i="1"/>
  <c r="AQ9" i="1"/>
  <c r="BM9" i="1"/>
  <c r="BX186" i="1"/>
  <c r="BT10" i="1"/>
  <c r="CA11" i="1"/>
  <c r="AD12" i="1"/>
  <c r="CH12" i="1"/>
  <c r="AK13" i="1"/>
  <c r="CO13" i="1"/>
  <c r="AK15" i="1"/>
  <c r="CH15" i="1"/>
  <c r="BM16" i="1"/>
  <c r="AR17" i="1"/>
  <c r="AK19" i="1"/>
  <c r="AY19" i="1"/>
  <c r="BM20" i="1"/>
  <c r="AR21" i="1"/>
  <c r="BM23" i="1"/>
  <c r="BM24" i="1"/>
  <c r="AF25" i="1"/>
  <c r="AG25" i="1" s="1"/>
  <c r="CO25" i="1"/>
  <c r="AM26" i="1"/>
  <c r="AN26" i="1" s="1"/>
  <c r="AT27" i="1"/>
  <c r="AU27" i="1" s="1"/>
  <c r="CC28" i="1"/>
  <c r="CD28" i="1" s="1"/>
  <c r="CO28" i="1"/>
  <c r="AY29" i="1"/>
  <c r="BF30" i="1"/>
  <c r="CA33" i="1"/>
  <c r="BA37" i="1"/>
  <c r="BB37" i="1" s="1"/>
  <c r="AY37" i="1"/>
  <c r="CQ37" i="1"/>
  <c r="CR37" i="1" s="1"/>
  <c r="AT38" i="1"/>
  <c r="AU38" i="1" s="1"/>
  <c r="CH38" i="1"/>
  <c r="CO44" i="1"/>
  <c r="CJ45" i="1"/>
  <c r="CK45" i="1" s="1"/>
  <c r="AF47" i="1"/>
  <c r="AG47" i="1" s="1"/>
  <c r="AD47" i="1"/>
  <c r="BM50" i="1"/>
  <c r="BA53" i="1"/>
  <c r="BB53" i="1" s="1"/>
  <c r="AY53" i="1"/>
  <c r="AT54" i="1"/>
  <c r="AU54" i="1" s="1"/>
  <c r="AR54" i="1"/>
  <c r="BV56" i="1"/>
  <c r="BW56" i="1" s="1"/>
  <c r="BT56" i="1"/>
  <c r="CJ63" i="1"/>
  <c r="CK63" i="1" s="1"/>
  <c r="CH63" i="1"/>
  <c r="AR66" i="1"/>
  <c r="AT66" i="1"/>
  <c r="AU66" i="1" s="1"/>
  <c r="CQ70" i="1"/>
  <c r="CR70" i="1" s="1"/>
  <c r="CO70" i="1"/>
  <c r="CC43" i="1"/>
  <c r="CD43" i="1" s="1"/>
  <c r="CA43" i="1"/>
  <c r="BC186" i="1"/>
  <c r="BZ9" i="1"/>
  <c r="AK33" i="1"/>
  <c r="AR34" i="1"/>
  <c r="BF34" i="1"/>
  <c r="AK35" i="1"/>
  <c r="BH35" i="1"/>
  <c r="BI35" i="1" s="1"/>
  <c r="BO36" i="1"/>
  <c r="BP36" i="1" s="1"/>
  <c r="BM36" i="1"/>
  <c r="AK39" i="1"/>
  <c r="CJ39" i="1"/>
  <c r="CK39" i="1" s="1"/>
  <c r="CH39" i="1"/>
  <c r="BV40" i="1"/>
  <c r="BW40" i="1" s="1"/>
  <c r="BT40" i="1"/>
  <c r="CC42" i="1"/>
  <c r="CD42" i="1" s="1"/>
  <c r="CJ43" i="1"/>
  <c r="CK43" i="1" s="1"/>
  <c r="CH43" i="1"/>
  <c r="AM44" i="1"/>
  <c r="AN44" i="1" s="1"/>
  <c r="AK44" i="1"/>
  <c r="BV44" i="1"/>
  <c r="BW44" i="1" s="1"/>
  <c r="CQ45" i="1"/>
  <c r="CR45" i="1" s="1"/>
  <c r="CO45" i="1"/>
  <c r="CQ53" i="1"/>
  <c r="CR53" i="1" s="1"/>
  <c r="CO53" i="1"/>
  <c r="BV53" i="1"/>
  <c r="BW53" i="1" s="1"/>
  <c r="BT53" i="1"/>
  <c r="CC54" i="1"/>
  <c r="CD54" i="1" s="1"/>
  <c r="CA54" i="1"/>
  <c r="CQ56" i="1"/>
  <c r="CR56" i="1" s="1"/>
  <c r="CO56" i="1"/>
  <c r="BA58" i="1"/>
  <c r="BB58" i="1" s="1"/>
  <c r="AY58" i="1"/>
  <c r="BO60" i="1"/>
  <c r="BP60" i="1" s="1"/>
  <c r="BM60" i="1"/>
  <c r="BL186" i="1"/>
  <c r="CC39" i="1"/>
  <c r="CD39" i="1" s="1"/>
  <c r="CA39" i="1"/>
  <c r="CJ60" i="1"/>
  <c r="CK60" i="1" s="1"/>
  <c r="CH60" i="1"/>
  <c r="AH186" i="1"/>
  <c r="BE186" i="1"/>
  <c r="BA25" i="1"/>
  <c r="BB25" i="1" s="1"/>
  <c r="AY25" i="1"/>
  <c r="BH26" i="1"/>
  <c r="BI26" i="1" s="1"/>
  <c r="BF26" i="1"/>
  <c r="BO27" i="1"/>
  <c r="BP27" i="1" s="1"/>
  <c r="BM27" i="1"/>
  <c r="CC35" i="1"/>
  <c r="CD35" i="1" s="1"/>
  <c r="CA35" i="1"/>
  <c r="AF36" i="1"/>
  <c r="AG36" i="1" s="1"/>
  <c r="AD36" i="1"/>
  <c r="BH37" i="1"/>
  <c r="BI37" i="1" s="1"/>
  <c r="BF37" i="1"/>
  <c r="CQ38" i="1"/>
  <c r="CR38" i="1" s="1"/>
  <c r="CO38" i="1"/>
  <c r="AF48" i="1"/>
  <c r="AG48" i="1" s="1"/>
  <c r="AD48" i="1"/>
  <c r="BH48" i="1"/>
  <c r="BI48" i="1" s="1"/>
  <c r="BF48" i="1"/>
  <c r="CJ48" i="1"/>
  <c r="CK48" i="1" s="1"/>
  <c r="CH48" i="1"/>
  <c r="CQ50" i="1"/>
  <c r="CR50" i="1" s="1"/>
  <c r="AY54" i="1"/>
  <c r="BA54" i="1"/>
  <c r="BB54" i="1" s="1"/>
  <c r="BV60" i="1"/>
  <c r="BW60" i="1" s="1"/>
  <c r="BT60" i="1"/>
  <c r="BV64" i="1"/>
  <c r="BW64" i="1" s="1"/>
  <c r="BT64" i="1"/>
  <c r="BO65" i="1"/>
  <c r="BP65" i="1" s="1"/>
  <c r="BM65" i="1"/>
  <c r="AY70" i="1"/>
  <c r="BA70" i="1"/>
  <c r="BB70" i="1" s="1"/>
  <c r="AF40" i="1"/>
  <c r="AG40" i="1" s="1"/>
  <c r="AD40" i="1"/>
  <c r="CO47" i="1"/>
  <c r="CQ47" i="1"/>
  <c r="CR47" i="1" s="1"/>
  <c r="AJ9" i="1"/>
  <c r="BF9" i="1"/>
  <c r="BQ186" i="1"/>
  <c r="BM10" i="1"/>
  <c r="BT11" i="1"/>
  <c r="CA12" i="1"/>
  <c r="AD13" i="1"/>
  <c r="CH13" i="1"/>
  <c r="AM14" i="1"/>
  <c r="AN14" i="1" s="1"/>
  <c r="BM15" i="1"/>
  <c r="CA15" i="1"/>
  <c r="AK17" i="1"/>
  <c r="CH17" i="1"/>
  <c r="BO18" i="1"/>
  <c r="BP18" i="1" s="1"/>
  <c r="AD19" i="1"/>
  <c r="AR20" i="1"/>
  <c r="BF20" i="1"/>
  <c r="AK21" i="1"/>
  <c r="BF22" i="1"/>
  <c r="AD23" i="1"/>
  <c r="AT23" i="1"/>
  <c r="AU23" i="1" s="1"/>
  <c r="BT23" i="1"/>
  <c r="CH23" i="1"/>
  <c r="AD24" i="1"/>
  <c r="AT24" i="1"/>
  <c r="AU24" i="1" s="1"/>
  <c r="BT24" i="1"/>
  <c r="AR26" i="1"/>
  <c r="AY27" i="1"/>
  <c r="BH29" i="1"/>
  <c r="BI29" i="1" s="1"/>
  <c r="BO30" i="1"/>
  <c r="BP30" i="1" s="1"/>
  <c r="CH31" i="1"/>
  <c r="CJ33" i="1"/>
  <c r="CK33" i="1" s="1"/>
  <c r="AD34" i="1"/>
  <c r="BV36" i="1"/>
  <c r="BW36" i="1" s="1"/>
  <c r="BT36" i="1"/>
  <c r="AT39" i="1"/>
  <c r="AU39" i="1" s="1"/>
  <c r="AR39" i="1"/>
  <c r="CO39" i="1"/>
  <c r="CO43" i="1"/>
  <c r="BF44" i="1"/>
  <c r="AD45" i="1"/>
  <c r="AK48" i="1"/>
  <c r="AM48" i="1"/>
  <c r="AN48" i="1" s="1"/>
  <c r="BM48" i="1"/>
  <c r="BO48" i="1"/>
  <c r="BP48" i="1" s="1"/>
  <c r="CO48" i="1"/>
  <c r="CQ48" i="1"/>
  <c r="CR48" i="1" s="1"/>
  <c r="BT49" i="1"/>
  <c r="BV49" i="1"/>
  <c r="BW49" i="1" s="1"/>
  <c r="CQ51" i="1"/>
  <c r="CR51" i="1" s="1"/>
  <c r="CO51" i="1"/>
  <c r="AR61" i="1"/>
  <c r="AT61" i="1"/>
  <c r="AU61" i="1" s="1"/>
  <c r="BV61" i="1"/>
  <c r="BW61" i="1" s="1"/>
  <c r="BT61" i="1"/>
  <c r="BV63" i="1"/>
  <c r="BW63" i="1" s="1"/>
  <c r="BT63" i="1"/>
  <c r="BT86" i="1"/>
  <c r="BV86" i="1"/>
  <c r="BW86" i="1" s="1"/>
  <c r="U186" i="1"/>
  <c r="AV186" i="1"/>
  <c r="BH9" i="1"/>
  <c r="BS186" i="1"/>
  <c r="BV28" i="1"/>
  <c r="BW28" i="1" s="1"/>
  <c r="BT28" i="1"/>
  <c r="AT35" i="1"/>
  <c r="AU35" i="1" s="1"/>
  <c r="AR35" i="1"/>
  <c r="CJ35" i="1"/>
  <c r="CK35" i="1" s="1"/>
  <c r="CH35" i="1"/>
  <c r="AM36" i="1"/>
  <c r="AN36" i="1" s="1"/>
  <c r="AK36" i="1"/>
  <c r="CC37" i="1"/>
  <c r="CD37" i="1" s="1"/>
  <c r="CA37" i="1"/>
  <c r="CH42" i="1"/>
  <c r="BH45" i="1"/>
  <c r="BI45" i="1" s="1"/>
  <c r="BH46" i="1"/>
  <c r="BI46" i="1" s="1"/>
  <c r="BF46" i="1"/>
  <c r="CJ46" i="1"/>
  <c r="CK46" i="1" s="1"/>
  <c r="CH46" i="1"/>
  <c r="BV47" i="1"/>
  <c r="BW47" i="1" s="1"/>
  <c r="BT47" i="1"/>
  <c r="CO49" i="1"/>
  <c r="AK50" i="1"/>
  <c r="AF52" i="1"/>
  <c r="AG52" i="1" s="1"/>
  <c r="AD52" i="1"/>
  <c r="CO55" i="1"/>
  <c r="AT65" i="1"/>
  <c r="AU65" i="1" s="1"/>
  <c r="AR65" i="1"/>
  <c r="CO78" i="1"/>
  <c r="CQ78" i="1"/>
  <c r="CR78" i="1" s="1"/>
  <c r="AT45" i="1"/>
  <c r="AU45" i="1" s="1"/>
  <c r="AR45" i="1"/>
  <c r="BF51" i="1"/>
  <c r="BH51" i="1"/>
  <c r="BI51" i="1" s="1"/>
  <c r="AA186" i="1"/>
  <c r="AX186" i="1"/>
  <c r="CE186" i="1"/>
  <c r="CC29" i="1"/>
  <c r="CD29" i="1" s="1"/>
  <c r="CA29" i="1"/>
  <c r="CJ30" i="1"/>
  <c r="CK30" i="1" s="1"/>
  <c r="CH30" i="1"/>
  <c r="CQ36" i="1"/>
  <c r="CR36" i="1" s="1"/>
  <c r="CO36" i="1"/>
  <c r="BA39" i="1"/>
  <c r="BB39" i="1" s="1"/>
  <c r="AY39" i="1"/>
  <c r="CC41" i="1"/>
  <c r="CD41" i="1" s="1"/>
  <c r="CA41" i="1"/>
  <c r="AM45" i="1"/>
  <c r="AN45" i="1" s="1"/>
  <c r="AK45" i="1"/>
  <c r="AT47" i="1"/>
  <c r="AU47" i="1" s="1"/>
  <c r="AR47" i="1"/>
  <c r="AT48" i="1"/>
  <c r="AU48" i="1" s="1"/>
  <c r="AR48" i="1"/>
  <c r="BV48" i="1"/>
  <c r="BW48" i="1" s="1"/>
  <c r="BT48" i="1"/>
  <c r="BO52" i="1"/>
  <c r="BP52" i="1" s="1"/>
  <c r="BM52" i="1"/>
  <c r="AM53" i="1"/>
  <c r="AN53" i="1" s="1"/>
  <c r="AK53" i="1"/>
  <c r="BH56" i="1"/>
  <c r="BI56" i="1" s="1"/>
  <c r="BF56" i="1"/>
  <c r="BH59" i="1"/>
  <c r="BI59" i="1" s="1"/>
  <c r="BF59" i="1"/>
  <c r="AF60" i="1"/>
  <c r="AG60" i="1" s="1"/>
  <c r="AD60" i="1"/>
  <c r="BA64" i="1"/>
  <c r="BB64" i="1" s="1"/>
  <c r="AY64" i="1"/>
  <c r="AT37" i="1"/>
  <c r="AU37" i="1" s="1"/>
  <c r="AR37" i="1"/>
  <c r="AF44" i="1"/>
  <c r="AG44" i="1" s="1"/>
  <c r="AD44" i="1"/>
  <c r="AC186" i="1"/>
  <c r="BJ186" i="1"/>
  <c r="CG186" i="1"/>
  <c r="BH25" i="1"/>
  <c r="BI25" i="1" s="1"/>
  <c r="BO26" i="1"/>
  <c r="BP26" i="1" s="1"/>
  <c r="BV27" i="1"/>
  <c r="BW27" i="1" s="1"/>
  <c r="BF31" i="1"/>
  <c r="CJ37" i="1"/>
  <c r="CK37" i="1" s="1"/>
  <c r="AF39" i="1"/>
  <c r="AG39" i="1" s="1"/>
  <c r="BV42" i="1"/>
  <c r="BW42" i="1" s="1"/>
  <c r="CQ42" i="1"/>
  <c r="CR42" i="1" s="1"/>
  <c r="CO42" i="1"/>
  <c r="AR49" i="1"/>
  <c r="AT49" i="1"/>
  <c r="AU49" i="1" s="1"/>
  <c r="CC50" i="1"/>
  <c r="CD50" i="1" s="1"/>
  <c r="CC51" i="1"/>
  <c r="CD51" i="1" s="1"/>
  <c r="CA51" i="1"/>
  <c r="AK52" i="1"/>
  <c r="AM52" i="1"/>
  <c r="AN52" i="1" s="1"/>
  <c r="AF55" i="1"/>
  <c r="AG55" i="1" s="1"/>
  <c r="AD55" i="1"/>
  <c r="CA71" i="1"/>
  <c r="CC71" i="1"/>
  <c r="CD71" i="1" s="1"/>
  <c r="AM46" i="1"/>
  <c r="AN46" i="1" s="1"/>
  <c r="BM46" i="1"/>
  <c r="CO46" i="1"/>
  <c r="AY47" i="1"/>
  <c r="CA47" i="1"/>
  <c r="AY51" i="1"/>
  <c r="AT53" i="1"/>
  <c r="AU53" i="1" s="1"/>
  <c r="AD56" i="1"/>
  <c r="BO56" i="1"/>
  <c r="BP56" i="1" s="1"/>
  <c r="AD57" i="1"/>
  <c r="AY57" i="1"/>
  <c r="BM57" i="1"/>
  <c r="AK61" i="1"/>
  <c r="BM62" i="1"/>
  <c r="AM65" i="1"/>
  <c r="AN65" i="1" s="1"/>
  <c r="BV66" i="1"/>
  <c r="BW66" i="1" s="1"/>
  <c r="BT66" i="1"/>
  <c r="AK70" i="1"/>
  <c r="BM70" i="1"/>
  <c r="BO70" i="1"/>
  <c r="BP70" i="1" s="1"/>
  <c r="AF91" i="1"/>
  <c r="AG91" i="1" s="1"/>
  <c r="AD91" i="1"/>
  <c r="AM98" i="1"/>
  <c r="AN98" i="1" s="1"/>
  <c r="AK98" i="1"/>
  <c r="BO98" i="1"/>
  <c r="BP98" i="1" s="1"/>
  <c r="BM98" i="1"/>
  <c r="CJ55" i="1"/>
  <c r="CK55" i="1" s="1"/>
  <c r="CH55" i="1"/>
  <c r="AM59" i="1"/>
  <c r="AN59" i="1" s="1"/>
  <c r="AK59" i="1"/>
  <c r="BO64" i="1"/>
  <c r="BP64" i="1" s="1"/>
  <c r="BM64" i="1"/>
  <c r="CJ64" i="1"/>
  <c r="CK64" i="1" s="1"/>
  <c r="CJ65" i="1"/>
  <c r="CK65" i="1" s="1"/>
  <c r="BA71" i="1"/>
  <c r="BB71" i="1" s="1"/>
  <c r="AY71" i="1"/>
  <c r="AT72" i="1"/>
  <c r="AU72" i="1" s="1"/>
  <c r="AR72" i="1"/>
  <c r="CA72" i="1"/>
  <c r="CC72" i="1"/>
  <c r="CD72" i="1" s="1"/>
  <c r="BM74" i="1"/>
  <c r="CQ75" i="1"/>
  <c r="CR75" i="1" s="1"/>
  <c r="CO75" i="1"/>
  <c r="AT80" i="1"/>
  <c r="AU80" i="1" s="1"/>
  <c r="AR80" i="1"/>
  <c r="CO65" i="1"/>
  <c r="CQ65" i="1"/>
  <c r="CR65" i="1" s="1"/>
  <c r="BH66" i="1"/>
  <c r="BI66" i="1" s="1"/>
  <c r="BF66" i="1"/>
  <c r="CQ86" i="1"/>
  <c r="CR86" i="1" s="1"/>
  <c r="CO86" i="1"/>
  <c r="CO89" i="1"/>
  <c r="CQ89" i="1"/>
  <c r="CR89" i="1" s="1"/>
  <c r="AR90" i="1"/>
  <c r="AT90" i="1"/>
  <c r="AU90" i="1" s="1"/>
  <c r="CQ59" i="1"/>
  <c r="CR59" i="1" s="1"/>
  <c r="CO59" i="1"/>
  <c r="AM60" i="1"/>
  <c r="AN60" i="1" s="1"/>
  <c r="BH62" i="1"/>
  <c r="BI62" i="1" s="1"/>
  <c r="BF62" i="1"/>
  <c r="CQ62" i="1"/>
  <c r="CR62" i="1" s="1"/>
  <c r="CQ63" i="1"/>
  <c r="CR63" i="1" s="1"/>
  <c r="CJ66" i="1"/>
  <c r="CK66" i="1" s="1"/>
  <c r="CH66" i="1"/>
  <c r="BF68" i="1"/>
  <c r="BH68" i="1"/>
  <c r="BI68" i="1" s="1"/>
  <c r="BF69" i="1"/>
  <c r="BH69" i="1"/>
  <c r="BI69" i="1" s="1"/>
  <c r="CC73" i="1"/>
  <c r="CD73" i="1" s="1"/>
  <c r="CA73" i="1"/>
  <c r="BO76" i="1"/>
  <c r="BP76" i="1" s="1"/>
  <c r="BM76" i="1"/>
  <c r="BA77" i="1"/>
  <c r="BB77" i="1" s="1"/>
  <c r="AY77" i="1"/>
  <c r="AK78" i="1"/>
  <c r="AM78" i="1"/>
  <c r="AN78" i="1" s="1"/>
  <c r="CQ80" i="1"/>
  <c r="CR80" i="1" s="1"/>
  <c r="CO80" i="1"/>
  <c r="BV87" i="1"/>
  <c r="BW87" i="1" s="1"/>
  <c r="BT87" i="1"/>
  <c r="CA102" i="1"/>
  <c r="CC102" i="1"/>
  <c r="CD102" i="1" s="1"/>
  <c r="AF104" i="1"/>
  <c r="AG104" i="1" s="1"/>
  <c r="AD104" i="1"/>
  <c r="AR51" i="1"/>
  <c r="BF52" i="1"/>
  <c r="CQ52" i="1"/>
  <c r="CR52" i="1" s="1"/>
  <c r="BT54" i="1"/>
  <c r="CQ54" i="1"/>
  <c r="CR54" i="1" s="1"/>
  <c r="BH55" i="1"/>
  <c r="BI55" i="1" s="1"/>
  <c r="AR56" i="1"/>
  <c r="CC57" i="1"/>
  <c r="CD57" i="1" s="1"/>
  <c r="CA57" i="1"/>
  <c r="AR58" i="1"/>
  <c r="CC58" i="1"/>
  <c r="CD58" i="1" s="1"/>
  <c r="AR59" i="1"/>
  <c r="BA61" i="1"/>
  <c r="BB61" i="1" s="1"/>
  <c r="AY61" i="1"/>
  <c r="BH63" i="1"/>
  <c r="BI63" i="1" s="1"/>
  <c r="AK64" i="1"/>
  <c r="CC64" i="1"/>
  <c r="CD64" i="1" s="1"/>
  <c r="CA64" i="1"/>
  <c r="AY65" i="1"/>
  <c r="CQ66" i="1"/>
  <c r="CR66" i="1" s="1"/>
  <c r="CC69" i="1"/>
  <c r="CD69" i="1" s="1"/>
  <c r="CA69" i="1"/>
  <c r="CQ72" i="1"/>
  <c r="CR72" i="1" s="1"/>
  <c r="CO72" i="1"/>
  <c r="CJ73" i="1"/>
  <c r="CK73" i="1" s="1"/>
  <c r="CH73" i="1"/>
  <c r="BT76" i="1"/>
  <c r="BV76" i="1"/>
  <c r="BW76" i="1" s="1"/>
  <c r="CA77" i="1"/>
  <c r="CC77" i="1"/>
  <c r="CD77" i="1" s="1"/>
  <c r="CQ84" i="1"/>
  <c r="CR84" i="1" s="1"/>
  <c r="CO84" i="1"/>
  <c r="AT52" i="1"/>
  <c r="AU52" i="1" s="1"/>
  <c r="AR52" i="1"/>
  <c r="BH54" i="1"/>
  <c r="BI54" i="1" s="1"/>
  <c r="BF54" i="1"/>
  <c r="AT57" i="1"/>
  <c r="AU57" i="1" s="1"/>
  <c r="AR57" i="1"/>
  <c r="AF58" i="1"/>
  <c r="AG58" i="1" s="1"/>
  <c r="AD58" i="1"/>
  <c r="AT60" i="1"/>
  <c r="AU60" i="1" s="1"/>
  <c r="AR60" i="1"/>
  <c r="AF65" i="1"/>
  <c r="AG65" i="1" s="1"/>
  <c r="AD65" i="1"/>
  <c r="CO67" i="1"/>
  <c r="BO71" i="1"/>
  <c r="BP71" i="1" s="1"/>
  <c r="BM71" i="1"/>
  <c r="AM74" i="1"/>
  <c r="AN74" i="1" s="1"/>
  <c r="AK74" i="1"/>
  <c r="AM76" i="1"/>
  <c r="AN76" i="1" s="1"/>
  <c r="AK76" i="1"/>
  <c r="BV83" i="1"/>
  <c r="BW83" i="1" s="1"/>
  <c r="BT83" i="1"/>
  <c r="CO100" i="1"/>
  <c r="CQ100" i="1"/>
  <c r="CR100" i="1" s="1"/>
  <c r="CC100" i="1"/>
  <c r="CD100" i="1" s="1"/>
  <c r="CA100" i="1"/>
  <c r="BO55" i="1"/>
  <c r="BP55" i="1" s="1"/>
  <c r="BM55" i="1"/>
  <c r="CJ58" i="1"/>
  <c r="CK58" i="1" s="1"/>
  <c r="CH58" i="1"/>
  <c r="CC62" i="1"/>
  <c r="CD62" i="1" s="1"/>
  <c r="CA62" i="1"/>
  <c r="AF63" i="1"/>
  <c r="AG63" i="1" s="1"/>
  <c r="AD63" i="1"/>
  <c r="BO63" i="1"/>
  <c r="BP63" i="1" s="1"/>
  <c r="BM63" i="1"/>
  <c r="CC65" i="1"/>
  <c r="CD65" i="1" s="1"/>
  <c r="CA65" i="1"/>
  <c r="AR67" i="1"/>
  <c r="AT67" i="1"/>
  <c r="AU67" i="1" s="1"/>
  <c r="AT68" i="1"/>
  <c r="AU68" i="1" s="1"/>
  <c r="AR68" i="1"/>
  <c r="BT71" i="1"/>
  <c r="BV71" i="1"/>
  <c r="BW71" i="1" s="1"/>
  <c r="CQ71" i="1"/>
  <c r="CR71" i="1" s="1"/>
  <c r="CO71" i="1"/>
  <c r="AR74" i="1"/>
  <c r="AT74" i="1"/>
  <c r="AU74" i="1" s="1"/>
  <c r="CQ77" i="1"/>
  <c r="CR77" i="1" s="1"/>
  <c r="CO77" i="1"/>
  <c r="AY83" i="1"/>
  <c r="BA83" i="1"/>
  <c r="BB83" i="1" s="1"/>
  <c r="CQ88" i="1"/>
  <c r="CR88" i="1" s="1"/>
  <c r="CO88" i="1"/>
  <c r="CQ91" i="1"/>
  <c r="CR91" i="1" s="1"/>
  <c r="CO91" i="1"/>
  <c r="CJ76" i="1"/>
  <c r="CK76" i="1" s="1"/>
  <c r="CH76" i="1"/>
  <c r="CH80" i="1"/>
  <c r="CJ80" i="1"/>
  <c r="CK80" i="1" s="1"/>
  <c r="BH85" i="1"/>
  <c r="BI85" i="1" s="1"/>
  <c r="BF85" i="1"/>
  <c r="AK89" i="1"/>
  <c r="AM89" i="1"/>
  <c r="AN89" i="1" s="1"/>
  <c r="CA93" i="1"/>
  <c r="CC93" i="1"/>
  <c r="CD93" i="1" s="1"/>
  <c r="AF95" i="1"/>
  <c r="AG95" i="1" s="1"/>
  <c r="AD95" i="1"/>
  <c r="CC96" i="1"/>
  <c r="CD96" i="1" s="1"/>
  <c r="CA96" i="1"/>
  <c r="CQ99" i="1"/>
  <c r="CR99" i="1" s="1"/>
  <c r="CO99" i="1"/>
  <c r="BV99" i="1"/>
  <c r="BW99" i="1" s="1"/>
  <c r="BT99" i="1"/>
  <c r="AT76" i="1"/>
  <c r="AU76" i="1" s="1"/>
  <c r="AR76" i="1"/>
  <c r="CO81" i="1"/>
  <c r="CQ81" i="1"/>
  <c r="CR81" i="1" s="1"/>
  <c r="AR86" i="1"/>
  <c r="AT86" i="1"/>
  <c r="AU86" i="1" s="1"/>
  <c r="CA87" i="1"/>
  <c r="CC87" i="1"/>
  <c r="CD87" i="1" s="1"/>
  <c r="AM88" i="1"/>
  <c r="AN88" i="1" s="1"/>
  <c r="AK88" i="1"/>
  <c r="AM91" i="1"/>
  <c r="AN91" i="1" s="1"/>
  <c r="AK91" i="1"/>
  <c r="CJ93" i="1"/>
  <c r="CK93" i="1" s="1"/>
  <c r="CH93" i="1"/>
  <c r="BT94" i="1"/>
  <c r="BV94" i="1"/>
  <c r="BW94" i="1" s="1"/>
  <c r="AM120" i="1"/>
  <c r="AN120" i="1" s="1"/>
  <c r="AK120" i="1"/>
  <c r="CA131" i="1"/>
  <c r="CC131" i="1"/>
  <c r="CD131" i="1" s="1"/>
  <c r="CH132" i="1"/>
  <c r="CJ132" i="1"/>
  <c r="CK132" i="1" s="1"/>
  <c r="BH135" i="1"/>
  <c r="BI135" i="1" s="1"/>
  <c r="BF135" i="1"/>
  <c r="CQ146" i="1"/>
  <c r="CR146" i="1" s="1"/>
  <c r="CO146" i="1"/>
  <c r="BT68" i="1"/>
  <c r="AR70" i="1"/>
  <c r="AK79" i="1"/>
  <c r="AM79" i="1"/>
  <c r="AN79" i="1" s="1"/>
  <c r="CA83" i="1"/>
  <c r="CC83" i="1"/>
  <c r="CD83" i="1" s="1"/>
  <c r="AT85" i="1"/>
  <c r="AU85" i="1" s="1"/>
  <c r="AR85" i="1"/>
  <c r="BM85" i="1"/>
  <c r="BO85" i="1"/>
  <c r="BP85" i="1" s="1"/>
  <c r="BA86" i="1"/>
  <c r="BB86" i="1" s="1"/>
  <c r="AY86" i="1"/>
  <c r="BH87" i="1"/>
  <c r="BI87" i="1" s="1"/>
  <c r="BF87" i="1"/>
  <c r="CH88" i="1"/>
  <c r="CJ88" i="1"/>
  <c r="CK88" i="1" s="1"/>
  <c r="CJ91" i="1"/>
  <c r="CK91" i="1" s="1"/>
  <c r="CH91" i="1"/>
  <c r="BH92" i="1"/>
  <c r="BI92" i="1" s="1"/>
  <c r="CJ92" i="1"/>
  <c r="CK92" i="1" s="1"/>
  <c r="AK93" i="1"/>
  <c r="AM93" i="1"/>
  <c r="AN93" i="1" s="1"/>
  <c r="CC94" i="1"/>
  <c r="CD94" i="1" s="1"/>
  <c r="CA94" i="1"/>
  <c r="AK95" i="1"/>
  <c r="AM95" i="1"/>
  <c r="AN95" i="1" s="1"/>
  <c r="AR96" i="1"/>
  <c r="AT96" i="1"/>
  <c r="AU96" i="1" s="1"/>
  <c r="AK97" i="1"/>
  <c r="AM97" i="1"/>
  <c r="AN97" i="1" s="1"/>
  <c r="CA101" i="1"/>
  <c r="CC101" i="1"/>
  <c r="CD101" i="1" s="1"/>
  <c r="BF114" i="1"/>
  <c r="BH114" i="1"/>
  <c r="BI114" i="1" s="1"/>
  <c r="CQ117" i="1"/>
  <c r="CR117" i="1" s="1"/>
  <c r="CO117" i="1"/>
  <c r="AD124" i="1"/>
  <c r="AF124" i="1"/>
  <c r="AG124" i="1" s="1"/>
  <c r="BF65" i="1"/>
  <c r="BT65" i="1"/>
  <c r="AY66" i="1"/>
  <c r="AG68" i="1"/>
  <c r="AD70" i="1"/>
  <c r="CH70" i="1"/>
  <c r="AY73" i="1"/>
  <c r="CO76" i="1"/>
  <c r="AD80" i="1"/>
  <c r="AF80" i="1"/>
  <c r="AG80" i="1" s="1"/>
  <c r="AT82" i="1"/>
  <c r="AU82" i="1" s="1"/>
  <c r="BM82" i="1"/>
  <c r="CJ82" i="1"/>
  <c r="CK82" i="1" s="1"/>
  <c r="CH82" i="1"/>
  <c r="BV84" i="1"/>
  <c r="BW84" i="1" s="1"/>
  <c r="CH87" i="1"/>
  <c r="BO89" i="1"/>
  <c r="BP89" i="1" s="1"/>
  <c r="BO92" i="1"/>
  <c r="BP92" i="1" s="1"/>
  <c r="BM92" i="1"/>
  <c r="CQ93" i="1"/>
  <c r="CR93" i="1" s="1"/>
  <c r="CJ96" i="1"/>
  <c r="CK96" i="1" s="1"/>
  <c r="AT97" i="1"/>
  <c r="AU97" i="1" s="1"/>
  <c r="AR97" i="1"/>
  <c r="AK111" i="1"/>
  <c r="AM111" i="1"/>
  <c r="AN111" i="1" s="1"/>
  <c r="CQ74" i="1"/>
  <c r="CR74" i="1" s="1"/>
  <c r="CO74" i="1"/>
  <c r="AF76" i="1"/>
  <c r="AG76" i="1" s="1"/>
  <c r="AD76" i="1"/>
  <c r="BF78" i="1"/>
  <c r="AR79" i="1"/>
  <c r="AF81" i="1"/>
  <c r="AG81" i="1" s="1"/>
  <c r="AD81" i="1"/>
  <c r="BA82" i="1"/>
  <c r="BB82" i="1" s="1"/>
  <c r="AY82" i="1"/>
  <c r="AK83" i="1"/>
  <c r="AM84" i="1"/>
  <c r="AN84" i="1" s="1"/>
  <c r="AK84" i="1"/>
  <c r="CQ87" i="1"/>
  <c r="CR87" i="1" s="1"/>
  <c r="BM88" i="1"/>
  <c r="AD96" i="1"/>
  <c r="AF96" i="1"/>
  <c r="AG96" i="1" s="1"/>
  <c r="BV97" i="1"/>
  <c r="BW97" i="1" s="1"/>
  <c r="BT97" i="1"/>
  <c r="AD77" i="1"/>
  <c r="AF77" i="1"/>
  <c r="AG77" i="1" s="1"/>
  <c r="CH77" i="1"/>
  <c r="CJ77" i="1"/>
  <c r="CK77" i="1" s="1"/>
  <c r="CO79" i="1"/>
  <c r="CQ79" i="1"/>
  <c r="CR79" i="1" s="1"/>
  <c r="AK80" i="1"/>
  <c r="AM80" i="1"/>
  <c r="AN80" i="1" s="1"/>
  <c r="BH81" i="1"/>
  <c r="BI81" i="1" s="1"/>
  <c r="BF81" i="1"/>
  <c r="BT82" i="1"/>
  <c r="BV82" i="1"/>
  <c r="BW82" i="1" s="1"/>
  <c r="BF84" i="1"/>
  <c r="BH84" i="1"/>
  <c r="BI84" i="1" s="1"/>
  <c r="CQ90" i="1"/>
  <c r="CR90" i="1" s="1"/>
  <c r="CO90" i="1"/>
  <c r="BT92" i="1"/>
  <c r="BV92" i="1"/>
  <c r="BW92" i="1" s="1"/>
  <c r="CA95" i="1"/>
  <c r="CC95" i="1"/>
  <c r="CD95" i="1" s="1"/>
  <c r="BA97" i="1"/>
  <c r="BB97" i="1" s="1"/>
  <c r="AY97" i="1"/>
  <c r="BF106" i="1"/>
  <c r="BH106" i="1"/>
  <c r="BI106" i="1" s="1"/>
  <c r="BT108" i="1"/>
  <c r="BV108" i="1"/>
  <c r="BW108" i="1" s="1"/>
  <c r="AF73" i="1"/>
  <c r="AG73" i="1" s="1"/>
  <c r="BF73" i="1"/>
  <c r="CH75" i="1"/>
  <c r="BH76" i="1"/>
  <c r="BI76" i="1" s="1"/>
  <c r="BF76" i="1"/>
  <c r="CC76" i="1"/>
  <c r="CD76" i="1" s="1"/>
  <c r="BA79" i="1"/>
  <c r="BB79" i="1" s="1"/>
  <c r="AK81" i="1"/>
  <c r="AM81" i="1"/>
  <c r="AN81" i="1" s="1"/>
  <c r="CO83" i="1"/>
  <c r="CQ83" i="1"/>
  <c r="CR83" i="1" s="1"/>
  <c r="AF85" i="1"/>
  <c r="AG85" i="1" s="1"/>
  <c r="AD85" i="1"/>
  <c r="BV88" i="1"/>
  <c r="BW88" i="1" s="1"/>
  <c r="BT88" i="1"/>
  <c r="BH90" i="1"/>
  <c r="BI90" i="1" s="1"/>
  <c r="AY91" i="1"/>
  <c r="BA91" i="1"/>
  <c r="BB91" i="1" s="1"/>
  <c r="AD94" i="1"/>
  <c r="AF94" i="1"/>
  <c r="AG94" i="1" s="1"/>
  <c r="CQ94" i="1"/>
  <c r="CR94" i="1" s="1"/>
  <c r="CO94" i="1"/>
  <c r="CJ95" i="1"/>
  <c r="CK95" i="1" s="1"/>
  <c r="CH95" i="1"/>
  <c r="CH98" i="1"/>
  <c r="CJ98" i="1"/>
  <c r="CK98" i="1" s="1"/>
  <c r="AY89" i="1"/>
  <c r="BA89" i="1"/>
  <c r="BB89" i="1" s="1"/>
  <c r="CA91" i="1"/>
  <c r="CC91" i="1"/>
  <c r="CD91" i="1" s="1"/>
  <c r="AD92" i="1"/>
  <c r="AF92" i="1"/>
  <c r="AG92" i="1" s="1"/>
  <c r="BV93" i="1"/>
  <c r="BW93" i="1" s="1"/>
  <c r="BT93" i="1"/>
  <c r="CQ97" i="1"/>
  <c r="CR97" i="1" s="1"/>
  <c r="AT99" i="1"/>
  <c r="AU99" i="1" s="1"/>
  <c r="AR99" i="1"/>
  <c r="CH105" i="1"/>
  <c r="CJ105" i="1"/>
  <c r="CK105" i="1" s="1"/>
  <c r="AM108" i="1"/>
  <c r="AN108" i="1" s="1"/>
  <c r="AK108" i="1"/>
  <c r="BM115" i="1"/>
  <c r="BO115" i="1"/>
  <c r="BP115" i="1" s="1"/>
  <c r="CQ130" i="1"/>
  <c r="CR130" i="1" s="1"/>
  <c r="CO130" i="1"/>
  <c r="AF137" i="1"/>
  <c r="AG137" i="1" s="1"/>
  <c r="AD137" i="1"/>
  <c r="AT83" i="1"/>
  <c r="AU83" i="1" s="1"/>
  <c r="AR83" i="1"/>
  <c r="BM83" i="1"/>
  <c r="BO83" i="1"/>
  <c r="BP83" i="1" s="1"/>
  <c r="BF88" i="1"/>
  <c r="BH88" i="1"/>
  <c r="BI88" i="1" s="1"/>
  <c r="AF89" i="1"/>
  <c r="AG89" i="1" s="1"/>
  <c r="AD89" i="1"/>
  <c r="CC92" i="1"/>
  <c r="CD92" i="1" s="1"/>
  <c r="CA92" i="1"/>
  <c r="BO105" i="1"/>
  <c r="BP105" i="1" s="1"/>
  <c r="BM105" i="1"/>
  <c r="AF107" i="1"/>
  <c r="AG107" i="1" s="1"/>
  <c r="AD107" i="1"/>
  <c r="CO108" i="1"/>
  <c r="AT109" i="1"/>
  <c r="AU109" i="1" s="1"/>
  <c r="AR109" i="1"/>
  <c r="AR110" i="1"/>
  <c r="AT110" i="1"/>
  <c r="AU110" i="1" s="1"/>
  <c r="AK113" i="1"/>
  <c r="AM113" i="1"/>
  <c r="AN113" i="1" s="1"/>
  <c r="BM125" i="1"/>
  <c r="BO125" i="1"/>
  <c r="BP125" i="1" s="1"/>
  <c r="BO106" i="1"/>
  <c r="BP106" i="1" s="1"/>
  <c r="BM106" i="1"/>
  <c r="AT111" i="1"/>
  <c r="AU111" i="1" s="1"/>
  <c r="AR111" i="1"/>
  <c r="CO111" i="1"/>
  <c r="CQ111" i="1"/>
  <c r="CR111" i="1" s="1"/>
  <c r="BT116" i="1"/>
  <c r="BV116" i="1"/>
  <c r="BW116" i="1" s="1"/>
  <c r="AT120" i="1"/>
  <c r="AU120" i="1" s="1"/>
  <c r="AR120" i="1"/>
  <c r="BO80" i="1"/>
  <c r="BP80" i="1" s="1"/>
  <c r="BM80" i="1"/>
  <c r="BV91" i="1"/>
  <c r="BW91" i="1" s="1"/>
  <c r="BT91" i="1"/>
  <c r="CJ97" i="1"/>
  <c r="CK97" i="1" s="1"/>
  <c r="CH97" i="1"/>
  <c r="BH98" i="1"/>
  <c r="BI98" i="1" s="1"/>
  <c r="BF98" i="1"/>
  <c r="BH104" i="1"/>
  <c r="BI104" i="1" s="1"/>
  <c r="BF104" i="1"/>
  <c r="BM104" i="1"/>
  <c r="BO104" i="1"/>
  <c r="BP104" i="1" s="1"/>
  <c r="CQ110" i="1"/>
  <c r="CR110" i="1" s="1"/>
  <c r="CO110" i="1"/>
  <c r="AY111" i="1"/>
  <c r="BA111" i="1"/>
  <c r="BB111" i="1" s="1"/>
  <c r="AR98" i="1"/>
  <c r="AT98" i="1"/>
  <c r="AU98" i="1" s="1"/>
  <c r="BV114" i="1"/>
  <c r="BW114" i="1" s="1"/>
  <c r="BT114" i="1"/>
  <c r="AF115" i="1"/>
  <c r="AG115" i="1" s="1"/>
  <c r="AD115" i="1"/>
  <c r="CQ98" i="1"/>
  <c r="CR98" i="1" s="1"/>
  <c r="CO98" i="1"/>
  <c r="CC103" i="1"/>
  <c r="CD103" i="1" s="1"/>
  <c r="CA103" i="1"/>
  <c r="AD108" i="1"/>
  <c r="AF108" i="1"/>
  <c r="AG108" i="1" s="1"/>
  <c r="CQ114" i="1"/>
  <c r="CR114" i="1" s="1"/>
  <c r="CO114" i="1"/>
  <c r="BA114" i="1"/>
  <c r="BB114" i="1" s="1"/>
  <c r="AY114" i="1"/>
  <c r="CJ115" i="1"/>
  <c r="CK115" i="1" s="1"/>
  <c r="CH115" i="1"/>
  <c r="BH121" i="1"/>
  <c r="BI121" i="1" s="1"/>
  <c r="BF121" i="1"/>
  <c r="AM122" i="1"/>
  <c r="AN122" i="1" s="1"/>
  <c r="AK122" i="1"/>
  <c r="BV150" i="1"/>
  <c r="BW150" i="1" s="1"/>
  <c r="BT150" i="1"/>
  <c r="AK104" i="1"/>
  <c r="AM104" i="1"/>
  <c r="AN104" i="1" s="1"/>
  <c r="CO105" i="1"/>
  <c r="BA110" i="1"/>
  <c r="BB110" i="1" s="1"/>
  <c r="AY110" i="1"/>
  <c r="CQ112" i="1"/>
  <c r="CR112" i="1" s="1"/>
  <c r="CO112" i="1"/>
  <c r="BA116" i="1"/>
  <c r="BB116" i="1" s="1"/>
  <c r="AY116" i="1"/>
  <c r="AK119" i="1"/>
  <c r="AM119" i="1"/>
  <c r="AN119" i="1" s="1"/>
  <c r="CQ120" i="1"/>
  <c r="CR120" i="1" s="1"/>
  <c r="CO120" i="1"/>
  <c r="CA123" i="1"/>
  <c r="CC123" i="1"/>
  <c r="CD123" i="1" s="1"/>
  <c r="CA127" i="1"/>
  <c r="CC127" i="1"/>
  <c r="CD127" i="1" s="1"/>
  <c r="BT134" i="1"/>
  <c r="BV134" i="1"/>
  <c r="BW134" i="1" s="1"/>
  <c r="CA97" i="1"/>
  <c r="CA98" i="1"/>
  <c r="BO99" i="1"/>
  <c r="BP99" i="1" s="1"/>
  <c r="BM99" i="1"/>
  <c r="AD102" i="1"/>
  <c r="AF103" i="1"/>
  <c r="AG103" i="1" s="1"/>
  <c r="CJ103" i="1"/>
  <c r="CK103" i="1" s="1"/>
  <c r="CA104" i="1"/>
  <c r="CC104" i="1"/>
  <c r="CD104" i="1" s="1"/>
  <c r="BT105" i="1"/>
  <c r="BV105" i="1"/>
  <c r="BW105" i="1" s="1"/>
  <c r="AR106" i="1"/>
  <c r="AK107" i="1"/>
  <c r="AM107" i="1"/>
  <c r="AN107" i="1" s="1"/>
  <c r="CJ107" i="1"/>
  <c r="CK107" i="1" s="1"/>
  <c r="CH107" i="1"/>
  <c r="BH108" i="1"/>
  <c r="BI108" i="1" s="1"/>
  <c r="AY113" i="1"/>
  <c r="BA113" i="1"/>
  <c r="BB113" i="1" s="1"/>
  <c r="AY118" i="1"/>
  <c r="AT119" i="1"/>
  <c r="AU119" i="1" s="1"/>
  <c r="AR119" i="1"/>
  <c r="BV119" i="1"/>
  <c r="BW119" i="1" s="1"/>
  <c r="BT119" i="1"/>
  <c r="CO121" i="1"/>
  <c r="CQ121" i="1"/>
  <c r="CR121" i="1" s="1"/>
  <c r="AF97" i="1"/>
  <c r="AG97" i="1" s="1"/>
  <c r="AD97" i="1"/>
  <c r="CJ100" i="1"/>
  <c r="CK100" i="1" s="1"/>
  <c r="CH100" i="1"/>
  <c r="BA103" i="1"/>
  <c r="BB103" i="1" s="1"/>
  <c r="AY103" i="1"/>
  <c r="BA105" i="1"/>
  <c r="BB105" i="1" s="1"/>
  <c r="AY105" i="1"/>
  <c r="CQ107" i="1"/>
  <c r="CR107" i="1" s="1"/>
  <c r="BH111" i="1"/>
  <c r="BI111" i="1" s="1"/>
  <c r="BF111" i="1"/>
  <c r="AM114" i="1"/>
  <c r="AN114" i="1" s="1"/>
  <c r="AK114" i="1"/>
  <c r="CJ116" i="1"/>
  <c r="CK116" i="1" s="1"/>
  <c r="CH116" i="1"/>
  <c r="AT117" i="1"/>
  <c r="AU117" i="1" s="1"/>
  <c r="AR117" i="1"/>
  <c r="CQ122" i="1"/>
  <c r="CR122" i="1" s="1"/>
  <c r="CO122" i="1"/>
  <c r="AF129" i="1"/>
  <c r="AG129" i="1" s="1"/>
  <c r="AD129" i="1"/>
  <c r="BM107" i="1"/>
  <c r="BO107" i="1"/>
  <c r="BP107" i="1" s="1"/>
  <c r="CJ113" i="1"/>
  <c r="CK113" i="1" s="1"/>
  <c r="CH113" i="1"/>
  <c r="BV117" i="1"/>
  <c r="BW117" i="1" s="1"/>
  <c r="BT117" i="1"/>
  <c r="CJ137" i="1"/>
  <c r="CK137" i="1" s="1"/>
  <c r="CH137" i="1"/>
  <c r="BV101" i="1"/>
  <c r="BW101" i="1" s="1"/>
  <c r="BT101" i="1"/>
  <c r="CC106" i="1"/>
  <c r="CD106" i="1" s="1"/>
  <c r="CA106" i="1"/>
  <c r="BV107" i="1"/>
  <c r="BW107" i="1" s="1"/>
  <c r="BT107" i="1"/>
  <c r="AK109" i="1"/>
  <c r="AM109" i="1"/>
  <c r="AN109" i="1" s="1"/>
  <c r="CC109" i="1"/>
  <c r="CD109" i="1" s="1"/>
  <c r="BO110" i="1"/>
  <c r="BP110" i="1" s="1"/>
  <c r="BM110" i="1"/>
  <c r="CJ110" i="1"/>
  <c r="CK110" i="1" s="1"/>
  <c r="CJ111" i="1"/>
  <c r="CK111" i="1" s="1"/>
  <c r="CH111" i="1"/>
  <c r="AK116" i="1"/>
  <c r="CQ116" i="1"/>
  <c r="CR116" i="1" s="1"/>
  <c r="CO116" i="1"/>
  <c r="CA117" i="1"/>
  <c r="CC117" i="1"/>
  <c r="CD117" i="1" s="1"/>
  <c r="BH120" i="1"/>
  <c r="BI120" i="1" s="1"/>
  <c r="BA124" i="1"/>
  <c r="BB124" i="1" s="1"/>
  <c r="AY124" i="1"/>
  <c r="BO126" i="1"/>
  <c r="BP126" i="1" s="1"/>
  <c r="BM126" i="1"/>
  <c r="BA137" i="1"/>
  <c r="BB137" i="1" s="1"/>
  <c r="AY137" i="1"/>
  <c r="BV124" i="1"/>
  <c r="BW124" i="1" s="1"/>
  <c r="BT124" i="1"/>
  <c r="AF125" i="1"/>
  <c r="AG125" i="1" s="1"/>
  <c r="AD125" i="1"/>
  <c r="AR126" i="1"/>
  <c r="AT126" i="1"/>
  <c r="AU126" i="1" s="1"/>
  <c r="BT128" i="1"/>
  <c r="BV128" i="1"/>
  <c r="BW128" i="1" s="1"/>
  <c r="CJ131" i="1"/>
  <c r="CK131" i="1" s="1"/>
  <c r="CH131" i="1"/>
  <c r="CC134" i="1"/>
  <c r="CD134" i="1" s="1"/>
  <c r="CA134" i="1"/>
  <c r="CA139" i="1"/>
  <c r="CC139" i="1"/>
  <c r="CD139" i="1" s="1"/>
  <c r="BA143" i="1"/>
  <c r="BB143" i="1" s="1"/>
  <c r="AY143" i="1"/>
  <c r="BO144" i="1"/>
  <c r="BP144" i="1" s="1"/>
  <c r="BM144" i="1"/>
  <c r="CQ148" i="1"/>
  <c r="CR148" i="1" s="1"/>
  <c r="CO148" i="1"/>
  <c r="BH162" i="1"/>
  <c r="BI162" i="1" s="1"/>
  <c r="BF162" i="1"/>
  <c r="CA121" i="1"/>
  <c r="CC121" i="1"/>
  <c r="CD121" i="1" s="1"/>
  <c r="AT123" i="1"/>
  <c r="AU123" i="1" s="1"/>
  <c r="AR123" i="1"/>
  <c r="CO125" i="1"/>
  <c r="CQ125" i="1"/>
  <c r="CR125" i="1" s="1"/>
  <c r="CC128" i="1"/>
  <c r="CD128" i="1" s="1"/>
  <c r="CA128" i="1"/>
  <c r="BA129" i="1"/>
  <c r="BB129" i="1" s="1"/>
  <c r="AY129" i="1"/>
  <c r="AR130" i="1"/>
  <c r="AT130" i="1"/>
  <c r="AU130" i="1" s="1"/>
  <c r="BM135" i="1"/>
  <c r="BO135" i="1"/>
  <c r="BP135" i="1" s="1"/>
  <c r="CQ136" i="1"/>
  <c r="CR136" i="1" s="1"/>
  <c r="CO136" i="1"/>
  <c r="AT136" i="1"/>
  <c r="AU136" i="1" s="1"/>
  <c r="AR136" i="1"/>
  <c r="CQ138" i="1"/>
  <c r="CR138" i="1" s="1"/>
  <c r="CO138" i="1"/>
  <c r="BO149" i="1"/>
  <c r="BP149" i="1" s="1"/>
  <c r="BM149" i="1"/>
  <c r="AM112" i="1"/>
  <c r="AN112" i="1" s="1"/>
  <c r="AK112" i="1"/>
  <c r="CQ115" i="1"/>
  <c r="CR115" i="1" s="1"/>
  <c r="AM117" i="1"/>
  <c r="AN117" i="1" s="1"/>
  <c r="AK117" i="1"/>
  <c r="AY122" i="1"/>
  <c r="BT122" i="1"/>
  <c r="BV122" i="1"/>
  <c r="BW122" i="1" s="1"/>
  <c r="AK124" i="1"/>
  <c r="CQ126" i="1"/>
  <c r="CR126" i="1" s="1"/>
  <c r="CO126" i="1"/>
  <c r="AR131" i="1"/>
  <c r="AK133" i="1"/>
  <c r="AM133" i="1"/>
  <c r="AN133" i="1" s="1"/>
  <c r="AF134" i="1"/>
  <c r="AG134" i="1" s="1"/>
  <c r="AD134" i="1"/>
  <c r="CA136" i="1"/>
  <c r="AT142" i="1"/>
  <c r="AU142" i="1" s="1"/>
  <c r="AR142" i="1"/>
  <c r="AF143" i="1"/>
  <c r="AG143" i="1" s="1"/>
  <c r="AD143" i="1"/>
  <c r="AF145" i="1"/>
  <c r="AG145" i="1" s="1"/>
  <c r="AD145" i="1"/>
  <c r="BA148" i="1"/>
  <c r="BB148" i="1" s="1"/>
  <c r="AY148" i="1"/>
  <c r="BH115" i="1"/>
  <c r="BI115" i="1" s="1"/>
  <c r="BF115" i="1"/>
  <c r="CC118" i="1"/>
  <c r="CD118" i="1" s="1"/>
  <c r="CA118" i="1"/>
  <c r="BO121" i="1"/>
  <c r="BP121" i="1" s="1"/>
  <c r="BM121" i="1"/>
  <c r="AG127" i="1"/>
  <c r="CA129" i="1"/>
  <c r="CC129" i="1"/>
  <c r="CD129" i="1" s="1"/>
  <c r="BT130" i="1"/>
  <c r="BV130" i="1"/>
  <c r="BW130" i="1" s="1"/>
  <c r="AR132" i="1"/>
  <c r="AT132" i="1"/>
  <c r="AU132" i="1" s="1"/>
  <c r="BV135" i="1"/>
  <c r="BW135" i="1" s="1"/>
  <c r="BT135" i="1"/>
  <c r="BA140" i="1"/>
  <c r="BB140" i="1" s="1"/>
  <c r="AY140" i="1"/>
  <c r="CC140" i="1"/>
  <c r="CD140" i="1" s="1"/>
  <c r="CA140" i="1"/>
  <c r="CJ145" i="1"/>
  <c r="CK145" i="1" s="1"/>
  <c r="CH145" i="1"/>
  <c r="BT146" i="1"/>
  <c r="BV146" i="1"/>
  <c r="BW146" i="1" s="1"/>
  <c r="AK149" i="1"/>
  <c r="AM149" i="1"/>
  <c r="AN149" i="1" s="1"/>
  <c r="BH112" i="1"/>
  <c r="BI112" i="1" s="1"/>
  <c r="BF112" i="1"/>
  <c r="AT113" i="1"/>
  <c r="AU113" i="1" s="1"/>
  <c r="AR113" i="1"/>
  <c r="CA114" i="1"/>
  <c r="BF117" i="1"/>
  <c r="AT118" i="1"/>
  <c r="AU118" i="1" s="1"/>
  <c r="AR118" i="1"/>
  <c r="AF119" i="1"/>
  <c r="AG119" i="1" s="1"/>
  <c r="AD119" i="1"/>
  <c r="AF123" i="1"/>
  <c r="AG123" i="1" s="1"/>
  <c r="BT123" i="1"/>
  <c r="BF125" i="1"/>
  <c r="AD127" i="1"/>
  <c r="AY127" i="1"/>
  <c r="BA127" i="1"/>
  <c r="BB127" i="1" s="1"/>
  <c r="CO127" i="1"/>
  <c r="CJ128" i="1"/>
  <c r="CK128" i="1" s="1"/>
  <c r="CJ129" i="1"/>
  <c r="CK129" i="1" s="1"/>
  <c r="CH129" i="1"/>
  <c r="CC130" i="1"/>
  <c r="CD130" i="1" s="1"/>
  <c r="CA130" i="1"/>
  <c r="CO132" i="1"/>
  <c r="CJ133" i="1"/>
  <c r="CK133" i="1" s="1"/>
  <c r="CH133" i="1"/>
  <c r="CO134" i="1"/>
  <c r="BV137" i="1"/>
  <c r="BW137" i="1" s="1"/>
  <c r="BT137" i="1"/>
  <c r="AT139" i="1"/>
  <c r="AU139" i="1" s="1"/>
  <c r="AR139" i="1"/>
  <c r="CH140" i="1"/>
  <c r="CJ140" i="1"/>
  <c r="CK140" i="1" s="1"/>
  <c r="BH142" i="1"/>
  <c r="BI142" i="1" s="1"/>
  <c r="BF142" i="1"/>
  <c r="CO145" i="1"/>
  <c r="CQ145" i="1"/>
  <c r="CR145" i="1" s="1"/>
  <c r="AD154" i="1"/>
  <c r="AF154" i="1"/>
  <c r="AG154" i="1" s="1"/>
  <c r="CC115" i="1"/>
  <c r="CD115" i="1" s="1"/>
  <c r="CA115" i="1"/>
  <c r="BO116" i="1"/>
  <c r="BP116" i="1" s="1"/>
  <c r="BM116" i="1"/>
  <c r="CJ119" i="1"/>
  <c r="CK119" i="1" s="1"/>
  <c r="CH119" i="1"/>
  <c r="CJ120" i="1"/>
  <c r="CK120" i="1" s="1"/>
  <c r="CH120" i="1"/>
  <c r="CQ128" i="1"/>
  <c r="CR128" i="1" s="1"/>
  <c r="CO128" i="1"/>
  <c r="AY131" i="1"/>
  <c r="BA131" i="1"/>
  <c r="BB131" i="1" s="1"/>
  <c r="AD132" i="1"/>
  <c r="AF132" i="1"/>
  <c r="AG132" i="1" s="1"/>
  <c r="BM133" i="1"/>
  <c r="BO133" i="1"/>
  <c r="BP133" i="1" s="1"/>
  <c r="BO134" i="1"/>
  <c r="BP134" i="1" s="1"/>
  <c r="BM134" i="1"/>
  <c r="CQ135" i="1"/>
  <c r="CR135" i="1" s="1"/>
  <c r="CO135" i="1"/>
  <c r="AM138" i="1"/>
  <c r="AN138" i="1" s="1"/>
  <c r="AK138" i="1"/>
  <c r="CQ140" i="1"/>
  <c r="CR140" i="1" s="1"/>
  <c r="CO140" i="1"/>
  <c r="BH141" i="1"/>
  <c r="BI141" i="1" s="1"/>
  <c r="BF141" i="1"/>
  <c r="CQ144" i="1"/>
  <c r="CR144" i="1" s="1"/>
  <c r="CO144" i="1"/>
  <c r="BA146" i="1"/>
  <c r="BB146" i="1" s="1"/>
  <c r="AY146" i="1"/>
  <c r="BT102" i="1"/>
  <c r="BF107" i="1"/>
  <c r="AY108" i="1"/>
  <c r="BF109" i="1"/>
  <c r="AD111" i="1"/>
  <c r="AT112" i="1"/>
  <c r="AU112" i="1" s="1"/>
  <c r="CA112" i="1"/>
  <c r="BO113" i="1"/>
  <c r="BP113" i="1" s="1"/>
  <c r="BM113" i="1"/>
  <c r="AR115" i="1"/>
  <c r="AF116" i="1"/>
  <c r="AG116" i="1" s="1"/>
  <c r="AD116" i="1"/>
  <c r="AF118" i="1"/>
  <c r="AG118" i="1" s="1"/>
  <c r="BM118" i="1"/>
  <c r="BA119" i="1"/>
  <c r="BB119" i="1" s="1"/>
  <c r="AY119" i="1"/>
  <c r="BA121" i="1"/>
  <c r="BB121" i="1" s="1"/>
  <c r="AY121" i="1"/>
  <c r="CQ124" i="1"/>
  <c r="CR124" i="1" s="1"/>
  <c r="CO124" i="1"/>
  <c r="BF126" i="1"/>
  <c r="BH126" i="1"/>
  <c r="BI126" i="1" s="1"/>
  <c r="AT128" i="1"/>
  <c r="AU128" i="1" s="1"/>
  <c r="AR128" i="1"/>
  <c r="AR129" i="1"/>
  <c r="BO129" i="1"/>
  <c r="BP129" i="1" s="1"/>
  <c r="CQ129" i="1"/>
  <c r="CR129" i="1" s="1"/>
  <c r="AK130" i="1"/>
  <c r="BV132" i="1"/>
  <c r="BW132" i="1" s="1"/>
  <c r="AY135" i="1"/>
  <c r="BA135" i="1"/>
  <c r="BB135" i="1" s="1"/>
  <c r="BO136" i="1"/>
  <c r="BP136" i="1" s="1"/>
  <c r="BM136" i="1"/>
  <c r="CO137" i="1"/>
  <c r="CQ137" i="1"/>
  <c r="CR137" i="1" s="1"/>
  <c r="AT145" i="1"/>
  <c r="AU145" i="1" s="1"/>
  <c r="AD148" i="1"/>
  <c r="AF148" i="1"/>
  <c r="AG148" i="1" s="1"/>
  <c r="CA148" i="1"/>
  <c r="CO158" i="1"/>
  <c r="CQ158" i="1"/>
  <c r="CR158" i="1" s="1"/>
  <c r="CC137" i="1"/>
  <c r="CD137" i="1" s="1"/>
  <c r="CA137" i="1"/>
  <c r="BO138" i="1"/>
  <c r="BP138" i="1" s="1"/>
  <c r="BM138" i="1"/>
  <c r="AT140" i="1"/>
  <c r="AU140" i="1" s="1"/>
  <c r="AR140" i="1"/>
  <c r="AF141" i="1"/>
  <c r="AG141" i="1" s="1"/>
  <c r="AD141" i="1"/>
  <c r="AT147" i="1"/>
  <c r="AU147" i="1" s="1"/>
  <c r="AR147" i="1"/>
  <c r="CQ151" i="1"/>
  <c r="CR151" i="1" s="1"/>
  <c r="CO151" i="1"/>
  <c r="CA152" i="1"/>
  <c r="CC152" i="1"/>
  <c r="CD152" i="1" s="1"/>
  <c r="AD156" i="1"/>
  <c r="AF156" i="1"/>
  <c r="AG156" i="1" s="1"/>
  <c r="CC157" i="1"/>
  <c r="CD157" i="1" s="1"/>
  <c r="CA157" i="1"/>
  <c r="AR137" i="1"/>
  <c r="AF138" i="1"/>
  <c r="AG138" i="1" s="1"/>
  <c r="AD138" i="1"/>
  <c r="CJ141" i="1"/>
  <c r="CK141" i="1" s="1"/>
  <c r="CH141" i="1"/>
  <c r="BT142" i="1"/>
  <c r="BV142" i="1"/>
  <c r="BW142" i="1" s="1"/>
  <c r="AT144" i="1"/>
  <c r="AU144" i="1" s="1"/>
  <c r="AR144" i="1"/>
  <c r="CC147" i="1"/>
  <c r="CD147" i="1" s="1"/>
  <c r="CA147" i="1"/>
  <c r="AT149" i="1"/>
  <c r="AU149" i="1" s="1"/>
  <c r="AR149" i="1"/>
  <c r="AK150" i="1"/>
  <c r="AM150" i="1"/>
  <c r="AN150" i="1" s="1"/>
  <c r="BH151" i="1"/>
  <c r="BI151" i="1" s="1"/>
  <c r="BF151" i="1"/>
  <c r="AT152" i="1"/>
  <c r="AU152" i="1" s="1"/>
  <c r="AR152" i="1"/>
  <c r="AK153" i="1"/>
  <c r="AM153" i="1"/>
  <c r="AN153" i="1" s="1"/>
  <c r="CJ157" i="1"/>
  <c r="CK157" i="1" s="1"/>
  <c r="CH157" i="1"/>
  <c r="BV161" i="1"/>
  <c r="BW161" i="1" s="1"/>
  <c r="BT161" i="1"/>
  <c r="AR167" i="1"/>
  <c r="AT167" i="1"/>
  <c r="AU167" i="1" s="1"/>
  <c r="BH134" i="1"/>
  <c r="BI134" i="1" s="1"/>
  <c r="BA136" i="1"/>
  <c r="BB136" i="1" s="1"/>
  <c r="AY136" i="1"/>
  <c r="BO137" i="1"/>
  <c r="BP137" i="1" s="1"/>
  <c r="CJ138" i="1"/>
  <c r="CK138" i="1" s="1"/>
  <c r="CH138" i="1"/>
  <c r="AF140" i="1"/>
  <c r="AG140" i="1" s="1"/>
  <c r="BM140" i="1"/>
  <c r="BA141" i="1"/>
  <c r="BB141" i="1" s="1"/>
  <c r="AY141" i="1"/>
  <c r="BA142" i="1"/>
  <c r="BB142" i="1" s="1"/>
  <c r="AY142" i="1"/>
  <c r="BF146" i="1"/>
  <c r="BA152" i="1"/>
  <c r="BB152" i="1" s="1"/>
  <c r="AY152" i="1"/>
  <c r="AT154" i="1"/>
  <c r="AU154" i="1" s="1"/>
  <c r="AR154" i="1"/>
  <c r="BO155" i="1"/>
  <c r="BP155" i="1" s="1"/>
  <c r="BM155" i="1"/>
  <c r="CA143" i="1"/>
  <c r="CC143" i="1"/>
  <c r="CD143" i="1" s="1"/>
  <c r="BV145" i="1"/>
  <c r="BW145" i="1" s="1"/>
  <c r="BT145" i="1"/>
  <c r="AY147" i="1"/>
  <c r="BA147" i="1"/>
  <c r="BB147" i="1" s="1"/>
  <c r="BA150" i="1"/>
  <c r="BB150" i="1" s="1"/>
  <c r="AY150" i="1"/>
  <c r="BO154" i="1"/>
  <c r="BP154" i="1" s="1"/>
  <c r="BM154" i="1"/>
  <c r="BV155" i="1"/>
  <c r="BW155" i="1" s="1"/>
  <c r="BT155" i="1"/>
  <c r="CO162" i="1"/>
  <c r="CQ162" i="1"/>
  <c r="CR162" i="1" s="1"/>
  <c r="BV136" i="1"/>
  <c r="BW136" i="1" s="1"/>
  <c r="BT136" i="1"/>
  <c r="BV138" i="1"/>
  <c r="BW138" i="1" s="1"/>
  <c r="BV139" i="1"/>
  <c r="BW139" i="1" s="1"/>
  <c r="BT139" i="1"/>
  <c r="AK140" i="1"/>
  <c r="AM141" i="1"/>
  <c r="AN141" i="1" s="1"/>
  <c r="BT141" i="1"/>
  <c r="CO141" i="1"/>
  <c r="CO142" i="1"/>
  <c r="AY144" i="1"/>
  <c r="AT146" i="1"/>
  <c r="AU146" i="1" s="1"/>
  <c r="AF147" i="1"/>
  <c r="AG147" i="1" s="1"/>
  <c r="AD147" i="1"/>
  <c r="BF148" i="1"/>
  <c r="BH148" i="1"/>
  <c r="BI148" i="1" s="1"/>
  <c r="BH150" i="1"/>
  <c r="BI150" i="1" s="1"/>
  <c r="BF150" i="1"/>
  <c r="AM151" i="1"/>
  <c r="AN151" i="1" s="1"/>
  <c r="AK151" i="1"/>
  <c r="AD152" i="1"/>
  <c r="AF152" i="1"/>
  <c r="AG152" i="1" s="1"/>
  <c r="CO152" i="1"/>
  <c r="CQ152" i="1"/>
  <c r="CR152" i="1" s="1"/>
  <c r="BT153" i="1"/>
  <c r="BV153" i="1"/>
  <c r="BW153" i="1" s="1"/>
  <c r="CO156" i="1"/>
  <c r="CQ156" i="1"/>
  <c r="CR156" i="1" s="1"/>
  <c r="AM139" i="1"/>
  <c r="AN139" i="1" s="1"/>
  <c r="AK139" i="1"/>
  <c r="AM142" i="1"/>
  <c r="AN142" i="1" s="1"/>
  <c r="AK142" i="1"/>
  <c r="BH144" i="1"/>
  <c r="BI144" i="1" s="1"/>
  <c r="BF144" i="1"/>
  <c r="CQ147" i="1"/>
  <c r="CR147" i="1" s="1"/>
  <c r="CO147" i="1"/>
  <c r="AF149" i="1"/>
  <c r="AG149" i="1" s="1"/>
  <c r="AD149" i="1"/>
  <c r="BF149" i="1"/>
  <c r="BH149" i="1"/>
  <c r="BI149" i="1" s="1"/>
  <c r="AT151" i="1"/>
  <c r="AU151" i="1" s="1"/>
  <c r="AR151" i="1"/>
  <c r="CQ153" i="1"/>
  <c r="CR153" i="1" s="1"/>
  <c r="CO153" i="1"/>
  <c r="CH155" i="1"/>
  <c r="CJ155" i="1"/>
  <c r="CK155" i="1" s="1"/>
  <c r="AM158" i="1"/>
  <c r="AN158" i="1" s="1"/>
  <c r="AK158" i="1"/>
  <c r="AT122" i="1"/>
  <c r="AU122" i="1" s="1"/>
  <c r="BA123" i="1"/>
  <c r="BB123" i="1" s="1"/>
  <c r="AT124" i="1"/>
  <c r="AU124" i="1" s="1"/>
  <c r="AM125" i="1"/>
  <c r="AN125" i="1" s="1"/>
  <c r="CH125" i="1"/>
  <c r="CA126" i="1"/>
  <c r="BT127" i="1"/>
  <c r="BM130" i="1"/>
  <c r="BT131" i="1"/>
  <c r="BM132" i="1"/>
  <c r="BF133" i="1"/>
  <c r="AR135" i="1"/>
  <c r="BH136" i="1"/>
  <c r="BI136" i="1" s="1"/>
  <c r="BH137" i="1"/>
  <c r="BI137" i="1" s="1"/>
  <c r="BF137" i="1"/>
  <c r="CQ139" i="1"/>
  <c r="CR139" i="1" s="1"/>
  <c r="CO139" i="1"/>
  <c r="BO142" i="1"/>
  <c r="BP142" i="1" s="1"/>
  <c r="BM142" i="1"/>
  <c r="CQ143" i="1"/>
  <c r="CR143" i="1" s="1"/>
  <c r="CO143" i="1"/>
  <c r="BO143" i="1"/>
  <c r="BP143" i="1" s="1"/>
  <c r="BM143" i="1"/>
  <c r="CH143" i="1"/>
  <c r="BH145" i="1"/>
  <c r="BI145" i="1" s="1"/>
  <c r="BF145" i="1"/>
  <c r="CA145" i="1"/>
  <c r="CH146" i="1"/>
  <c r="BT147" i="1"/>
  <c r="AR148" i="1"/>
  <c r="CC149" i="1"/>
  <c r="CD149" i="1" s="1"/>
  <c r="CA149" i="1"/>
  <c r="BM150" i="1"/>
  <c r="BO150" i="1"/>
  <c r="BP150" i="1" s="1"/>
  <c r="BO152" i="1"/>
  <c r="BP152" i="1" s="1"/>
  <c r="BM152" i="1"/>
  <c r="BA153" i="1"/>
  <c r="BB153" i="1" s="1"/>
  <c r="AY153" i="1"/>
  <c r="CQ155" i="1"/>
  <c r="CR155" i="1" s="1"/>
  <c r="CO155" i="1"/>
  <c r="BT159" i="1"/>
  <c r="BV159" i="1"/>
  <c r="BW159" i="1" s="1"/>
  <c r="AD155" i="1"/>
  <c r="AF155" i="1"/>
  <c r="AG155" i="1" s="1"/>
  <c r="AR157" i="1"/>
  <c r="AT157" i="1"/>
  <c r="AU157" i="1" s="1"/>
  <c r="CH172" i="1"/>
  <c r="CJ172" i="1"/>
  <c r="CK172" i="1" s="1"/>
  <c r="CQ185" i="1"/>
  <c r="CR185" i="1" s="1"/>
  <c r="CO185" i="1"/>
  <c r="CC176" i="1"/>
  <c r="CD176" i="1" s="1"/>
  <c r="CA176" i="1"/>
  <c r="CA177" i="1"/>
  <c r="CC177" i="1"/>
  <c r="CD177" i="1" s="1"/>
  <c r="CO179" i="1"/>
  <c r="CQ179" i="1"/>
  <c r="CR179" i="1" s="1"/>
  <c r="AK181" i="1"/>
  <c r="AM181" i="1"/>
  <c r="AN181" i="1" s="1"/>
  <c r="AT162" i="1"/>
  <c r="AU162" i="1" s="1"/>
  <c r="AR162" i="1"/>
  <c r="CJ150" i="1"/>
  <c r="CK150" i="1" s="1"/>
  <c r="CH150" i="1"/>
  <c r="CJ154" i="1"/>
  <c r="CK154" i="1" s="1"/>
  <c r="CH154" i="1"/>
  <c r="AK156" i="1"/>
  <c r="AM156" i="1"/>
  <c r="AN156" i="1" s="1"/>
  <c r="BO158" i="1"/>
  <c r="BP158" i="1" s="1"/>
  <c r="BM158" i="1"/>
  <c r="CO160" i="1"/>
  <c r="CQ160" i="1"/>
  <c r="CR160" i="1" s="1"/>
  <c r="AT163" i="1"/>
  <c r="AU163" i="1" s="1"/>
  <c r="AR163" i="1"/>
  <c r="BV165" i="1"/>
  <c r="BW165" i="1" s="1"/>
  <c r="BT165" i="1"/>
  <c r="CJ167" i="1"/>
  <c r="CK167" i="1" s="1"/>
  <c r="CH167" i="1"/>
  <c r="CJ169" i="1"/>
  <c r="CK169" i="1" s="1"/>
  <c r="CH169" i="1"/>
  <c r="CH148" i="1"/>
  <c r="AR150" i="1"/>
  <c r="AF151" i="1"/>
  <c r="AG151" i="1" s="1"/>
  <c r="CA151" i="1"/>
  <c r="BT152" i="1"/>
  <c r="CH152" i="1"/>
  <c r="AF153" i="1"/>
  <c r="AG153" i="1" s="1"/>
  <c r="AR153" i="1"/>
  <c r="BH153" i="1"/>
  <c r="BI153" i="1" s="1"/>
  <c r="BF156" i="1"/>
  <c r="AY158" i="1"/>
  <c r="BA158" i="1"/>
  <c r="BB158" i="1" s="1"/>
  <c r="CJ170" i="1"/>
  <c r="CK170" i="1" s="1"/>
  <c r="CH170" i="1"/>
  <c r="CQ154" i="1"/>
  <c r="CR154" i="1" s="1"/>
  <c r="CO154" i="1"/>
  <c r="BT163" i="1"/>
  <c r="BV163" i="1"/>
  <c r="BW163" i="1" s="1"/>
  <c r="BA164" i="1"/>
  <c r="BB164" i="1" s="1"/>
  <c r="AY164" i="1"/>
  <c r="BO167" i="1"/>
  <c r="BP167" i="1" s="1"/>
  <c r="BM167" i="1"/>
  <c r="CQ170" i="1"/>
  <c r="CR170" i="1" s="1"/>
  <c r="CO170" i="1"/>
  <c r="AM145" i="1"/>
  <c r="AN145" i="1" s="1"/>
  <c r="BM146" i="1"/>
  <c r="CJ149" i="1"/>
  <c r="CK149" i="1" s="1"/>
  <c r="AD150" i="1"/>
  <c r="AY151" i="1"/>
  <c r="BO151" i="1"/>
  <c r="BP151" i="1" s="1"/>
  <c r="BH152" i="1"/>
  <c r="BI152" i="1" s="1"/>
  <c r="AM154" i="1"/>
  <c r="AN154" i="1" s="1"/>
  <c r="AF158" i="1"/>
  <c r="AG158" i="1" s="1"/>
  <c r="AD158" i="1"/>
  <c r="AD160" i="1"/>
  <c r="AF160" i="1"/>
  <c r="AG160" i="1" s="1"/>
  <c r="CC162" i="1"/>
  <c r="CD162" i="1" s="1"/>
  <c r="CA162" i="1"/>
  <c r="BF164" i="1"/>
  <c r="BH164" i="1"/>
  <c r="BI164" i="1" s="1"/>
  <c r="CA164" i="1"/>
  <c r="AM165" i="1"/>
  <c r="AN165" i="1" s="1"/>
  <c r="AK165" i="1"/>
  <c r="BH166" i="1"/>
  <c r="BI166" i="1" s="1"/>
  <c r="BF166" i="1"/>
  <c r="BH168" i="1"/>
  <c r="BI168" i="1" s="1"/>
  <c r="BF168" i="1"/>
  <c r="BO169" i="1"/>
  <c r="BP169" i="1" s="1"/>
  <c r="BM169" i="1"/>
  <c r="CC166" i="1"/>
  <c r="CD166" i="1" s="1"/>
  <c r="CA166" i="1"/>
  <c r="BM168" i="1"/>
  <c r="BO168" i="1"/>
  <c r="BP168" i="1" s="1"/>
  <c r="BO172" i="1"/>
  <c r="BP172" i="1" s="1"/>
  <c r="BM172" i="1"/>
  <c r="CA159" i="1"/>
  <c r="CC159" i="1"/>
  <c r="CD159" i="1" s="1"/>
  <c r="AF165" i="1"/>
  <c r="AG165" i="1" s="1"/>
  <c r="AD165" i="1"/>
  <c r="CQ165" i="1"/>
  <c r="CR165" i="1" s="1"/>
  <c r="CO165" i="1"/>
  <c r="BV168" i="1"/>
  <c r="BW168" i="1" s="1"/>
  <c r="BT168" i="1"/>
  <c r="CQ168" i="1"/>
  <c r="CR168" i="1" s="1"/>
  <c r="CO168" i="1"/>
  <c r="CO171" i="1"/>
  <c r="CQ171" i="1"/>
  <c r="CR171" i="1" s="1"/>
  <c r="AF173" i="1"/>
  <c r="AG173" i="1" s="1"/>
  <c r="AD173" i="1"/>
  <c r="AT168" i="1"/>
  <c r="AU168" i="1" s="1"/>
  <c r="AR168" i="1"/>
  <c r="AT169" i="1"/>
  <c r="AU169" i="1" s="1"/>
  <c r="AR169" i="1"/>
  <c r="BT169" i="1"/>
  <c r="BV169" i="1"/>
  <c r="BW169" i="1" s="1"/>
  <c r="BM170" i="1"/>
  <c r="BO170" i="1"/>
  <c r="BP170" i="1" s="1"/>
  <c r="CJ173" i="1"/>
  <c r="CK173" i="1" s="1"/>
  <c r="CH173" i="1"/>
  <c r="AY175" i="1"/>
  <c r="BA175" i="1"/>
  <c r="BB175" i="1" s="1"/>
  <c r="AR178" i="1"/>
  <c r="AT178" i="1"/>
  <c r="AU178" i="1" s="1"/>
  <c r="AT155" i="1"/>
  <c r="AU155" i="1" s="1"/>
  <c r="AR155" i="1"/>
  <c r="BA156" i="1"/>
  <c r="BB156" i="1" s="1"/>
  <c r="AY156" i="1"/>
  <c r="BH157" i="1"/>
  <c r="BI157" i="1" s="1"/>
  <c r="BF157" i="1"/>
  <c r="CQ159" i="1"/>
  <c r="CR159" i="1" s="1"/>
  <c r="CO159" i="1"/>
  <c r="CJ164" i="1"/>
  <c r="CK164" i="1" s="1"/>
  <c r="CH164" i="1"/>
  <c r="CC165" i="1"/>
  <c r="CD165" i="1" s="1"/>
  <c r="CA165" i="1"/>
  <c r="AM170" i="1"/>
  <c r="AN170" i="1" s="1"/>
  <c r="AK170" i="1"/>
  <c r="BV170" i="1"/>
  <c r="BW170" i="1" s="1"/>
  <c r="BT170" i="1"/>
  <c r="AD171" i="1"/>
  <c r="AF171" i="1"/>
  <c r="AG171" i="1" s="1"/>
  <c r="AF175" i="1"/>
  <c r="AG175" i="1" s="1"/>
  <c r="AD175" i="1"/>
  <c r="CJ175" i="1"/>
  <c r="CK175" i="1" s="1"/>
  <c r="CH175" i="1"/>
  <c r="BA184" i="1"/>
  <c r="BB184" i="1" s="1"/>
  <c r="AY184" i="1"/>
  <c r="CC168" i="1"/>
  <c r="CD168" i="1" s="1"/>
  <c r="CA168" i="1"/>
  <c r="BH171" i="1"/>
  <c r="BI171" i="1" s="1"/>
  <c r="BF171" i="1"/>
  <c r="AR174" i="1"/>
  <c r="AT174" i="1"/>
  <c r="AU174" i="1" s="1"/>
  <c r="CO175" i="1"/>
  <c r="CQ175" i="1"/>
  <c r="CR175" i="1" s="1"/>
  <c r="CC155" i="1"/>
  <c r="CD155" i="1" s="1"/>
  <c r="CJ156" i="1"/>
  <c r="CK156" i="1" s="1"/>
  <c r="CQ157" i="1"/>
  <c r="CR157" i="1" s="1"/>
  <c r="AF159" i="1"/>
  <c r="AG159" i="1" s="1"/>
  <c r="CH159" i="1"/>
  <c r="AD161" i="1"/>
  <c r="CA163" i="1"/>
  <c r="CC163" i="1"/>
  <c r="CD163" i="1" s="1"/>
  <c r="AF164" i="1"/>
  <c r="AG164" i="1" s="1"/>
  <c r="BV164" i="1"/>
  <c r="BW164" i="1" s="1"/>
  <c r="BT164" i="1"/>
  <c r="BA167" i="1"/>
  <c r="BB167" i="1" s="1"/>
  <c r="AY167" i="1"/>
  <c r="BV167" i="1"/>
  <c r="BW167" i="1" s="1"/>
  <c r="BT167" i="1"/>
  <c r="CA171" i="1"/>
  <c r="CC171" i="1"/>
  <c r="CD171" i="1" s="1"/>
  <c r="AT173" i="1"/>
  <c r="AU173" i="1" s="1"/>
  <c r="AR173" i="1"/>
  <c r="BA174" i="1"/>
  <c r="BB174" i="1" s="1"/>
  <c r="AY174" i="1"/>
  <c r="BM175" i="1"/>
  <c r="BO175" i="1"/>
  <c r="BP175" i="1" s="1"/>
  <c r="CQ172" i="1"/>
  <c r="CR172" i="1" s="1"/>
  <c r="CO172" i="1"/>
  <c r="CQ174" i="1"/>
  <c r="CR174" i="1" s="1"/>
  <c r="CO174" i="1"/>
  <c r="BF176" i="1"/>
  <c r="BH176" i="1"/>
  <c r="BI176" i="1" s="1"/>
  <c r="AM180" i="1"/>
  <c r="AN180" i="1" s="1"/>
  <c r="AK180" i="1"/>
  <c r="CO183" i="1"/>
  <c r="CQ183" i="1"/>
  <c r="CR183" i="1" s="1"/>
  <c r="AM168" i="1"/>
  <c r="AN168" i="1" s="1"/>
  <c r="AK168" i="1"/>
  <c r="AK171" i="1"/>
  <c r="AM171" i="1"/>
  <c r="AN171" i="1" s="1"/>
  <c r="CA173" i="1"/>
  <c r="CC173" i="1"/>
  <c r="CD173" i="1" s="1"/>
  <c r="AT177" i="1"/>
  <c r="AU177" i="1" s="1"/>
  <c r="AR177" i="1"/>
  <c r="CQ178" i="1"/>
  <c r="CR178" i="1" s="1"/>
  <c r="CO178" i="1"/>
  <c r="CQ180" i="1"/>
  <c r="CR180" i="1" s="1"/>
  <c r="CO180" i="1"/>
  <c r="AF167" i="1"/>
  <c r="AG167" i="1" s="1"/>
  <c r="AD167" i="1"/>
  <c r="CC169" i="1"/>
  <c r="CD169" i="1" s="1"/>
  <c r="CA169" i="1"/>
  <c r="AF170" i="1"/>
  <c r="AG170" i="1" s="1"/>
  <c r="AD170" i="1"/>
  <c r="BO174" i="1"/>
  <c r="BP174" i="1" s="1"/>
  <c r="BM174" i="1"/>
  <c r="BT180" i="1"/>
  <c r="BV180" i="1"/>
  <c r="BW180" i="1" s="1"/>
  <c r="BA170" i="1"/>
  <c r="BB170" i="1" s="1"/>
  <c r="AY170" i="1"/>
  <c r="BH181" i="1"/>
  <c r="BI181" i="1" s="1"/>
  <c r="BF181" i="1"/>
  <c r="AD184" i="1"/>
  <c r="AF184" i="1"/>
  <c r="AG184" i="1" s="1"/>
  <c r="CQ184" i="1"/>
  <c r="CR184" i="1" s="1"/>
  <c r="CO184" i="1"/>
  <c r="AT185" i="1"/>
  <c r="AU185" i="1" s="1"/>
  <c r="AR185" i="1"/>
  <c r="BM185" i="1"/>
  <c r="BO185" i="1"/>
  <c r="BP185" i="1" s="1"/>
  <c r="BT172" i="1"/>
  <c r="BA173" i="1"/>
  <c r="BB173" i="1" s="1"/>
  <c r="BT173" i="1"/>
  <c r="AK174" i="1"/>
  <c r="BV174" i="1"/>
  <c r="BW174" i="1" s="1"/>
  <c r="AM175" i="1"/>
  <c r="AN175" i="1" s="1"/>
  <c r="BF175" i="1"/>
  <c r="AF178" i="1"/>
  <c r="AG178" i="1" s="1"/>
  <c r="AY178" i="1"/>
  <c r="CJ178" i="1"/>
  <c r="CK178" i="1" s="1"/>
  <c r="BA179" i="1"/>
  <c r="BB179" i="1" s="1"/>
  <c r="BT179" i="1"/>
  <c r="AT182" i="1"/>
  <c r="AU182" i="1" s="1"/>
  <c r="BM182" i="1"/>
  <c r="AD183" i="1"/>
  <c r="BO183" i="1"/>
  <c r="BP183" i="1" s="1"/>
  <c r="CH183" i="1"/>
  <c r="BV185" i="1"/>
  <c r="BW185" i="1" s="1"/>
  <c r="BT185" i="1"/>
  <c r="BA171" i="1"/>
  <c r="BB171" i="1" s="1"/>
  <c r="BH172" i="1"/>
  <c r="BI172" i="1" s="1"/>
  <c r="AT176" i="1"/>
  <c r="AU176" i="1" s="1"/>
  <c r="BM176" i="1"/>
  <c r="AD177" i="1"/>
  <c r="BO177" i="1"/>
  <c r="BP177" i="1" s="1"/>
  <c r="CH177" i="1"/>
  <c r="BH180" i="1"/>
  <c r="BI180" i="1" s="1"/>
  <c r="CA180" i="1"/>
  <c r="AR181" i="1"/>
  <c r="CC181" i="1"/>
  <c r="CD181" i="1" s="1"/>
  <c r="AK184" i="1"/>
  <c r="CQ177" i="1"/>
  <c r="CR177" i="1" s="1"/>
  <c r="BH178" i="1"/>
  <c r="BI178" i="1" s="1"/>
  <c r="CA178" i="1"/>
  <c r="AR179" i="1"/>
  <c r="CC179" i="1"/>
  <c r="CD179" i="1" s="1"/>
  <c r="AK182" i="1"/>
  <c r="BV182" i="1"/>
  <c r="BW182" i="1" s="1"/>
  <c r="CO182" i="1"/>
  <c r="AM183" i="1"/>
  <c r="AN183" i="1" s="1"/>
  <c r="BF183" i="1"/>
  <c r="AB188" i="1"/>
  <c r="AE190" i="1" l="1"/>
  <c r="C3" i="3"/>
  <c r="BW186" i="1"/>
  <c r="AY186" i="1"/>
  <c r="AD186" i="1"/>
  <c r="BB186" i="1"/>
  <c r="AB190" i="1"/>
  <c r="C6" i="3"/>
  <c r="CH186" i="1"/>
  <c r="BT186" i="1"/>
  <c r="AA188" i="1"/>
  <c r="AA190" i="1" s="1"/>
  <c r="BO186" i="1"/>
  <c r="BV186" i="1"/>
  <c r="AJ186" i="1"/>
  <c r="AM9" i="1"/>
  <c r="AK9" i="1"/>
  <c r="AK186" i="1" s="1"/>
  <c r="BM186" i="1"/>
  <c r="AG186" i="1"/>
  <c r="AF194" i="1"/>
  <c r="BH186" i="1"/>
  <c r="BI9" i="1"/>
  <c r="BI186" i="1" s="1"/>
  <c r="AQ186" i="1"/>
  <c r="AT9" i="1"/>
  <c r="AR9" i="1"/>
  <c r="AR186" i="1" s="1"/>
  <c r="AF192" i="1"/>
  <c r="BF186" i="1"/>
  <c r="AF193" i="1"/>
  <c r="CK186" i="1"/>
  <c r="AF186" i="1"/>
  <c r="BZ186" i="1"/>
  <c r="CC9" i="1"/>
  <c r="CA9" i="1"/>
  <c r="CA186" i="1" s="1"/>
  <c r="CJ186" i="1"/>
  <c r="BA186" i="1"/>
  <c r="CN186" i="1"/>
  <c r="CQ9" i="1"/>
  <c r="CO9" i="1"/>
  <c r="CO186" i="1" s="1"/>
  <c r="BP186" i="1"/>
  <c r="AF195" i="1" l="1"/>
  <c r="CC186" i="1"/>
  <c r="CD9" i="1"/>
  <c r="CD186" i="1" s="1"/>
  <c r="AT186" i="1"/>
  <c r="AU9" i="1"/>
  <c r="AU186" i="1" s="1"/>
  <c r="AD188" i="1"/>
  <c r="AD190" i="1" s="1"/>
  <c r="CQ186" i="1"/>
  <c r="CR9" i="1"/>
  <c r="CR186" i="1" s="1"/>
  <c r="AC188" i="1"/>
  <c r="AC190" i="1" s="1"/>
  <c r="AM186" i="1"/>
  <c r="AN9" i="1"/>
  <c r="AN186" i="1" s="1"/>
  <c r="AG188" i="1" l="1"/>
  <c r="AG190" i="1" s="1"/>
  <c r="AF188" i="1"/>
  <c r="AF190" i="1" s="1"/>
</calcChain>
</file>

<file path=xl/sharedStrings.xml><?xml version="1.0" encoding="utf-8"?>
<sst xmlns="http://schemas.openxmlformats.org/spreadsheetml/2006/main" count="1229" uniqueCount="252">
  <si>
    <t>Retail Jurisdictional Share</t>
  </si>
  <si>
    <t>1/19/2018 - 5/31/2025</t>
  </si>
  <si>
    <t>May 2025 NERC Compliance and Cyber Security (based on April 2025 Costs)</t>
  </si>
  <si>
    <t xml:space="preserve">Total  </t>
  </si>
  <si>
    <t>First month Depreciation Calculation is May 2025</t>
  </si>
  <si>
    <t xml:space="preserve"> </t>
  </si>
  <si>
    <t>Fund Project Number</t>
  </si>
  <si>
    <t>Work Order</t>
  </si>
  <si>
    <t>2017 KPCO Total Costs</t>
  </si>
  <si>
    <t>2018 KPCO Total Costs</t>
  </si>
  <si>
    <t>2019 KPCO Total Costs</t>
  </si>
  <si>
    <t>2020 KPCO Total Costs</t>
  </si>
  <si>
    <t>2021 KPCO Total Costs</t>
  </si>
  <si>
    <t>2022 KPCO Total Costs</t>
  </si>
  <si>
    <t>2023 KPCO Total Costs</t>
  </si>
  <si>
    <t>2024 KPCO Total Costs</t>
  </si>
  <si>
    <t>2025 KPCO Total Costs</t>
  </si>
  <si>
    <t>TOTAL KPCO Costs</t>
  </si>
  <si>
    <t>Depreciation Rate</t>
  </si>
  <si>
    <t>Total Balance Eligible for Depreciation Expense</t>
  </si>
  <si>
    <t>Previous Months Total Accumulated Depreciation</t>
  </si>
  <si>
    <t>Current Month Depreciation Expense</t>
  </si>
  <si>
    <t>Current Month Accumulated Depreciation Expense</t>
  </si>
  <si>
    <t>Previous Months Retail Share of Accumulated Depreciation</t>
  </si>
  <si>
    <t>Retail Share of Depreciation Expense</t>
  </si>
  <si>
    <t>Current Months Retail Share of Accumulated Depreciation</t>
  </si>
  <si>
    <t>Total 2017 Balance Eligible for Depreciation Expense</t>
  </si>
  <si>
    <t>Total 2018 Balance Eligible for Depreciation Expense</t>
  </si>
  <si>
    <t>Total 2019 Balance Eligible for Depreciation Expense</t>
  </si>
  <si>
    <t>Total 2020 Balance Eligible for Depreciation Expense</t>
  </si>
  <si>
    <t>Total 2021 Balance Eligible for Depreciation Expense</t>
  </si>
  <si>
    <t>Total 2022 Balance Eligible for Depreciation Expense</t>
  </si>
  <si>
    <t>Total 2025 Balance Eligible for Depreciation Expense</t>
  </si>
  <si>
    <t>(A)</t>
  </si>
  <si>
    <t>(B)</t>
  </si>
  <si>
    <t>(C)</t>
  </si>
  <si>
    <t>(D)</t>
  </si>
  <si>
    <t>(E )</t>
  </si>
  <si>
    <t>(F)</t>
  </si>
  <si>
    <t>(G)</t>
  </si>
  <si>
    <t>(H)</t>
  </si>
  <si>
    <t>(I)</t>
  </si>
  <si>
    <t>(J)</t>
  </si>
  <si>
    <t>(K)</t>
  </si>
  <si>
    <t>(L)</t>
  </si>
  <si>
    <t>(M)</t>
  </si>
  <si>
    <t>(N)</t>
  </si>
  <si>
    <t>(O)</t>
  </si>
  <si>
    <t>(P)</t>
  </si>
  <si>
    <t>(Q)</t>
  </si>
  <si>
    <t>(R)</t>
  </si>
  <si>
    <t>(S)</t>
  </si>
  <si>
    <t>(T)</t>
  </si>
  <si>
    <t>(U)</t>
  </si>
  <si>
    <t>(V)</t>
  </si>
  <si>
    <t>(W)</t>
  </si>
  <si>
    <t>(X)</t>
  </si>
  <si>
    <t>(Y)</t>
  </si>
  <si>
    <t>(Z)</t>
  </si>
  <si>
    <t>(AA)</t>
  </si>
  <si>
    <t>(AB)</t>
  </si>
  <si>
    <t>(AC)</t>
  </si>
  <si>
    <t>(AD)</t>
  </si>
  <si>
    <t>(AE)</t>
  </si>
  <si>
    <t>(AF)</t>
  </si>
  <si>
    <t>(AG)</t>
  </si>
  <si>
    <t>(AH)</t>
  </si>
  <si>
    <t>(AI)</t>
  </si>
  <si>
    <t>(AJ)</t>
  </si>
  <si>
    <t>(AK)</t>
  </si>
  <si>
    <t>(AL)</t>
  </si>
  <si>
    <t>(AM)</t>
  </si>
  <si>
    <t>(AN)</t>
  </si>
  <si>
    <t>(AO)</t>
  </si>
  <si>
    <t>(AP)</t>
  </si>
  <si>
    <t>(AQ)</t>
  </si>
  <si>
    <t>(AR)</t>
  </si>
  <si>
    <t>(AS)</t>
  </si>
  <si>
    <t>(AT)</t>
  </si>
  <si>
    <t>(AU)</t>
  </si>
  <si>
    <t>(AV)</t>
  </si>
  <si>
    <t>(AW)</t>
  </si>
  <si>
    <t>(AX)</t>
  </si>
  <si>
    <t>(AY)</t>
  </si>
  <si>
    <t>(AZ)</t>
  </si>
  <si>
    <t>(BA)</t>
  </si>
  <si>
    <t>(BB)</t>
  </si>
  <si>
    <t>(BC)</t>
  </si>
  <si>
    <t>(BD)</t>
  </si>
  <si>
    <t>(BE)</t>
  </si>
  <si>
    <t>(BF)</t>
  </si>
  <si>
    <t>(BG)</t>
  </si>
  <si>
    <t>(BH)</t>
  </si>
  <si>
    <t>(BI)</t>
  </si>
  <si>
    <t>(BJ)</t>
  </si>
  <si>
    <t>(BK)</t>
  </si>
  <si>
    <t>(BL)</t>
  </si>
  <si>
    <t>(BM)</t>
  </si>
  <si>
    <t>(BN)</t>
  </si>
  <si>
    <t>(BO)</t>
  </si>
  <si>
    <t>(BP)</t>
  </si>
  <si>
    <t>(BQ)</t>
  </si>
  <si>
    <t>(BR)</t>
  </si>
  <si>
    <t>Prior Month SS</t>
  </si>
  <si>
    <t>(I) * ((F) /12)</t>
  </si>
  <si>
    <t>(L) + (K)</t>
  </si>
  <si>
    <t>(J) * Retail Jurs</t>
  </si>
  <si>
    <t>(O) + (N)</t>
  </si>
  <si>
    <t>(P) * ((F) /12)</t>
  </si>
  <si>
    <t>(S) + (R)</t>
  </si>
  <si>
    <t>(S) * Retail Jurs</t>
  </si>
  <si>
    <t>(V) + (U)</t>
  </si>
  <si>
    <t>(X) * ((F) /12)</t>
  </si>
  <si>
    <t>(Z) + (Y)</t>
  </si>
  <si>
    <t>(Z) * Retail Jurs</t>
  </si>
  <si>
    <t>(AC) + (AB)</t>
  </si>
  <si>
    <t>(AE) * ((F) /12)</t>
  </si>
  <si>
    <t>(AG) + (AF)</t>
  </si>
  <si>
    <t>(AG) * Retail Jurs</t>
  </si>
  <si>
    <t>(AJ) + (AI)</t>
  </si>
  <si>
    <t>(AL) * ((F) /12)</t>
  </si>
  <si>
    <t>(AN) + (AM)</t>
  </si>
  <si>
    <t>(AM) * Retail Jurs</t>
  </si>
  <si>
    <t>(AQ) + (AP)</t>
  </si>
  <si>
    <t>(E)</t>
  </si>
  <si>
    <t>(AS) * ((F) /12)</t>
  </si>
  <si>
    <t>(AU) + (AT)</t>
  </si>
  <si>
    <t>(AU) * Retail Jurs</t>
  </si>
  <si>
    <t>(AX) + (AW)</t>
  </si>
  <si>
    <t>(AY) * ((F) /12)</t>
  </si>
  <si>
    <t>(AZ) + (BA)</t>
  </si>
  <si>
    <t>(BA) * Retail Jurs</t>
  </si>
  <si>
    <t>(BC) + (BD)</t>
  </si>
  <si>
    <t>(BE) * ((U) /12)</t>
  </si>
  <si>
    <t>(BF) + (BG)</t>
  </si>
  <si>
    <t>(BG) * Retail Jurs</t>
  </si>
  <si>
    <t>(BI) + (BJ)</t>
  </si>
  <si>
    <t>(BL) * ((W) /12)</t>
  </si>
  <si>
    <t>(BM) + (BN)</t>
  </si>
  <si>
    <t>(BN) * Retail Jurs</t>
  </si>
  <si>
    <t>(BP) + (BQ)</t>
  </si>
  <si>
    <t>BU 110</t>
  </si>
  <si>
    <t>ITSSV0003</t>
  </si>
  <si>
    <t>SITCB44601</t>
  </si>
  <si>
    <t>SITCB45901</t>
  </si>
  <si>
    <t xml:space="preserve">ITSSV1332 </t>
  </si>
  <si>
    <t>SITCA40401</t>
  </si>
  <si>
    <t>ITSSV1382</t>
  </si>
  <si>
    <t>SITC056001</t>
  </si>
  <si>
    <t>SITC151701</t>
  </si>
  <si>
    <t>SITC151801</t>
  </si>
  <si>
    <t>SITC151901</t>
  </si>
  <si>
    <t>SITC152101</t>
  </si>
  <si>
    <t>SITC152301</t>
  </si>
  <si>
    <t>SITC152401</t>
  </si>
  <si>
    <t>SITC156201</t>
  </si>
  <si>
    <t>SITCA55601</t>
  </si>
  <si>
    <t>ITSEC1478</t>
  </si>
  <si>
    <t>SITCQ04501</t>
  </si>
  <si>
    <t>SITCQ05301</t>
  </si>
  <si>
    <t>SITCQ05001</t>
  </si>
  <si>
    <t>ITSEC1547</t>
  </si>
  <si>
    <t>SITCQ16201</t>
  </si>
  <si>
    <t>ITSEC1529</t>
  </si>
  <si>
    <t>SITCQ16001</t>
  </si>
  <si>
    <t>ITSEC1567</t>
  </si>
  <si>
    <t>SITCQ26001</t>
  </si>
  <si>
    <t>ITSEC1623</t>
  </si>
  <si>
    <t>SITCR11401</t>
  </si>
  <si>
    <t>ITSEC1552</t>
  </si>
  <si>
    <t>SITCQ16701</t>
  </si>
  <si>
    <t>ITSEC1436</t>
  </si>
  <si>
    <t>SITCR23901</t>
  </si>
  <si>
    <t>SITCR25501</t>
  </si>
  <si>
    <t>SITCR33901</t>
  </si>
  <si>
    <t>SITCS22201</t>
  </si>
  <si>
    <t>SITCS23001</t>
  </si>
  <si>
    <t>SITCU31901</t>
  </si>
  <si>
    <t>SITCU36101</t>
  </si>
  <si>
    <t>SITCV16801</t>
  </si>
  <si>
    <t>SITCV11401</t>
  </si>
  <si>
    <t>SITCV17501</t>
  </si>
  <si>
    <t>SITCV29301</t>
  </si>
  <si>
    <t>SITCV34201</t>
  </si>
  <si>
    <t>SITCV37001</t>
  </si>
  <si>
    <t>SITCV38001</t>
  </si>
  <si>
    <t>SITCW22501</t>
  </si>
  <si>
    <t>SITCU51101</t>
  </si>
  <si>
    <t>SITCW31001</t>
  </si>
  <si>
    <t>SITCW34401</t>
  </si>
  <si>
    <t>SITCX26401</t>
  </si>
  <si>
    <t>ITSEC1716</t>
  </si>
  <si>
    <t>SITCS34201</t>
  </si>
  <si>
    <t>ITSEC1715</t>
  </si>
  <si>
    <t>SITCS32901</t>
  </si>
  <si>
    <t>ITSEC1720</t>
  </si>
  <si>
    <t>SITCS37701</t>
  </si>
  <si>
    <t>ITSEC1726</t>
  </si>
  <si>
    <t>SITCS38701</t>
  </si>
  <si>
    <t>ITSEC1732</t>
  </si>
  <si>
    <t>SITCS44101</t>
  </si>
  <si>
    <t>ITSEC1752</t>
  </si>
  <si>
    <t>SITCS54901</t>
  </si>
  <si>
    <t>ITSEC1753</t>
  </si>
  <si>
    <t>SITCS55001</t>
  </si>
  <si>
    <t>ITSEC1769</t>
  </si>
  <si>
    <t>SITCS62101</t>
  </si>
  <si>
    <t>ITSEC1737</t>
  </si>
  <si>
    <t>SITCS49801</t>
  </si>
  <si>
    <t>ITSEC1795</t>
  </si>
  <si>
    <t>SITCT33101</t>
  </si>
  <si>
    <t>ITSEC1808</t>
  </si>
  <si>
    <t>SITCT49401</t>
  </si>
  <si>
    <t>ITSEC1855</t>
  </si>
  <si>
    <t>SITCU06201</t>
  </si>
  <si>
    <t>SITCU15801</t>
  </si>
  <si>
    <t>SITCU15901</t>
  </si>
  <si>
    <t>ITSEC1882</t>
  </si>
  <si>
    <t>SITCU25901</t>
  </si>
  <si>
    <t>ITSSV1766</t>
  </si>
  <si>
    <t>SITCS61001</t>
  </si>
  <si>
    <t>ITSEC1965</t>
  </si>
  <si>
    <t>SITCV23501</t>
  </si>
  <si>
    <t>ITSEC2047</t>
  </si>
  <si>
    <t>SITCW31301</t>
  </si>
  <si>
    <t>ITSEC2091    Cyber Axonius Sec Asst Mgmt</t>
  </si>
  <si>
    <t>SITCX28001</t>
  </si>
  <si>
    <t>ITSEC1934</t>
  </si>
  <si>
    <t>SITCU52701</t>
  </si>
  <si>
    <t>BU 117</t>
  </si>
  <si>
    <t>BU 180</t>
  </si>
  <si>
    <t>Total</t>
  </si>
  <si>
    <t>Total Depr Exp</t>
  </si>
  <si>
    <t>Costs began in July 2015 for the NERC Compliance and Cyber Security</t>
  </si>
  <si>
    <t>Amounts are April 2025 in service dollars on which depreciation expense will be calculated in May 2025</t>
  </si>
  <si>
    <t>Prepared By</t>
  </si>
  <si>
    <t>Bhavani RP</t>
  </si>
  <si>
    <t xml:space="preserve">Reviewed By </t>
  </si>
  <si>
    <t xml:space="preserve">Saravanakumar Pandian </t>
  </si>
  <si>
    <t>SITCY22201</t>
  </si>
  <si>
    <t xml:space="preserve">ITSEC2077 </t>
  </si>
  <si>
    <t>SITCY31301</t>
  </si>
  <si>
    <t>ITSEC2077</t>
  </si>
  <si>
    <t>EXHIBIT NERC-1</t>
  </si>
  <si>
    <t>June 1 2025 Accumulated Depreciation</t>
  </si>
  <si>
    <t>December 31,2025 Accumulated Depreciation</t>
  </si>
  <si>
    <t>Adjustment</t>
  </si>
  <si>
    <t>Depreciation Expense for period June 1, 2025 - December 31, 2025</t>
  </si>
  <si>
    <t>1/19/2018 - 12/31/2025</t>
  </si>
  <si>
    <t>December 2025 NERC Compliance and Cyber Security (based on November 2025 Costs)</t>
  </si>
  <si>
    <t>First month Depreciation Calculation is December 2025</t>
  </si>
  <si>
    <t>Amounts are November 2025 in service dollars on which depreciation expense will be calculated in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</si>
</sst>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_(&quot;$&quot;* #,##0_);_(&quot;$&quot;* \(#,##0\);_(&quot;$&quot;* &quot;-&quot;??_);_(@_)"/>
    <numFmt numFmtId="166" formatCode="#,##0.00000000000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12"/>
      <name val="Arial MT"/>
    </font>
    <font>
      <sz val="11"/>
      <color theme="1"/>
      <name val="Arial"/>
      <family val="2"/>
    </font>
    <font>
      <b/>
      <sz val="11"/>
      <color theme="3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4" fillId="0" borderId="0"/>
    <xf numFmtId="43" fontId="4" fillId="0" borderId="0" applyFont="0" applyFill="0" applyBorder="0" applyAlignment="0" applyProtection="0"/>
    <xf numFmtId="0" fontId="5" fillId="0" borderId="0"/>
  </cellStyleXfs>
  <cellXfs count="404">
    <xf numFmtId="0" fontId="0" fillId="0" borderId="0" xfId="0"/>
    <xf numFmtId="44" fontId="0" fillId="0" borderId="0" xfId="1" applyFont="1"/>
    <xf numFmtId="165" fontId="0" fillId="0" borderId="0" xfId="1" applyNumberFormat="1" applyFont="1"/>
    <xf numFmtId="165" fontId="0" fillId="0" borderId="8" xfId="1" applyNumberFormat="1" applyFont="1" applyBorder="1"/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1" fontId="6" fillId="0" borderId="0" xfId="0" applyNumberFormat="1" applyFont="1" applyAlignment="1" applyProtection="1">
      <alignment horizontal="center"/>
      <protection locked="0"/>
    </xf>
    <xf numFmtId="0" fontId="6" fillId="2" borderId="0" xfId="0" applyFont="1" applyFill="1" applyProtection="1">
      <protection locked="0"/>
    </xf>
    <xf numFmtId="0" fontId="6" fillId="3" borderId="0" xfId="0" applyFont="1" applyFill="1" applyProtection="1">
      <protection locked="0"/>
    </xf>
    <xf numFmtId="0" fontId="6" fillId="4" borderId="0" xfId="0" applyFont="1" applyFill="1" applyProtection="1">
      <protection locked="0"/>
    </xf>
    <xf numFmtId="0" fontId="6" fillId="5" borderId="0" xfId="0" applyFont="1" applyFill="1" applyProtection="1">
      <protection locked="0"/>
    </xf>
    <xf numFmtId="0" fontId="6" fillId="6" borderId="0" xfId="0" applyFont="1" applyFill="1" applyProtection="1">
      <protection locked="0"/>
    </xf>
    <xf numFmtId="0" fontId="6" fillId="7" borderId="0" xfId="0" applyFont="1" applyFill="1" applyProtection="1">
      <protection locked="0"/>
    </xf>
    <xf numFmtId="0" fontId="6" fillId="8" borderId="0" xfId="0" applyFont="1" applyFill="1" applyProtection="1">
      <protection locked="0"/>
    </xf>
    <xf numFmtId="0" fontId="6" fillId="9" borderId="0" xfId="0" applyFont="1" applyFill="1" applyProtection="1">
      <protection locked="0"/>
    </xf>
    <xf numFmtId="0" fontId="6" fillId="0" borderId="0" xfId="0" applyFont="1"/>
    <xf numFmtId="1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7" fillId="0" borderId="0" xfId="3" applyFont="1" applyFill="1" applyBorder="1" applyAlignment="1" applyProtection="1">
      <alignment horizontal="left"/>
    </xf>
    <xf numFmtId="0" fontId="7" fillId="0" borderId="1" xfId="3" applyFont="1" applyFill="1" applyAlignment="1" applyProtection="1">
      <alignment horizontal="center" wrapText="1"/>
    </xf>
    <xf numFmtId="1" fontId="7" fillId="0" borderId="1" xfId="3" applyNumberFormat="1" applyFont="1" applyFill="1" applyAlignment="1" applyProtection="1">
      <alignment horizontal="center" wrapText="1"/>
    </xf>
    <xf numFmtId="0" fontId="7" fillId="0" borderId="1" xfId="3" applyFont="1" applyAlignment="1" applyProtection="1">
      <alignment horizontal="center" wrapText="1"/>
    </xf>
    <xf numFmtId="0" fontId="7" fillId="2" borderId="1" xfId="3" applyFont="1" applyFill="1" applyAlignment="1" applyProtection="1">
      <alignment horizontal="center" wrapText="1"/>
    </xf>
    <xf numFmtId="0" fontId="7" fillId="3" borderId="1" xfId="3" applyFont="1" applyFill="1" applyAlignment="1" applyProtection="1">
      <alignment horizontal="center" wrapText="1"/>
    </xf>
    <xf numFmtId="0" fontId="7" fillId="4" borderId="1" xfId="3" applyFont="1" applyFill="1" applyAlignment="1" applyProtection="1">
      <alignment horizontal="center" wrapText="1"/>
    </xf>
    <xf numFmtId="0" fontId="7" fillId="5" borderId="1" xfId="3" applyFont="1" applyFill="1" applyAlignment="1" applyProtection="1">
      <alignment horizontal="center" wrapText="1"/>
    </xf>
    <xf numFmtId="0" fontId="7" fillId="6" borderId="1" xfId="3" applyFont="1" applyFill="1" applyAlignment="1" applyProtection="1">
      <alignment horizontal="center" wrapText="1"/>
    </xf>
    <xf numFmtId="0" fontId="7" fillId="7" borderId="1" xfId="3" applyFont="1" applyFill="1" applyAlignment="1" applyProtection="1">
      <alignment horizontal="center" wrapText="1"/>
    </xf>
    <xf numFmtId="0" fontId="7" fillId="8" borderId="1" xfId="3" applyFont="1" applyFill="1" applyAlignment="1" applyProtection="1">
      <alignment horizontal="center" wrapText="1"/>
    </xf>
    <xf numFmtId="0" fontId="7" fillId="9" borderId="1" xfId="3" applyFont="1" applyFill="1" applyAlignment="1" applyProtection="1">
      <alignment horizontal="center" wrapText="1"/>
    </xf>
    <xf numFmtId="0" fontId="6" fillId="3" borderId="0" xfId="0" applyFont="1" applyFill="1" applyAlignment="1" applyProtection="1">
      <alignment horizontal="center"/>
      <protection locked="0"/>
    </xf>
    <xf numFmtId="0" fontId="6" fillId="4" borderId="0" xfId="0" applyFont="1" applyFill="1" applyAlignment="1" applyProtection="1">
      <alignment horizontal="center"/>
      <protection locked="0"/>
    </xf>
    <xf numFmtId="0" fontId="6" fillId="5" borderId="0" xfId="0" applyFont="1" applyFill="1" applyAlignment="1" applyProtection="1">
      <alignment horizontal="center"/>
      <protection locked="0"/>
    </xf>
    <xf numFmtId="0" fontId="6" fillId="6" borderId="0" xfId="0" applyFont="1" applyFill="1" applyAlignment="1" applyProtection="1">
      <alignment horizontal="center"/>
      <protection locked="0"/>
    </xf>
    <xf numFmtId="0" fontId="6" fillId="7" borderId="0" xfId="0" applyFont="1" applyFill="1" applyAlignment="1" applyProtection="1">
      <alignment horizontal="center"/>
      <protection locked="0"/>
    </xf>
    <xf numFmtId="0" fontId="6" fillId="8" borderId="0" xfId="0" applyFont="1" applyFill="1" applyAlignment="1" applyProtection="1">
      <alignment horizontal="center"/>
      <protection locked="0"/>
    </xf>
    <xf numFmtId="0" fontId="6" fillId="9" borderId="0" xfId="0" applyFont="1" applyFill="1" applyAlignment="1" applyProtection="1">
      <alignment horizontal="center"/>
      <protection locked="0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0" fontId="6" fillId="3" borderId="2" xfId="0" applyFont="1" applyFill="1" applyBorder="1" applyProtection="1">
      <protection locked="0"/>
    </xf>
    <xf numFmtId="0" fontId="6" fillId="4" borderId="2" xfId="0" applyFont="1" applyFill="1" applyBorder="1" applyProtection="1">
      <protection locked="0"/>
    </xf>
    <xf numFmtId="0" fontId="6" fillId="5" borderId="2" xfId="0" applyFont="1" applyFill="1" applyBorder="1" applyProtection="1">
      <protection locked="0"/>
    </xf>
    <xf numFmtId="0" fontId="6" fillId="6" borderId="2" xfId="0" applyFont="1" applyFill="1" applyBorder="1" applyProtection="1">
      <protection locked="0"/>
    </xf>
    <xf numFmtId="0" fontId="6" fillId="7" borderId="2" xfId="0" applyFont="1" applyFill="1" applyBorder="1" applyProtection="1">
      <protection locked="0"/>
    </xf>
    <xf numFmtId="0" fontId="6" fillId="8" borderId="2" xfId="0" applyFont="1" applyFill="1" applyBorder="1" applyProtection="1">
      <protection locked="0"/>
    </xf>
    <xf numFmtId="0" fontId="6" fillId="9" borderId="2" xfId="0" applyFont="1" applyFill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3" xfId="0" applyFont="1" applyBorder="1"/>
    <xf numFmtId="0" fontId="6" fillId="0" borderId="3" xfId="0" applyFont="1" applyBorder="1" applyAlignment="1">
      <alignment horizontal="left"/>
    </xf>
    <xf numFmtId="43" fontId="6" fillId="0" borderId="4" xfId="5" applyFont="1" applyFill="1" applyBorder="1" applyProtection="1"/>
    <xf numFmtId="43" fontId="6" fillId="0" borderId="3" xfId="5" applyFont="1" applyFill="1" applyBorder="1" applyProtection="1"/>
    <xf numFmtId="164" fontId="6" fillId="0" borderId="3" xfId="2" applyNumberFormat="1" applyFont="1" applyBorder="1" applyAlignment="1" applyProtection="1">
      <alignment horizontal="center"/>
    </xf>
    <xf numFmtId="43" fontId="6" fillId="2" borderId="3" xfId="0" applyNumberFormat="1" applyFont="1" applyFill="1" applyBorder="1"/>
    <xf numFmtId="43" fontId="6" fillId="3" borderId="3" xfId="0" applyNumberFormat="1" applyFont="1" applyFill="1" applyBorder="1"/>
    <xf numFmtId="43" fontId="6" fillId="4" borderId="3" xfId="0" applyNumberFormat="1" applyFont="1" applyFill="1" applyBorder="1" applyProtection="1">
      <protection locked="0"/>
    </xf>
    <xf numFmtId="43" fontId="6" fillId="5" borderId="3" xfId="0" applyNumberFormat="1" applyFont="1" applyFill="1" applyBorder="1" applyProtection="1">
      <protection locked="0"/>
    </xf>
    <xf numFmtId="43" fontId="6" fillId="5" borderId="3" xfId="5" applyFont="1" applyFill="1" applyBorder="1" applyProtection="1">
      <protection locked="0"/>
    </xf>
    <xf numFmtId="43" fontId="6" fillId="6" borderId="3" xfId="0" applyNumberFormat="1" applyFont="1" applyFill="1" applyBorder="1" applyProtection="1">
      <protection locked="0"/>
    </xf>
    <xf numFmtId="43" fontId="6" fillId="6" borderId="3" xfId="5" applyFont="1" applyFill="1" applyBorder="1" applyProtection="1">
      <protection locked="0"/>
    </xf>
    <xf numFmtId="43" fontId="6" fillId="7" borderId="3" xfId="0" applyNumberFormat="1" applyFont="1" applyFill="1" applyBorder="1" applyProtection="1">
      <protection locked="0"/>
    </xf>
    <xf numFmtId="43" fontId="6" fillId="7" borderId="3" xfId="5" applyFont="1" applyFill="1" applyBorder="1" applyProtection="1">
      <protection locked="0"/>
    </xf>
    <xf numFmtId="43" fontId="6" fillId="8" borderId="3" xfId="0" applyNumberFormat="1" applyFont="1" applyFill="1" applyBorder="1" applyProtection="1">
      <protection locked="0"/>
    </xf>
    <xf numFmtId="43" fontId="6" fillId="8" borderId="3" xfId="5" applyFont="1" applyFill="1" applyBorder="1" applyProtection="1">
      <protection locked="0"/>
    </xf>
    <xf numFmtId="43" fontId="6" fillId="9" borderId="3" xfId="0" applyNumberFormat="1" applyFont="1" applyFill="1" applyBorder="1" applyProtection="1">
      <protection locked="0"/>
    </xf>
    <xf numFmtId="43" fontId="6" fillId="9" borderId="3" xfId="5" applyFont="1" applyFill="1" applyBorder="1" applyProtection="1">
      <protection locked="0"/>
    </xf>
    <xf numFmtId="0" fontId="6" fillId="0" borderId="3" xfId="0" applyFont="1" applyBorder="1" applyProtection="1">
      <protection locked="0"/>
    </xf>
    <xf numFmtId="0" fontId="6" fillId="0" borderId="4" xfId="0" applyFont="1" applyBorder="1"/>
    <xf numFmtId="0" fontId="6" fillId="0" borderId="4" xfId="0" applyFont="1" applyBorder="1" applyAlignment="1">
      <alignment horizontal="left"/>
    </xf>
    <xf numFmtId="164" fontId="6" fillId="0" borderId="4" xfId="2" applyNumberFormat="1" applyFont="1" applyBorder="1" applyAlignment="1" applyProtection="1">
      <alignment horizontal="center"/>
    </xf>
    <xf numFmtId="43" fontId="6" fillId="2" borderId="4" xfId="0" applyNumberFormat="1" applyFont="1" applyFill="1" applyBorder="1"/>
    <xf numFmtId="43" fontId="6" fillId="3" borderId="4" xfId="0" applyNumberFormat="1" applyFont="1" applyFill="1" applyBorder="1"/>
    <xf numFmtId="0" fontId="6" fillId="0" borderId="4" xfId="0" applyFont="1" applyBorder="1" applyProtection="1">
      <protection locked="0"/>
    </xf>
    <xf numFmtId="0" fontId="6" fillId="0" borderId="5" xfId="0" applyFont="1" applyBorder="1"/>
    <xf numFmtId="43" fontId="6" fillId="0" borderId="0" xfId="5" applyFont="1" applyFill="1" applyBorder="1" applyProtection="1"/>
    <xf numFmtId="0" fontId="6" fillId="0" borderId="5" xfId="0" applyFont="1" applyBorder="1" applyProtection="1">
      <protection locked="0"/>
    </xf>
    <xf numFmtId="0" fontId="6" fillId="0" borderId="6" xfId="0" applyFont="1" applyBorder="1"/>
    <xf numFmtId="43" fontId="6" fillId="0" borderId="6" xfId="5" applyFont="1" applyFill="1" applyBorder="1" applyProtection="1"/>
    <xf numFmtId="43" fontId="6" fillId="0" borderId="2" xfId="5" applyFont="1" applyFill="1" applyBorder="1" applyProtection="1"/>
    <xf numFmtId="0" fontId="6" fillId="0" borderId="6" xfId="0" applyFont="1" applyBorder="1" applyProtection="1">
      <protection locked="0"/>
    </xf>
    <xf numFmtId="43" fontId="6" fillId="2" borderId="6" xfId="0" applyNumberFormat="1" applyFont="1" applyFill="1" applyBorder="1"/>
    <xf numFmtId="43" fontId="6" fillId="3" borderId="6" xfId="0" applyNumberFormat="1" applyFont="1" applyFill="1" applyBorder="1"/>
    <xf numFmtId="43" fontId="6" fillId="4" borderId="6" xfId="0" applyNumberFormat="1" applyFont="1" applyFill="1" applyBorder="1" applyProtection="1">
      <protection locked="0"/>
    </xf>
    <xf numFmtId="43" fontId="6" fillId="5" borderId="6" xfId="0" applyNumberFormat="1" applyFont="1" applyFill="1" applyBorder="1" applyProtection="1">
      <protection locked="0"/>
    </xf>
    <xf numFmtId="43" fontId="6" fillId="5" borderId="6" xfId="5" applyFont="1" applyFill="1" applyBorder="1" applyProtection="1">
      <protection locked="0"/>
    </xf>
    <xf numFmtId="43" fontId="6" fillId="6" borderId="6" xfId="0" applyNumberFormat="1" applyFont="1" applyFill="1" applyBorder="1" applyProtection="1">
      <protection locked="0"/>
    </xf>
    <xf numFmtId="43" fontId="6" fillId="6" borderId="6" xfId="5" applyFont="1" applyFill="1" applyBorder="1" applyProtection="1">
      <protection locked="0"/>
    </xf>
    <xf numFmtId="164" fontId="6" fillId="0" borderId="6" xfId="2" applyNumberFormat="1" applyFont="1" applyBorder="1" applyAlignment="1" applyProtection="1">
      <alignment horizontal="center"/>
    </xf>
    <xf numFmtId="43" fontId="6" fillId="0" borderId="7" xfId="5" applyFont="1" applyFill="1" applyBorder="1" applyProtection="1"/>
    <xf numFmtId="43" fontId="6" fillId="5" borderId="7" xfId="0" applyNumberFormat="1" applyFont="1" applyFill="1" applyBorder="1" applyProtection="1">
      <protection locked="0"/>
    </xf>
    <xf numFmtId="43" fontId="6" fillId="6" borderId="7" xfId="0" applyNumberFormat="1" applyFont="1" applyFill="1" applyBorder="1" applyProtection="1">
      <protection locked="0"/>
    </xf>
    <xf numFmtId="43" fontId="6" fillId="7" borderId="7" xfId="0" applyNumberFormat="1" applyFont="1" applyFill="1" applyBorder="1" applyProtection="1">
      <protection locked="0"/>
    </xf>
    <xf numFmtId="43" fontId="6" fillId="8" borderId="7" xfId="0" applyNumberFormat="1" applyFont="1" applyFill="1" applyBorder="1" applyProtection="1">
      <protection locked="0"/>
    </xf>
    <xf numFmtId="43" fontId="6" fillId="2" borderId="0" xfId="0" applyNumberFormat="1" applyFont="1" applyFill="1"/>
    <xf numFmtId="0" fontId="6" fillId="0" borderId="0" xfId="0" applyFont="1" applyAlignment="1">
      <alignment horizontal="left"/>
    </xf>
    <xf numFmtId="0" fontId="6" fillId="0" borderId="0" xfId="0" applyFont="1" applyAlignment="1" applyProtection="1">
      <alignment horizontal="left"/>
      <protection locked="0"/>
    </xf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 wrapText="1"/>
    </xf>
    <xf numFmtId="0" fontId="9" fillId="2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8" fillId="3" borderId="0" xfId="0" applyFont="1" applyFill="1" applyAlignment="1" applyProtection="1">
      <alignment horizontal="center"/>
      <protection locked="0"/>
    </xf>
    <xf numFmtId="0" fontId="8" fillId="4" borderId="0" xfId="0" applyFont="1" applyFill="1" applyAlignment="1" applyProtection="1">
      <alignment horizontal="center"/>
      <protection locked="0"/>
    </xf>
    <xf numFmtId="0" fontId="8" fillId="5" borderId="0" xfId="0" applyFont="1" applyFill="1" applyAlignment="1" applyProtection="1">
      <alignment horizontal="center"/>
      <protection locked="0"/>
    </xf>
    <xf numFmtId="0" fontId="8" fillId="6" borderId="0" xfId="0" applyFont="1" applyFill="1" applyAlignment="1" applyProtection="1">
      <alignment horizontal="center"/>
      <protection locked="0"/>
    </xf>
    <xf numFmtId="0" fontId="8" fillId="7" borderId="0" xfId="0" applyFont="1" applyFill="1" applyAlignment="1" applyProtection="1">
      <alignment horizontal="center"/>
      <protection locked="0"/>
    </xf>
    <xf numFmtId="0" fontId="8" fillId="8" borderId="0" xfId="0" applyFont="1" applyFill="1" applyAlignment="1" applyProtection="1">
      <alignment horizontal="center"/>
      <protection locked="0"/>
    </xf>
    <xf numFmtId="0" fontId="8" fillId="9" borderId="0" xfId="0" applyFont="1" applyFill="1" applyAlignment="1" applyProtection="1">
      <alignment horizontal="center"/>
      <protection locked="0"/>
    </xf>
    <xf numFmtId="0" fontId="8" fillId="0" borderId="2" xfId="0" applyFont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0" borderId="3" xfId="4" quotePrefix="1" applyFont="1" applyBorder="1"/>
    <xf numFmtId="10" fontId="8" fillId="0" borderId="3" xfId="6" applyNumberFormat="1" applyFont="1" applyBorder="1" applyAlignment="1">
      <alignment horizontal="center"/>
    </xf>
    <xf numFmtId="43" fontId="8" fillId="4" borderId="3" xfId="5" applyFont="1" applyFill="1" applyBorder="1" applyProtection="1">
      <protection locked="0"/>
    </xf>
    <xf numFmtId="0" fontId="8" fillId="0" borderId="4" xfId="4" quotePrefix="1" applyFont="1" applyBorder="1"/>
    <xf numFmtId="10" fontId="8" fillId="0" borderId="4" xfId="6" applyNumberFormat="1" applyFont="1" applyBorder="1" applyAlignment="1">
      <alignment horizontal="center"/>
    </xf>
    <xf numFmtId="0" fontId="8" fillId="0" borderId="4" xfId="4" applyFont="1" applyBorder="1"/>
    <xf numFmtId="0" fontId="8" fillId="0" borderId="4" xfId="0" applyFont="1" applyBorder="1"/>
    <xf numFmtId="43" fontId="8" fillId="0" borderId="4" xfId="5" applyFont="1" applyFill="1" applyBorder="1" applyProtection="1"/>
    <xf numFmtId="43" fontId="8" fillId="0" borderId="3" xfId="5" applyFont="1" applyFill="1" applyBorder="1" applyProtection="1"/>
    <xf numFmtId="0" fontId="8" fillId="0" borderId="4" xfId="0" applyFont="1" applyBorder="1" applyProtection="1">
      <protection locked="0"/>
    </xf>
    <xf numFmtId="43" fontId="8" fillId="2" borderId="3" xfId="0" applyNumberFormat="1" applyFont="1" applyFill="1" applyBorder="1"/>
    <xf numFmtId="43" fontId="8" fillId="2" borderId="4" xfId="0" applyNumberFormat="1" applyFont="1" applyFill="1" applyBorder="1"/>
    <xf numFmtId="43" fontId="8" fillId="3" borderId="3" xfId="0" applyNumberFormat="1" applyFont="1" applyFill="1" applyBorder="1"/>
    <xf numFmtId="43" fontId="8" fillId="3" borderId="4" xfId="0" applyNumberFormat="1" applyFont="1" applyFill="1" applyBorder="1"/>
    <xf numFmtId="43" fontId="8" fillId="4" borderId="3" xfId="0" applyNumberFormat="1" applyFont="1" applyFill="1" applyBorder="1" applyProtection="1">
      <protection locked="0"/>
    </xf>
    <xf numFmtId="43" fontId="8" fillId="5" borderId="3" xfId="0" applyNumberFormat="1" applyFont="1" applyFill="1" applyBorder="1" applyProtection="1">
      <protection locked="0"/>
    </xf>
    <xf numFmtId="43" fontId="8" fillId="5" borderId="3" xfId="5" applyFont="1" applyFill="1" applyBorder="1" applyProtection="1">
      <protection locked="0"/>
    </xf>
    <xf numFmtId="43" fontId="8" fillId="6" borderId="3" xfId="0" applyNumberFormat="1" applyFont="1" applyFill="1" applyBorder="1" applyProtection="1">
      <protection locked="0"/>
    </xf>
    <xf numFmtId="43" fontId="8" fillId="6" borderId="3" xfId="5" applyFont="1" applyFill="1" applyBorder="1" applyProtection="1">
      <protection locked="0"/>
    </xf>
    <xf numFmtId="43" fontId="8" fillId="7" borderId="3" xfId="0" applyNumberFormat="1" applyFont="1" applyFill="1" applyBorder="1" applyProtection="1">
      <protection locked="0"/>
    </xf>
    <xf numFmtId="43" fontId="8" fillId="7" borderId="3" xfId="5" applyFont="1" applyFill="1" applyBorder="1" applyProtection="1">
      <protection locked="0"/>
    </xf>
    <xf numFmtId="0" fontId="8" fillId="0" borderId="0" xfId="0" applyFont="1"/>
    <xf numFmtId="0" fontId="8" fillId="0" borderId="5" xfId="4" quotePrefix="1" applyFont="1" applyBorder="1"/>
    <xf numFmtId="0" fontId="8" fillId="0" borderId="5" xfId="4" applyFont="1" applyBorder="1"/>
    <xf numFmtId="0" fontId="8" fillId="0" borderId="6" xfId="4" quotePrefix="1" applyFont="1" applyBorder="1"/>
    <xf numFmtId="0" fontId="8" fillId="0" borderId="6" xfId="4" applyFont="1" applyBorder="1"/>
    <xf numFmtId="10" fontId="8" fillId="0" borderId="6" xfId="6" applyNumberFormat="1" applyFont="1" applyBorder="1" applyAlignment="1">
      <alignment horizontal="center"/>
    </xf>
    <xf numFmtId="43" fontId="8" fillId="4" borderId="6" xfId="5" applyFont="1" applyFill="1" applyBorder="1" applyProtection="1">
      <protection locked="0"/>
    </xf>
    <xf numFmtId="164" fontId="8" fillId="0" borderId="4" xfId="2" applyNumberFormat="1" applyFont="1" applyBorder="1" applyAlignment="1" applyProtection="1">
      <alignment horizontal="center"/>
    </xf>
    <xf numFmtId="0" fontId="8" fillId="0" borderId="3" xfId="0" applyFont="1" applyBorder="1" applyProtection="1">
      <protection locked="0"/>
    </xf>
    <xf numFmtId="43" fontId="8" fillId="2" borderId="7" xfId="5" applyFont="1" applyFill="1" applyBorder="1" applyProtection="1"/>
    <xf numFmtId="43" fontId="8" fillId="3" borderId="7" xfId="5" applyFont="1" applyFill="1" applyBorder="1" applyProtection="1"/>
    <xf numFmtId="43" fontId="8" fillId="4" borderId="7" xfId="5" applyFont="1" applyFill="1" applyBorder="1" applyProtection="1"/>
    <xf numFmtId="0" fontId="8" fillId="0" borderId="0" xfId="4" applyFont="1"/>
    <xf numFmtId="0" fontId="8" fillId="0" borderId="0" xfId="0" applyFont="1" applyAlignment="1" applyProtection="1">
      <alignment horizontal="left"/>
      <protection locked="0"/>
    </xf>
    <xf numFmtId="1" fontId="8" fillId="0" borderId="0" xfId="0" applyNumberFormat="1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center"/>
      <protection locked="0"/>
    </xf>
    <xf numFmtId="43" fontId="6" fillId="0" borderId="5" xfId="5" applyFont="1" applyFill="1" applyBorder="1" applyProtection="1"/>
    <xf numFmtId="164" fontId="6" fillId="0" borderId="5" xfId="2" applyNumberFormat="1" applyFont="1" applyBorder="1" applyAlignment="1" applyProtection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3" borderId="0" xfId="0" applyFill="1" applyProtection="1">
      <protection locked="0"/>
    </xf>
    <xf numFmtId="0" fontId="0" fillId="4" borderId="0" xfId="0" applyFill="1" applyProtection="1">
      <protection locked="0"/>
    </xf>
    <xf numFmtId="0" fontId="0" fillId="5" borderId="0" xfId="0" applyFill="1" applyProtection="1">
      <protection locked="0"/>
    </xf>
    <xf numFmtId="0" fontId="0" fillId="6" borderId="0" xfId="0" applyFill="1" applyProtection="1">
      <protection locked="0"/>
    </xf>
    <xf numFmtId="0" fontId="0" fillId="7" borderId="0" xfId="0" applyFill="1" applyProtection="1">
      <protection locked="0"/>
    </xf>
    <xf numFmtId="0" fontId="0" fillId="8" borderId="0" xfId="0" applyFill="1" applyProtection="1">
      <protection locked="0"/>
    </xf>
    <xf numFmtId="0" fontId="0" fillId="9" borderId="0" xfId="0" applyFill="1" applyProtection="1">
      <protection locked="0"/>
    </xf>
    <xf numFmtId="14" fontId="4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2" fillId="0" borderId="0" xfId="3" applyFill="1" applyBorder="1" applyAlignment="1" applyProtection="1">
      <alignment horizontal="left"/>
    </xf>
    <xf numFmtId="0" fontId="4" fillId="0" borderId="0" xfId="0" applyFont="1" applyAlignment="1">
      <alignment horizontal="center" wrapText="1"/>
    </xf>
    <xf numFmtId="0" fontId="10" fillId="2" borderId="0" xfId="0" applyFont="1" applyFill="1" applyAlignment="1">
      <alignment horizontal="center"/>
    </xf>
    <xf numFmtId="0" fontId="2" fillId="0" borderId="1" xfId="3" applyFill="1" applyAlignment="1" applyProtection="1">
      <alignment horizontal="center" wrapText="1"/>
    </xf>
    <xf numFmtId="1" fontId="2" fillId="0" borderId="1" xfId="3" applyNumberFormat="1" applyFill="1" applyAlignment="1" applyProtection="1">
      <alignment horizontal="center" wrapText="1"/>
    </xf>
    <xf numFmtId="0" fontId="2" fillId="0" borderId="1" xfId="3" applyAlignment="1" applyProtection="1">
      <alignment horizontal="center" wrapText="1"/>
    </xf>
    <xf numFmtId="0" fontId="2" fillId="2" borderId="1" xfId="3" applyFill="1" applyAlignment="1" applyProtection="1">
      <alignment horizontal="center" wrapText="1"/>
    </xf>
    <xf numFmtId="0" fontId="2" fillId="3" borderId="1" xfId="3" applyFill="1" applyAlignment="1" applyProtection="1">
      <alignment horizontal="center" wrapText="1"/>
    </xf>
    <xf numFmtId="0" fontId="2" fillId="4" borderId="1" xfId="3" applyFill="1" applyAlignment="1" applyProtection="1">
      <alignment horizontal="center" wrapText="1"/>
    </xf>
    <xf numFmtId="0" fontId="2" fillId="5" borderId="1" xfId="3" applyFill="1" applyAlignment="1" applyProtection="1">
      <alignment horizontal="center" wrapText="1"/>
    </xf>
    <xf numFmtId="0" fontId="2" fillId="6" borderId="1" xfId="3" applyFill="1" applyAlignment="1" applyProtection="1">
      <alignment horizontal="center" wrapText="1"/>
    </xf>
    <xf numFmtId="0" fontId="2" fillId="7" borderId="1" xfId="3" applyFill="1" applyAlignment="1" applyProtection="1">
      <alignment horizontal="center" wrapText="1"/>
    </xf>
    <xf numFmtId="0" fontId="2" fillId="8" borderId="1" xfId="3" applyFill="1" applyAlignment="1" applyProtection="1">
      <alignment horizontal="center" wrapText="1"/>
    </xf>
    <xf numFmtId="0" fontId="2" fillId="9" borderId="1" xfId="3" applyFill="1" applyAlignment="1" applyProtection="1">
      <alignment horizontal="center" wrapText="1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0" fillId="3" borderId="0" xfId="0" applyFill="1" applyAlignment="1" applyProtection="1">
      <alignment horizontal="center"/>
      <protection locked="0"/>
    </xf>
    <xf numFmtId="0" fontId="4" fillId="3" borderId="0" xfId="0" applyFont="1" applyFill="1" applyAlignment="1" applyProtection="1">
      <alignment horizontal="center"/>
      <protection locked="0"/>
    </xf>
    <xf numFmtId="0" fontId="0" fillId="4" borderId="0" xfId="0" applyFill="1" applyAlignment="1" applyProtection="1">
      <alignment horizontal="center"/>
      <protection locked="0"/>
    </xf>
    <xf numFmtId="0" fontId="4" fillId="4" borderId="0" xfId="0" applyFont="1" applyFill="1" applyAlignment="1" applyProtection="1">
      <alignment horizontal="center"/>
      <protection locked="0"/>
    </xf>
    <xf numFmtId="0" fontId="0" fillId="5" borderId="0" xfId="0" applyFill="1" applyAlignment="1" applyProtection="1">
      <alignment horizontal="center"/>
      <protection locked="0"/>
    </xf>
    <xf numFmtId="0" fontId="4" fillId="5" borderId="0" xfId="0" applyFont="1" applyFill="1" applyAlignment="1" applyProtection="1">
      <alignment horizontal="center"/>
      <protection locked="0"/>
    </xf>
    <xf numFmtId="0" fontId="0" fillId="6" borderId="0" xfId="0" applyFill="1" applyAlignment="1" applyProtection="1">
      <alignment horizont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0" fontId="0" fillId="7" borderId="0" xfId="0" applyFill="1" applyAlignment="1" applyProtection="1">
      <alignment horizontal="center"/>
      <protection locked="0"/>
    </xf>
    <xf numFmtId="0" fontId="4" fillId="7" borderId="0" xfId="0" applyFont="1" applyFill="1" applyAlignment="1" applyProtection="1">
      <alignment horizontal="center"/>
      <protection locked="0"/>
    </xf>
    <xf numFmtId="0" fontId="0" fillId="8" borderId="0" xfId="0" applyFill="1" applyAlignment="1" applyProtection="1">
      <alignment horizontal="center"/>
      <protection locked="0"/>
    </xf>
    <xf numFmtId="0" fontId="4" fillId="8" borderId="0" xfId="0" applyFont="1" applyFill="1" applyAlignment="1" applyProtection="1">
      <alignment horizontal="center"/>
      <protection locked="0"/>
    </xf>
    <xf numFmtId="0" fontId="4" fillId="9" borderId="0" xfId="0" applyFont="1" applyFill="1" applyAlignment="1" applyProtection="1">
      <alignment horizontal="center"/>
      <protection locked="0"/>
    </xf>
    <xf numFmtId="0" fontId="0" fillId="9" borderId="0" xfId="0" applyFill="1" applyAlignment="1" applyProtection="1">
      <alignment horizontal="center"/>
      <protection locked="0"/>
    </xf>
    <xf numFmtId="0" fontId="0" fillId="0" borderId="2" xfId="0" applyBorder="1"/>
    <xf numFmtId="0" fontId="0" fillId="0" borderId="2" xfId="0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0" fillId="3" borderId="2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5" borderId="2" xfId="0" applyFill="1" applyBorder="1" applyProtection="1">
      <protection locked="0"/>
    </xf>
    <xf numFmtId="0" fontId="0" fillId="6" borderId="2" xfId="0" applyFill="1" applyBorder="1" applyProtection="1">
      <protection locked="0"/>
    </xf>
    <xf numFmtId="0" fontId="0" fillId="7" borderId="2" xfId="0" applyFill="1" applyBorder="1" applyProtection="1">
      <protection locked="0"/>
    </xf>
    <xf numFmtId="0" fontId="0" fillId="8" borderId="2" xfId="0" applyFill="1" applyBorder="1" applyProtection="1">
      <protection locked="0"/>
    </xf>
    <xf numFmtId="0" fontId="0" fillId="9" borderId="2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/>
    <xf numFmtId="0" fontId="4" fillId="0" borderId="3" xfId="4" quotePrefix="1" applyBorder="1"/>
    <xf numFmtId="0" fontId="0" fillId="0" borderId="3" xfId="0" applyBorder="1" applyAlignment="1">
      <alignment horizontal="left"/>
    </xf>
    <xf numFmtId="43" fontId="0" fillId="0" borderId="4" xfId="5" applyFont="1" applyFill="1" applyBorder="1" applyProtection="1"/>
    <xf numFmtId="43" fontId="0" fillId="0" borderId="3" xfId="5" applyFont="1" applyFill="1" applyBorder="1" applyProtection="1"/>
    <xf numFmtId="10" fontId="4" fillId="0" borderId="3" xfId="6" applyNumberFormat="1" applyFont="1" applyBorder="1" applyAlignment="1">
      <alignment horizontal="center"/>
    </xf>
    <xf numFmtId="164" fontId="0" fillId="0" borderId="3" xfId="2" applyNumberFormat="1" applyFont="1" applyBorder="1" applyAlignment="1" applyProtection="1">
      <alignment horizontal="center"/>
    </xf>
    <xf numFmtId="43" fontId="0" fillId="2" borderId="3" xfId="0" applyNumberFormat="1" applyFill="1" applyBorder="1"/>
    <xf numFmtId="43" fontId="0" fillId="3" borderId="3" xfId="0" applyNumberFormat="1" applyFill="1" applyBorder="1"/>
    <xf numFmtId="43" fontId="0" fillId="4" borderId="3" xfId="0" applyNumberFormat="1" applyFill="1" applyBorder="1" applyProtection="1">
      <protection locked="0"/>
    </xf>
    <xf numFmtId="43" fontId="4" fillId="4" borderId="3" xfId="5" applyFont="1" applyFill="1" applyBorder="1" applyProtection="1">
      <protection locked="0"/>
    </xf>
    <xf numFmtId="43" fontId="0" fillId="5" borderId="3" xfId="0" applyNumberFormat="1" applyFill="1" applyBorder="1" applyProtection="1">
      <protection locked="0"/>
    </xf>
    <xf numFmtId="43" fontId="0" fillId="5" borderId="3" xfId="5" applyFont="1" applyFill="1" applyBorder="1" applyProtection="1">
      <protection locked="0"/>
    </xf>
    <xf numFmtId="43" fontId="0" fillId="6" borderId="3" xfId="0" applyNumberFormat="1" applyFill="1" applyBorder="1" applyProtection="1">
      <protection locked="0"/>
    </xf>
    <xf numFmtId="43" fontId="0" fillId="6" borderId="3" xfId="5" applyFont="1" applyFill="1" applyBorder="1" applyProtection="1">
      <protection locked="0"/>
    </xf>
    <xf numFmtId="43" fontId="0" fillId="7" borderId="3" xfId="0" applyNumberFormat="1" applyFill="1" applyBorder="1" applyProtection="1">
      <protection locked="0"/>
    </xf>
    <xf numFmtId="43" fontId="0" fillId="7" borderId="3" xfId="5" applyFont="1" applyFill="1" applyBorder="1" applyProtection="1">
      <protection locked="0"/>
    </xf>
    <xf numFmtId="43" fontId="0" fillId="8" borderId="3" xfId="0" applyNumberFormat="1" applyFill="1" applyBorder="1" applyProtection="1">
      <protection locked="0"/>
    </xf>
    <xf numFmtId="43" fontId="0" fillId="8" borderId="3" xfId="5" applyFont="1" applyFill="1" applyBorder="1" applyProtection="1">
      <protection locked="0"/>
    </xf>
    <xf numFmtId="43" fontId="0" fillId="9" borderId="3" xfId="0" applyNumberFormat="1" applyFill="1" applyBorder="1" applyProtection="1">
      <protection locked="0"/>
    </xf>
    <xf numFmtId="43" fontId="0" fillId="9" borderId="3" xfId="5" applyFont="1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/>
    <xf numFmtId="0" fontId="4" fillId="0" borderId="4" xfId="4" quotePrefix="1" applyBorder="1"/>
    <xf numFmtId="0" fontId="0" fillId="0" borderId="4" xfId="0" applyBorder="1" applyAlignment="1">
      <alignment horizontal="left"/>
    </xf>
    <xf numFmtId="10" fontId="4" fillId="0" borderId="4" xfId="6" applyNumberFormat="1" applyFont="1" applyBorder="1" applyAlignment="1">
      <alignment horizontal="center"/>
    </xf>
    <xf numFmtId="164" fontId="0" fillId="0" borderId="4" xfId="2" applyNumberFormat="1" applyFont="1" applyBorder="1" applyAlignment="1" applyProtection="1">
      <alignment horizontal="center"/>
    </xf>
    <xf numFmtId="43" fontId="0" fillId="2" borderId="4" xfId="0" applyNumberFormat="1" applyFill="1" applyBorder="1"/>
    <xf numFmtId="43" fontId="0" fillId="3" borderId="4" xfId="0" applyNumberFormat="1" applyFill="1" applyBorder="1"/>
    <xf numFmtId="43" fontId="0" fillId="4" borderId="4" xfId="0" applyNumberFormat="1" applyFill="1" applyBorder="1" applyProtection="1">
      <protection locked="0"/>
    </xf>
    <xf numFmtId="43" fontId="4" fillId="4" borderId="4" xfId="5" applyFont="1" applyFill="1" applyBorder="1" applyProtection="1">
      <protection locked="0"/>
    </xf>
    <xf numFmtId="43" fontId="0" fillId="5" borderId="4" xfId="0" applyNumberFormat="1" applyFill="1" applyBorder="1" applyProtection="1">
      <protection locked="0"/>
    </xf>
    <xf numFmtId="43" fontId="0" fillId="5" borderId="4" xfId="5" applyFont="1" applyFill="1" applyBorder="1" applyProtection="1">
      <protection locked="0"/>
    </xf>
    <xf numFmtId="43" fontId="0" fillId="6" borderId="4" xfId="0" applyNumberFormat="1" applyFill="1" applyBorder="1" applyProtection="1">
      <protection locked="0"/>
    </xf>
    <xf numFmtId="43" fontId="0" fillId="6" borderId="4" xfId="5" applyFont="1" applyFill="1" applyBorder="1" applyProtection="1">
      <protection locked="0"/>
    </xf>
    <xf numFmtId="43" fontId="0" fillId="7" borderId="4" xfId="0" applyNumberFormat="1" applyFill="1" applyBorder="1" applyProtection="1">
      <protection locked="0"/>
    </xf>
    <xf numFmtId="43" fontId="0" fillId="7" borderId="4" xfId="5" applyFont="1" applyFill="1" applyBorder="1" applyProtection="1">
      <protection locked="0"/>
    </xf>
    <xf numFmtId="43" fontId="0" fillId="8" borderId="4" xfId="0" applyNumberFormat="1" applyFill="1" applyBorder="1" applyProtection="1">
      <protection locked="0"/>
    </xf>
    <xf numFmtId="43" fontId="0" fillId="8" borderId="4" xfId="5" applyFont="1" applyFill="1" applyBorder="1" applyProtection="1">
      <protection locked="0"/>
    </xf>
    <xf numFmtId="43" fontId="0" fillId="9" borderId="4" xfId="0" applyNumberFormat="1" applyFill="1" applyBorder="1" applyProtection="1">
      <protection locked="0"/>
    </xf>
    <xf numFmtId="43" fontId="0" fillId="9" borderId="4" xfId="5" applyFont="1" applyFill="1" applyBorder="1" applyProtection="1">
      <protection locked="0"/>
    </xf>
    <xf numFmtId="0" fontId="0" fillId="0" borderId="4" xfId="0" applyBorder="1" applyProtection="1">
      <protection locked="0"/>
    </xf>
    <xf numFmtId="0" fontId="4" fillId="0" borderId="4" xfId="4" applyBorder="1"/>
    <xf numFmtId="0" fontId="4" fillId="0" borderId="4" xfId="0" applyFont="1" applyBorder="1"/>
    <xf numFmtId="43" fontId="4" fillId="0" borderId="4" xfId="5" applyFont="1" applyFill="1" applyBorder="1" applyProtection="1"/>
    <xf numFmtId="43" fontId="4" fillId="0" borderId="3" xfId="5" applyFont="1" applyFill="1" applyBorder="1" applyProtection="1"/>
    <xf numFmtId="0" fontId="4" fillId="0" borderId="4" xfId="0" applyFont="1" applyBorder="1" applyProtection="1">
      <protection locked="0"/>
    </xf>
    <xf numFmtId="43" fontId="4" fillId="2" borderId="3" xfId="0" applyNumberFormat="1" applyFont="1" applyFill="1" applyBorder="1"/>
    <xf numFmtId="43" fontId="4" fillId="2" borderId="4" xfId="0" applyNumberFormat="1" applyFont="1" applyFill="1" applyBorder="1"/>
    <xf numFmtId="43" fontId="4" fillId="3" borderId="3" xfId="0" applyNumberFormat="1" applyFont="1" applyFill="1" applyBorder="1"/>
    <xf numFmtId="43" fontId="4" fillId="3" borderId="4" xfId="0" applyNumberFormat="1" applyFont="1" applyFill="1" applyBorder="1"/>
    <xf numFmtId="43" fontId="4" fillId="4" borderId="3" xfId="0" applyNumberFormat="1" applyFont="1" applyFill="1" applyBorder="1" applyProtection="1">
      <protection locked="0"/>
    </xf>
    <xf numFmtId="43" fontId="4" fillId="5" borderId="3" xfId="0" applyNumberFormat="1" applyFont="1" applyFill="1" applyBorder="1" applyProtection="1">
      <protection locked="0"/>
    </xf>
    <xf numFmtId="43" fontId="4" fillId="5" borderId="3" xfId="5" applyFont="1" applyFill="1" applyBorder="1" applyProtection="1">
      <protection locked="0"/>
    </xf>
    <xf numFmtId="43" fontId="4" fillId="6" borderId="3" xfId="0" applyNumberFormat="1" applyFont="1" applyFill="1" applyBorder="1" applyProtection="1">
      <protection locked="0"/>
    </xf>
    <xf numFmtId="43" fontId="4" fillId="6" borderId="3" xfId="5" applyFont="1" applyFill="1" applyBorder="1" applyProtection="1">
      <protection locked="0"/>
    </xf>
    <xf numFmtId="43" fontId="4" fillId="7" borderId="3" xfId="0" applyNumberFormat="1" applyFont="1" applyFill="1" applyBorder="1" applyProtection="1">
      <protection locked="0"/>
    </xf>
    <xf numFmtId="43" fontId="4" fillId="7" borderId="3" xfId="5" applyFont="1" applyFill="1" applyBorder="1" applyProtection="1">
      <protection locked="0"/>
    </xf>
    <xf numFmtId="0" fontId="4" fillId="0" borderId="0" xfId="0" applyFont="1"/>
    <xf numFmtId="0" fontId="4" fillId="0" borderId="5" xfId="4" quotePrefix="1" applyBorder="1"/>
    <xf numFmtId="0" fontId="4" fillId="0" borderId="5" xfId="4" applyBorder="1"/>
    <xf numFmtId="0" fontId="0" fillId="0" borderId="5" xfId="0" applyBorder="1"/>
    <xf numFmtId="43" fontId="0" fillId="0" borderId="0" xfId="5" applyFont="1" applyFill="1" applyBorder="1" applyProtection="1"/>
    <xf numFmtId="0" fontId="0" fillId="0" borderId="5" xfId="0" applyBorder="1" applyProtection="1">
      <protection locked="0"/>
    </xf>
    <xf numFmtId="0" fontId="0" fillId="0" borderId="6" xfId="0" applyBorder="1"/>
    <xf numFmtId="0" fontId="4" fillId="0" borderId="6" xfId="4" quotePrefix="1" applyBorder="1"/>
    <xf numFmtId="0" fontId="4" fillId="0" borderId="6" xfId="4" applyBorder="1"/>
    <xf numFmtId="43" fontId="0" fillId="0" borderId="6" xfId="5" applyFont="1" applyFill="1" applyBorder="1" applyProtection="1"/>
    <xf numFmtId="43" fontId="0" fillId="0" borderId="2" xfId="5" applyFont="1" applyFill="1" applyBorder="1" applyProtection="1"/>
    <xf numFmtId="10" fontId="4" fillId="0" borderId="6" xfId="6" applyNumberFormat="1" applyFont="1" applyBorder="1" applyAlignment="1">
      <alignment horizontal="center"/>
    </xf>
    <xf numFmtId="0" fontId="0" fillId="0" borderId="6" xfId="0" applyBorder="1" applyProtection="1">
      <protection locked="0"/>
    </xf>
    <xf numFmtId="43" fontId="0" fillId="2" borderId="6" xfId="0" applyNumberFormat="1" applyFill="1" applyBorder="1"/>
    <xf numFmtId="43" fontId="0" fillId="3" borderId="6" xfId="0" applyNumberFormat="1" applyFill="1" applyBorder="1"/>
    <xf numFmtId="43" fontId="0" fillId="4" borderId="6" xfId="0" applyNumberFormat="1" applyFill="1" applyBorder="1" applyProtection="1">
      <protection locked="0"/>
    </xf>
    <xf numFmtId="43" fontId="4" fillId="4" borderId="6" xfId="5" applyFont="1" applyFill="1" applyBorder="1" applyProtection="1">
      <protection locked="0"/>
    </xf>
    <xf numFmtId="43" fontId="0" fillId="5" borderId="6" xfId="0" applyNumberFormat="1" applyFill="1" applyBorder="1" applyProtection="1">
      <protection locked="0"/>
    </xf>
    <xf numFmtId="43" fontId="0" fillId="5" borderId="6" xfId="5" applyFont="1" applyFill="1" applyBorder="1" applyProtection="1">
      <protection locked="0"/>
    </xf>
    <xf numFmtId="43" fontId="0" fillId="6" borderId="6" xfId="0" applyNumberFormat="1" applyFill="1" applyBorder="1" applyProtection="1">
      <protection locked="0"/>
    </xf>
    <xf numFmtId="43" fontId="0" fillId="6" borderId="6" xfId="5" applyFont="1" applyFill="1" applyBorder="1" applyProtection="1">
      <protection locked="0"/>
    </xf>
    <xf numFmtId="43" fontId="0" fillId="7" borderId="2" xfId="0" applyNumberFormat="1" applyFill="1" applyBorder="1" applyProtection="1">
      <protection locked="0"/>
    </xf>
    <xf numFmtId="43" fontId="0" fillId="7" borderId="2" xfId="5" applyFont="1" applyFill="1" applyBorder="1" applyProtection="1">
      <protection locked="0"/>
    </xf>
    <xf numFmtId="43" fontId="0" fillId="8" borderId="2" xfId="0" applyNumberFormat="1" applyFill="1" applyBorder="1" applyProtection="1">
      <protection locked="0"/>
    </xf>
    <xf numFmtId="43" fontId="0" fillId="8" borderId="2" xfId="5" applyFont="1" applyFill="1" applyBorder="1" applyProtection="1">
      <protection locked="0"/>
    </xf>
    <xf numFmtId="43" fontId="0" fillId="9" borderId="2" xfId="0" applyNumberFormat="1" applyFill="1" applyBorder="1" applyProtection="1">
      <protection locked="0"/>
    </xf>
    <xf numFmtId="43" fontId="0" fillId="9" borderId="2" xfId="5" applyFont="1" applyFill="1" applyBorder="1" applyProtection="1">
      <protection locked="0"/>
    </xf>
    <xf numFmtId="164" fontId="4" fillId="0" borderId="4" xfId="2" applyNumberFormat="1" applyFont="1" applyBorder="1" applyAlignment="1" applyProtection="1">
      <alignment horizontal="center"/>
    </xf>
    <xf numFmtId="164" fontId="0" fillId="0" borderId="6" xfId="2" applyNumberFormat="1" applyFont="1" applyBorder="1" applyAlignment="1" applyProtection="1">
      <alignment horizontal="center"/>
    </xf>
    <xf numFmtId="43" fontId="0" fillId="7" borderId="6" xfId="0" applyNumberFormat="1" applyFill="1" applyBorder="1" applyProtection="1">
      <protection locked="0"/>
    </xf>
    <xf numFmtId="43" fontId="0" fillId="7" borderId="6" xfId="5" applyFont="1" applyFill="1" applyBorder="1" applyProtection="1">
      <protection locked="0"/>
    </xf>
    <xf numFmtId="43" fontId="0" fillId="8" borderId="6" xfId="0" applyNumberFormat="1" applyFill="1" applyBorder="1" applyProtection="1">
      <protection locked="0"/>
    </xf>
    <xf numFmtId="43" fontId="0" fillId="8" borderId="6" xfId="5" applyFont="1" applyFill="1" applyBorder="1" applyProtection="1">
      <protection locked="0"/>
    </xf>
    <xf numFmtId="43" fontId="0" fillId="9" borderId="6" xfId="0" applyNumberFormat="1" applyFill="1" applyBorder="1" applyProtection="1">
      <protection locked="0"/>
    </xf>
    <xf numFmtId="43" fontId="0" fillId="9" borderId="6" xfId="5" applyFont="1" applyFill="1" applyBorder="1" applyProtection="1">
      <protection locked="0"/>
    </xf>
    <xf numFmtId="0" fontId="4" fillId="0" borderId="3" xfId="0" applyFont="1" applyBorder="1" applyProtection="1">
      <protection locked="0"/>
    </xf>
    <xf numFmtId="43" fontId="0" fillId="0" borderId="7" xfId="5" applyFont="1" applyFill="1" applyBorder="1" applyProtection="1"/>
    <xf numFmtId="43" fontId="4" fillId="2" borderId="7" xfId="5" applyFont="1" applyFill="1" applyBorder="1" applyProtection="1"/>
    <xf numFmtId="43" fontId="4" fillId="3" borderId="7" xfId="5" applyFont="1" applyFill="1" applyBorder="1" applyProtection="1"/>
    <xf numFmtId="43" fontId="4" fillId="4" borderId="7" xfId="5" applyFont="1" applyFill="1" applyBorder="1" applyProtection="1"/>
    <xf numFmtId="43" fontId="0" fillId="5" borderId="7" xfId="0" applyNumberFormat="1" applyFill="1" applyBorder="1" applyProtection="1">
      <protection locked="0"/>
    </xf>
    <xf numFmtId="43" fontId="0" fillId="6" borderId="7" xfId="0" applyNumberFormat="1" applyFill="1" applyBorder="1" applyProtection="1">
      <protection locked="0"/>
    </xf>
    <xf numFmtId="43" fontId="0" fillId="7" borderId="7" xfId="0" applyNumberFormat="1" applyFill="1" applyBorder="1" applyProtection="1">
      <protection locked="0"/>
    </xf>
    <xf numFmtId="43" fontId="0" fillId="8" borderId="7" xfId="0" applyNumberFormat="1" applyFill="1" applyBorder="1" applyProtection="1">
      <protection locked="0"/>
    </xf>
    <xf numFmtId="43" fontId="0" fillId="2" borderId="0" xfId="0" applyNumberFormat="1" applyFill="1"/>
    <xf numFmtId="0" fontId="0" fillId="0" borderId="0" xfId="0" applyAlignment="1">
      <alignment horizontal="left"/>
    </xf>
    <xf numFmtId="0" fontId="4" fillId="0" borderId="0" xfId="4"/>
    <xf numFmtId="0" fontId="4" fillId="0" borderId="0" xfId="0" applyFont="1" applyAlignment="1" applyProtection="1">
      <alignment horizontal="left"/>
      <protection locked="0"/>
    </xf>
    <xf numFmtId="1" fontId="4" fillId="0" borderId="0" xfId="0" applyNumberFormat="1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4" fontId="0" fillId="0" borderId="0" xfId="0" applyNumberFormat="1"/>
    <xf numFmtId="166" fontId="0" fillId="0" borderId="0" xfId="0" applyNumberFormat="1"/>
    <xf numFmtId="165" fontId="0" fillId="0" borderId="0" xfId="0" applyNumberFormat="1"/>
    <xf numFmtId="0" fontId="9" fillId="4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9" fillId="7" borderId="0" xfId="0" applyFont="1" applyFill="1" applyAlignment="1">
      <alignment horizontal="center"/>
    </xf>
    <xf numFmtId="0" fontId="9" fillId="8" borderId="0" xfId="0" applyFont="1" applyFill="1" applyAlignment="1">
      <alignment horizontal="center"/>
    </xf>
    <xf numFmtId="0" fontId="9" fillId="9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9" fillId="6" borderId="0" xfId="0" applyFont="1" applyFill="1" applyAlignment="1">
      <alignment horizontal="center"/>
    </xf>
    <xf numFmtId="0" fontId="10" fillId="7" borderId="0" xfId="0" applyFont="1" applyFill="1" applyAlignment="1">
      <alignment horizontal="center"/>
    </xf>
    <xf numFmtId="0" fontId="10" fillId="8" borderId="0" xfId="0" applyFont="1" applyFill="1" applyAlignment="1">
      <alignment horizontal="center"/>
    </xf>
    <xf numFmtId="0" fontId="10" fillId="9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10" fillId="5" borderId="0" xfId="0" applyFont="1" applyFill="1" applyAlignment="1">
      <alignment horizontal="center"/>
    </xf>
    <xf numFmtId="0" fontId="10" fillId="6" borderId="0" xfId="0" applyFont="1" applyFill="1" applyAlignment="1">
      <alignment horizontal="center"/>
    </xf>
    <xf numFmtId="0" fontId="6" fillId="4" borderId="0" xfId="0" applyFont="1" applyFill="1" applyAlignment="1" applyProtection="1">
      <alignment horizontal="right"/>
      <protection locked="0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8" fillId="4" borderId="2" xfId="0" applyFont="1" applyFill="1" applyBorder="1" applyAlignment="1">
      <alignment horizontal="center"/>
    </xf>
    <xf numFmtId="43" fontId="6" fillId="4" borderId="3" xfId="0" applyNumberFormat="1" applyFont="1" applyFill="1" applyBorder="1"/>
    <xf numFmtId="43" fontId="8" fillId="4" borderId="3" xfId="4" applyNumberFormat="1" applyFont="1" applyFill="1" applyBorder="1"/>
    <xf numFmtId="43" fontId="6" fillId="4" borderId="4" xfId="0" applyNumberFormat="1" applyFont="1" applyFill="1" applyBorder="1"/>
    <xf numFmtId="43" fontId="8" fillId="4" borderId="4" xfId="4" applyNumberFormat="1" applyFont="1" applyFill="1" applyBorder="1"/>
    <xf numFmtId="43" fontId="8" fillId="4" borderId="4" xfId="0" applyNumberFormat="1" applyFont="1" applyFill="1" applyBorder="1"/>
    <xf numFmtId="43" fontId="8" fillId="4" borderId="3" xfId="0" applyNumberFormat="1" applyFont="1" applyFill="1" applyBorder="1"/>
    <xf numFmtId="43" fontId="8" fillId="4" borderId="5" xfId="4" applyNumberFormat="1" applyFont="1" applyFill="1" applyBorder="1"/>
    <xf numFmtId="43" fontId="6" fillId="4" borderId="6" xfId="0" applyNumberFormat="1" applyFont="1" applyFill="1" applyBorder="1"/>
    <xf numFmtId="43" fontId="8" fillId="4" borderId="6" xfId="4" applyNumberFormat="1" applyFont="1" applyFill="1" applyBorder="1"/>
    <xf numFmtId="43" fontId="6" fillId="4" borderId="0" xfId="0" applyNumberFormat="1" applyFont="1" applyFill="1"/>
    <xf numFmtId="0" fontId="8" fillId="4" borderId="3" xfId="0" applyFont="1" applyFill="1" applyBorder="1" applyAlignment="1" applyProtection="1">
      <alignment horizontal="center"/>
      <protection locked="0"/>
    </xf>
    <xf numFmtId="43" fontId="6" fillId="4" borderId="0" xfId="5" applyFont="1" applyFill="1" applyBorder="1" applyProtection="1"/>
    <xf numFmtId="43" fontId="6" fillId="4" borderId="8" xfId="0" applyNumberFormat="1" applyFont="1" applyFill="1" applyBorder="1"/>
    <xf numFmtId="0" fontId="8" fillId="4" borderId="0" xfId="0" applyFont="1" applyFill="1" applyProtection="1">
      <protection locked="0"/>
    </xf>
    <xf numFmtId="43" fontId="6" fillId="4" borderId="0" xfId="0" applyNumberFormat="1" applyFont="1" applyFill="1" applyProtection="1">
      <protection locked="0"/>
    </xf>
    <xf numFmtId="0" fontId="6" fillId="10" borderId="0" xfId="0" applyFont="1" applyFill="1" applyProtection="1">
      <protection locked="0"/>
    </xf>
    <xf numFmtId="0" fontId="9" fillId="10" borderId="0" xfId="0" applyFont="1" applyFill="1" applyAlignment="1">
      <alignment horizontal="center"/>
    </xf>
    <xf numFmtId="0" fontId="7" fillId="10" borderId="1" xfId="3" applyFont="1" applyFill="1" applyAlignment="1" applyProtection="1">
      <alignment horizontal="center" wrapText="1"/>
    </xf>
    <xf numFmtId="0" fontId="8" fillId="10" borderId="0" xfId="0" applyFont="1" applyFill="1" applyAlignment="1" applyProtection="1">
      <alignment horizontal="center"/>
      <protection locked="0"/>
    </xf>
    <xf numFmtId="0" fontId="6" fillId="10" borderId="0" xfId="0" applyFont="1" applyFill="1" applyAlignment="1" applyProtection="1">
      <alignment horizontal="center"/>
      <protection locked="0"/>
    </xf>
    <xf numFmtId="0" fontId="6" fillId="10" borderId="2" xfId="0" applyFont="1" applyFill="1" applyBorder="1" applyProtection="1">
      <protection locked="0"/>
    </xf>
    <xf numFmtId="43" fontId="6" fillId="10" borderId="3" xfId="0" applyNumberFormat="1" applyFont="1" applyFill="1" applyBorder="1" applyProtection="1">
      <protection locked="0"/>
    </xf>
    <xf numFmtId="43" fontId="6" fillId="10" borderId="3" xfId="5" applyFont="1" applyFill="1" applyBorder="1" applyProtection="1">
      <protection locked="0"/>
    </xf>
    <xf numFmtId="43" fontId="6" fillId="10" borderId="7" xfId="0" applyNumberFormat="1" applyFont="1" applyFill="1" applyBorder="1" applyProtection="1">
      <protection locked="0"/>
    </xf>
    <xf numFmtId="0" fontId="0" fillId="4" borderId="0" xfId="0" applyFill="1" applyAlignment="1" applyProtection="1">
      <alignment horizontal="right"/>
      <protection locked="0"/>
    </xf>
    <xf numFmtId="0" fontId="0" fillId="4" borderId="0" xfId="0" applyFill="1"/>
    <xf numFmtId="0" fontId="0" fillId="4" borderId="0" xfId="0" applyFill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2" xfId="0" applyFont="1" applyFill="1" applyBorder="1" applyAlignment="1">
      <alignment horizontal="center"/>
    </xf>
    <xf numFmtId="43" fontId="0" fillId="4" borderId="3" xfId="0" applyNumberFormat="1" applyFill="1" applyBorder="1"/>
    <xf numFmtId="43" fontId="4" fillId="4" borderId="3" xfId="4" applyNumberFormat="1" applyFill="1" applyBorder="1"/>
    <xf numFmtId="43" fontId="0" fillId="4" borderId="4" xfId="0" applyNumberFormat="1" applyFill="1" applyBorder="1"/>
    <xf numFmtId="43" fontId="4" fillId="4" borderId="4" xfId="4" applyNumberFormat="1" applyFill="1" applyBorder="1"/>
    <xf numFmtId="43" fontId="4" fillId="4" borderId="4" xfId="0" applyNumberFormat="1" applyFont="1" applyFill="1" applyBorder="1"/>
    <xf numFmtId="43" fontId="4" fillId="4" borderId="3" xfId="0" applyNumberFormat="1" applyFont="1" applyFill="1" applyBorder="1"/>
    <xf numFmtId="43" fontId="0" fillId="4" borderId="6" xfId="0" applyNumberFormat="1" applyFill="1" applyBorder="1"/>
    <xf numFmtId="43" fontId="4" fillId="4" borderId="6" xfId="4" applyNumberFormat="1" applyFill="1" applyBorder="1"/>
    <xf numFmtId="43" fontId="0" fillId="4" borderId="0" xfId="0" applyNumberFormat="1" applyFill="1"/>
    <xf numFmtId="0" fontId="4" fillId="4" borderId="3" xfId="0" applyFont="1" applyFill="1" applyBorder="1" applyAlignment="1" applyProtection="1">
      <alignment horizontal="center"/>
      <protection locked="0"/>
    </xf>
    <xf numFmtId="43" fontId="0" fillId="4" borderId="0" xfId="5" applyFont="1" applyFill="1" applyBorder="1" applyProtection="1"/>
    <xf numFmtId="43" fontId="0" fillId="4" borderId="8" xfId="0" applyNumberFormat="1" applyFill="1" applyBorder="1"/>
    <xf numFmtId="0" fontId="4" fillId="4" borderId="0" xfId="0" applyFont="1" applyFill="1" applyProtection="1">
      <protection locked="0"/>
    </xf>
    <xf numFmtId="43" fontId="0" fillId="4" borderId="0" xfId="0" applyNumberFormat="1" applyFill="1" applyProtection="1">
      <protection locked="0"/>
    </xf>
    <xf numFmtId="0" fontId="0" fillId="10" borderId="0" xfId="0" applyFill="1" applyProtection="1">
      <protection locked="0"/>
    </xf>
    <xf numFmtId="0" fontId="10" fillId="10" borderId="0" xfId="0" applyFont="1" applyFill="1" applyAlignment="1">
      <alignment horizontal="center"/>
    </xf>
    <xf numFmtId="0" fontId="2" fillId="10" borderId="1" xfId="3" applyFill="1" applyAlignment="1" applyProtection="1">
      <alignment horizontal="center" wrapText="1"/>
    </xf>
    <xf numFmtId="0" fontId="4" fillId="10" borderId="0" xfId="0" applyFont="1" applyFill="1" applyAlignment="1" applyProtection="1">
      <alignment horizontal="center"/>
      <protection locked="0"/>
    </xf>
    <xf numFmtId="0" fontId="0" fillId="10" borderId="0" xfId="0" applyFill="1" applyAlignment="1" applyProtection="1">
      <alignment horizontal="center"/>
      <protection locked="0"/>
    </xf>
    <xf numFmtId="0" fontId="0" fillId="10" borderId="2" xfId="0" applyFill="1" applyBorder="1" applyProtection="1">
      <protection locked="0"/>
    </xf>
    <xf numFmtId="43" fontId="0" fillId="10" borderId="3" xfId="0" applyNumberFormat="1" applyFill="1" applyBorder="1" applyProtection="1">
      <protection locked="0"/>
    </xf>
    <xf numFmtId="43" fontId="0" fillId="10" borderId="3" xfId="5" applyFont="1" applyFill="1" applyBorder="1" applyProtection="1">
      <protection locked="0"/>
    </xf>
    <xf numFmtId="43" fontId="0" fillId="10" borderId="4" xfId="0" applyNumberFormat="1" applyFill="1" applyBorder="1" applyProtection="1">
      <protection locked="0"/>
    </xf>
    <xf numFmtId="43" fontId="0" fillId="10" borderId="4" xfId="5" applyFont="1" applyFill="1" applyBorder="1" applyProtection="1">
      <protection locked="0"/>
    </xf>
    <xf numFmtId="43" fontId="0" fillId="10" borderId="2" xfId="0" applyNumberFormat="1" applyFill="1" applyBorder="1" applyProtection="1">
      <protection locked="0"/>
    </xf>
    <xf numFmtId="43" fontId="0" fillId="10" borderId="2" xfId="5" applyFont="1" applyFill="1" applyBorder="1" applyProtection="1">
      <protection locked="0"/>
    </xf>
    <xf numFmtId="43" fontId="0" fillId="10" borderId="6" xfId="0" applyNumberFormat="1" applyFill="1" applyBorder="1" applyProtection="1">
      <protection locked="0"/>
    </xf>
    <xf numFmtId="43" fontId="0" fillId="10" borderId="6" xfId="5" applyFont="1" applyFill="1" applyBorder="1" applyProtection="1">
      <protection locked="0"/>
    </xf>
    <xf numFmtId="43" fontId="0" fillId="10" borderId="7" xfId="0" applyNumberFormat="1" applyFill="1" applyBorder="1" applyProtection="1">
      <protection locked="0"/>
    </xf>
  </cellXfs>
  <cellStyles count="7">
    <cellStyle name="Comma 4 2 2" xfId="5" xr:uid="{9856FD19-5D54-48E7-8900-9FD465270DDB}"/>
    <cellStyle name="Currency" xfId="1" builtinId="4"/>
    <cellStyle name="Heading 3" xfId="3" builtinId="18"/>
    <cellStyle name="Normal" xfId="0" builtinId="0"/>
    <cellStyle name="Normal 2 2 2 2" xfId="4" xr:uid="{4979EBA7-4DE8-4453-B571-65131703E12F}"/>
    <cellStyle name="Normal 4" xfId="6" xr:uid="{DDD25DFA-E9FC-4B3F-89C6-DB121698C9E6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41E71-1303-4D5A-AD3C-BD9B370AF22B}">
  <dimension ref="A1:C15"/>
  <sheetViews>
    <sheetView tabSelected="1" workbookViewId="0">
      <selection activeCell="B9" sqref="B9"/>
    </sheetView>
  </sheetViews>
  <sheetFormatPr defaultRowHeight="15"/>
  <cols>
    <col min="2" max="2" width="59.28515625" bestFit="1" customWidth="1"/>
    <col min="3" max="3" width="18.140625" bestFit="1" customWidth="1"/>
  </cols>
  <sheetData>
    <row r="1" spans="1:3">
      <c r="A1" s="324" t="s">
        <v>243</v>
      </c>
      <c r="B1" s="324"/>
      <c r="C1" s="324"/>
    </row>
    <row r="3" spans="1:3">
      <c r="B3" t="s">
        <v>244</v>
      </c>
      <c r="C3" s="2">
        <f>'NERC at 062025'!AE188</f>
        <v>3635635.7900000005</v>
      </c>
    </row>
    <row r="4" spans="1:3">
      <c r="B4" t="s">
        <v>245</v>
      </c>
      <c r="C4" s="2">
        <f>+'NERC at 122025'!AE194</f>
        <v>4107697.1999999997</v>
      </c>
    </row>
    <row r="5" spans="1:3">
      <c r="B5" t="s">
        <v>246</v>
      </c>
      <c r="C5" s="1"/>
    </row>
    <row r="6" spans="1:3" ht="15.75" thickBot="1">
      <c r="B6" t="s">
        <v>247</v>
      </c>
      <c r="C6" s="3">
        <f>C3-C4-C5</f>
        <v>-472061.40999999922</v>
      </c>
    </row>
    <row r="7" spans="1:3" ht="15.75" thickTop="1"/>
    <row r="8" spans="1:3">
      <c r="C8" s="319"/>
    </row>
    <row r="10" spans="1:3">
      <c r="C10" s="320"/>
    </row>
    <row r="15" spans="1:3">
      <c r="C15" s="321"/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B0DC1-22EF-4E09-B502-4C9152DE336F}">
  <dimension ref="A1:CR212"/>
  <sheetViews>
    <sheetView topLeftCell="C1" zoomScale="70" zoomScaleNormal="70" workbookViewId="0">
      <pane ySplit="7" topLeftCell="A8" activePane="bottomLeft" state="frozen"/>
      <selection pane="bottomLeft" activeCell="CE5" sqref="CE5"/>
    </sheetView>
  </sheetViews>
  <sheetFormatPr defaultColWidth="9.140625" defaultRowHeight="14.25"/>
  <cols>
    <col min="1" max="1" width="7.85546875" style="4" bestFit="1" customWidth="1"/>
    <col min="2" max="2" width="1.85546875" style="4" customWidth="1"/>
    <col min="3" max="3" width="99.7109375" style="5" bestFit="1" customWidth="1"/>
    <col min="4" max="4" width="25.42578125" style="6" bestFit="1" customWidth="1"/>
    <col min="5" max="5" width="14.42578125" style="4" bestFit="1" customWidth="1"/>
    <col min="6" max="6" width="6" style="4" bestFit="1" customWidth="1"/>
    <col min="7" max="7" width="14.42578125" style="4" bestFit="1" customWidth="1"/>
    <col min="8" max="8" width="2.85546875" style="4" customWidth="1"/>
    <col min="9" max="9" width="14.42578125" style="4" bestFit="1" customWidth="1"/>
    <col min="10" max="10" width="2.85546875" style="4" customWidth="1"/>
    <col min="11" max="11" width="14.85546875" style="4" bestFit="1" customWidth="1"/>
    <col min="12" max="12" width="2.85546875" style="4" customWidth="1"/>
    <col min="13" max="13" width="14.5703125" style="4" bestFit="1" customWidth="1"/>
    <col min="14" max="14" width="3" style="4" customWidth="1"/>
    <col min="15" max="15" width="14.85546875" style="4" bestFit="1" customWidth="1"/>
    <col min="16" max="16" width="2.85546875" style="4" customWidth="1"/>
    <col min="17" max="17" width="14.85546875" style="4" bestFit="1" customWidth="1"/>
    <col min="18" max="18" width="3.140625" style="4" customWidth="1"/>
    <col min="19" max="19" width="14.85546875" style="4" bestFit="1" customWidth="1"/>
    <col min="20" max="20" width="2.85546875" style="4" customWidth="1"/>
    <col min="21" max="21" width="14.85546875" style="4" bestFit="1" customWidth="1"/>
    <col min="22" max="22" width="2.85546875" style="4" customWidth="1"/>
    <col min="23" max="23" width="17.140625" style="4" bestFit="1" customWidth="1"/>
    <col min="24" max="24" width="3.42578125" style="4" customWidth="1"/>
    <col min="25" max="25" width="14.85546875" style="5" bestFit="1" customWidth="1"/>
    <col min="26" max="26" width="3.5703125" style="5" customWidth="1"/>
    <col min="27" max="27" width="16.42578125" style="9" bestFit="1" customWidth="1"/>
    <col min="28" max="28" width="25.85546875" style="9" bestFit="1" customWidth="1"/>
    <col min="29" max="29" width="13.42578125" style="9" bestFit="1" customWidth="1"/>
    <col min="30" max="30" width="16.85546875" style="9" bestFit="1" customWidth="1"/>
    <col min="31" max="31" width="17.28515625" style="9" bestFit="1" customWidth="1"/>
    <col min="32" max="32" width="16.42578125" style="9" bestFit="1" customWidth="1"/>
    <col min="33" max="33" width="19.140625" style="9" bestFit="1" customWidth="1"/>
    <col min="34" max="35" width="16.42578125" style="7" bestFit="1" customWidth="1"/>
    <col min="36" max="36" width="17.85546875" style="7" bestFit="1" customWidth="1"/>
    <col min="37" max="37" width="16.85546875" style="7" bestFit="1" customWidth="1"/>
    <col min="38" max="38" width="17.28515625" style="7" bestFit="1" customWidth="1"/>
    <col min="39" max="39" width="15.85546875" style="7" bestFit="1" customWidth="1"/>
    <col min="40" max="40" width="17.28515625" style="7" bestFit="1" customWidth="1"/>
    <col min="41" max="42" width="16.42578125" style="8" bestFit="1" customWidth="1"/>
    <col min="43" max="43" width="17.85546875" style="8" bestFit="1" customWidth="1"/>
    <col min="44" max="44" width="16.85546875" style="8" bestFit="1" customWidth="1"/>
    <col min="45" max="45" width="17.28515625" style="8" bestFit="1" customWidth="1"/>
    <col min="46" max="46" width="15.5703125" style="8" bestFit="1" customWidth="1"/>
    <col min="47" max="47" width="17.28515625" style="8" bestFit="1" customWidth="1"/>
    <col min="48" max="49" width="16.42578125" style="9" bestFit="1" customWidth="1"/>
    <col min="50" max="50" width="17.85546875" style="9" bestFit="1" customWidth="1"/>
    <col min="51" max="51" width="16.85546875" style="9" bestFit="1" customWidth="1"/>
    <col min="52" max="52" width="17.28515625" style="9" bestFit="1" customWidth="1"/>
    <col min="53" max="53" width="17.42578125" style="9" bestFit="1" customWidth="1"/>
    <col min="54" max="54" width="17.28515625" style="9" bestFit="1" customWidth="1"/>
    <col min="55" max="55" width="20.28515625" style="10" bestFit="1" customWidth="1"/>
    <col min="56" max="56" width="16.42578125" style="10" bestFit="1" customWidth="1"/>
    <col min="57" max="57" width="17.85546875" style="10" bestFit="1" customWidth="1"/>
    <col min="58" max="58" width="16.85546875" style="10" bestFit="1" customWidth="1"/>
    <col min="59" max="59" width="17.28515625" style="10" bestFit="1" customWidth="1"/>
    <col min="60" max="60" width="17.42578125" style="10" bestFit="1" customWidth="1"/>
    <col min="61" max="61" width="17.28515625" style="10" bestFit="1" customWidth="1"/>
    <col min="62" max="62" width="17.7109375" style="11" bestFit="1" customWidth="1"/>
    <col min="63" max="63" width="16.42578125" style="11" bestFit="1" customWidth="1"/>
    <col min="64" max="64" width="17.85546875" style="11" bestFit="1" customWidth="1"/>
    <col min="65" max="65" width="16.85546875" style="11" bestFit="1" customWidth="1"/>
    <col min="66" max="66" width="18.5703125" style="11" bestFit="1" customWidth="1"/>
    <col min="67" max="67" width="17.28515625" style="11" bestFit="1" customWidth="1"/>
    <col min="68" max="68" width="19.140625" style="11" bestFit="1" customWidth="1"/>
    <col min="69" max="69" width="17.7109375" style="12" bestFit="1" customWidth="1"/>
    <col min="70" max="70" width="16.42578125" style="12" bestFit="1" customWidth="1"/>
    <col min="71" max="71" width="17.85546875" style="12" bestFit="1" customWidth="1"/>
    <col min="72" max="72" width="16.85546875" style="12" bestFit="1" customWidth="1"/>
    <col min="73" max="73" width="18.5703125" style="12" bestFit="1" customWidth="1"/>
    <col min="74" max="74" width="17.28515625" style="12" bestFit="1" customWidth="1"/>
    <col min="75" max="75" width="19.140625" style="12" bestFit="1" customWidth="1"/>
    <col min="76" max="76" width="17.7109375" style="13" bestFit="1" customWidth="1"/>
    <col min="77" max="77" width="16.42578125" style="13" bestFit="1" customWidth="1"/>
    <col min="78" max="78" width="17.85546875" style="13" bestFit="1" customWidth="1"/>
    <col min="79" max="79" width="16.85546875" style="13" bestFit="1" customWidth="1"/>
    <col min="80" max="80" width="18.5703125" style="13" bestFit="1" customWidth="1"/>
    <col min="81" max="81" width="17.5703125" style="13" bestFit="1" customWidth="1"/>
    <col min="82" max="82" width="19.140625" style="13" bestFit="1" customWidth="1"/>
    <col min="83" max="83" width="17.7109375" style="361" bestFit="1" customWidth="1"/>
    <col min="84" max="84" width="16.42578125" style="361" bestFit="1" customWidth="1"/>
    <col min="85" max="85" width="17.85546875" style="361" bestFit="1" customWidth="1"/>
    <col min="86" max="86" width="16.85546875" style="361" bestFit="1" customWidth="1"/>
    <col min="87" max="87" width="18.5703125" style="361" bestFit="1" customWidth="1"/>
    <col min="88" max="88" width="17.42578125" style="361" bestFit="1" customWidth="1"/>
    <col min="89" max="89" width="19.140625" style="361" bestFit="1" customWidth="1"/>
    <col min="90" max="90" width="17.7109375" style="14" bestFit="1" customWidth="1"/>
    <col min="91" max="91" width="16.42578125" style="14" bestFit="1" customWidth="1"/>
    <col min="92" max="92" width="17.85546875" style="14" bestFit="1" customWidth="1"/>
    <col min="93" max="93" width="16.85546875" style="14" bestFit="1" customWidth="1"/>
    <col min="94" max="94" width="18.5703125" style="14" bestFit="1" customWidth="1"/>
    <col min="95" max="95" width="17.42578125" style="14" bestFit="1" customWidth="1"/>
    <col min="96" max="96" width="19.140625" style="14" bestFit="1" customWidth="1"/>
    <col min="97" max="16384" width="9.140625" style="4"/>
  </cols>
  <sheetData>
    <row r="1" spans="1:96">
      <c r="AB1" s="341" t="s">
        <v>0</v>
      </c>
      <c r="AC1" s="9">
        <v>0.98599999999999999</v>
      </c>
    </row>
    <row r="2" spans="1:96">
      <c r="A2" s="15"/>
      <c r="B2" s="15"/>
      <c r="C2" s="98" t="s">
        <v>1</v>
      </c>
      <c r="D2" s="16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7"/>
      <c r="Z2" s="17"/>
      <c r="AA2" s="342"/>
      <c r="AB2" s="342"/>
      <c r="AC2" s="343"/>
      <c r="AD2" s="343"/>
      <c r="AE2" s="343"/>
      <c r="AF2" s="343"/>
      <c r="AG2" s="343"/>
      <c r="AH2" s="18"/>
      <c r="AI2" s="18"/>
      <c r="AJ2" s="19"/>
      <c r="AK2" s="19"/>
      <c r="AL2" s="19"/>
      <c r="AM2" s="19"/>
      <c r="AN2" s="19"/>
    </row>
    <row r="3" spans="1:96" ht="15.95" customHeight="1">
      <c r="A3" s="15"/>
      <c r="B3" s="15"/>
      <c r="C3" s="20" t="s">
        <v>2</v>
      </c>
      <c r="D3" s="16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17"/>
      <c r="Z3" s="17"/>
      <c r="AA3" s="330" t="s">
        <v>3</v>
      </c>
      <c r="AB3" s="330"/>
      <c r="AC3" s="330"/>
      <c r="AD3" s="322"/>
      <c r="AE3" s="322"/>
      <c r="AF3" s="322"/>
      <c r="AG3" s="322"/>
      <c r="AH3" s="328">
        <v>2017</v>
      </c>
      <c r="AI3" s="328"/>
      <c r="AJ3" s="328"/>
      <c r="AK3" s="100"/>
      <c r="AL3" s="100"/>
      <c r="AM3" s="100"/>
      <c r="AN3" s="100"/>
      <c r="AO3" s="329">
        <v>2018</v>
      </c>
      <c r="AP3" s="329"/>
      <c r="AQ3" s="329"/>
      <c r="AV3" s="330">
        <v>2019</v>
      </c>
      <c r="AW3" s="330"/>
      <c r="AX3" s="330"/>
      <c r="BC3" s="331">
        <v>2020</v>
      </c>
      <c r="BD3" s="331"/>
      <c r="BE3" s="331"/>
      <c r="BJ3" s="332">
        <v>2021</v>
      </c>
      <c r="BK3" s="332"/>
      <c r="BL3" s="332"/>
      <c r="BQ3" s="325">
        <v>2022</v>
      </c>
      <c r="BR3" s="325"/>
      <c r="BS3" s="325"/>
      <c r="BX3" s="326">
        <v>2023</v>
      </c>
      <c r="BY3" s="326"/>
      <c r="BZ3" s="326"/>
      <c r="CE3" s="362">
        <v>2024</v>
      </c>
      <c r="CF3" s="362"/>
      <c r="CG3" s="362"/>
      <c r="CL3" s="327">
        <v>2025</v>
      </c>
      <c r="CM3" s="327"/>
      <c r="CN3" s="327"/>
    </row>
    <row r="4" spans="1:96" ht="15">
      <c r="A4" s="15"/>
      <c r="B4" s="15"/>
      <c r="C4" s="20" t="s">
        <v>4</v>
      </c>
      <c r="D4" s="16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17"/>
      <c r="Z4" s="17"/>
      <c r="AA4" s="322"/>
      <c r="AB4" s="322"/>
      <c r="AC4" s="322"/>
      <c r="AD4" s="322"/>
      <c r="AE4" s="322"/>
      <c r="AF4" s="322"/>
      <c r="AG4" s="322"/>
      <c r="AH4" s="100"/>
      <c r="AI4" s="100"/>
      <c r="AJ4" s="100"/>
      <c r="AK4" s="100"/>
      <c r="AL4" s="100"/>
      <c r="AM4" s="100"/>
      <c r="AN4" s="100"/>
    </row>
    <row r="5" spans="1:96" ht="78.599999999999994" customHeight="1" thickBot="1">
      <c r="A5" s="15" t="s">
        <v>5</v>
      </c>
      <c r="B5" s="15"/>
      <c r="C5" s="21" t="s">
        <v>6</v>
      </c>
      <c r="D5" s="22" t="s">
        <v>7</v>
      </c>
      <c r="E5" s="21" t="s">
        <v>8</v>
      </c>
      <c r="F5" s="21"/>
      <c r="G5" s="21" t="s">
        <v>9</v>
      </c>
      <c r="H5" s="21"/>
      <c r="I5" s="21" t="s">
        <v>10</v>
      </c>
      <c r="J5" s="21"/>
      <c r="K5" s="21" t="s">
        <v>11</v>
      </c>
      <c r="L5" s="21"/>
      <c r="M5" s="21" t="s">
        <v>12</v>
      </c>
      <c r="N5" s="21"/>
      <c r="O5" s="21" t="s">
        <v>13</v>
      </c>
      <c r="P5" s="21"/>
      <c r="Q5" s="21" t="s">
        <v>14</v>
      </c>
      <c r="R5" s="21"/>
      <c r="S5" s="21" t="s">
        <v>15</v>
      </c>
      <c r="T5" s="21"/>
      <c r="U5" s="21" t="s">
        <v>16</v>
      </c>
      <c r="V5" s="21"/>
      <c r="W5" s="21" t="s">
        <v>17</v>
      </c>
      <c r="X5" s="21"/>
      <c r="Y5" s="23" t="s">
        <v>18</v>
      </c>
      <c r="Z5" s="23"/>
      <c r="AA5" s="26" t="s">
        <v>19</v>
      </c>
      <c r="AB5" s="26" t="s">
        <v>20</v>
      </c>
      <c r="AC5" s="26" t="s">
        <v>21</v>
      </c>
      <c r="AD5" s="26" t="s">
        <v>22</v>
      </c>
      <c r="AE5" s="26" t="s">
        <v>23</v>
      </c>
      <c r="AF5" s="26" t="s">
        <v>24</v>
      </c>
      <c r="AG5" s="26" t="s">
        <v>25</v>
      </c>
      <c r="AH5" s="24" t="s">
        <v>26</v>
      </c>
      <c r="AI5" s="24" t="s">
        <v>20</v>
      </c>
      <c r="AJ5" s="24" t="s">
        <v>21</v>
      </c>
      <c r="AK5" s="24" t="s">
        <v>22</v>
      </c>
      <c r="AL5" s="24" t="s">
        <v>23</v>
      </c>
      <c r="AM5" s="24" t="s">
        <v>24</v>
      </c>
      <c r="AN5" s="24" t="s">
        <v>25</v>
      </c>
      <c r="AO5" s="25" t="s">
        <v>27</v>
      </c>
      <c r="AP5" s="25" t="s">
        <v>20</v>
      </c>
      <c r="AQ5" s="25" t="s">
        <v>21</v>
      </c>
      <c r="AR5" s="25" t="s">
        <v>22</v>
      </c>
      <c r="AS5" s="25" t="s">
        <v>23</v>
      </c>
      <c r="AT5" s="25" t="s">
        <v>24</v>
      </c>
      <c r="AU5" s="25" t="s">
        <v>25</v>
      </c>
      <c r="AV5" s="26" t="s">
        <v>28</v>
      </c>
      <c r="AW5" s="26" t="s">
        <v>20</v>
      </c>
      <c r="AX5" s="26" t="s">
        <v>21</v>
      </c>
      <c r="AY5" s="26" t="s">
        <v>22</v>
      </c>
      <c r="AZ5" s="26" t="s">
        <v>23</v>
      </c>
      <c r="BA5" s="26" t="s">
        <v>24</v>
      </c>
      <c r="BB5" s="26" t="s">
        <v>25</v>
      </c>
      <c r="BC5" s="27" t="s">
        <v>29</v>
      </c>
      <c r="BD5" s="27" t="s">
        <v>20</v>
      </c>
      <c r="BE5" s="27" t="s">
        <v>21</v>
      </c>
      <c r="BF5" s="27" t="s">
        <v>22</v>
      </c>
      <c r="BG5" s="27" t="s">
        <v>23</v>
      </c>
      <c r="BH5" s="27" t="s">
        <v>24</v>
      </c>
      <c r="BI5" s="27" t="s">
        <v>25</v>
      </c>
      <c r="BJ5" s="28" t="s">
        <v>30</v>
      </c>
      <c r="BK5" s="28" t="s">
        <v>20</v>
      </c>
      <c r="BL5" s="28" t="s">
        <v>21</v>
      </c>
      <c r="BM5" s="28" t="s">
        <v>22</v>
      </c>
      <c r="BN5" s="28" t="s">
        <v>23</v>
      </c>
      <c r="BO5" s="28" t="s">
        <v>24</v>
      </c>
      <c r="BP5" s="28" t="s">
        <v>25</v>
      </c>
      <c r="BQ5" s="29" t="s">
        <v>31</v>
      </c>
      <c r="BR5" s="29" t="s">
        <v>20</v>
      </c>
      <c r="BS5" s="29" t="s">
        <v>21</v>
      </c>
      <c r="BT5" s="29" t="s">
        <v>22</v>
      </c>
      <c r="BU5" s="29" t="s">
        <v>23</v>
      </c>
      <c r="BV5" s="29" t="s">
        <v>24</v>
      </c>
      <c r="BW5" s="29" t="s">
        <v>25</v>
      </c>
      <c r="BX5" s="30" t="s">
        <v>31</v>
      </c>
      <c r="BY5" s="30" t="s">
        <v>20</v>
      </c>
      <c r="BZ5" s="30" t="s">
        <v>21</v>
      </c>
      <c r="CA5" s="30" t="s">
        <v>22</v>
      </c>
      <c r="CB5" s="30" t="s">
        <v>23</v>
      </c>
      <c r="CC5" s="30" t="s">
        <v>24</v>
      </c>
      <c r="CD5" s="30" t="s">
        <v>25</v>
      </c>
      <c r="CE5" s="363" t="s">
        <v>31</v>
      </c>
      <c r="CF5" s="363" t="s">
        <v>20</v>
      </c>
      <c r="CG5" s="363" t="s">
        <v>21</v>
      </c>
      <c r="CH5" s="363" t="s">
        <v>22</v>
      </c>
      <c r="CI5" s="363" t="s">
        <v>23</v>
      </c>
      <c r="CJ5" s="363" t="s">
        <v>24</v>
      </c>
      <c r="CK5" s="363" t="s">
        <v>25</v>
      </c>
      <c r="CL5" s="31" t="s">
        <v>32</v>
      </c>
      <c r="CM5" s="31" t="s">
        <v>20</v>
      </c>
      <c r="CN5" s="31" t="s">
        <v>21</v>
      </c>
      <c r="CO5" s="31" t="s">
        <v>22</v>
      </c>
      <c r="CP5" s="31" t="s">
        <v>23</v>
      </c>
      <c r="CQ5" s="31" t="s">
        <v>24</v>
      </c>
      <c r="CR5" s="31" t="s">
        <v>25</v>
      </c>
    </row>
    <row r="6" spans="1:96">
      <c r="A6" s="15"/>
      <c r="B6" s="15"/>
      <c r="C6" s="17"/>
      <c r="D6" s="16"/>
      <c r="E6" s="17" t="s">
        <v>33</v>
      </c>
      <c r="F6" s="17"/>
      <c r="G6" s="17" t="s">
        <v>34</v>
      </c>
      <c r="H6" s="17"/>
      <c r="I6" s="17" t="s">
        <v>35</v>
      </c>
      <c r="J6" s="17"/>
      <c r="K6" s="17" t="s">
        <v>36</v>
      </c>
      <c r="L6" s="17"/>
      <c r="M6" s="17" t="s">
        <v>37</v>
      </c>
      <c r="N6" s="17"/>
      <c r="O6" s="17" t="s">
        <v>38</v>
      </c>
      <c r="P6" s="17"/>
      <c r="Q6" s="17" t="s">
        <v>39</v>
      </c>
      <c r="R6" s="17"/>
      <c r="S6" s="17"/>
      <c r="T6" s="17"/>
      <c r="U6" s="17"/>
      <c r="V6" s="17"/>
      <c r="W6" s="17" t="s">
        <v>40</v>
      </c>
      <c r="X6" s="17"/>
      <c r="Y6" s="101" t="s">
        <v>41</v>
      </c>
      <c r="Z6" s="101"/>
      <c r="AA6" s="344" t="s">
        <v>42</v>
      </c>
      <c r="AB6" s="344" t="s">
        <v>43</v>
      </c>
      <c r="AC6" s="344" t="s">
        <v>44</v>
      </c>
      <c r="AD6" s="344" t="s">
        <v>45</v>
      </c>
      <c r="AE6" s="344" t="s">
        <v>46</v>
      </c>
      <c r="AF6" s="344" t="s">
        <v>47</v>
      </c>
      <c r="AG6" s="344" t="s">
        <v>48</v>
      </c>
      <c r="AH6" s="102" t="s">
        <v>49</v>
      </c>
      <c r="AI6" s="102" t="s">
        <v>50</v>
      </c>
      <c r="AJ6" s="102" t="s">
        <v>51</v>
      </c>
      <c r="AK6" s="102" t="s">
        <v>52</v>
      </c>
      <c r="AL6" s="102" t="s">
        <v>53</v>
      </c>
      <c r="AM6" s="102" t="s">
        <v>54</v>
      </c>
      <c r="AN6" s="102" t="s">
        <v>55</v>
      </c>
      <c r="AO6" s="32" t="s">
        <v>56</v>
      </c>
      <c r="AP6" s="32" t="s">
        <v>57</v>
      </c>
      <c r="AQ6" s="103" t="s">
        <v>58</v>
      </c>
      <c r="AR6" s="103" t="s">
        <v>59</v>
      </c>
      <c r="AS6" s="32" t="s">
        <v>60</v>
      </c>
      <c r="AT6" s="103" t="s">
        <v>61</v>
      </c>
      <c r="AU6" s="103" t="s">
        <v>62</v>
      </c>
      <c r="AV6" s="33" t="s">
        <v>63</v>
      </c>
      <c r="AW6" s="33" t="s">
        <v>64</v>
      </c>
      <c r="AX6" s="104" t="s">
        <v>65</v>
      </c>
      <c r="AY6" s="104" t="s">
        <v>66</v>
      </c>
      <c r="AZ6" s="33" t="s">
        <v>67</v>
      </c>
      <c r="BA6" s="104" t="s">
        <v>68</v>
      </c>
      <c r="BB6" s="104" t="s">
        <v>69</v>
      </c>
      <c r="BC6" s="34" t="s">
        <v>70</v>
      </c>
      <c r="BD6" s="34" t="s">
        <v>71</v>
      </c>
      <c r="BE6" s="105" t="s">
        <v>72</v>
      </c>
      <c r="BF6" s="105" t="s">
        <v>73</v>
      </c>
      <c r="BG6" s="34" t="s">
        <v>74</v>
      </c>
      <c r="BH6" s="105" t="s">
        <v>75</v>
      </c>
      <c r="BI6" s="105" t="s">
        <v>76</v>
      </c>
      <c r="BJ6" s="35" t="s">
        <v>77</v>
      </c>
      <c r="BK6" s="35" t="s">
        <v>78</v>
      </c>
      <c r="BL6" s="106" t="s">
        <v>79</v>
      </c>
      <c r="BM6" s="106" t="s">
        <v>80</v>
      </c>
      <c r="BN6" s="35" t="s">
        <v>81</v>
      </c>
      <c r="BO6" s="106" t="s">
        <v>82</v>
      </c>
      <c r="BP6" s="106" t="s">
        <v>83</v>
      </c>
      <c r="BQ6" s="36" t="s">
        <v>84</v>
      </c>
      <c r="BR6" s="36" t="s">
        <v>85</v>
      </c>
      <c r="BS6" s="107" t="s">
        <v>86</v>
      </c>
      <c r="BT6" s="107" t="s">
        <v>87</v>
      </c>
      <c r="BU6" s="36" t="s">
        <v>88</v>
      </c>
      <c r="BV6" s="107" t="s">
        <v>89</v>
      </c>
      <c r="BW6" s="107" t="s">
        <v>88</v>
      </c>
      <c r="BX6" s="37" t="s">
        <v>89</v>
      </c>
      <c r="BY6" s="37" t="s">
        <v>90</v>
      </c>
      <c r="BZ6" s="108" t="s">
        <v>91</v>
      </c>
      <c r="CA6" s="108" t="s">
        <v>92</v>
      </c>
      <c r="CB6" s="37" t="s">
        <v>93</v>
      </c>
      <c r="CC6" s="108" t="s">
        <v>94</v>
      </c>
      <c r="CD6" s="108" t="s">
        <v>95</v>
      </c>
      <c r="CE6" s="364" t="s">
        <v>96</v>
      </c>
      <c r="CF6" s="364" t="s">
        <v>97</v>
      </c>
      <c r="CG6" s="364" t="s">
        <v>98</v>
      </c>
      <c r="CH6" s="364" t="s">
        <v>99</v>
      </c>
      <c r="CI6" s="364" t="s">
        <v>100</v>
      </c>
      <c r="CJ6" s="364" t="s">
        <v>101</v>
      </c>
      <c r="CK6" s="364" t="s">
        <v>102</v>
      </c>
      <c r="CL6" s="109" t="s">
        <v>96</v>
      </c>
      <c r="CM6" s="109" t="s">
        <v>97</v>
      </c>
      <c r="CN6" s="109" t="s">
        <v>98</v>
      </c>
      <c r="CO6" s="109" t="s">
        <v>99</v>
      </c>
      <c r="CP6" s="109" t="s">
        <v>100</v>
      </c>
      <c r="CQ6" s="109" t="s">
        <v>101</v>
      </c>
      <c r="CR6" s="109" t="s">
        <v>102</v>
      </c>
    </row>
    <row r="7" spans="1:96">
      <c r="A7" s="15"/>
      <c r="B7" s="15"/>
      <c r="C7" s="17"/>
      <c r="D7" s="16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01"/>
      <c r="Z7" s="101"/>
      <c r="AA7" s="344" t="s">
        <v>38</v>
      </c>
      <c r="AB7" s="344" t="s">
        <v>103</v>
      </c>
      <c r="AC7" s="344" t="s">
        <v>104</v>
      </c>
      <c r="AD7" s="344" t="s">
        <v>105</v>
      </c>
      <c r="AE7" s="344" t="s">
        <v>103</v>
      </c>
      <c r="AF7" s="344" t="s">
        <v>106</v>
      </c>
      <c r="AG7" s="344" t="s">
        <v>107</v>
      </c>
      <c r="AH7" s="102" t="s">
        <v>33</v>
      </c>
      <c r="AI7" s="102" t="s">
        <v>103</v>
      </c>
      <c r="AJ7" s="102" t="s">
        <v>108</v>
      </c>
      <c r="AK7" s="102" t="s">
        <v>109</v>
      </c>
      <c r="AL7" s="102" t="s">
        <v>103</v>
      </c>
      <c r="AM7" s="102" t="s">
        <v>110</v>
      </c>
      <c r="AN7" s="102" t="s">
        <v>111</v>
      </c>
      <c r="AO7" s="32" t="s">
        <v>34</v>
      </c>
      <c r="AP7" s="32" t="s">
        <v>103</v>
      </c>
      <c r="AQ7" s="103" t="s">
        <v>112</v>
      </c>
      <c r="AR7" s="103" t="s">
        <v>113</v>
      </c>
      <c r="AS7" s="32" t="s">
        <v>103</v>
      </c>
      <c r="AT7" s="103" t="s">
        <v>114</v>
      </c>
      <c r="AU7" s="103" t="s">
        <v>115</v>
      </c>
      <c r="AV7" s="33" t="s">
        <v>35</v>
      </c>
      <c r="AW7" s="33" t="s">
        <v>103</v>
      </c>
      <c r="AX7" s="104" t="s">
        <v>116</v>
      </c>
      <c r="AY7" s="104" t="s">
        <v>117</v>
      </c>
      <c r="AZ7" s="33" t="s">
        <v>103</v>
      </c>
      <c r="BA7" s="104" t="s">
        <v>118</v>
      </c>
      <c r="BB7" s="104" t="s">
        <v>119</v>
      </c>
      <c r="BC7" s="34" t="s">
        <v>36</v>
      </c>
      <c r="BD7" s="34" t="s">
        <v>103</v>
      </c>
      <c r="BE7" s="105" t="s">
        <v>120</v>
      </c>
      <c r="BF7" s="105" t="s">
        <v>121</v>
      </c>
      <c r="BG7" s="34" t="s">
        <v>103</v>
      </c>
      <c r="BH7" s="105" t="s">
        <v>122</v>
      </c>
      <c r="BI7" s="105" t="s">
        <v>123</v>
      </c>
      <c r="BJ7" s="35" t="s">
        <v>124</v>
      </c>
      <c r="BK7" s="35" t="s">
        <v>103</v>
      </c>
      <c r="BL7" s="106" t="s">
        <v>125</v>
      </c>
      <c r="BM7" s="106" t="s">
        <v>126</v>
      </c>
      <c r="BN7" s="35" t="s">
        <v>103</v>
      </c>
      <c r="BO7" s="106" t="s">
        <v>127</v>
      </c>
      <c r="BP7" s="106" t="s">
        <v>128</v>
      </c>
      <c r="BQ7" s="36" t="s">
        <v>38</v>
      </c>
      <c r="BR7" s="36" t="s">
        <v>103</v>
      </c>
      <c r="BS7" s="107" t="s">
        <v>129</v>
      </c>
      <c r="BT7" s="107" t="s">
        <v>130</v>
      </c>
      <c r="BU7" s="36" t="s">
        <v>103</v>
      </c>
      <c r="BV7" s="107" t="s">
        <v>131</v>
      </c>
      <c r="BW7" s="107" t="s">
        <v>132</v>
      </c>
      <c r="BX7" s="37" t="s">
        <v>39</v>
      </c>
      <c r="BY7" s="37" t="s">
        <v>103</v>
      </c>
      <c r="BZ7" s="108" t="s">
        <v>133</v>
      </c>
      <c r="CA7" s="108" t="s">
        <v>134</v>
      </c>
      <c r="CB7" s="37" t="s">
        <v>103</v>
      </c>
      <c r="CC7" s="108" t="s">
        <v>135</v>
      </c>
      <c r="CD7" s="108" t="s">
        <v>136</v>
      </c>
      <c r="CE7" s="365" t="s">
        <v>39</v>
      </c>
      <c r="CF7" s="365" t="s">
        <v>103</v>
      </c>
      <c r="CG7" s="364" t="s">
        <v>137</v>
      </c>
      <c r="CH7" s="364" t="s">
        <v>138</v>
      </c>
      <c r="CI7" s="365" t="s">
        <v>103</v>
      </c>
      <c r="CJ7" s="364" t="s">
        <v>139</v>
      </c>
      <c r="CK7" s="364" t="s">
        <v>140</v>
      </c>
      <c r="CL7" s="38" t="s">
        <v>39</v>
      </c>
      <c r="CM7" s="38" t="s">
        <v>103</v>
      </c>
      <c r="CN7" s="109" t="s">
        <v>137</v>
      </c>
      <c r="CO7" s="109" t="s">
        <v>138</v>
      </c>
      <c r="CP7" s="38" t="s">
        <v>103</v>
      </c>
      <c r="CQ7" s="109" t="s">
        <v>139</v>
      </c>
      <c r="CR7" s="109" t="s">
        <v>140</v>
      </c>
    </row>
    <row r="8" spans="1:96" s="49" customFormat="1" ht="15" thickBot="1">
      <c r="A8" s="39"/>
      <c r="B8" s="39"/>
      <c r="C8" s="40"/>
      <c r="D8" s="41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110"/>
      <c r="Z8" s="110"/>
      <c r="AA8" s="345"/>
      <c r="AB8" s="345"/>
      <c r="AC8" s="345"/>
      <c r="AD8" s="345"/>
      <c r="AE8" s="345"/>
      <c r="AF8" s="345"/>
      <c r="AG8" s="345"/>
      <c r="AH8" s="111"/>
      <c r="AI8" s="111"/>
      <c r="AJ8" s="111"/>
      <c r="AK8" s="111"/>
      <c r="AL8" s="111"/>
      <c r="AM8" s="111"/>
      <c r="AN8" s="111"/>
      <c r="AO8" s="42"/>
      <c r="AP8" s="42"/>
      <c r="AQ8" s="42"/>
      <c r="AR8" s="42"/>
      <c r="AS8" s="42"/>
      <c r="AT8" s="42"/>
      <c r="AU8" s="42"/>
      <c r="AV8" s="43"/>
      <c r="AW8" s="43"/>
      <c r="AX8" s="43"/>
      <c r="AY8" s="43"/>
      <c r="AZ8" s="43"/>
      <c r="BA8" s="43"/>
      <c r="BB8" s="43"/>
      <c r="BC8" s="44"/>
      <c r="BD8" s="44"/>
      <c r="BE8" s="44"/>
      <c r="BF8" s="44"/>
      <c r="BG8" s="44"/>
      <c r="BH8" s="44"/>
      <c r="BI8" s="44"/>
      <c r="BJ8" s="45"/>
      <c r="BK8" s="45"/>
      <c r="BL8" s="45"/>
      <c r="BM8" s="45"/>
      <c r="BN8" s="45"/>
      <c r="BO8" s="45"/>
      <c r="BP8" s="45"/>
      <c r="BQ8" s="46"/>
      <c r="BR8" s="46"/>
      <c r="BS8" s="46"/>
      <c r="BT8" s="46"/>
      <c r="BU8" s="46"/>
      <c r="BV8" s="46"/>
      <c r="BW8" s="46"/>
      <c r="BX8" s="47"/>
      <c r="BY8" s="47"/>
      <c r="BZ8" s="47"/>
      <c r="CA8" s="47"/>
      <c r="CB8" s="47"/>
      <c r="CC8" s="47"/>
      <c r="CD8" s="47"/>
      <c r="CE8" s="366"/>
      <c r="CF8" s="366"/>
      <c r="CG8" s="366"/>
      <c r="CH8" s="366"/>
      <c r="CI8" s="366"/>
      <c r="CJ8" s="366"/>
      <c r="CK8" s="366"/>
      <c r="CL8" s="48"/>
      <c r="CM8" s="48"/>
      <c r="CN8" s="48"/>
      <c r="CO8" s="48"/>
      <c r="CP8" s="48"/>
      <c r="CQ8" s="48"/>
      <c r="CR8" s="48"/>
    </row>
    <row r="9" spans="1:96" s="68" customFormat="1">
      <c r="A9" s="50" t="s">
        <v>141</v>
      </c>
      <c r="B9" s="50"/>
      <c r="C9" s="112" t="s">
        <v>142</v>
      </c>
      <c r="D9" s="51" t="s">
        <v>143</v>
      </c>
      <c r="E9" s="52">
        <v>0</v>
      </c>
      <c r="F9" s="53"/>
      <c r="G9" s="53">
        <v>0</v>
      </c>
      <c r="H9" s="53"/>
      <c r="I9" s="53">
        <v>0</v>
      </c>
      <c r="J9" s="53"/>
      <c r="K9" s="53">
        <v>0</v>
      </c>
      <c r="L9" s="53"/>
      <c r="M9" s="53">
        <v>0</v>
      </c>
      <c r="N9" s="53"/>
      <c r="O9" s="53">
        <v>0</v>
      </c>
      <c r="P9" s="53"/>
      <c r="Q9" s="53">
        <v>0</v>
      </c>
      <c r="R9" s="53"/>
      <c r="S9" s="53">
        <v>0</v>
      </c>
      <c r="T9" s="53"/>
      <c r="U9" s="53">
        <f>W9-E9-G9-I9-K9-M9-O9-Q9-S9</f>
        <v>0</v>
      </c>
      <c r="V9" s="53"/>
      <c r="W9" s="53">
        <v>0</v>
      </c>
      <c r="X9" s="53"/>
      <c r="Y9" s="113">
        <v>0.2</v>
      </c>
      <c r="Z9" s="54"/>
      <c r="AA9" s="346">
        <f t="shared" ref="AA9:AA72" si="0">W9</f>
        <v>0</v>
      </c>
      <c r="AB9" s="347">
        <v>0</v>
      </c>
      <c r="AC9" s="346">
        <f>IF(AA9=" "," ", ROUND(+AA9*Y9/12,2))</f>
        <v>0</v>
      </c>
      <c r="AD9" s="346">
        <f t="shared" ref="AD9:AD72" si="1">AB9+AC9</f>
        <v>0</v>
      </c>
      <c r="AE9" s="347">
        <v>0</v>
      </c>
      <c r="AF9" s="346">
        <f t="shared" ref="AF9:AF72" si="2">ROUND(AC9*$AC$1,2)</f>
        <v>0</v>
      </c>
      <c r="AG9" s="346">
        <f t="shared" ref="AG9:AG72" si="3">AE9+AF9</f>
        <v>0</v>
      </c>
      <c r="AH9" s="55">
        <f t="shared" ref="AH9:AH39" si="4">E9</f>
        <v>0</v>
      </c>
      <c r="AI9" s="55">
        <v>0</v>
      </c>
      <c r="AJ9" s="55">
        <f t="shared" ref="AJ9:AJ39" si="5">IF(AH9=" "," ", ROUND(+AH9*Y9/12,2))</f>
        <v>0</v>
      </c>
      <c r="AK9" s="55">
        <f t="shared" ref="AK9:AK39" si="6">AI9+AJ9</f>
        <v>0</v>
      </c>
      <c r="AL9" s="55">
        <v>0</v>
      </c>
      <c r="AM9" s="55">
        <f t="shared" ref="AM9:AM39" si="7">ROUND(AJ9*$AC$1,2)</f>
        <v>0</v>
      </c>
      <c r="AN9" s="55">
        <f t="shared" ref="AN9:AN39" si="8">AL9+AM9</f>
        <v>0</v>
      </c>
      <c r="AO9" s="56">
        <f t="shared" ref="AO9:AO39" si="9">G9</f>
        <v>0</v>
      </c>
      <c r="AP9" s="56">
        <v>0</v>
      </c>
      <c r="AQ9" s="56">
        <f t="shared" ref="AQ9:AQ39" si="10">IF(AO9=" "," ", ROUND(+AO9*Y9/12,2))</f>
        <v>0</v>
      </c>
      <c r="AR9" s="56">
        <f t="shared" ref="AR9:AR39" si="11">AP9+AQ9</f>
        <v>0</v>
      </c>
      <c r="AS9" s="56">
        <v>0</v>
      </c>
      <c r="AT9" s="56">
        <f t="shared" ref="AT9:AT39" si="12">ROUND(AQ9*$AC$1,2)</f>
        <v>0</v>
      </c>
      <c r="AU9" s="56">
        <f t="shared" ref="AU9:AU39" si="13">AS9+AT9</f>
        <v>0</v>
      </c>
      <c r="AV9" s="57">
        <f t="shared" ref="AV9:AV33" si="14">I9</f>
        <v>0</v>
      </c>
      <c r="AW9" s="57">
        <v>0</v>
      </c>
      <c r="AX9" s="114">
        <f t="shared" ref="AX9:AX39" si="15">IF(AV9=" "," ", ROUND(+AV9*Y9/12,2))</f>
        <v>0</v>
      </c>
      <c r="AY9" s="57">
        <f t="shared" ref="AY9:AY39" si="16">AW9+AX9</f>
        <v>0</v>
      </c>
      <c r="AZ9" s="114">
        <v>0</v>
      </c>
      <c r="BA9" s="114">
        <f t="shared" ref="BA9:BA39" si="17">ROUND(AX9*$AC$1,2)</f>
        <v>0</v>
      </c>
      <c r="BB9" s="57">
        <f t="shared" ref="BB9:BB39" si="18">BA9+AZ9</f>
        <v>0</v>
      </c>
      <c r="BC9" s="58">
        <f t="shared" ref="BC9:BC39" si="19">K9</f>
        <v>0</v>
      </c>
      <c r="BD9" s="59">
        <v>0</v>
      </c>
      <c r="BE9" s="59">
        <f t="shared" ref="BE9:BE39" si="20">IF(BC9=" "," ", ROUND(+BC9*Y9/12,2))</f>
        <v>0</v>
      </c>
      <c r="BF9" s="58">
        <f t="shared" ref="BF9:BF39" si="21">BD9+BE9</f>
        <v>0</v>
      </c>
      <c r="BG9" s="59">
        <v>0</v>
      </c>
      <c r="BH9" s="59">
        <f t="shared" ref="BH9:BH39" si="22">ROUND(BE9*$AC$1,2)</f>
        <v>0</v>
      </c>
      <c r="BI9" s="58">
        <f t="shared" ref="BI9:BI39" si="23">BH9+BG9</f>
        <v>0</v>
      </c>
      <c r="BJ9" s="60">
        <f t="shared" ref="BJ9:BJ39" si="24">M9</f>
        <v>0</v>
      </c>
      <c r="BK9" s="61">
        <v>0</v>
      </c>
      <c r="BL9" s="61">
        <f t="shared" ref="BL9:BL39" si="25">IF(BJ9=" "," ", ROUND(+BJ9*Y9/12,2))</f>
        <v>0</v>
      </c>
      <c r="BM9" s="61">
        <f t="shared" ref="BM9:BM39" si="26">BK9+BL9</f>
        <v>0</v>
      </c>
      <c r="BN9" s="61">
        <v>0</v>
      </c>
      <c r="BO9" s="61">
        <f t="shared" ref="BO9:BO39" si="27">ROUND(BL9*$AC$1,2)</f>
        <v>0</v>
      </c>
      <c r="BP9" s="60">
        <f t="shared" ref="BP9:BP39" si="28">BN9+BO9</f>
        <v>0</v>
      </c>
      <c r="BQ9" s="62">
        <f t="shared" ref="BQ9:BQ72" si="29">O9</f>
        <v>0</v>
      </c>
      <c r="BR9" s="63">
        <v>0</v>
      </c>
      <c r="BS9" s="63">
        <f t="shared" ref="BS9:BS72" si="30">IF(BQ9=" "," ", ROUND(+BQ9*Y9/12,2))</f>
        <v>0</v>
      </c>
      <c r="BT9" s="63">
        <f t="shared" ref="BT9:BT72" si="31">BR9+BS9</f>
        <v>0</v>
      </c>
      <c r="BU9" s="63">
        <v>0</v>
      </c>
      <c r="BV9" s="63">
        <f t="shared" ref="BV9:BV72" si="32">ROUND(BS9*$AC$1,2)</f>
        <v>0</v>
      </c>
      <c r="BW9" s="62">
        <f t="shared" ref="BW9:BW72" si="33">BU9+BV9</f>
        <v>0</v>
      </c>
      <c r="BX9" s="64">
        <f t="shared" ref="BX9:BX72" si="34">Q9</f>
        <v>0</v>
      </c>
      <c r="BY9" s="65">
        <v>0</v>
      </c>
      <c r="BZ9" s="65">
        <f t="shared" ref="BZ9:BZ72" si="35">IF(BX9=" "," ", ROUND(+BX9*Y9/12,2))</f>
        <v>0</v>
      </c>
      <c r="CA9" s="65">
        <f t="shared" ref="CA9:CA72" si="36">BY9+BZ9</f>
        <v>0</v>
      </c>
      <c r="CB9" s="65">
        <v>0</v>
      </c>
      <c r="CC9" s="65">
        <f t="shared" ref="CC9:CC72" si="37">ROUND(BZ9*$AC$1,2)</f>
        <v>0</v>
      </c>
      <c r="CD9" s="64">
        <f t="shared" ref="CD9:CD72" si="38">CB9+CC9</f>
        <v>0</v>
      </c>
      <c r="CE9" s="367">
        <f t="shared" ref="CE9:CE72" si="39">S9</f>
        <v>0</v>
      </c>
      <c r="CF9" s="368">
        <v>0</v>
      </c>
      <c r="CG9" s="368">
        <f>IF(CE9=" "," ", ROUND(+CE9*Y9/12,2))</f>
        <v>0</v>
      </c>
      <c r="CH9" s="368">
        <f>CF9+CG9</f>
        <v>0</v>
      </c>
      <c r="CI9" s="368">
        <v>0</v>
      </c>
      <c r="CJ9" s="368">
        <f>ROUND(CG9*$AC$1,2)</f>
        <v>0</v>
      </c>
      <c r="CK9" s="367">
        <f t="shared" ref="CK9:CK72" si="40">CI9+CJ9</f>
        <v>0</v>
      </c>
      <c r="CL9" s="66">
        <f t="shared" ref="CL9:CL72" si="41">U9</f>
        <v>0</v>
      </c>
      <c r="CM9" s="67">
        <v>0</v>
      </c>
      <c r="CN9" s="67">
        <f>IF(CL9=" "," ", ROUND(+CL9*Y9/12,2))</f>
        <v>0</v>
      </c>
      <c r="CO9" s="67">
        <f>CM9+CN9</f>
        <v>0</v>
      </c>
      <c r="CP9" s="67">
        <v>0</v>
      </c>
      <c r="CQ9" s="67">
        <f>ROUND(CN9*$AC$1,2)</f>
        <v>0</v>
      </c>
      <c r="CR9" s="66">
        <f>CP9+CQ9</f>
        <v>0</v>
      </c>
    </row>
    <row r="10" spans="1:96" s="74" customFormat="1">
      <c r="A10" s="69"/>
      <c r="B10" s="69"/>
      <c r="C10" s="112" t="s">
        <v>142</v>
      </c>
      <c r="D10" s="70" t="s">
        <v>144</v>
      </c>
      <c r="E10" s="52">
        <v>0</v>
      </c>
      <c r="F10" s="52"/>
      <c r="G10" s="53">
        <v>0</v>
      </c>
      <c r="H10" s="52"/>
      <c r="I10" s="53">
        <v>0</v>
      </c>
      <c r="J10" s="52"/>
      <c r="K10" s="53">
        <v>0</v>
      </c>
      <c r="L10" s="52"/>
      <c r="M10" s="53">
        <v>0</v>
      </c>
      <c r="N10" s="53"/>
      <c r="O10" s="53">
        <v>0</v>
      </c>
      <c r="P10" s="53"/>
      <c r="Q10" s="53">
        <v>0</v>
      </c>
      <c r="R10" s="53"/>
      <c r="S10" s="53">
        <v>0</v>
      </c>
      <c r="T10" s="53"/>
      <c r="U10" s="53">
        <f t="shared" ref="U10:U73" si="42">W10-E10-G10-I10-K10-M10-O10-Q10-S10</f>
        <v>0</v>
      </c>
      <c r="V10" s="53"/>
      <c r="W10" s="53">
        <v>0</v>
      </c>
      <c r="X10" s="53"/>
      <c r="Y10" s="116">
        <v>0.2</v>
      </c>
      <c r="Z10" s="71"/>
      <c r="AA10" s="348">
        <f t="shared" si="0"/>
        <v>0</v>
      </c>
      <c r="AB10" s="349">
        <v>0</v>
      </c>
      <c r="AC10" s="348">
        <f t="shared" ref="AC10:AC73" si="43">IF(AA10=" "," ", ROUND(+AA10*Y10/12,2))</f>
        <v>0</v>
      </c>
      <c r="AD10" s="346">
        <f t="shared" si="1"/>
        <v>0</v>
      </c>
      <c r="AE10" s="349">
        <v>0</v>
      </c>
      <c r="AF10" s="348">
        <f t="shared" si="2"/>
        <v>0</v>
      </c>
      <c r="AG10" s="348">
        <f t="shared" si="3"/>
        <v>0</v>
      </c>
      <c r="AH10" s="55">
        <f t="shared" si="4"/>
        <v>0</v>
      </c>
      <c r="AI10" s="72">
        <v>0</v>
      </c>
      <c r="AJ10" s="55">
        <f t="shared" si="5"/>
        <v>0</v>
      </c>
      <c r="AK10" s="72">
        <f t="shared" si="6"/>
        <v>0</v>
      </c>
      <c r="AL10" s="72">
        <v>0</v>
      </c>
      <c r="AM10" s="55">
        <f t="shared" si="7"/>
        <v>0</v>
      </c>
      <c r="AN10" s="72">
        <f t="shared" si="8"/>
        <v>0</v>
      </c>
      <c r="AO10" s="56">
        <f t="shared" si="9"/>
        <v>0</v>
      </c>
      <c r="AP10" s="56">
        <v>0</v>
      </c>
      <c r="AQ10" s="56">
        <f t="shared" si="10"/>
        <v>0</v>
      </c>
      <c r="AR10" s="73">
        <f t="shared" si="11"/>
        <v>0</v>
      </c>
      <c r="AS10" s="56">
        <v>0</v>
      </c>
      <c r="AT10" s="56">
        <f t="shared" si="12"/>
        <v>0</v>
      </c>
      <c r="AU10" s="73">
        <f t="shared" si="13"/>
        <v>0</v>
      </c>
      <c r="AV10" s="57">
        <f t="shared" si="14"/>
        <v>0</v>
      </c>
      <c r="AW10" s="57">
        <v>0</v>
      </c>
      <c r="AX10" s="114">
        <f t="shared" si="15"/>
        <v>0</v>
      </c>
      <c r="AY10" s="57">
        <f t="shared" si="16"/>
        <v>0</v>
      </c>
      <c r="AZ10" s="114">
        <v>0</v>
      </c>
      <c r="BA10" s="114">
        <f t="shared" si="17"/>
        <v>0</v>
      </c>
      <c r="BB10" s="57">
        <f t="shared" si="18"/>
        <v>0</v>
      </c>
      <c r="BC10" s="58">
        <f t="shared" si="19"/>
        <v>0</v>
      </c>
      <c r="BD10" s="59">
        <v>0</v>
      </c>
      <c r="BE10" s="59">
        <f t="shared" si="20"/>
        <v>0</v>
      </c>
      <c r="BF10" s="58">
        <f t="shared" si="21"/>
        <v>0</v>
      </c>
      <c r="BG10" s="59">
        <v>0</v>
      </c>
      <c r="BH10" s="59">
        <f t="shared" si="22"/>
        <v>0</v>
      </c>
      <c r="BI10" s="58">
        <f t="shared" si="23"/>
        <v>0</v>
      </c>
      <c r="BJ10" s="60">
        <f t="shared" si="24"/>
        <v>0</v>
      </c>
      <c r="BK10" s="61">
        <v>0</v>
      </c>
      <c r="BL10" s="61">
        <f t="shared" si="25"/>
        <v>0</v>
      </c>
      <c r="BM10" s="61">
        <f t="shared" si="26"/>
        <v>0</v>
      </c>
      <c r="BN10" s="61">
        <v>0</v>
      </c>
      <c r="BO10" s="61">
        <f t="shared" si="27"/>
        <v>0</v>
      </c>
      <c r="BP10" s="60">
        <f t="shared" si="28"/>
        <v>0</v>
      </c>
      <c r="BQ10" s="62">
        <f t="shared" si="29"/>
        <v>0</v>
      </c>
      <c r="BR10" s="63">
        <v>0</v>
      </c>
      <c r="BS10" s="63">
        <f t="shared" si="30"/>
        <v>0</v>
      </c>
      <c r="BT10" s="63">
        <f t="shared" si="31"/>
        <v>0</v>
      </c>
      <c r="BU10" s="63">
        <v>0</v>
      </c>
      <c r="BV10" s="63">
        <f t="shared" si="32"/>
        <v>0</v>
      </c>
      <c r="BW10" s="62">
        <f t="shared" si="33"/>
        <v>0</v>
      </c>
      <c r="BX10" s="64">
        <f t="shared" si="34"/>
        <v>0</v>
      </c>
      <c r="BY10" s="65">
        <v>0</v>
      </c>
      <c r="BZ10" s="65">
        <f t="shared" si="35"/>
        <v>0</v>
      </c>
      <c r="CA10" s="65">
        <f t="shared" si="36"/>
        <v>0</v>
      </c>
      <c r="CB10" s="65">
        <v>0</v>
      </c>
      <c r="CC10" s="65">
        <f t="shared" si="37"/>
        <v>0</v>
      </c>
      <c r="CD10" s="64">
        <f t="shared" si="38"/>
        <v>0</v>
      </c>
      <c r="CE10" s="367">
        <f t="shared" si="39"/>
        <v>0</v>
      </c>
      <c r="CF10" s="368">
        <v>0</v>
      </c>
      <c r="CG10" s="368">
        <f t="shared" ref="CG10:CG75" si="44">IF(CE10=" "," ", ROUND(+CE10*Y10/12,2))</f>
        <v>0</v>
      </c>
      <c r="CH10" s="368">
        <f t="shared" ref="CH10:CH75" si="45">CF10+CG10</f>
        <v>0</v>
      </c>
      <c r="CI10" s="368">
        <v>0</v>
      </c>
      <c r="CJ10" s="368">
        <f t="shared" ref="CJ10:CJ75" si="46">ROUND(CG10*$AC$1,2)</f>
        <v>0</v>
      </c>
      <c r="CK10" s="367">
        <f t="shared" si="40"/>
        <v>0</v>
      </c>
      <c r="CL10" s="66">
        <f t="shared" si="41"/>
        <v>0</v>
      </c>
      <c r="CM10" s="67">
        <v>0</v>
      </c>
      <c r="CN10" s="67">
        <f t="shared" ref="CN10:CN73" si="47">IF(CL10=" "," ", ROUND(+CL10*Y10/12,2))</f>
        <v>0</v>
      </c>
      <c r="CO10" s="67">
        <f t="shared" ref="CO10:CO73" si="48">CM10+CN10</f>
        <v>0</v>
      </c>
      <c r="CP10" s="67">
        <v>0</v>
      </c>
      <c r="CQ10" s="67">
        <f t="shared" ref="CQ10:CQ73" si="49">ROUND(CN10*$AC$1,2)</f>
        <v>0</v>
      </c>
      <c r="CR10" s="66">
        <f t="shared" ref="CR10:CR73" si="50">CP10+CQ10</f>
        <v>0</v>
      </c>
    </row>
    <row r="11" spans="1:96" s="74" customFormat="1">
      <c r="A11" s="69"/>
      <c r="B11" s="69"/>
      <c r="C11" s="115" t="s">
        <v>145</v>
      </c>
      <c r="D11" s="70" t="s">
        <v>146</v>
      </c>
      <c r="E11" s="52">
        <v>0</v>
      </c>
      <c r="F11" s="52"/>
      <c r="G11" s="53">
        <v>0</v>
      </c>
      <c r="H11" s="52"/>
      <c r="I11" s="53">
        <v>0</v>
      </c>
      <c r="J11" s="52"/>
      <c r="K11" s="53">
        <v>0</v>
      </c>
      <c r="L11" s="52"/>
      <c r="M11" s="53">
        <v>0</v>
      </c>
      <c r="N11" s="53"/>
      <c r="O11" s="53">
        <v>0</v>
      </c>
      <c r="P11" s="53"/>
      <c r="Q11" s="53">
        <v>0</v>
      </c>
      <c r="R11" s="53"/>
      <c r="S11" s="53">
        <v>0</v>
      </c>
      <c r="T11" s="53"/>
      <c r="U11" s="53">
        <f t="shared" si="42"/>
        <v>0</v>
      </c>
      <c r="V11" s="53"/>
      <c r="W11" s="53">
        <v>0</v>
      </c>
      <c r="X11" s="53"/>
      <c r="Y11" s="116">
        <v>0.2</v>
      </c>
      <c r="Z11" s="71"/>
      <c r="AA11" s="348">
        <f t="shared" si="0"/>
        <v>0</v>
      </c>
      <c r="AB11" s="349">
        <v>0</v>
      </c>
      <c r="AC11" s="348">
        <f t="shared" si="43"/>
        <v>0</v>
      </c>
      <c r="AD11" s="346">
        <f t="shared" si="1"/>
        <v>0</v>
      </c>
      <c r="AE11" s="349">
        <v>0</v>
      </c>
      <c r="AF11" s="348">
        <f t="shared" si="2"/>
        <v>0</v>
      </c>
      <c r="AG11" s="348">
        <f t="shared" si="3"/>
        <v>0</v>
      </c>
      <c r="AH11" s="55">
        <f t="shared" si="4"/>
        <v>0</v>
      </c>
      <c r="AI11" s="72">
        <v>0</v>
      </c>
      <c r="AJ11" s="55">
        <f t="shared" si="5"/>
        <v>0</v>
      </c>
      <c r="AK11" s="72">
        <f t="shared" si="6"/>
        <v>0</v>
      </c>
      <c r="AL11" s="72">
        <v>0</v>
      </c>
      <c r="AM11" s="55">
        <f t="shared" si="7"/>
        <v>0</v>
      </c>
      <c r="AN11" s="72">
        <f t="shared" si="8"/>
        <v>0</v>
      </c>
      <c r="AO11" s="56">
        <f t="shared" si="9"/>
        <v>0</v>
      </c>
      <c r="AP11" s="56">
        <v>0</v>
      </c>
      <c r="AQ11" s="56">
        <f t="shared" si="10"/>
        <v>0</v>
      </c>
      <c r="AR11" s="73">
        <f t="shared" si="11"/>
        <v>0</v>
      </c>
      <c r="AS11" s="56">
        <v>0</v>
      </c>
      <c r="AT11" s="56">
        <f t="shared" si="12"/>
        <v>0</v>
      </c>
      <c r="AU11" s="73">
        <f t="shared" si="13"/>
        <v>0</v>
      </c>
      <c r="AV11" s="57">
        <f t="shared" si="14"/>
        <v>0</v>
      </c>
      <c r="AW11" s="57">
        <v>0</v>
      </c>
      <c r="AX11" s="114">
        <f t="shared" si="15"/>
        <v>0</v>
      </c>
      <c r="AY11" s="57">
        <f t="shared" si="16"/>
        <v>0</v>
      </c>
      <c r="AZ11" s="114">
        <v>0</v>
      </c>
      <c r="BA11" s="114">
        <f t="shared" si="17"/>
        <v>0</v>
      </c>
      <c r="BB11" s="57">
        <f t="shared" si="18"/>
        <v>0</v>
      </c>
      <c r="BC11" s="58">
        <f t="shared" si="19"/>
        <v>0</v>
      </c>
      <c r="BD11" s="59">
        <v>0</v>
      </c>
      <c r="BE11" s="59">
        <f t="shared" si="20"/>
        <v>0</v>
      </c>
      <c r="BF11" s="58">
        <f t="shared" si="21"/>
        <v>0</v>
      </c>
      <c r="BG11" s="59">
        <v>0</v>
      </c>
      <c r="BH11" s="59">
        <f t="shared" si="22"/>
        <v>0</v>
      </c>
      <c r="BI11" s="58">
        <f t="shared" si="23"/>
        <v>0</v>
      </c>
      <c r="BJ11" s="60">
        <f t="shared" si="24"/>
        <v>0</v>
      </c>
      <c r="BK11" s="61">
        <v>0</v>
      </c>
      <c r="BL11" s="61">
        <f t="shared" si="25"/>
        <v>0</v>
      </c>
      <c r="BM11" s="61">
        <f t="shared" si="26"/>
        <v>0</v>
      </c>
      <c r="BN11" s="61">
        <v>0</v>
      </c>
      <c r="BO11" s="61">
        <f t="shared" si="27"/>
        <v>0</v>
      </c>
      <c r="BP11" s="60">
        <f t="shared" si="28"/>
        <v>0</v>
      </c>
      <c r="BQ11" s="62">
        <f t="shared" si="29"/>
        <v>0</v>
      </c>
      <c r="BR11" s="63">
        <v>0</v>
      </c>
      <c r="BS11" s="63">
        <f t="shared" si="30"/>
        <v>0</v>
      </c>
      <c r="BT11" s="63">
        <f t="shared" si="31"/>
        <v>0</v>
      </c>
      <c r="BU11" s="63">
        <v>0</v>
      </c>
      <c r="BV11" s="63">
        <f t="shared" si="32"/>
        <v>0</v>
      </c>
      <c r="BW11" s="62">
        <f t="shared" si="33"/>
        <v>0</v>
      </c>
      <c r="BX11" s="64">
        <f t="shared" si="34"/>
        <v>0</v>
      </c>
      <c r="BY11" s="65">
        <v>0</v>
      </c>
      <c r="BZ11" s="65">
        <f t="shared" si="35"/>
        <v>0</v>
      </c>
      <c r="CA11" s="65">
        <f t="shared" si="36"/>
        <v>0</v>
      </c>
      <c r="CB11" s="65">
        <v>0</v>
      </c>
      <c r="CC11" s="65">
        <f t="shared" si="37"/>
        <v>0</v>
      </c>
      <c r="CD11" s="64">
        <f t="shared" si="38"/>
        <v>0</v>
      </c>
      <c r="CE11" s="367">
        <f t="shared" si="39"/>
        <v>0</v>
      </c>
      <c r="CF11" s="368">
        <v>0</v>
      </c>
      <c r="CG11" s="368">
        <f t="shared" si="44"/>
        <v>0</v>
      </c>
      <c r="CH11" s="368">
        <f t="shared" si="45"/>
        <v>0</v>
      </c>
      <c r="CI11" s="368">
        <v>0</v>
      </c>
      <c r="CJ11" s="368">
        <f t="shared" si="46"/>
        <v>0</v>
      </c>
      <c r="CK11" s="367">
        <f t="shared" si="40"/>
        <v>0</v>
      </c>
      <c r="CL11" s="66">
        <f t="shared" si="41"/>
        <v>0</v>
      </c>
      <c r="CM11" s="67">
        <v>0</v>
      </c>
      <c r="CN11" s="67">
        <f t="shared" si="47"/>
        <v>0</v>
      </c>
      <c r="CO11" s="67">
        <f t="shared" si="48"/>
        <v>0</v>
      </c>
      <c r="CP11" s="67">
        <v>0</v>
      </c>
      <c r="CQ11" s="67">
        <f t="shared" si="49"/>
        <v>0</v>
      </c>
      <c r="CR11" s="66">
        <f t="shared" si="50"/>
        <v>0</v>
      </c>
    </row>
    <row r="12" spans="1:96" s="74" customFormat="1">
      <c r="A12" s="69"/>
      <c r="B12" s="69"/>
      <c r="C12" s="115" t="s">
        <v>147</v>
      </c>
      <c r="D12" s="117" t="s">
        <v>148</v>
      </c>
      <c r="E12" s="52">
        <v>487.11999999999972</v>
      </c>
      <c r="F12" s="52"/>
      <c r="G12" s="53">
        <v>0</v>
      </c>
      <c r="H12" s="52"/>
      <c r="I12" s="53">
        <v>0</v>
      </c>
      <c r="J12" s="52"/>
      <c r="K12" s="53">
        <v>-2.8421709430404007E-13</v>
      </c>
      <c r="L12" s="52"/>
      <c r="M12" s="53">
        <v>0</v>
      </c>
      <c r="N12" s="53"/>
      <c r="O12" s="53">
        <v>2.8421709430404007E-13</v>
      </c>
      <c r="P12" s="53"/>
      <c r="Q12" s="53">
        <v>0</v>
      </c>
      <c r="R12" s="53"/>
      <c r="S12" s="53">
        <v>3.4106051316484809E-13</v>
      </c>
      <c r="T12" s="53"/>
      <c r="U12" s="53">
        <f t="shared" si="42"/>
        <v>0</v>
      </c>
      <c r="V12" s="53"/>
      <c r="W12" s="53">
        <v>487.12000000000006</v>
      </c>
      <c r="X12" s="53"/>
      <c r="Y12" s="116">
        <v>0.2</v>
      </c>
      <c r="Z12" s="71"/>
      <c r="AA12" s="348">
        <f t="shared" si="0"/>
        <v>487.12000000000006</v>
      </c>
      <c r="AB12" s="349">
        <v>722.68000000000006</v>
      </c>
      <c r="AC12" s="348">
        <f t="shared" si="43"/>
        <v>8.1199999999999992</v>
      </c>
      <c r="AD12" s="346">
        <f t="shared" si="1"/>
        <v>730.80000000000007</v>
      </c>
      <c r="AE12" s="349">
        <v>712.15999999999985</v>
      </c>
      <c r="AF12" s="348">
        <f t="shared" si="2"/>
        <v>8.01</v>
      </c>
      <c r="AG12" s="348">
        <f t="shared" si="3"/>
        <v>720.16999999999985</v>
      </c>
      <c r="AH12" s="55">
        <f t="shared" si="4"/>
        <v>487.11999999999972</v>
      </c>
      <c r="AI12" s="72">
        <v>722.68000000000029</v>
      </c>
      <c r="AJ12" s="55">
        <f t="shared" si="5"/>
        <v>8.1199999999999992</v>
      </c>
      <c r="AK12" s="72">
        <f t="shared" si="6"/>
        <v>730.8000000000003</v>
      </c>
      <c r="AL12" s="72">
        <v>712.15999999999985</v>
      </c>
      <c r="AM12" s="55">
        <f t="shared" si="7"/>
        <v>8.01</v>
      </c>
      <c r="AN12" s="72">
        <f t="shared" si="8"/>
        <v>720.16999999999985</v>
      </c>
      <c r="AO12" s="56">
        <f t="shared" si="9"/>
        <v>0</v>
      </c>
      <c r="AP12" s="56">
        <v>0</v>
      </c>
      <c r="AQ12" s="56">
        <f t="shared" si="10"/>
        <v>0</v>
      </c>
      <c r="AR12" s="73">
        <f t="shared" si="11"/>
        <v>0</v>
      </c>
      <c r="AS12" s="56">
        <v>0</v>
      </c>
      <c r="AT12" s="56">
        <f t="shared" si="12"/>
        <v>0</v>
      </c>
      <c r="AU12" s="73">
        <f t="shared" si="13"/>
        <v>0</v>
      </c>
      <c r="AV12" s="57">
        <f t="shared" si="14"/>
        <v>0</v>
      </c>
      <c r="AW12" s="57">
        <v>0</v>
      </c>
      <c r="AX12" s="114">
        <f t="shared" si="15"/>
        <v>0</v>
      </c>
      <c r="AY12" s="57">
        <f t="shared" si="16"/>
        <v>0</v>
      </c>
      <c r="AZ12" s="114">
        <v>0</v>
      </c>
      <c r="BA12" s="114">
        <f t="shared" si="17"/>
        <v>0</v>
      </c>
      <c r="BB12" s="57">
        <f t="shared" si="18"/>
        <v>0</v>
      </c>
      <c r="BC12" s="58">
        <f t="shared" si="19"/>
        <v>-2.8421709430404007E-13</v>
      </c>
      <c r="BD12" s="59">
        <v>0</v>
      </c>
      <c r="BE12" s="59">
        <f t="shared" si="20"/>
        <v>0</v>
      </c>
      <c r="BF12" s="58">
        <f t="shared" si="21"/>
        <v>0</v>
      </c>
      <c r="BG12" s="59">
        <v>0</v>
      </c>
      <c r="BH12" s="59">
        <f t="shared" si="22"/>
        <v>0</v>
      </c>
      <c r="BI12" s="58">
        <f t="shared" si="23"/>
        <v>0</v>
      </c>
      <c r="BJ12" s="60">
        <f t="shared" si="24"/>
        <v>0</v>
      </c>
      <c r="BK12" s="61">
        <v>0</v>
      </c>
      <c r="BL12" s="61">
        <f t="shared" si="25"/>
        <v>0</v>
      </c>
      <c r="BM12" s="61">
        <f t="shared" si="26"/>
        <v>0</v>
      </c>
      <c r="BN12" s="61">
        <v>0</v>
      </c>
      <c r="BO12" s="61">
        <f t="shared" si="27"/>
        <v>0</v>
      </c>
      <c r="BP12" s="60">
        <f t="shared" si="28"/>
        <v>0</v>
      </c>
      <c r="BQ12" s="62">
        <f t="shared" si="29"/>
        <v>2.8421709430404007E-13</v>
      </c>
      <c r="BR12" s="63">
        <v>0</v>
      </c>
      <c r="BS12" s="63">
        <f t="shared" si="30"/>
        <v>0</v>
      </c>
      <c r="BT12" s="63">
        <f t="shared" si="31"/>
        <v>0</v>
      </c>
      <c r="BU12" s="63">
        <v>0</v>
      </c>
      <c r="BV12" s="63">
        <f t="shared" si="32"/>
        <v>0</v>
      </c>
      <c r="BW12" s="62">
        <f t="shared" si="33"/>
        <v>0</v>
      </c>
      <c r="BX12" s="64">
        <f t="shared" si="34"/>
        <v>0</v>
      </c>
      <c r="BY12" s="65">
        <v>0</v>
      </c>
      <c r="BZ12" s="65">
        <f t="shared" si="35"/>
        <v>0</v>
      </c>
      <c r="CA12" s="65">
        <f t="shared" si="36"/>
        <v>0</v>
      </c>
      <c r="CB12" s="65">
        <v>0</v>
      </c>
      <c r="CC12" s="65">
        <f t="shared" si="37"/>
        <v>0</v>
      </c>
      <c r="CD12" s="64">
        <f t="shared" si="38"/>
        <v>0</v>
      </c>
      <c r="CE12" s="367">
        <f t="shared" si="39"/>
        <v>3.4106051316484809E-13</v>
      </c>
      <c r="CF12" s="368">
        <v>0</v>
      </c>
      <c r="CG12" s="368">
        <f t="shared" si="44"/>
        <v>0</v>
      </c>
      <c r="CH12" s="368">
        <f t="shared" si="45"/>
        <v>0</v>
      </c>
      <c r="CI12" s="368">
        <v>0</v>
      </c>
      <c r="CJ12" s="368">
        <f t="shared" si="46"/>
        <v>0</v>
      </c>
      <c r="CK12" s="367">
        <f t="shared" si="40"/>
        <v>0</v>
      </c>
      <c r="CL12" s="66">
        <f t="shared" si="41"/>
        <v>0</v>
      </c>
      <c r="CM12" s="67">
        <v>0</v>
      </c>
      <c r="CN12" s="67">
        <f t="shared" si="47"/>
        <v>0</v>
      </c>
      <c r="CO12" s="67">
        <f t="shared" si="48"/>
        <v>0</v>
      </c>
      <c r="CP12" s="67">
        <v>0</v>
      </c>
      <c r="CQ12" s="67">
        <f t="shared" si="49"/>
        <v>0</v>
      </c>
      <c r="CR12" s="66">
        <f t="shared" si="50"/>
        <v>0</v>
      </c>
    </row>
    <row r="13" spans="1:96" s="74" customFormat="1">
      <c r="A13" s="69"/>
      <c r="B13" s="69"/>
      <c r="C13" s="115" t="s">
        <v>147</v>
      </c>
      <c r="D13" s="117" t="s">
        <v>149</v>
      </c>
      <c r="E13" s="52">
        <v>655.44999999999982</v>
      </c>
      <c r="F13" s="52"/>
      <c r="G13" s="53">
        <v>0</v>
      </c>
      <c r="H13" s="52"/>
      <c r="I13" s="53">
        <v>0</v>
      </c>
      <c r="J13" s="52"/>
      <c r="K13" s="53">
        <v>-2.2737367544323206E-13</v>
      </c>
      <c r="L13" s="52"/>
      <c r="M13" s="53">
        <v>0</v>
      </c>
      <c r="N13" s="53"/>
      <c r="O13" s="53">
        <v>2.2737367544323206E-13</v>
      </c>
      <c r="P13" s="53"/>
      <c r="Q13" s="53">
        <v>0</v>
      </c>
      <c r="R13" s="53"/>
      <c r="S13" s="53">
        <v>2.2737367544323206E-13</v>
      </c>
      <c r="T13" s="53"/>
      <c r="U13" s="53">
        <f t="shared" si="42"/>
        <v>0</v>
      </c>
      <c r="V13" s="53"/>
      <c r="W13" s="53">
        <v>655.45</v>
      </c>
      <c r="X13" s="53"/>
      <c r="Y13" s="116">
        <v>0.2</v>
      </c>
      <c r="Z13" s="71"/>
      <c r="AA13" s="348">
        <f t="shared" si="0"/>
        <v>655.45</v>
      </c>
      <c r="AB13" s="349">
        <v>971.87999999999852</v>
      </c>
      <c r="AC13" s="348">
        <f t="shared" si="43"/>
        <v>10.92</v>
      </c>
      <c r="AD13" s="346">
        <f t="shared" si="1"/>
        <v>982.79999999999848</v>
      </c>
      <c r="AE13" s="349">
        <v>957.79999999999927</v>
      </c>
      <c r="AF13" s="348">
        <f t="shared" si="2"/>
        <v>10.77</v>
      </c>
      <c r="AG13" s="348">
        <f t="shared" si="3"/>
        <v>968.56999999999925</v>
      </c>
      <c r="AH13" s="55">
        <f t="shared" si="4"/>
        <v>655.44999999999982</v>
      </c>
      <c r="AI13" s="72">
        <v>971.87999999999852</v>
      </c>
      <c r="AJ13" s="55">
        <f t="shared" si="5"/>
        <v>10.92</v>
      </c>
      <c r="AK13" s="72">
        <f t="shared" si="6"/>
        <v>982.79999999999848</v>
      </c>
      <c r="AL13" s="72">
        <v>957.79999999999927</v>
      </c>
      <c r="AM13" s="55">
        <f t="shared" si="7"/>
        <v>10.77</v>
      </c>
      <c r="AN13" s="72">
        <f t="shared" si="8"/>
        <v>968.56999999999925</v>
      </c>
      <c r="AO13" s="56">
        <f t="shared" si="9"/>
        <v>0</v>
      </c>
      <c r="AP13" s="56">
        <v>0</v>
      </c>
      <c r="AQ13" s="56">
        <f t="shared" si="10"/>
        <v>0</v>
      </c>
      <c r="AR13" s="73">
        <f t="shared" si="11"/>
        <v>0</v>
      </c>
      <c r="AS13" s="56">
        <v>0</v>
      </c>
      <c r="AT13" s="56">
        <f t="shared" si="12"/>
        <v>0</v>
      </c>
      <c r="AU13" s="73">
        <f t="shared" si="13"/>
        <v>0</v>
      </c>
      <c r="AV13" s="57">
        <f t="shared" si="14"/>
        <v>0</v>
      </c>
      <c r="AW13" s="57">
        <v>0</v>
      </c>
      <c r="AX13" s="114">
        <f t="shared" si="15"/>
        <v>0</v>
      </c>
      <c r="AY13" s="57">
        <f t="shared" si="16"/>
        <v>0</v>
      </c>
      <c r="AZ13" s="114">
        <v>0</v>
      </c>
      <c r="BA13" s="114">
        <f t="shared" si="17"/>
        <v>0</v>
      </c>
      <c r="BB13" s="57">
        <f t="shared" si="18"/>
        <v>0</v>
      </c>
      <c r="BC13" s="58">
        <f t="shared" si="19"/>
        <v>-2.2737367544323206E-13</v>
      </c>
      <c r="BD13" s="59">
        <v>0</v>
      </c>
      <c r="BE13" s="59">
        <f t="shared" si="20"/>
        <v>0</v>
      </c>
      <c r="BF13" s="58">
        <f t="shared" si="21"/>
        <v>0</v>
      </c>
      <c r="BG13" s="59">
        <v>0</v>
      </c>
      <c r="BH13" s="59">
        <f t="shared" si="22"/>
        <v>0</v>
      </c>
      <c r="BI13" s="58">
        <f t="shared" si="23"/>
        <v>0</v>
      </c>
      <c r="BJ13" s="60">
        <f t="shared" si="24"/>
        <v>0</v>
      </c>
      <c r="BK13" s="61">
        <v>0</v>
      </c>
      <c r="BL13" s="61">
        <f t="shared" si="25"/>
        <v>0</v>
      </c>
      <c r="BM13" s="61">
        <f t="shared" si="26"/>
        <v>0</v>
      </c>
      <c r="BN13" s="61">
        <v>0</v>
      </c>
      <c r="BO13" s="61">
        <f t="shared" si="27"/>
        <v>0</v>
      </c>
      <c r="BP13" s="60">
        <f t="shared" si="28"/>
        <v>0</v>
      </c>
      <c r="BQ13" s="62">
        <f t="shared" si="29"/>
        <v>2.2737367544323206E-13</v>
      </c>
      <c r="BR13" s="63">
        <v>0</v>
      </c>
      <c r="BS13" s="63">
        <f t="shared" si="30"/>
        <v>0</v>
      </c>
      <c r="BT13" s="63">
        <f t="shared" si="31"/>
        <v>0</v>
      </c>
      <c r="BU13" s="63">
        <v>0</v>
      </c>
      <c r="BV13" s="63">
        <f t="shared" si="32"/>
        <v>0</v>
      </c>
      <c r="BW13" s="62">
        <f t="shared" si="33"/>
        <v>0</v>
      </c>
      <c r="BX13" s="64">
        <f t="shared" si="34"/>
        <v>0</v>
      </c>
      <c r="BY13" s="65">
        <v>0</v>
      </c>
      <c r="BZ13" s="65">
        <f t="shared" si="35"/>
        <v>0</v>
      </c>
      <c r="CA13" s="65">
        <f t="shared" si="36"/>
        <v>0</v>
      </c>
      <c r="CB13" s="65">
        <v>0</v>
      </c>
      <c r="CC13" s="65">
        <f t="shared" si="37"/>
        <v>0</v>
      </c>
      <c r="CD13" s="64">
        <f t="shared" si="38"/>
        <v>0</v>
      </c>
      <c r="CE13" s="367">
        <f t="shared" si="39"/>
        <v>2.2737367544323206E-13</v>
      </c>
      <c r="CF13" s="368">
        <v>0</v>
      </c>
      <c r="CG13" s="368">
        <f t="shared" si="44"/>
        <v>0</v>
      </c>
      <c r="CH13" s="368">
        <f t="shared" si="45"/>
        <v>0</v>
      </c>
      <c r="CI13" s="368">
        <v>0</v>
      </c>
      <c r="CJ13" s="368">
        <f t="shared" si="46"/>
        <v>0</v>
      </c>
      <c r="CK13" s="367">
        <f t="shared" si="40"/>
        <v>0</v>
      </c>
      <c r="CL13" s="66">
        <f t="shared" si="41"/>
        <v>0</v>
      </c>
      <c r="CM13" s="67">
        <v>0</v>
      </c>
      <c r="CN13" s="67">
        <f t="shared" si="47"/>
        <v>0</v>
      </c>
      <c r="CO13" s="67">
        <f t="shared" si="48"/>
        <v>0</v>
      </c>
      <c r="CP13" s="67">
        <v>0</v>
      </c>
      <c r="CQ13" s="67">
        <f t="shared" si="49"/>
        <v>0</v>
      </c>
      <c r="CR13" s="66">
        <f t="shared" si="50"/>
        <v>0</v>
      </c>
    </row>
    <row r="14" spans="1:96" s="74" customFormat="1">
      <c r="A14" s="69"/>
      <c r="B14" s="69"/>
      <c r="C14" s="115" t="s">
        <v>147</v>
      </c>
      <c r="D14" s="117" t="s">
        <v>150</v>
      </c>
      <c r="E14" s="52">
        <v>0</v>
      </c>
      <c r="F14" s="52"/>
      <c r="G14" s="53">
        <v>0</v>
      </c>
      <c r="H14" s="52"/>
      <c r="I14" s="53">
        <v>0</v>
      </c>
      <c r="J14" s="52"/>
      <c r="K14" s="53">
        <v>0</v>
      </c>
      <c r="L14" s="52"/>
      <c r="M14" s="53">
        <v>0</v>
      </c>
      <c r="N14" s="53"/>
      <c r="O14" s="53">
        <v>0</v>
      </c>
      <c r="P14" s="53"/>
      <c r="Q14" s="53">
        <v>0</v>
      </c>
      <c r="R14" s="53"/>
      <c r="S14" s="53">
        <v>0</v>
      </c>
      <c r="T14" s="53"/>
      <c r="U14" s="53">
        <f>W14-E14-G14-I14-K14-M14-O14-Q14-S14</f>
        <v>0</v>
      </c>
      <c r="V14" s="53"/>
      <c r="W14" s="53">
        <v>0</v>
      </c>
      <c r="X14" s="53"/>
      <c r="Y14" s="116">
        <v>0.2</v>
      </c>
      <c r="Z14" s="71"/>
      <c r="AA14" s="348">
        <f t="shared" si="0"/>
        <v>0</v>
      </c>
      <c r="AB14" s="349">
        <v>0</v>
      </c>
      <c r="AC14" s="348">
        <f t="shared" si="43"/>
        <v>0</v>
      </c>
      <c r="AD14" s="346">
        <f t="shared" si="1"/>
        <v>0</v>
      </c>
      <c r="AE14" s="349">
        <v>0</v>
      </c>
      <c r="AF14" s="348">
        <f t="shared" si="2"/>
        <v>0</v>
      </c>
      <c r="AG14" s="348">
        <f t="shared" si="3"/>
        <v>0</v>
      </c>
      <c r="AH14" s="55">
        <f t="shared" si="4"/>
        <v>0</v>
      </c>
      <c r="AI14" s="72">
        <v>0</v>
      </c>
      <c r="AJ14" s="55">
        <f t="shared" si="5"/>
        <v>0</v>
      </c>
      <c r="AK14" s="72">
        <f t="shared" si="6"/>
        <v>0</v>
      </c>
      <c r="AL14" s="72">
        <v>0</v>
      </c>
      <c r="AM14" s="55">
        <f t="shared" si="7"/>
        <v>0</v>
      </c>
      <c r="AN14" s="72">
        <f t="shared" si="8"/>
        <v>0</v>
      </c>
      <c r="AO14" s="56">
        <f t="shared" si="9"/>
        <v>0</v>
      </c>
      <c r="AP14" s="56">
        <v>0</v>
      </c>
      <c r="AQ14" s="56">
        <f t="shared" si="10"/>
        <v>0</v>
      </c>
      <c r="AR14" s="73">
        <f t="shared" si="11"/>
        <v>0</v>
      </c>
      <c r="AS14" s="56">
        <v>0</v>
      </c>
      <c r="AT14" s="56">
        <f t="shared" si="12"/>
        <v>0</v>
      </c>
      <c r="AU14" s="73">
        <f t="shared" si="13"/>
        <v>0</v>
      </c>
      <c r="AV14" s="57">
        <f t="shared" si="14"/>
        <v>0</v>
      </c>
      <c r="AW14" s="57">
        <v>0</v>
      </c>
      <c r="AX14" s="114">
        <f t="shared" si="15"/>
        <v>0</v>
      </c>
      <c r="AY14" s="57">
        <f t="shared" si="16"/>
        <v>0</v>
      </c>
      <c r="AZ14" s="114">
        <v>0</v>
      </c>
      <c r="BA14" s="114">
        <f t="shared" si="17"/>
        <v>0</v>
      </c>
      <c r="BB14" s="57">
        <f t="shared" si="18"/>
        <v>0</v>
      </c>
      <c r="BC14" s="58">
        <f t="shared" si="19"/>
        <v>0</v>
      </c>
      <c r="BD14" s="59">
        <v>0</v>
      </c>
      <c r="BE14" s="59">
        <f t="shared" si="20"/>
        <v>0</v>
      </c>
      <c r="BF14" s="58">
        <f t="shared" si="21"/>
        <v>0</v>
      </c>
      <c r="BG14" s="59">
        <v>0</v>
      </c>
      <c r="BH14" s="59">
        <f t="shared" si="22"/>
        <v>0</v>
      </c>
      <c r="BI14" s="58">
        <f t="shared" si="23"/>
        <v>0</v>
      </c>
      <c r="BJ14" s="60">
        <f t="shared" si="24"/>
        <v>0</v>
      </c>
      <c r="BK14" s="61">
        <v>0</v>
      </c>
      <c r="BL14" s="61">
        <f t="shared" si="25"/>
        <v>0</v>
      </c>
      <c r="BM14" s="61">
        <f t="shared" si="26"/>
        <v>0</v>
      </c>
      <c r="BN14" s="61">
        <v>0</v>
      </c>
      <c r="BO14" s="61">
        <f t="shared" si="27"/>
        <v>0</v>
      </c>
      <c r="BP14" s="60">
        <f t="shared" si="28"/>
        <v>0</v>
      </c>
      <c r="BQ14" s="62">
        <f t="shared" si="29"/>
        <v>0</v>
      </c>
      <c r="BR14" s="63">
        <v>0</v>
      </c>
      <c r="BS14" s="63">
        <f t="shared" si="30"/>
        <v>0</v>
      </c>
      <c r="BT14" s="63">
        <f t="shared" si="31"/>
        <v>0</v>
      </c>
      <c r="BU14" s="63">
        <v>0</v>
      </c>
      <c r="BV14" s="63">
        <f t="shared" si="32"/>
        <v>0</v>
      </c>
      <c r="BW14" s="62">
        <f t="shared" si="33"/>
        <v>0</v>
      </c>
      <c r="BX14" s="64">
        <f t="shared" si="34"/>
        <v>0</v>
      </c>
      <c r="BY14" s="65">
        <v>0</v>
      </c>
      <c r="BZ14" s="65">
        <f t="shared" si="35"/>
        <v>0</v>
      </c>
      <c r="CA14" s="65">
        <f t="shared" si="36"/>
        <v>0</v>
      </c>
      <c r="CB14" s="65">
        <v>0</v>
      </c>
      <c r="CC14" s="65">
        <f t="shared" si="37"/>
        <v>0</v>
      </c>
      <c r="CD14" s="64">
        <f t="shared" si="38"/>
        <v>0</v>
      </c>
      <c r="CE14" s="367">
        <f t="shared" si="39"/>
        <v>0</v>
      </c>
      <c r="CF14" s="368">
        <v>0</v>
      </c>
      <c r="CG14" s="368">
        <f t="shared" si="44"/>
        <v>0</v>
      </c>
      <c r="CH14" s="368">
        <f t="shared" si="45"/>
        <v>0</v>
      </c>
      <c r="CI14" s="368">
        <v>0</v>
      </c>
      <c r="CJ14" s="368">
        <f t="shared" si="46"/>
        <v>0</v>
      </c>
      <c r="CK14" s="367">
        <f t="shared" si="40"/>
        <v>0</v>
      </c>
      <c r="CL14" s="66">
        <f t="shared" si="41"/>
        <v>0</v>
      </c>
      <c r="CM14" s="67">
        <v>0</v>
      </c>
      <c r="CN14" s="67">
        <f t="shared" si="47"/>
        <v>0</v>
      </c>
      <c r="CO14" s="67">
        <f t="shared" si="48"/>
        <v>0</v>
      </c>
      <c r="CP14" s="67">
        <v>0</v>
      </c>
      <c r="CQ14" s="67">
        <f t="shared" si="49"/>
        <v>0</v>
      </c>
      <c r="CR14" s="66">
        <f t="shared" si="50"/>
        <v>0</v>
      </c>
    </row>
    <row r="15" spans="1:96" s="74" customFormat="1">
      <c r="A15" s="69"/>
      <c r="B15" s="69"/>
      <c r="C15" s="115" t="s">
        <v>147</v>
      </c>
      <c r="D15" s="117" t="s">
        <v>151</v>
      </c>
      <c r="E15" s="52">
        <v>0.15</v>
      </c>
      <c r="F15" s="52"/>
      <c r="G15" s="53">
        <v>0</v>
      </c>
      <c r="H15" s="52"/>
      <c r="I15" s="53">
        <v>0</v>
      </c>
      <c r="J15" s="52"/>
      <c r="K15" s="53">
        <v>0</v>
      </c>
      <c r="L15" s="52"/>
      <c r="M15" s="53">
        <v>0</v>
      </c>
      <c r="N15" s="53"/>
      <c r="O15" s="53">
        <v>0</v>
      </c>
      <c r="P15" s="53"/>
      <c r="Q15" s="53">
        <v>0</v>
      </c>
      <c r="R15" s="53"/>
      <c r="S15" s="53">
        <v>0</v>
      </c>
      <c r="T15" s="53"/>
      <c r="U15" s="53">
        <f t="shared" si="42"/>
        <v>0</v>
      </c>
      <c r="V15" s="53"/>
      <c r="W15" s="53">
        <v>0.15</v>
      </c>
      <c r="X15" s="53"/>
      <c r="Y15" s="116">
        <v>0.2</v>
      </c>
      <c r="Z15" s="71"/>
      <c r="AA15" s="348">
        <f t="shared" si="0"/>
        <v>0.15</v>
      </c>
      <c r="AB15" s="349">
        <v>0</v>
      </c>
      <c r="AC15" s="348">
        <f t="shared" si="43"/>
        <v>0</v>
      </c>
      <c r="AD15" s="346">
        <f t="shared" si="1"/>
        <v>0</v>
      </c>
      <c r="AE15" s="349">
        <v>0</v>
      </c>
      <c r="AF15" s="348">
        <f t="shared" si="2"/>
        <v>0</v>
      </c>
      <c r="AG15" s="348">
        <f t="shared" si="3"/>
        <v>0</v>
      </c>
      <c r="AH15" s="55">
        <f t="shared" si="4"/>
        <v>0.15</v>
      </c>
      <c r="AI15" s="72">
        <v>0</v>
      </c>
      <c r="AJ15" s="55">
        <f t="shared" si="5"/>
        <v>0</v>
      </c>
      <c r="AK15" s="72">
        <f t="shared" si="6"/>
        <v>0</v>
      </c>
      <c r="AL15" s="72">
        <v>0</v>
      </c>
      <c r="AM15" s="55">
        <f t="shared" si="7"/>
        <v>0</v>
      </c>
      <c r="AN15" s="72">
        <f t="shared" si="8"/>
        <v>0</v>
      </c>
      <c r="AO15" s="56">
        <f t="shared" si="9"/>
        <v>0</v>
      </c>
      <c r="AP15" s="56">
        <v>0</v>
      </c>
      <c r="AQ15" s="56">
        <f t="shared" si="10"/>
        <v>0</v>
      </c>
      <c r="AR15" s="73">
        <f t="shared" si="11"/>
        <v>0</v>
      </c>
      <c r="AS15" s="56">
        <v>0</v>
      </c>
      <c r="AT15" s="56">
        <f t="shared" si="12"/>
        <v>0</v>
      </c>
      <c r="AU15" s="73">
        <f t="shared" si="13"/>
        <v>0</v>
      </c>
      <c r="AV15" s="57">
        <f t="shared" si="14"/>
        <v>0</v>
      </c>
      <c r="AW15" s="57">
        <v>0</v>
      </c>
      <c r="AX15" s="114">
        <f t="shared" si="15"/>
        <v>0</v>
      </c>
      <c r="AY15" s="57">
        <f t="shared" si="16"/>
        <v>0</v>
      </c>
      <c r="AZ15" s="114">
        <v>0</v>
      </c>
      <c r="BA15" s="114">
        <f t="shared" si="17"/>
        <v>0</v>
      </c>
      <c r="BB15" s="57">
        <f t="shared" si="18"/>
        <v>0</v>
      </c>
      <c r="BC15" s="58">
        <f t="shared" si="19"/>
        <v>0</v>
      </c>
      <c r="BD15" s="59">
        <v>0</v>
      </c>
      <c r="BE15" s="59">
        <f t="shared" si="20"/>
        <v>0</v>
      </c>
      <c r="BF15" s="58">
        <f t="shared" si="21"/>
        <v>0</v>
      </c>
      <c r="BG15" s="59">
        <v>0</v>
      </c>
      <c r="BH15" s="59">
        <f t="shared" si="22"/>
        <v>0</v>
      </c>
      <c r="BI15" s="58">
        <f t="shared" si="23"/>
        <v>0</v>
      </c>
      <c r="BJ15" s="60">
        <f t="shared" si="24"/>
        <v>0</v>
      </c>
      <c r="BK15" s="61">
        <v>0</v>
      </c>
      <c r="BL15" s="61">
        <f t="shared" si="25"/>
        <v>0</v>
      </c>
      <c r="BM15" s="61">
        <f t="shared" si="26"/>
        <v>0</v>
      </c>
      <c r="BN15" s="61">
        <v>0</v>
      </c>
      <c r="BO15" s="61">
        <f t="shared" si="27"/>
        <v>0</v>
      </c>
      <c r="BP15" s="60">
        <f t="shared" si="28"/>
        <v>0</v>
      </c>
      <c r="BQ15" s="62">
        <f t="shared" si="29"/>
        <v>0</v>
      </c>
      <c r="BR15" s="63">
        <v>0</v>
      </c>
      <c r="BS15" s="63">
        <f t="shared" si="30"/>
        <v>0</v>
      </c>
      <c r="BT15" s="63">
        <f t="shared" si="31"/>
        <v>0</v>
      </c>
      <c r="BU15" s="63">
        <v>0</v>
      </c>
      <c r="BV15" s="63">
        <f t="shared" si="32"/>
        <v>0</v>
      </c>
      <c r="BW15" s="62">
        <f t="shared" si="33"/>
        <v>0</v>
      </c>
      <c r="BX15" s="64">
        <f t="shared" si="34"/>
        <v>0</v>
      </c>
      <c r="BY15" s="65">
        <v>0</v>
      </c>
      <c r="BZ15" s="65">
        <f t="shared" si="35"/>
        <v>0</v>
      </c>
      <c r="CA15" s="65">
        <f t="shared" si="36"/>
        <v>0</v>
      </c>
      <c r="CB15" s="65">
        <v>0</v>
      </c>
      <c r="CC15" s="65">
        <f t="shared" si="37"/>
        <v>0</v>
      </c>
      <c r="CD15" s="64">
        <f t="shared" si="38"/>
        <v>0</v>
      </c>
      <c r="CE15" s="367">
        <f t="shared" si="39"/>
        <v>0</v>
      </c>
      <c r="CF15" s="368">
        <v>0</v>
      </c>
      <c r="CG15" s="368">
        <f t="shared" si="44"/>
        <v>0</v>
      </c>
      <c r="CH15" s="368">
        <f t="shared" si="45"/>
        <v>0</v>
      </c>
      <c r="CI15" s="368">
        <v>0</v>
      </c>
      <c r="CJ15" s="368">
        <f t="shared" si="46"/>
        <v>0</v>
      </c>
      <c r="CK15" s="367">
        <f t="shared" si="40"/>
        <v>0</v>
      </c>
      <c r="CL15" s="66">
        <f t="shared" si="41"/>
        <v>0</v>
      </c>
      <c r="CM15" s="67">
        <v>0</v>
      </c>
      <c r="CN15" s="67">
        <f t="shared" si="47"/>
        <v>0</v>
      </c>
      <c r="CO15" s="67">
        <f t="shared" si="48"/>
        <v>0</v>
      </c>
      <c r="CP15" s="67">
        <v>0</v>
      </c>
      <c r="CQ15" s="67">
        <f t="shared" si="49"/>
        <v>0</v>
      </c>
      <c r="CR15" s="66">
        <f t="shared" si="50"/>
        <v>0</v>
      </c>
    </row>
    <row r="16" spans="1:96" s="74" customFormat="1">
      <c r="A16" s="69"/>
      <c r="B16" s="69"/>
      <c r="C16" s="115" t="s">
        <v>147</v>
      </c>
      <c r="D16" s="117" t="s">
        <v>152</v>
      </c>
      <c r="E16" s="52">
        <v>916.43</v>
      </c>
      <c r="F16" s="52"/>
      <c r="G16" s="53">
        <v>0</v>
      </c>
      <c r="H16" s="52"/>
      <c r="I16" s="53">
        <v>0</v>
      </c>
      <c r="J16" s="52"/>
      <c r="K16" s="53">
        <v>2.2737367544323206E-13</v>
      </c>
      <c r="L16" s="52"/>
      <c r="M16" s="53">
        <v>0</v>
      </c>
      <c r="N16" s="53"/>
      <c r="O16" s="53">
        <v>0</v>
      </c>
      <c r="P16" s="53"/>
      <c r="Q16" s="53">
        <v>0</v>
      </c>
      <c r="R16" s="53"/>
      <c r="S16" s="53">
        <v>-3.4106051316484809E-13</v>
      </c>
      <c r="T16" s="53"/>
      <c r="U16" s="53">
        <f t="shared" si="42"/>
        <v>0</v>
      </c>
      <c r="V16" s="53"/>
      <c r="W16" s="53">
        <v>916.42999999999984</v>
      </c>
      <c r="X16" s="53"/>
      <c r="Y16" s="116">
        <v>0.2</v>
      </c>
      <c r="Z16" s="71"/>
      <c r="AA16" s="348">
        <f t="shared" si="0"/>
        <v>916.42999999999984</v>
      </c>
      <c r="AB16" s="349">
        <v>1359.0299999999988</v>
      </c>
      <c r="AC16" s="348">
        <f t="shared" si="43"/>
        <v>15.27</v>
      </c>
      <c r="AD16" s="346">
        <f t="shared" si="1"/>
        <v>1374.2999999999988</v>
      </c>
      <c r="AE16" s="349">
        <v>1338.8899999999981</v>
      </c>
      <c r="AF16" s="348">
        <f t="shared" si="2"/>
        <v>15.06</v>
      </c>
      <c r="AG16" s="348">
        <f t="shared" si="3"/>
        <v>1353.949999999998</v>
      </c>
      <c r="AH16" s="55">
        <f t="shared" si="4"/>
        <v>916.43</v>
      </c>
      <c r="AI16" s="72">
        <v>1359.0299999999988</v>
      </c>
      <c r="AJ16" s="55">
        <f t="shared" si="5"/>
        <v>15.27</v>
      </c>
      <c r="AK16" s="72">
        <f t="shared" si="6"/>
        <v>1374.2999999999988</v>
      </c>
      <c r="AL16" s="72">
        <v>1338.8899999999981</v>
      </c>
      <c r="AM16" s="55">
        <f t="shared" si="7"/>
        <v>15.06</v>
      </c>
      <c r="AN16" s="72">
        <f t="shared" si="8"/>
        <v>1353.949999999998</v>
      </c>
      <c r="AO16" s="56">
        <f t="shared" si="9"/>
        <v>0</v>
      </c>
      <c r="AP16" s="56">
        <v>0</v>
      </c>
      <c r="AQ16" s="56">
        <f t="shared" si="10"/>
        <v>0</v>
      </c>
      <c r="AR16" s="73">
        <f t="shared" si="11"/>
        <v>0</v>
      </c>
      <c r="AS16" s="56">
        <v>0</v>
      </c>
      <c r="AT16" s="56">
        <f t="shared" si="12"/>
        <v>0</v>
      </c>
      <c r="AU16" s="73">
        <f t="shared" si="13"/>
        <v>0</v>
      </c>
      <c r="AV16" s="57">
        <f t="shared" si="14"/>
        <v>0</v>
      </c>
      <c r="AW16" s="57">
        <v>0</v>
      </c>
      <c r="AX16" s="114">
        <f t="shared" si="15"/>
        <v>0</v>
      </c>
      <c r="AY16" s="57">
        <f t="shared" si="16"/>
        <v>0</v>
      </c>
      <c r="AZ16" s="114">
        <v>0</v>
      </c>
      <c r="BA16" s="114">
        <f t="shared" si="17"/>
        <v>0</v>
      </c>
      <c r="BB16" s="57">
        <f t="shared" si="18"/>
        <v>0</v>
      </c>
      <c r="BC16" s="58">
        <f t="shared" si="19"/>
        <v>2.2737367544323206E-13</v>
      </c>
      <c r="BD16" s="59">
        <v>0</v>
      </c>
      <c r="BE16" s="59">
        <f t="shared" si="20"/>
        <v>0</v>
      </c>
      <c r="BF16" s="58">
        <f t="shared" si="21"/>
        <v>0</v>
      </c>
      <c r="BG16" s="59">
        <v>0</v>
      </c>
      <c r="BH16" s="59">
        <f t="shared" si="22"/>
        <v>0</v>
      </c>
      <c r="BI16" s="58">
        <f t="shared" si="23"/>
        <v>0</v>
      </c>
      <c r="BJ16" s="60">
        <f t="shared" si="24"/>
        <v>0</v>
      </c>
      <c r="BK16" s="61">
        <v>0</v>
      </c>
      <c r="BL16" s="61">
        <f t="shared" si="25"/>
        <v>0</v>
      </c>
      <c r="BM16" s="61">
        <f t="shared" si="26"/>
        <v>0</v>
      </c>
      <c r="BN16" s="61">
        <v>0</v>
      </c>
      <c r="BO16" s="61">
        <f t="shared" si="27"/>
        <v>0</v>
      </c>
      <c r="BP16" s="60">
        <f t="shared" si="28"/>
        <v>0</v>
      </c>
      <c r="BQ16" s="62">
        <f t="shared" si="29"/>
        <v>0</v>
      </c>
      <c r="BR16" s="63">
        <v>0</v>
      </c>
      <c r="BS16" s="63">
        <f t="shared" si="30"/>
        <v>0</v>
      </c>
      <c r="BT16" s="63">
        <f t="shared" si="31"/>
        <v>0</v>
      </c>
      <c r="BU16" s="63">
        <v>0</v>
      </c>
      <c r="BV16" s="63">
        <f t="shared" si="32"/>
        <v>0</v>
      </c>
      <c r="BW16" s="62">
        <f t="shared" si="33"/>
        <v>0</v>
      </c>
      <c r="BX16" s="64">
        <f t="shared" si="34"/>
        <v>0</v>
      </c>
      <c r="BY16" s="65">
        <v>0</v>
      </c>
      <c r="BZ16" s="65">
        <f t="shared" si="35"/>
        <v>0</v>
      </c>
      <c r="CA16" s="65">
        <f t="shared" si="36"/>
        <v>0</v>
      </c>
      <c r="CB16" s="65">
        <v>0</v>
      </c>
      <c r="CC16" s="65">
        <f t="shared" si="37"/>
        <v>0</v>
      </c>
      <c r="CD16" s="64">
        <f t="shared" si="38"/>
        <v>0</v>
      </c>
      <c r="CE16" s="367">
        <f t="shared" si="39"/>
        <v>-3.4106051316484809E-13</v>
      </c>
      <c r="CF16" s="368">
        <v>0</v>
      </c>
      <c r="CG16" s="368">
        <f t="shared" si="44"/>
        <v>0</v>
      </c>
      <c r="CH16" s="368">
        <f t="shared" si="45"/>
        <v>0</v>
      </c>
      <c r="CI16" s="368">
        <v>0</v>
      </c>
      <c r="CJ16" s="368">
        <f t="shared" si="46"/>
        <v>0</v>
      </c>
      <c r="CK16" s="367">
        <f t="shared" si="40"/>
        <v>0</v>
      </c>
      <c r="CL16" s="66">
        <f t="shared" si="41"/>
        <v>0</v>
      </c>
      <c r="CM16" s="67">
        <v>0</v>
      </c>
      <c r="CN16" s="67">
        <f t="shared" si="47"/>
        <v>0</v>
      </c>
      <c r="CO16" s="67">
        <f t="shared" si="48"/>
        <v>0</v>
      </c>
      <c r="CP16" s="67">
        <v>0</v>
      </c>
      <c r="CQ16" s="67">
        <f t="shared" si="49"/>
        <v>0</v>
      </c>
      <c r="CR16" s="66">
        <f t="shared" si="50"/>
        <v>0</v>
      </c>
    </row>
    <row r="17" spans="1:96" s="74" customFormat="1">
      <c r="A17" s="69"/>
      <c r="B17" s="69"/>
      <c r="C17" s="115" t="s">
        <v>147</v>
      </c>
      <c r="D17" s="69" t="s">
        <v>153</v>
      </c>
      <c r="E17" s="52">
        <v>128.28</v>
      </c>
      <c r="F17" s="52"/>
      <c r="G17" s="53">
        <v>0</v>
      </c>
      <c r="H17" s="52"/>
      <c r="I17" s="53">
        <v>0</v>
      </c>
      <c r="J17" s="52"/>
      <c r="K17" s="53">
        <v>0</v>
      </c>
      <c r="L17" s="52"/>
      <c r="M17" s="53">
        <v>0</v>
      </c>
      <c r="N17" s="53"/>
      <c r="O17" s="53">
        <v>0</v>
      </c>
      <c r="P17" s="53"/>
      <c r="Q17" s="53">
        <v>0</v>
      </c>
      <c r="R17" s="53"/>
      <c r="S17" s="53">
        <v>0</v>
      </c>
      <c r="T17" s="53"/>
      <c r="U17" s="53">
        <f t="shared" si="42"/>
        <v>0</v>
      </c>
      <c r="V17" s="53"/>
      <c r="W17" s="53">
        <v>128.28</v>
      </c>
      <c r="X17" s="53"/>
      <c r="Y17" s="116">
        <v>0.2</v>
      </c>
      <c r="Z17" s="71"/>
      <c r="AA17" s="348">
        <f t="shared" si="0"/>
        <v>128.28</v>
      </c>
      <c r="AB17" s="349">
        <v>190.45999999999961</v>
      </c>
      <c r="AC17" s="348">
        <f t="shared" si="43"/>
        <v>2.14</v>
      </c>
      <c r="AD17" s="346">
        <f t="shared" si="1"/>
        <v>192.5999999999996</v>
      </c>
      <c r="AE17" s="349">
        <v>187.79000000000036</v>
      </c>
      <c r="AF17" s="348">
        <f t="shared" si="2"/>
        <v>2.11</v>
      </c>
      <c r="AG17" s="348">
        <f t="shared" si="3"/>
        <v>189.90000000000038</v>
      </c>
      <c r="AH17" s="55">
        <f t="shared" si="4"/>
        <v>128.28</v>
      </c>
      <c r="AI17" s="72">
        <v>190.45999999999961</v>
      </c>
      <c r="AJ17" s="55">
        <f t="shared" si="5"/>
        <v>2.14</v>
      </c>
      <c r="AK17" s="72">
        <f t="shared" si="6"/>
        <v>192.5999999999996</v>
      </c>
      <c r="AL17" s="72">
        <v>187.79000000000036</v>
      </c>
      <c r="AM17" s="55">
        <f t="shared" si="7"/>
        <v>2.11</v>
      </c>
      <c r="AN17" s="72">
        <f t="shared" si="8"/>
        <v>189.90000000000038</v>
      </c>
      <c r="AO17" s="56">
        <f t="shared" si="9"/>
        <v>0</v>
      </c>
      <c r="AP17" s="56">
        <v>0</v>
      </c>
      <c r="AQ17" s="56">
        <f t="shared" si="10"/>
        <v>0</v>
      </c>
      <c r="AR17" s="73">
        <f t="shared" si="11"/>
        <v>0</v>
      </c>
      <c r="AS17" s="56">
        <v>0</v>
      </c>
      <c r="AT17" s="56">
        <f t="shared" si="12"/>
        <v>0</v>
      </c>
      <c r="AU17" s="73">
        <f t="shared" si="13"/>
        <v>0</v>
      </c>
      <c r="AV17" s="57">
        <f t="shared" si="14"/>
        <v>0</v>
      </c>
      <c r="AW17" s="57">
        <v>0</v>
      </c>
      <c r="AX17" s="114">
        <f t="shared" si="15"/>
        <v>0</v>
      </c>
      <c r="AY17" s="57">
        <f t="shared" si="16"/>
        <v>0</v>
      </c>
      <c r="AZ17" s="114">
        <v>0</v>
      </c>
      <c r="BA17" s="114">
        <f t="shared" si="17"/>
        <v>0</v>
      </c>
      <c r="BB17" s="57">
        <f t="shared" si="18"/>
        <v>0</v>
      </c>
      <c r="BC17" s="58">
        <f t="shared" si="19"/>
        <v>0</v>
      </c>
      <c r="BD17" s="59">
        <v>0</v>
      </c>
      <c r="BE17" s="59">
        <f t="shared" si="20"/>
        <v>0</v>
      </c>
      <c r="BF17" s="58">
        <f t="shared" si="21"/>
        <v>0</v>
      </c>
      <c r="BG17" s="59">
        <v>0</v>
      </c>
      <c r="BH17" s="59">
        <f t="shared" si="22"/>
        <v>0</v>
      </c>
      <c r="BI17" s="58">
        <f t="shared" si="23"/>
        <v>0</v>
      </c>
      <c r="BJ17" s="60">
        <f t="shared" si="24"/>
        <v>0</v>
      </c>
      <c r="BK17" s="61">
        <v>0</v>
      </c>
      <c r="BL17" s="61">
        <f t="shared" si="25"/>
        <v>0</v>
      </c>
      <c r="BM17" s="61">
        <f t="shared" si="26"/>
        <v>0</v>
      </c>
      <c r="BN17" s="61">
        <v>0</v>
      </c>
      <c r="BO17" s="61">
        <f t="shared" si="27"/>
        <v>0</v>
      </c>
      <c r="BP17" s="60">
        <f t="shared" si="28"/>
        <v>0</v>
      </c>
      <c r="BQ17" s="62">
        <f t="shared" si="29"/>
        <v>0</v>
      </c>
      <c r="BR17" s="63">
        <v>0</v>
      </c>
      <c r="BS17" s="63">
        <f t="shared" si="30"/>
        <v>0</v>
      </c>
      <c r="BT17" s="63">
        <f t="shared" si="31"/>
        <v>0</v>
      </c>
      <c r="BU17" s="63">
        <v>0</v>
      </c>
      <c r="BV17" s="63">
        <f t="shared" si="32"/>
        <v>0</v>
      </c>
      <c r="BW17" s="62">
        <f t="shared" si="33"/>
        <v>0</v>
      </c>
      <c r="BX17" s="64">
        <f t="shared" si="34"/>
        <v>0</v>
      </c>
      <c r="BY17" s="65">
        <v>0</v>
      </c>
      <c r="BZ17" s="65">
        <f t="shared" si="35"/>
        <v>0</v>
      </c>
      <c r="CA17" s="65">
        <f t="shared" si="36"/>
        <v>0</v>
      </c>
      <c r="CB17" s="65">
        <v>0</v>
      </c>
      <c r="CC17" s="65">
        <f t="shared" si="37"/>
        <v>0</v>
      </c>
      <c r="CD17" s="64">
        <f t="shared" si="38"/>
        <v>0</v>
      </c>
      <c r="CE17" s="367">
        <f t="shared" si="39"/>
        <v>0</v>
      </c>
      <c r="CF17" s="368">
        <v>0</v>
      </c>
      <c r="CG17" s="368">
        <f t="shared" si="44"/>
        <v>0</v>
      </c>
      <c r="CH17" s="368">
        <f t="shared" si="45"/>
        <v>0</v>
      </c>
      <c r="CI17" s="368">
        <v>0</v>
      </c>
      <c r="CJ17" s="368">
        <f t="shared" si="46"/>
        <v>0</v>
      </c>
      <c r="CK17" s="367">
        <f t="shared" si="40"/>
        <v>0</v>
      </c>
      <c r="CL17" s="66">
        <f t="shared" si="41"/>
        <v>0</v>
      </c>
      <c r="CM17" s="67">
        <v>0</v>
      </c>
      <c r="CN17" s="67">
        <f t="shared" si="47"/>
        <v>0</v>
      </c>
      <c r="CO17" s="67">
        <f t="shared" si="48"/>
        <v>0</v>
      </c>
      <c r="CP17" s="67">
        <v>0</v>
      </c>
      <c r="CQ17" s="67">
        <f t="shared" si="49"/>
        <v>0</v>
      </c>
      <c r="CR17" s="66">
        <f t="shared" si="50"/>
        <v>0</v>
      </c>
    </row>
    <row r="18" spans="1:96" s="74" customFormat="1">
      <c r="A18" s="69"/>
      <c r="B18" s="69"/>
      <c r="C18" s="115" t="s">
        <v>147</v>
      </c>
      <c r="D18" s="117" t="s">
        <v>154</v>
      </c>
      <c r="E18" s="52">
        <v>83.07</v>
      </c>
      <c r="F18" s="52"/>
      <c r="G18" s="53">
        <v>0</v>
      </c>
      <c r="H18" s="52"/>
      <c r="I18" s="53">
        <v>0</v>
      </c>
      <c r="J18" s="52"/>
      <c r="K18" s="53">
        <v>1.4210854715202004E-14</v>
      </c>
      <c r="L18" s="52"/>
      <c r="M18" s="53">
        <v>0</v>
      </c>
      <c r="N18" s="53"/>
      <c r="O18" s="53">
        <v>0</v>
      </c>
      <c r="P18" s="53"/>
      <c r="Q18" s="53">
        <v>0</v>
      </c>
      <c r="R18" s="53"/>
      <c r="S18" s="53">
        <v>0</v>
      </c>
      <c r="T18" s="53"/>
      <c r="U18" s="53">
        <f t="shared" si="42"/>
        <v>0</v>
      </c>
      <c r="V18" s="53"/>
      <c r="W18" s="53">
        <v>83.070000000000007</v>
      </c>
      <c r="X18" s="53"/>
      <c r="Y18" s="116">
        <v>0.2</v>
      </c>
      <c r="Z18" s="71"/>
      <c r="AA18" s="348">
        <f t="shared" si="0"/>
        <v>83.070000000000007</v>
      </c>
      <c r="AB18" s="349">
        <v>122.81999999999985</v>
      </c>
      <c r="AC18" s="348">
        <f t="shared" si="43"/>
        <v>1.38</v>
      </c>
      <c r="AD18" s="346">
        <f t="shared" si="1"/>
        <v>124.19999999999985</v>
      </c>
      <c r="AE18" s="349">
        <v>121.03999999999996</v>
      </c>
      <c r="AF18" s="348">
        <f t="shared" si="2"/>
        <v>1.36</v>
      </c>
      <c r="AG18" s="348">
        <f t="shared" si="3"/>
        <v>122.39999999999996</v>
      </c>
      <c r="AH18" s="55">
        <f t="shared" si="4"/>
        <v>83.07</v>
      </c>
      <c r="AI18" s="72">
        <v>122.81999999999985</v>
      </c>
      <c r="AJ18" s="55">
        <f t="shared" si="5"/>
        <v>1.38</v>
      </c>
      <c r="AK18" s="72">
        <f t="shared" si="6"/>
        <v>124.19999999999985</v>
      </c>
      <c r="AL18" s="72">
        <v>121.03999999999996</v>
      </c>
      <c r="AM18" s="55">
        <f t="shared" si="7"/>
        <v>1.36</v>
      </c>
      <c r="AN18" s="72">
        <f t="shared" si="8"/>
        <v>122.39999999999996</v>
      </c>
      <c r="AO18" s="56">
        <f t="shared" si="9"/>
        <v>0</v>
      </c>
      <c r="AP18" s="56">
        <v>0</v>
      </c>
      <c r="AQ18" s="56">
        <f t="shared" si="10"/>
        <v>0</v>
      </c>
      <c r="AR18" s="73">
        <f t="shared" si="11"/>
        <v>0</v>
      </c>
      <c r="AS18" s="56">
        <v>0</v>
      </c>
      <c r="AT18" s="56">
        <f t="shared" si="12"/>
        <v>0</v>
      </c>
      <c r="AU18" s="73">
        <f t="shared" si="13"/>
        <v>0</v>
      </c>
      <c r="AV18" s="57">
        <f t="shared" si="14"/>
        <v>0</v>
      </c>
      <c r="AW18" s="57">
        <v>0</v>
      </c>
      <c r="AX18" s="114">
        <f t="shared" si="15"/>
        <v>0</v>
      </c>
      <c r="AY18" s="57">
        <f t="shared" si="16"/>
        <v>0</v>
      </c>
      <c r="AZ18" s="114">
        <v>0</v>
      </c>
      <c r="BA18" s="114">
        <f t="shared" si="17"/>
        <v>0</v>
      </c>
      <c r="BB18" s="57">
        <f t="shared" si="18"/>
        <v>0</v>
      </c>
      <c r="BC18" s="58">
        <f t="shared" si="19"/>
        <v>1.4210854715202004E-14</v>
      </c>
      <c r="BD18" s="59">
        <v>0</v>
      </c>
      <c r="BE18" s="59">
        <f t="shared" si="20"/>
        <v>0</v>
      </c>
      <c r="BF18" s="58">
        <f t="shared" si="21"/>
        <v>0</v>
      </c>
      <c r="BG18" s="59">
        <v>0</v>
      </c>
      <c r="BH18" s="59">
        <f t="shared" si="22"/>
        <v>0</v>
      </c>
      <c r="BI18" s="58">
        <f t="shared" si="23"/>
        <v>0</v>
      </c>
      <c r="BJ18" s="60">
        <f t="shared" si="24"/>
        <v>0</v>
      </c>
      <c r="BK18" s="61">
        <v>0</v>
      </c>
      <c r="BL18" s="61">
        <f t="shared" si="25"/>
        <v>0</v>
      </c>
      <c r="BM18" s="61">
        <f t="shared" si="26"/>
        <v>0</v>
      </c>
      <c r="BN18" s="61">
        <v>0</v>
      </c>
      <c r="BO18" s="61">
        <f t="shared" si="27"/>
        <v>0</v>
      </c>
      <c r="BP18" s="60">
        <f t="shared" si="28"/>
        <v>0</v>
      </c>
      <c r="BQ18" s="62">
        <f t="shared" si="29"/>
        <v>0</v>
      </c>
      <c r="BR18" s="63">
        <v>0</v>
      </c>
      <c r="BS18" s="63">
        <f t="shared" si="30"/>
        <v>0</v>
      </c>
      <c r="BT18" s="63">
        <f t="shared" si="31"/>
        <v>0</v>
      </c>
      <c r="BU18" s="63">
        <v>0</v>
      </c>
      <c r="BV18" s="63">
        <f t="shared" si="32"/>
        <v>0</v>
      </c>
      <c r="BW18" s="62">
        <f t="shared" si="33"/>
        <v>0</v>
      </c>
      <c r="BX18" s="64">
        <f t="shared" si="34"/>
        <v>0</v>
      </c>
      <c r="BY18" s="65">
        <v>0</v>
      </c>
      <c r="BZ18" s="65">
        <f t="shared" si="35"/>
        <v>0</v>
      </c>
      <c r="CA18" s="65">
        <f t="shared" si="36"/>
        <v>0</v>
      </c>
      <c r="CB18" s="65">
        <v>0</v>
      </c>
      <c r="CC18" s="65">
        <f t="shared" si="37"/>
        <v>0</v>
      </c>
      <c r="CD18" s="64">
        <f t="shared" si="38"/>
        <v>0</v>
      </c>
      <c r="CE18" s="367">
        <f t="shared" si="39"/>
        <v>0</v>
      </c>
      <c r="CF18" s="368">
        <v>0</v>
      </c>
      <c r="CG18" s="368">
        <f t="shared" si="44"/>
        <v>0</v>
      </c>
      <c r="CH18" s="368">
        <f t="shared" si="45"/>
        <v>0</v>
      </c>
      <c r="CI18" s="368">
        <v>0</v>
      </c>
      <c r="CJ18" s="368">
        <f t="shared" si="46"/>
        <v>0</v>
      </c>
      <c r="CK18" s="367">
        <f t="shared" si="40"/>
        <v>0</v>
      </c>
      <c r="CL18" s="66">
        <f t="shared" si="41"/>
        <v>0</v>
      </c>
      <c r="CM18" s="67">
        <v>0</v>
      </c>
      <c r="CN18" s="67">
        <f t="shared" si="47"/>
        <v>0</v>
      </c>
      <c r="CO18" s="67">
        <f t="shared" si="48"/>
        <v>0</v>
      </c>
      <c r="CP18" s="67">
        <v>0</v>
      </c>
      <c r="CQ18" s="67">
        <f t="shared" si="49"/>
        <v>0</v>
      </c>
      <c r="CR18" s="66">
        <f t="shared" si="50"/>
        <v>0</v>
      </c>
    </row>
    <row r="19" spans="1:96" s="74" customFormat="1">
      <c r="A19" s="69"/>
      <c r="B19" s="69"/>
      <c r="C19" s="115" t="s">
        <v>147</v>
      </c>
      <c r="D19" s="117" t="s">
        <v>155</v>
      </c>
      <c r="E19" s="52">
        <v>0</v>
      </c>
      <c r="F19" s="52"/>
      <c r="G19" s="53">
        <v>0</v>
      </c>
      <c r="H19" s="52"/>
      <c r="I19" s="53">
        <v>0</v>
      </c>
      <c r="J19" s="52"/>
      <c r="K19" s="53">
        <v>0</v>
      </c>
      <c r="L19" s="52"/>
      <c r="M19" s="53">
        <v>0</v>
      </c>
      <c r="N19" s="53"/>
      <c r="O19" s="53">
        <v>0</v>
      </c>
      <c r="P19" s="53"/>
      <c r="Q19" s="53">
        <v>0</v>
      </c>
      <c r="R19" s="53"/>
      <c r="S19" s="53">
        <v>0</v>
      </c>
      <c r="T19" s="53"/>
      <c r="U19" s="53">
        <f t="shared" si="42"/>
        <v>0</v>
      </c>
      <c r="V19" s="53"/>
      <c r="W19" s="53">
        <v>0</v>
      </c>
      <c r="X19" s="53"/>
      <c r="Y19" s="116">
        <v>0.2</v>
      </c>
      <c r="Z19" s="71"/>
      <c r="AA19" s="348">
        <f t="shared" si="0"/>
        <v>0</v>
      </c>
      <c r="AB19" s="349">
        <v>0</v>
      </c>
      <c r="AC19" s="348">
        <f t="shared" si="43"/>
        <v>0</v>
      </c>
      <c r="AD19" s="346">
        <f t="shared" si="1"/>
        <v>0</v>
      </c>
      <c r="AE19" s="349">
        <v>0</v>
      </c>
      <c r="AF19" s="348">
        <f t="shared" si="2"/>
        <v>0</v>
      </c>
      <c r="AG19" s="348">
        <f t="shared" si="3"/>
        <v>0</v>
      </c>
      <c r="AH19" s="55">
        <f t="shared" si="4"/>
        <v>0</v>
      </c>
      <c r="AI19" s="72">
        <v>0</v>
      </c>
      <c r="AJ19" s="55">
        <f t="shared" si="5"/>
        <v>0</v>
      </c>
      <c r="AK19" s="72">
        <f t="shared" si="6"/>
        <v>0</v>
      </c>
      <c r="AL19" s="72">
        <v>0</v>
      </c>
      <c r="AM19" s="55">
        <f t="shared" si="7"/>
        <v>0</v>
      </c>
      <c r="AN19" s="72">
        <f t="shared" si="8"/>
        <v>0</v>
      </c>
      <c r="AO19" s="56">
        <f t="shared" si="9"/>
        <v>0</v>
      </c>
      <c r="AP19" s="56">
        <v>0</v>
      </c>
      <c r="AQ19" s="56">
        <f t="shared" si="10"/>
        <v>0</v>
      </c>
      <c r="AR19" s="73">
        <f t="shared" si="11"/>
        <v>0</v>
      </c>
      <c r="AS19" s="56">
        <v>0</v>
      </c>
      <c r="AT19" s="56">
        <f t="shared" si="12"/>
        <v>0</v>
      </c>
      <c r="AU19" s="73">
        <f t="shared" si="13"/>
        <v>0</v>
      </c>
      <c r="AV19" s="57">
        <f t="shared" si="14"/>
        <v>0</v>
      </c>
      <c r="AW19" s="57">
        <v>0</v>
      </c>
      <c r="AX19" s="114">
        <f t="shared" si="15"/>
        <v>0</v>
      </c>
      <c r="AY19" s="57">
        <f t="shared" si="16"/>
        <v>0</v>
      </c>
      <c r="AZ19" s="114">
        <v>0</v>
      </c>
      <c r="BA19" s="114">
        <f t="shared" si="17"/>
        <v>0</v>
      </c>
      <c r="BB19" s="57">
        <f t="shared" si="18"/>
        <v>0</v>
      </c>
      <c r="BC19" s="58">
        <f t="shared" si="19"/>
        <v>0</v>
      </c>
      <c r="BD19" s="59">
        <v>0</v>
      </c>
      <c r="BE19" s="59">
        <f t="shared" si="20"/>
        <v>0</v>
      </c>
      <c r="BF19" s="58">
        <f t="shared" si="21"/>
        <v>0</v>
      </c>
      <c r="BG19" s="59">
        <v>0</v>
      </c>
      <c r="BH19" s="59">
        <f t="shared" si="22"/>
        <v>0</v>
      </c>
      <c r="BI19" s="58">
        <f t="shared" si="23"/>
        <v>0</v>
      </c>
      <c r="BJ19" s="60">
        <f t="shared" si="24"/>
        <v>0</v>
      </c>
      <c r="BK19" s="61">
        <v>0</v>
      </c>
      <c r="BL19" s="61">
        <f t="shared" si="25"/>
        <v>0</v>
      </c>
      <c r="BM19" s="61">
        <f t="shared" si="26"/>
        <v>0</v>
      </c>
      <c r="BN19" s="61">
        <v>0</v>
      </c>
      <c r="BO19" s="61">
        <f t="shared" si="27"/>
        <v>0</v>
      </c>
      <c r="BP19" s="60">
        <f t="shared" si="28"/>
        <v>0</v>
      </c>
      <c r="BQ19" s="62">
        <f t="shared" si="29"/>
        <v>0</v>
      </c>
      <c r="BR19" s="63">
        <v>0</v>
      </c>
      <c r="BS19" s="63">
        <f t="shared" si="30"/>
        <v>0</v>
      </c>
      <c r="BT19" s="63">
        <f t="shared" si="31"/>
        <v>0</v>
      </c>
      <c r="BU19" s="63">
        <v>0</v>
      </c>
      <c r="BV19" s="63">
        <f t="shared" si="32"/>
        <v>0</v>
      </c>
      <c r="BW19" s="62">
        <f t="shared" si="33"/>
        <v>0</v>
      </c>
      <c r="BX19" s="64">
        <f t="shared" si="34"/>
        <v>0</v>
      </c>
      <c r="BY19" s="65">
        <v>0</v>
      </c>
      <c r="BZ19" s="65">
        <f t="shared" si="35"/>
        <v>0</v>
      </c>
      <c r="CA19" s="65">
        <f t="shared" si="36"/>
        <v>0</v>
      </c>
      <c r="CB19" s="65">
        <v>0</v>
      </c>
      <c r="CC19" s="65">
        <f t="shared" si="37"/>
        <v>0</v>
      </c>
      <c r="CD19" s="64">
        <f t="shared" si="38"/>
        <v>0</v>
      </c>
      <c r="CE19" s="367">
        <f t="shared" si="39"/>
        <v>0</v>
      </c>
      <c r="CF19" s="368">
        <v>0</v>
      </c>
      <c r="CG19" s="368">
        <f t="shared" si="44"/>
        <v>0</v>
      </c>
      <c r="CH19" s="368">
        <f t="shared" si="45"/>
        <v>0</v>
      </c>
      <c r="CI19" s="368">
        <v>0</v>
      </c>
      <c r="CJ19" s="368">
        <f t="shared" si="46"/>
        <v>0</v>
      </c>
      <c r="CK19" s="367">
        <f t="shared" si="40"/>
        <v>0</v>
      </c>
      <c r="CL19" s="66">
        <f t="shared" si="41"/>
        <v>0</v>
      </c>
      <c r="CM19" s="67">
        <v>0</v>
      </c>
      <c r="CN19" s="67">
        <f t="shared" si="47"/>
        <v>0</v>
      </c>
      <c r="CO19" s="67">
        <f t="shared" si="48"/>
        <v>0</v>
      </c>
      <c r="CP19" s="67">
        <v>0</v>
      </c>
      <c r="CQ19" s="67">
        <f t="shared" si="49"/>
        <v>0</v>
      </c>
      <c r="CR19" s="66">
        <f t="shared" si="50"/>
        <v>0</v>
      </c>
    </row>
    <row r="20" spans="1:96" s="74" customFormat="1">
      <c r="A20" s="69"/>
      <c r="B20" s="69"/>
      <c r="C20" s="115" t="s">
        <v>147</v>
      </c>
      <c r="D20" s="117" t="s">
        <v>156</v>
      </c>
      <c r="E20" s="52">
        <v>0</v>
      </c>
      <c r="F20" s="52"/>
      <c r="G20" s="53">
        <v>0</v>
      </c>
      <c r="H20" s="52"/>
      <c r="I20" s="53">
        <v>0</v>
      </c>
      <c r="J20" s="52"/>
      <c r="K20" s="53">
        <v>0</v>
      </c>
      <c r="L20" s="52"/>
      <c r="M20" s="53">
        <v>0</v>
      </c>
      <c r="N20" s="53"/>
      <c r="O20" s="53">
        <v>0</v>
      </c>
      <c r="P20" s="53"/>
      <c r="Q20" s="53">
        <v>0</v>
      </c>
      <c r="R20" s="53"/>
      <c r="S20" s="53">
        <v>0</v>
      </c>
      <c r="T20" s="53"/>
      <c r="U20" s="53">
        <f t="shared" si="42"/>
        <v>0</v>
      </c>
      <c r="V20" s="53"/>
      <c r="W20" s="53">
        <v>0</v>
      </c>
      <c r="X20" s="53"/>
      <c r="Y20" s="116">
        <v>0.2</v>
      </c>
      <c r="Z20" s="71"/>
      <c r="AA20" s="348">
        <f t="shared" si="0"/>
        <v>0</v>
      </c>
      <c r="AB20" s="349">
        <v>0</v>
      </c>
      <c r="AC20" s="348">
        <f t="shared" si="43"/>
        <v>0</v>
      </c>
      <c r="AD20" s="346">
        <f t="shared" si="1"/>
        <v>0</v>
      </c>
      <c r="AE20" s="349">
        <v>0</v>
      </c>
      <c r="AF20" s="348">
        <f t="shared" si="2"/>
        <v>0</v>
      </c>
      <c r="AG20" s="348">
        <f t="shared" si="3"/>
        <v>0</v>
      </c>
      <c r="AH20" s="55">
        <f t="shared" si="4"/>
        <v>0</v>
      </c>
      <c r="AI20" s="72">
        <v>0</v>
      </c>
      <c r="AJ20" s="55">
        <f t="shared" si="5"/>
        <v>0</v>
      </c>
      <c r="AK20" s="72">
        <f t="shared" si="6"/>
        <v>0</v>
      </c>
      <c r="AL20" s="72">
        <v>0</v>
      </c>
      <c r="AM20" s="55">
        <f t="shared" si="7"/>
        <v>0</v>
      </c>
      <c r="AN20" s="72">
        <f t="shared" si="8"/>
        <v>0</v>
      </c>
      <c r="AO20" s="56">
        <f t="shared" si="9"/>
        <v>0</v>
      </c>
      <c r="AP20" s="56">
        <v>0</v>
      </c>
      <c r="AQ20" s="56">
        <f t="shared" si="10"/>
        <v>0</v>
      </c>
      <c r="AR20" s="73">
        <f t="shared" si="11"/>
        <v>0</v>
      </c>
      <c r="AS20" s="56">
        <v>0</v>
      </c>
      <c r="AT20" s="56">
        <f t="shared" si="12"/>
        <v>0</v>
      </c>
      <c r="AU20" s="73">
        <f t="shared" si="13"/>
        <v>0</v>
      </c>
      <c r="AV20" s="57">
        <f t="shared" si="14"/>
        <v>0</v>
      </c>
      <c r="AW20" s="57">
        <v>0</v>
      </c>
      <c r="AX20" s="114">
        <f t="shared" si="15"/>
        <v>0</v>
      </c>
      <c r="AY20" s="57">
        <f t="shared" si="16"/>
        <v>0</v>
      </c>
      <c r="AZ20" s="114">
        <v>0</v>
      </c>
      <c r="BA20" s="114">
        <f t="shared" si="17"/>
        <v>0</v>
      </c>
      <c r="BB20" s="57">
        <f t="shared" si="18"/>
        <v>0</v>
      </c>
      <c r="BC20" s="58">
        <f t="shared" si="19"/>
        <v>0</v>
      </c>
      <c r="BD20" s="59">
        <v>0</v>
      </c>
      <c r="BE20" s="59">
        <f t="shared" si="20"/>
        <v>0</v>
      </c>
      <c r="BF20" s="58">
        <f t="shared" si="21"/>
        <v>0</v>
      </c>
      <c r="BG20" s="59">
        <v>0</v>
      </c>
      <c r="BH20" s="59">
        <f t="shared" si="22"/>
        <v>0</v>
      </c>
      <c r="BI20" s="58">
        <f t="shared" si="23"/>
        <v>0</v>
      </c>
      <c r="BJ20" s="60">
        <f t="shared" si="24"/>
        <v>0</v>
      </c>
      <c r="BK20" s="61">
        <v>0</v>
      </c>
      <c r="BL20" s="61">
        <f t="shared" si="25"/>
        <v>0</v>
      </c>
      <c r="BM20" s="61">
        <f t="shared" si="26"/>
        <v>0</v>
      </c>
      <c r="BN20" s="61">
        <v>0</v>
      </c>
      <c r="BO20" s="61">
        <f t="shared" si="27"/>
        <v>0</v>
      </c>
      <c r="BP20" s="60">
        <f t="shared" si="28"/>
        <v>0</v>
      </c>
      <c r="BQ20" s="62">
        <f t="shared" si="29"/>
        <v>0</v>
      </c>
      <c r="BR20" s="63">
        <v>0</v>
      </c>
      <c r="BS20" s="63">
        <f t="shared" si="30"/>
        <v>0</v>
      </c>
      <c r="BT20" s="63">
        <f t="shared" si="31"/>
        <v>0</v>
      </c>
      <c r="BU20" s="63">
        <v>0</v>
      </c>
      <c r="BV20" s="63">
        <f t="shared" si="32"/>
        <v>0</v>
      </c>
      <c r="BW20" s="62">
        <f t="shared" si="33"/>
        <v>0</v>
      </c>
      <c r="BX20" s="64">
        <f t="shared" si="34"/>
        <v>0</v>
      </c>
      <c r="BY20" s="65">
        <v>0</v>
      </c>
      <c r="BZ20" s="65">
        <f t="shared" si="35"/>
        <v>0</v>
      </c>
      <c r="CA20" s="65">
        <f t="shared" si="36"/>
        <v>0</v>
      </c>
      <c r="CB20" s="65">
        <v>0</v>
      </c>
      <c r="CC20" s="65">
        <f t="shared" si="37"/>
        <v>0</v>
      </c>
      <c r="CD20" s="64">
        <f t="shared" si="38"/>
        <v>0</v>
      </c>
      <c r="CE20" s="367">
        <f t="shared" si="39"/>
        <v>0</v>
      </c>
      <c r="CF20" s="368">
        <v>0</v>
      </c>
      <c r="CG20" s="368">
        <f t="shared" si="44"/>
        <v>0</v>
      </c>
      <c r="CH20" s="368">
        <f t="shared" si="45"/>
        <v>0</v>
      </c>
      <c r="CI20" s="368">
        <v>0</v>
      </c>
      <c r="CJ20" s="368">
        <f t="shared" si="46"/>
        <v>0</v>
      </c>
      <c r="CK20" s="367">
        <f t="shared" si="40"/>
        <v>0</v>
      </c>
      <c r="CL20" s="66">
        <f t="shared" si="41"/>
        <v>0</v>
      </c>
      <c r="CM20" s="67">
        <v>0</v>
      </c>
      <c r="CN20" s="67">
        <f t="shared" si="47"/>
        <v>0</v>
      </c>
      <c r="CO20" s="67">
        <f t="shared" si="48"/>
        <v>0</v>
      </c>
      <c r="CP20" s="67">
        <v>0</v>
      </c>
      <c r="CQ20" s="67">
        <f t="shared" si="49"/>
        <v>0</v>
      </c>
      <c r="CR20" s="66">
        <f t="shared" si="50"/>
        <v>0</v>
      </c>
    </row>
    <row r="21" spans="1:96" s="74" customFormat="1">
      <c r="A21" s="69"/>
      <c r="B21" s="69"/>
      <c r="C21" s="115" t="s">
        <v>157</v>
      </c>
      <c r="D21" s="117" t="s">
        <v>158</v>
      </c>
      <c r="E21" s="52">
        <v>1091.93</v>
      </c>
      <c r="F21" s="52"/>
      <c r="G21" s="53">
        <v>2600.4700000000003</v>
      </c>
      <c r="H21" s="52"/>
      <c r="I21" s="53">
        <v>-0.2000000000007276</v>
      </c>
      <c r="J21" s="52"/>
      <c r="K21" s="53">
        <v>-9.0949470177292824E-13</v>
      </c>
      <c r="L21" s="52"/>
      <c r="M21" s="53">
        <v>0</v>
      </c>
      <c r="N21" s="53"/>
      <c r="O21" s="53">
        <v>0</v>
      </c>
      <c r="P21" s="53"/>
      <c r="Q21" s="53">
        <v>0</v>
      </c>
      <c r="R21" s="53"/>
      <c r="S21" s="53">
        <v>1.8189894035458565E-12</v>
      </c>
      <c r="T21" s="53"/>
      <c r="U21" s="53">
        <f t="shared" si="42"/>
        <v>0</v>
      </c>
      <c r="V21" s="53"/>
      <c r="W21" s="53">
        <v>3692.2000000000003</v>
      </c>
      <c r="X21" s="53"/>
      <c r="Y21" s="116">
        <v>0.2</v>
      </c>
      <c r="Z21" s="71"/>
      <c r="AA21" s="348">
        <f t="shared" si="0"/>
        <v>3692.2000000000003</v>
      </c>
      <c r="AB21" s="349">
        <v>5254.909999999998</v>
      </c>
      <c r="AC21" s="348">
        <f t="shared" si="43"/>
        <v>61.54</v>
      </c>
      <c r="AD21" s="346">
        <f t="shared" si="1"/>
        <v>5316.449999999998</v>
      </c>
      <c r="AE21" s="349">
        <v>5177.3399999999992</v>
      </c>
      <c r="AF21" s="348">
        <f t="shared" si="2"/>
        <v>60.68</v>
      </c>
      <c r="AG21" s="348">
        <f t="shared" si="3"/>
        <v>5238.0199999999995</v>
      </c>
      <c r="AH21" s="55">
        <f t="shared" si="4"/>
        <v>1091.93</v>
      </c>
      <c r="AI21" s="72">
        <v>1616.5400000000025</v>
      </c>
      <c r="AJ21" s="55">
        <f t="shared" si="5"/>
        <v>18.2</v>
      </c>
      <c r="AK21" s="72">
        <f t="shared" si="6"/>
        <v>1634.7400000000025</v>
      </c>
      <c r="AL21" s="72">
        <v>1592.8800000000003</v>
      </c>
      <c r="AM21" s="55">
        <f t="shared" si="7"/>
        <v>17.95</v>
      </c>
      <c r="AN21" s="72">
        <f t="shared" si="8"/>
        <v>1610.8300000000004</v>
      </c>
      <c r="AO21" s="56">
        <f t="shared" si="9"/>
        <v>2600.4700000000003</v>
      </c>
      <c r="AP21" s="56">
        <v>3638.350000000004</v>
      </c>
      <c r="AQ21" s="56">
        <f t="shared" si="10"/>
        <v>43.34</v>
      </c>
      <c r="AR21" s="73">
        <f t="shared" si="11"/>
        <v>3681.6900000000041</v>
      </c>
      <c r="AS21" s="56">
        <v>3584.450000000003</v>
      </c>
      <c r="AT21" s="56">
        <f t="shared" si="12"/>
        <v>42.73</v>
      </c>
      <c r="AU21" s="73">
        <f t="shared" si="13"/>
        <v>3627.180000000003</v>
      </c>
      <c r="AV21" s="57">
        <f t="shared" si="14"/>
        <v>-0.2000000000007276</v>
      </c>
      <c r="AW21" s="57">
        <v>0.03</v>
      </c>
      <c r="AX21" s="114">
        <f t="shared" si="15"/>
        <v>0</v>
      </c>
      <c r="AY21" s="57">
        <f t="shared" si="16"/>
        <v>0.03</v>
      </c>
      <c r="AZ21" s="114">
        <v>0.03</v>
      </c>
      <c r="BA21" s="114">
        <f t="shared" si="17"/>
        <v>0</v>
      </c>
      <c r="BB21" s="57">
        <f t="shared" si="18"/>
        <v>0.03</v>
      </c>
      <c r="BC21" s="58">
        <f t="shared" si="19"/>
        <v>-9.0949470177292824E-13</v>
      </c>
      <c r="BD21" s="59">
        <v>0</v>
      </c>
      <c r="BE21" s="59">
        <f t="shared" si="20"/>
        <v>0</v>
      </c>
      <c r="BF21" s="58">
        <f t="shared" si="21"/>
        <v>0</v>
      </c>
      <c r="BG21" s="59">
        <v>0</v>
      </c>
      <c r="BH21" s="59">
        <f t="shared" si="22"/>
        <v>0</v>
      </c>
      <c r="BI21" s="58">
        <f t="shared" si="23"/>
        <v>0</v>
      </c>
      <c r="BJ21" s="60">
        <f t="shared" si="24"/>
        <v>0</v>
      </c>
      <c r="BK21" s="61">
        <v>0</v>
      </c>
      <c r="BL21" s="61">
        <f t="shared" si="25"/>
        <v>0</v>
      </c>
      <c r="BM21" s="61">
        <f t="shared" si="26"/>
        <v>0</v>
      </c>
      <c r="BN21" s="61">
        <v>0</v>
      </c>
      <c r="BO21" s="61">
        <f t="shared" si="27"/>
        <v>0</v>
      </c>
      <c r="BP21" s="60">
        <f t="shared" si="28"/>
        <v>0</v>
      </c>
      <c r="BQ21" s="62">
        <f t="shared" si="29"/>
        <v>0</v>
      </c>
      <c r="BR21" s="63">
        <v>0</v>
      </c>
      <c r="BS21" s="63">
        <f t="shared" si="30"/>
        <v>0</v>
      </c>
      <c r="BT21" s="63">
        <f t="shared" si="31"/>
        <v>0</v>
      </c>
      <c r="BU21" s="63">
        <v>0</v>
      </c>
      <c r="BV21" s="63">
        <f t="shared" si="32"/>
        <v>0</v>
      </c>
      <c r="BW21" s="62">
        <f t="shared" si="33"/>
        <v>0</v>
      </c>
      <c r="BX21" s="64">
        <f t="shared" si="34"/>
        <v>0</v>
      </c>
      <c r="BY21" s="65">
        <v>0</v>
      </c>
      <c r="BZ21" s="65">
        <f t="shared" si="35"/>
        <v>0</v>
      </c>
      <c r="CA21" s="65">
        <f t="shared" si="36"/>
        <v>0</v>
      </c>
      <c r="CB21" s="65">
        <v>0</v>
      </c>
      <c r="CC21" s="65">
        <f t="shared" si="37"/>
        <v>0</v>
      </c>
      <c r="CD21" s="64">
        <f t="shared" si="38"/>
        <v>0</v>
      </c>
      <c r="CE21" s="367">
        <f t="shared" si="39"/>
        <v>1.8189894035458565E-12</v>
      </c>
      <c r="CF21" s="368">
        <v>0</v>
      </c>
      <c r="CG21" s="368">
        <f t="shared" si="44"/>
        <v>0</v>
      </c>
      <c r="CH21" s="368">
        <f t="shared" si="45"/>
        <v>0</v>
      </c>
      <c r="CI21" s="368">
        <v>0</v>
      </c>
      <c r="CJ21" s="368">
        <f t="shared" si="46"/>
        <v>0</v>
      </c>
      <c r="CK21" s="367">
        <f t="shared" si="40"/>
        <v>0</v>
      </c>
      <c r="CL21" s="66">
        <f t="shared" si="41"/>
        <v>0</v>
      </c>
      <c r="CM21" s="67">
        <v>0</v>
      </c>
      <c r="CN21" s="67">
        <f t="shared" si="47"/>
        <v>0</v>
      </c>
      <c r="CO21" s="67">
        <f t="shared" si="48"/>
        <v>0</v>
      </c>
      <c r="CP21" s="67">
        <v>0</v>
      </c>
      <c r="CQ21" s="67">
        <f t="shared" si="49"/>
        <v>0</v>
      </c>
      <c r="CR21" s="66">
        <f t="shared" si="50"/>
        <v>0</v>
      </c>
    </row>
    <row r="22" spans="1:96" s="74" customFormat="1">
      <c r="A22" s="69"/>
      <c r="B22" s="69"/>
      <c r="C22" s="115" t="s">
        <v>157</v>
      </c>
      <c r="D22" s="117" t="s">
        <v>159</v>
      </c>
      <c r="E22" s="52">
        <v>2150.48</v>
      </c>
      <c r="F22" s="52"/>
      <c r="G22" s="53">
        <v>6.1399999999998727</v>
      </c>
      <c r="H22" s="52"/>
      <c r="I22" s="53">
        <v>0</v>
      </c>
      <c r="J22" s="52"/>
      <c r="K22" s="53">
        <v>9.0949470177292824E-13</v>
      </c>
      <c r="L22" s="52"/>
      <c r="M22" s="53">
        <v>0</v>
      </c>
      <c r="N22" s="53"/>
      <c r="O22" s="53">
        <v>0</v>
      </c>
      <c r="P22" s="53"/>
      <c r="Q22" s="53">
        <v>0</v>
      </c>
      <c r="R22" s="53"/>
      <c r="S22" s="53">
        <v>-9.0949470177292824E-13</v>
      </c>
      <c r="T22" s="53"/>
      <c r="U22" s="53">
        <f t="shared" si="42"/>
        <v>0</v>
      </c>
      <c r="V22" s="53"/>
      <c r="W22" s="53">
        <v>2156.62</v>
      </c>
      <c r="X22" s="53"/>
      <c r="Y22" s="116">
        <v>0.2</v>
      </c>
      <c r="Z22" s="71"/>
      <c r="AA22" s="348">
        <f t="shared" si="0"/>
        <v>2156.62</v>
      </c>
      <c r="AB22" s="349">
        <v>3197.850000000004</v>
      </c>
      <c r="AC22" s="348">
        <f t="shared" si="43"/>
        <v>35.94</v>
      </c>
      <c r="AD22" s="346">
        <f t="shared" si="1"/>
        <v>3233.7900000000041</v>
      </c>
      <c r="AE22" s="349">
        <v>3150.4600000000046</v>
      </c>
      <c r="AF22" s="348">
        <f t="shared" si="2"/>
        <v>35.44</v>
      </c>
      <c r="AG22" s="348">
        <f t="shared" si="3"/>
        <v>3185.9000000000046</v>
      </c>
      <c r="AH22" s="55">
        <f t="shared" si="4"/>
        <v>2150.48</v>
      </c>
      <c r="AI22" s="72">
        <v>3189.1500000000028</v>
      </c>
      <c r="AJ22" s="55">
        <f t="shared" si="5"/>
        <v>35.840000000000003</v>
      </c>
      <c r="AK22" s="72">
        <f t="shared" si="6"/>
        <v>3224.990000000003</v>
      </c>
      <c r="AL22" s="72">
        <v>3141.7600000000025</v>
      </c>
      <c r="AM22" s="55">
        <f t="shared" si="7"/>
        <v>35.340000000000003</v>
      </c>
      <c r="AN22" s="72">
        <f t="shared" si="8"/>
        <v>3177.1000000000026</v>
      </c>
      <c r="AO22" s="56">
        <f t="shared" si="9"/>
        <v>6.1399999999998727</v>
      </c>
      <c r="AP22" s="56">
        <v>8.6999999999999851</v>
      </c>
      <c r="AQ22" s="56">
        <f t="shared" si="10"/>
        <v>0.1</v>
      </c>
      <c r="AR22" s="73">
        <f t="shared" si="11"/>
        <v>8.7999999999999847</v>
      </c>
      <c r="AS22" s="56">
        <v>8.6999999999999851</v>
      </c>
      <c r="AT22" s="56">
        <f t="shared" si="12"/>
        <v>0.1</v>
      </c>
      <c r="AU22" s="73">
        <f t="shared" si="13"/>
        <v>8.7999999999999847</v>
      </c>
      <c r="AV22" s="57">
        <f t="shared" si="14"/>
        <v>0</v>
      </c>
      <c r="AW22" s="57">
        <v>0</v>
      </c>
      <c r="AX22" s="114">
        <f t="shared" si="15"/>
        <v>0</v>
      </c>
      <c r="AY22" s="57">
        <f t="shared" si="16"/>
        <v>0</v>
      </c>
      <c r="AZ22" s="114">
        <v>0</v>
      </c>
      <c r="BA22" s="114">
        <f t="shared" si="17"/>
        <v>0</v>
      </c>
      <c r="BB22" s="57">
        <f t="shared" si="18"/>
        <v>0</v>
      </c>
      <c r="BC22" s="58">
        <f t="shared" si="19"/>
        <v>9.0949470177292824E-13</v>
      </c>
      <c r="BD22" s="59">
        <v>0</v>
      </c>
      <c r="BE22" s="59">
        <f t="shared" si="20"/>
        <v>0</v>
      </c>
      <c r="BF22" s="58">
        <f t="shared" si="21"/>
        <v>0</v>
      </c>
      <c r="BG22" s="59">
        <v>0</v>
      </c>
      <c r="BH22" s="59">
        <f t="shared" si="22"/>
        <v>0</v>
      </c>
      <c r="BI22" s="58">
        <f t="shared" si="23"/>
        <v>0</v>
      </c>
      <c r="BJ22" s="60">
        <f t="shared" si="24"/>
        <v>0</v>
      </c>
      <c r="BK22" s="61">
        <v>0</v>
      </c>
      <c r="BL22" s="61">
        <f t="shared" si="25"/>
        <v>0</v>
      </c>
      <c r="BM22" s="61">
        <f t="shared" si="26"/>
        <v>0</v>
      </c>
      <c r="BN22" s="61">
        <v>0</v>
      </c>
      <c r="BO22" s="61">
        <f t="shared" si="27"/>
        <v>0</v>
      </c>
      <c r="BP22" s="60">
        <f t="shared" si="28"/>
        <v>0</v>
      </c>
      <c r="BQ22" s="62">
        <f t="shared" si="29"/>
        <v>0</v>
      </c>
      <c r="BR22" s="63">
        <v>0</v>
      </c>
      <c r="BS22" s="63">
        <f t="shared" si="30"/>
        <v>0</v>
      </c>
      <c r="BT22" s="63">
        <f t="shared" si="31"/>
        <v>0</v>
      </c>
      <c r="BU22" s="63">
        <v>0</v>
      </c>
      <c r="BV22" s="63">
        <f t="shared" si="32"/>
        <v>0</v>
      </c>
      <c r="BW22" s="62">
        <f t="shared" si="33"/>
        <v>0</v>
      </c>
      <c r="BX22" s="64">
        <f t="shared" si="34"/>
        <v>0</v>
      </c>
      <c r="BY22" s="65">
        <v>0</v>
      </c>
      <c r="BZ22" s="65">
        <f t="shared" si="35"/>
        <v>0</v>
      </c>
      <c r="CA22" s="65">
        <f t="shared" si="36"/>
        <v>0</v>
      </c>
      <c r="CB22" s="65">
        <v>0</v>
      </c>
      <c r="CC22" s="65">
        <f t="shared" si="37"/>
        <v>0</v>
      </c>
      <c r="CD22" s="64">
        <f t="shared" si="38"/>
        <v>0</v>
      </c>
      <c r="CE22" s="367">
        <f t="shared" si="39"/>
        <v>-9.0949470177292824E-13</v>
      </c>
      <c r="CF22" s="368">
        <v>0</v>
      </c>
      <c r="CG22" s="368">
        <f t="shared" si="44"/>
        <v>0</v>
      </c>
      <c r="CH22" s="368">
        <f t="shared" si="45"/>
        <v>0</v>
      </c>
      <c r="CI22" s="368">
        <v>0</v>
      </c>
      <c r="CJ22" s="368">
        <f t="shared" si="46"/>
        <v>0</v>
      </c>
      <c r="CK22" s="367">
        <f t="shared" si="40"/>
        <v>0</v>
      </c>
      <c r="CL22" s="66">
        <f t="shared" si="41"/>
        <v>0</v>
      </c>
      <c r="CM22" s="67">
        <v>0</v>
      </c>
      <c r="CN22" s="67">
        <f t="shared" si="47"/>
        <v>0</v>
      </c>
      <c r="CO22" s="67">
        <f t="shared" si="48"/>
        <v>0</v>
      </c>
      <c r="CP22" s="67">
        <v>0</v>
      </c>
      <c r="CQ22" s="67">
        <f t="shared" si="49"/>
        <v>0</v>
      </c>
      <c r="CR22" s="66">
        <f t="shared" si="50"/>
        <v>0</v>
      </c>
    </row>
    <row r="23" spans="1:96" s="74" customFormat="1">
      <c r="A23" s="69"/>
      <c r="B23" s="69"/>
      <c r="C23" s="115" t="s">
        <v>157</v>
      </c>
      <c r="D23" s="117" t="s">
        <v>160</v>
      </c>
      <c r="E23" s="52">
        <v>48.570000000000007</v>
      </c>
      <c r="F23" s="52"/>
      <c r="G23" s="53">
        <v>10.280000000000001</v>
      </c>
      <c r="H23" s="52"/>
      <c r="I23" s="53">
        <v>0</v>
      </c>
      <c r="J23" s="52"/>
      <c r="K23" s="53">
        <v>-1.4210854715202004E-14</v>
      </c>
      <c r="L23" s="52"/>
      <c r="M23" s="53">
        <v>0</v>
      </c>
      <c r="N23" s="53"/>
      <c r="O23" s="53">
        <v>0</v>
      </c>
      <c r="P23" s="53"/>
      <c r="Q23" s="53">
        <v>0</v>
      </c>
      <c r="R23" s="53"/>
      <c r="S23" s="53">
        <v>1.4210854715202004E-14</v>
      </c>
      <c r="T23" s="53"/>
      <c r="U23" s="53">
        <f t="shared" si="42"/>
        <v>0</v>
      </c>
      <c r="V23" s="53"/>
      <c r="W23" s="53">
        <v>58.850000000000009</v>
      </c>
      <c r="X23" s="53"/>
      <c r="Y23" s="116">
        <v>0.2</v>
      </c>
      <c r="Z23" s="71"/>
      <c r="AA23" s="348">
        <f t="shared" si="0"/>
        <v>58.850000000000009</v>
      </c>
      <c r="AB23" s="349">
        <v>86.38</v>
      </c>
      <c r="AC23" s="348">
        <f t="shared" si="43"/>
        <v>0.98</v>
      </c>
      <c r="AD23" s="346">
        <f t="shared" si="1"/>
        <v>87.36</v>
      </c>
      <c r="AE23" s="349">
        <v>85.489999999999924</v>
      </c>
      <c r="AF23" s="348">
        <f t="shared" si="2"/>
        <v>0.97</v>
      </c>
      <c r="AG23" s="348">
        <f t="shared" si="3"/>
        <v>86.459999999999923</v>
      </c>
      <c r="AH23" s="55">
        <f t="shared" si="4"/>
        <v>48.570000000000007</v>
      </c>
      <c r="AI23" s="72">
        <v>71.730000000000089</v>
      </c>
      <c r="AJ23" s="55">
        <f t="shared" si="5"/>
        <v>0.81</v>
      </c>
      <c r="AK23" s="72">
        <f t="shared" si="6"/>
        <v>72.540000000000092</v>
      </c>
      <c r="AL23" s="72">
        <v>70.83999999999989</v>
      </c>
      <c r="AM23" s="55">
        <f t="shared" si="7"/>
        <v>0.8</v>
      </c>
      <c r="AN23" s="72">
        <f t="shared" si="8"/>
        <v>71.639999999999887</v>
      </c>
      <c r="AO23" s="56">
        <f t="shared" si="9"/>
        <v>10.280000000000001</v>
      </c>
      <c r="AP23" s="56">
        <v>14.649999999999995</v>
      </c>
      <c r="AQ23" s="56">
        <f t="shared" si="10"/>
        <v>0.17</v>
      </c>
      <c r="AR23" s="73">
        <f t="shared" si="11"/>
        <v>14.819999999999995</v>
      </c>
      <c r="AS23" s="56">
        <v>14.649999999999995</v>
      </c>
      <c r="AT23" s="56">
        <f t="shared" si="12"/>
        <v>0.17</v>
      </c>
      <c r="AU23" s="73">
        <f t="shared" si="13"/>
        <v>14.819999999999995</v>
      </c>
      <c r="AV23" s="57">
        <f t="shared" si="14"/>
        <v>0</v>
      </c>
      <c r="AW23" s="57">
        <v>0</v>
      </c>
      <c r="AX23" s="114">
        <f t="shared" si="15"/>
        <v>0</v>
      </c>
      <c r="AY23" s="57">
        <f t="shared" si="16"/>
        <v>0</v>
      </c>
      <c r="AZ23" s="114">
        <v>0</v>
      </c>
      <c r="BA23" s="114">
        <f t="shared" si="17"/>
        <v>0</v>
      </c>
      <c r="BB23" s="57">
        <f t="shared" si="18"/>
        <v>0</v>
      </c>
      <c r="BC23" s="58">
        <f t="shared" si="19"/>
        <v>-1.4210854715202004E-14</v>
      </c>
      <c r="BD23" s="59">
        <v>0</v>
      </c>
      <c r="BE23" s="59">
        <f t="shared" si="20"/>
        <v>0</v>
      </c>
      <c r="BF23" s="58">
        <f t="shared" si="21"/>
        <v>0</v>
      </c>
      <c r="BG23" s="59">
        <v>0</v>
      </c>
      <c r="BH23" s="59">
        <f t="shared" si="22"/>
        <v>0</v>
      </c>
      <c r="BI23" s="58">
        <f t="shared" si="23"/>
        <v>0</v>
      </c>
      <c r="BJ23" s="60">
        <f t="shared" si="24"/>
        <v>0</v>
      </c>
      <c r="BK23" s="61">
        <v>0</v>
      </c>
      <c r="BL23" s="61">
        <f t="shared" si="25"/>
        <v>0</v>
      </c>
      <c r="BM23" s="61">
        <f t="shared" si="26"/>
        <v>0</v>
      </c>
      <c r="BN23" s="61">
        <v>0</v>
      </c>
      <c r="BO23" s="61">
        <f t="shared" si="27"/>
        <v>0</v>
      </c>
      <c r="BP23" s="60">
        <f t="shared" si="28"/>
        <v>0</v>
      </c>
      <c r="BQ23" s="62">
        <f t="shared" si="29"/>
        <v>0</v>
      </c>
      <c r="BR23" s="63">
        <v>0</v>
      </c>
      <c r="BS23" s="63">
        <f t="shared" si="30"/>
        <v>0</v>
      </c>
      <c r="BT23" s="63">
        <f t="shared" si="31"/>
        <v>0</v>
      </c>
      <c r="BU23" s="63">
        <v>0</v>
      </c>
      <c r="BV23" s="63">
        <f t="shared" si="32"/>
        <v>0</v>
      </c>
      <c r="BW23" s="62">
        <f t="shared" si="33"/>
        <v>0</v>
      </c>
      <c r="BX23" s="64">
        <f t="shared" si="34"/>
        <v>0</v>
      </c>
      <c r="BY23" s="65">
        <v>0</v>
      </c>
      <c r="BZ23" s="65">
        <f t="shared" si="35"/>
        <v>0</v>
      </c>
      <c r="CA23" s="65">
        <f t="shared" si="36"/>
        <v>0</v>
      </c>
      <c r="CB23" s="65">
        <v>0</v>
      </c>
      <c r="CC23" s="65">
        <f t="shared" si="37"/>
        <v>0</v>
      </c>
      <c r="CD23" s="64">
        <f t="shared" si="38"/>
        <v>0</v>
      </c>
      <c r="CE23" s="367">
        <f t="shared" si="39"/>
        <v>1.4210854715202004E-14</v>
      </c>
      <c r="CF23" s="368">
        <v>0</v>
      </c>
      <c r="CG23" s="368">
        <f t="shared" si="44"/>
        <v>0</v>
      </c>
      <c r="CH23" s="368">
        <f t="shared" si="45"/>
        <v>0</v>
      </c>
      <c r="CI23" s="368">
        <v>0</v>
      </c>
      <c r="CJ23" s="368">
        <f t="shared" si="46"/>
        <v>0</v>
      </c>
      <c r="CK23" s="367">
        <f t="shared" si="40"/>
        <v>0</v>
      </c>
      <c r="CL23" s="66">
        <f t="shared" si="41"/>
        <v>0</v>
      </c>
      <c r="CM23" s="67">
        <v>0</v>
      </c>
      <c r="CN23" s="67">
        <f t="shared" si="47"/>
        <v>0</v>
      </c>
      <c r="CO23" s="67">
        <f t="shared" si="48"/>
        <v>0</v>
      </c>
      <c r="CP23" s="67">
        <v>0</v>
      </c>
      <c r="CQ23" s="67">
        <f t="shared" si="49"/>
        <v>0</v>
      </c>
      <c r="CR23" s="66">
        <f t="shared" si="50"/>
        <v>0</v>
      </c>
    </row>
    <row r="24" spans="1:96" s="74" customFormat="1">
      <c r="A24" s="69"/>
      <c r="B24" s="69"/>
      <c r="C24" s="115" t="s">
        <v>161</v>
      </c>
      <c r="D24" s="117" t="s">
        <v>162</v>
      </c>
      <c r="E24" s="52">
        <v>7952.4400000000005</v>
      </c>
      <c r="F24" s="52"/>
      <c r="G24" s="53">
        <v>938.29000000000087</v>
      </c>
      <c r="H24" s="52"/>
      <c r="I24" s="53">
        <v>0</v>
      </c>
      <c r="J24" s="52"/>
      <c r="K24" s="53">
        <v>-3.637978807091713E-12</v>
      </c>
      <c r="L24" s="52"/>
      <c r="M24" s="53">
        <v>0</v>
      </c>
      <c r="N24" s="53"/>
      <c r="O24" s="53">
        <v>0</v>
      </c>
      <c r="P24" s="53"/>
      <c r="Q24" s="53">
        <v>0</v>
      </c>
      <c r="R24" s="53"/>
      <c r="S24" s="53">
        <v>3.637978807091713E-12</v>
      </c>
      <c r="T24" s="53"/>
      <c r="U24" s="53">
        <f t="shared" si="42"/>
        <v>0</v>
      </c>
      <c r="V24" s="53"/>
      <c r="W24" s="53">
        <v>8890.7300000000014</v>
      </c>
      <c r="X24" s="53"/>
      <c r="Y24" s="116">
        <v>0.2</v>
      </c>
      <c r="Z24" s="71"/>
      <c r="AA24" s="348">
        <f t="shared" si="0"/>
        <v>8890.7300000000014</v>
      </c>
      <c r="AB24" s="349">
        <v>12710.240000000014</v>
      </c>
      <c r="AC24" s="348">
        <f t="shared" si="43"/>
        <v>148.18</v>
      </c>
      <c r="AD24" s="346">
        <f t="shared" si="1"/>
        <v>12858.420000000015</v>
      </c>
      <c r="AE24" s="349">
        <v>12522.27</v>
      </c>
      <c r="AF24" s="348">
        <f t="shared" si="2"/>
        <v>146.11000000000001</v>
      </c>
      <c r="AG24" s="348">
        <f t="shared" si="3"/>
        <v>12668.380000000001</v>
      </c>
      <c r="AH24" s="55">
        <f t="shared" si="4"/>
        <v>7952.4400000000005</v>
      </c>
      <c r="AI24" s="72">
        <v>11665.680000000022</v>
      </c>
      <c r="AJ24" s="55">
        <f t="shared" si="5"/>
        <v>132.54</v>
      </c>
      <c r="AK24" s="72">
        <f t="shared" si="6"/>
        <v>11798.220000000023</v>
      </c>
      <c r="AL24" s="72">
        <v>11492.680000000008</v>
      </c>
      <c r="AM24" s="55">
        <f t="shared" si="7"/>
        <v>130.68</v>
      </c>
      <c r="AN24" s="72">
        <f t="shared" si="8"/>
        <v>11623.360000000008</v>
      </c>
      <c r="AO24" s="56">
        <f t="shared" si="9"/>
        <v>938.29000000000087</v>
      </c>
      <c r="AP24" s="56">
        <v>1044.5499999999993</v>
      </c>
      <c r="AQ24" s="56">
        <f t="shared" si="10"/>
        <v>15.64</v>
      </c>
      <c r="AR24" s="73">
        <f t="shared" si="11"/>
        <v>1060.1899999999994</v>
      </c>
      <c r="AS24" s="56">
        <v>1029.3999999999992</v>
      </c>
      <c r="AT24" s="56">
        <f t="shared" si="12"/>
        <v>15.42</v>
      </c>
      <c r="AU24" s="73">
        <f t="shared" si="13"/>
        <v>1044.8199999999993</v>
      </c>
      <c r="AV24" s="57">
        <f t="shared" si="14"/>
        <v>0</v>
      </c>
      <c r="AW24" s="57">
        <v>0</v>
      </c>
      <c r="AX24" s="114">
        <f t="shared" si="15"/>
        <v>0</v>
      </c>
      <c r="AY24" s="57">
        <f t="shared" si="16"/>
        <v>0</v>
      </c>
      <c r="AZ24" s="114">
        <v>0</v>
      </c>
      <c r="BA24" s="114">
        <f t="shared" si="17"/>
        <v>0</v>
      </c>
      <c r="BB24" s="57">
        <f t="shared" si="18"/>
        <v>0</v>
      </c>
      <c r="BC24" s="58">
        <f t="shared" si="19"/>
        <v>-3.637978807091713E-12</v>
      </c>
      <c r="BD24" s="59">
        <v>0</v>
      </c>
      <c r="BE24" s="59">
        <f t="shared" si="20"/>
        <v>0</v>
      </c>
      <c r="BF24" s="58">
        <f t="shared" si="21"/>
        <v>0</v>
      </c>
      <c r="BG24" s="59">
        <v>0</v>
      </c>
      <c r="BH24" s="59">
        <f t="shared" si="22"/>
        <v>0</v>
      </c>
      <c r="BI24" s="58">
        <f t="shared" si="23"/>
        <v>0</v>
      </c>
      <c r="BJ24" s="60">
        <f t="shared" si="24"/>
        <v>0</v>
      </c>
      <c r="BK24" s="61">
        <v>0</v>
      </c>
      <c r="BL24" s="61">
        <f t="shared" si="25"/>
        <v>0</v>
      </c>
      <c r="BM24" s="61">
        <f t="shared" si="26"/>
        <v>0</v>
      </c>
      <c r="BN24" s="61">
        <v>0</v>
      </c>
      <c r="BO24" s="61">
        <f t="shared" si="27"/>
        <v>0</v>
      </c>
      <c r="BP24" s="60">
        <f t="shared" si="28"/>
        <v>0</v>
      </c>
      <c r="BQ24" s="62">
        <f t="shared" si="29"/>
        <v>0</v>
      </c>
      <c r="BR24" s="63">
        <v>0</v>
      </c>
      <c r="BS24" s="63">
        <f t="shared" si="30"/>
        <v>0</v>
      </c>
      <c r="BT24" s="63">
        <f t="shared" si="31"/>
        <v>0</v>
      </c>
      <c r="BU24" s="63">
        <v>0</v>
      </c>
      <c r="BV24" s="63">
        <f t="shared" si="32"/>
        <v>0</v>
      </c>
      <c r="BW24" s="62">
        <f t="shared" si="33"/>
        <v>0</v>
      </c>
      <c r="BX24" s="64">
        <f t="shared" si="34"/>
        <v>0</v>
      </c>
      <c r="BY24" s="65">
        <v>0</v>
      </c>
      <c r="BZ24" s="65">
        <f t="shared" si="35"/>
        <v>0</v>
      </c>
      <c r="CA24" s="65">
        <f t="shared" si="36"/>
        <v>0</v>
      </c>
      <c r="CB24" s="65">
        <v>0</v>
      </c>
      <c r="CC24" s="65">
        <f t="shared" si="37"/>
        <v>0</v>
      </c>
      <c r="CD24" s="64">
        <f t="shared" si="38"/>
        <v>0</v>
      </c>
      <c r="CE24" s="367">
        <f t="shared" si="39"/>
        <v>3.637978807091713E-12</v>
      </c>
      <c r="CF24" s="368">
        <v>0</v>
      </c>
      <c r="CG24" s="368">
        <f t="shared" si="44"/>
        <v>0</v>
      </c>
      <c r="CH24" s="368">
        <f t="shared" si="45"/>
        <v>0</v>
      </c>
      <c r="CI24" s="368">
        <v>0</v>
      </c>
      <c r="CJ24" s="368">
        <f t="shared" si="46"/>
        <v>0</v>
      </c>
      <c r="CK24" s="367">
        <f t="shared" si="40"/>
        <v>0</v>
      </c>
      <c r="CL24" s="66">
        <f t="shared" si="41"/>
        <v>0</v>
      </c>
      <c r="CM24" s="67">
        <v>0</v>
      </c>
      <c r="CN24" s="67">
        <f t="shared" si="47"/>
        <v>0</v>
      </c>
      <c r="CO24" s="67">
        <f t="shared" si="48"/>
        <v>0</v>
      </c>
      <c r="CP24" s="67">
        <v>0</v>
      </c>
      <c r="CQ24" s="67">
        <f t="shared" si="49"/>
        <v>0</v>
      </c>
      <c r="CR24" s="66">
        <f t="shared" si="50"/>
        <v>0</v>
      </c>
    </row>
    <row r="25" spans="1:96" s="74" customFormat="1">
      <c r="A25" s="69"/>
      <c r="B25" s="69"/>
      <c r="C25" s="115" t="s">
        <v>163</v>
      </c>
      <c r="D25" s="117" t="s">
        <v>164</v>
      </c>
      <c r="E25" s="52">
        <v>17513.11</v>
      </c>
      <c r="F25" s="52"/>
      <c r="G25" s="53">
        <v>6734.62</v>
      </c>
      <c r="H25" s="52"/>
      <c r="I25" s="53">
        <v>5926.4900000000007</v>
      </c>
      <c r="J25" s="52"/>
      <c r="K25" s="53">
        <v>88.490000000001601</v>
      </c>
      <c r="L25" s="52"/>
      <c r="M25" s="53">
        <v>41.53000000000975</v>
      </c>
      <c r="N25" s="53"/>
      <c r="O25" s="53">
        <v>-3.637978807091713E-12</v>
      </c>
      <c r="P25" s="53"/>
      <c r="Q25" s="53">
        <v>0</v>
      </c>
      <c r="R25" s="53"/>
      <c r="S25" s="53">
        <v>-7.2759576141834259E-12</v>
      </c>
      <c r="T25" s="53"/>
      <c r="U25" s="53">
        <f t="shared" si="42"/>
        <v>0</v>
      </c>
      <c r="V25" s="53"/>
      <c r="W25" s="53">
        <v>30304.240000000002</v>
      </c>
      <c r="X25" s="53"/>
      <c r="Y25" s="116">
        <v>0.2</v>
      </c>
      <c r="Z25" s="71"/>
      <c r="AA25" s="348">
        <f t="shared" si="0"/>
        <v>30304.240000000002</v>
      </c>
      <c r="AB25" s="349">
        <v>41717.379999999997</v>
      </c>
      <c r="AC25" s="348">
        <f t="shared" si="43"/>
        <v>505.07</v>
      </c>
      <c r="AD25" s="346">
        <f t="shared" si="1"/>
        <v>42222.45</v>
      </c>
      <c r="AE25" s="349">
        <v>41099.920000000049</v>
      </c>
      <c r="AF25" s="348">
        <f t="shared" si="2"/>
        <v>498</v>
      </c>
      <c r="AG25" s="348">
        <f t="shared" si="3"/>
        <v>41597.920000000049</v>
      </c>
      <c r="AH25" s="55">
        <f t="shared" si="4"/>
        <v>17513.11</v>
      </c>
      <c r="AI25" s="72">
        <v>25851.97999999997</v>
      </c>
      <c r="AJ25" s="55">
        <f t="shared" si="5"/>
        <v>291.89</v>
      </c>
      <c r="AK25" s="72">
        <f t="shared" si="6"/>
        <v>26143.86999999997</v>
      </c>
      <c r="AL25" s="72">
        <v>25468.849999999977</v>
      </c>
      <c r="AM25" s="55">
        <f t="shared" si="7"/>
        <v>287.8</v>
      </c>
      <c r="AN25" s="72">
        <f t="shared" si="8"/>
        <v>25756.649999999976</v>
      </c>
      <c r="AO25" s="56">
        <f t="shared" si="9"/>
        <v>6734.62</v>
      </c>
      <c r="AP25" s="56">
        <v>9016.3899999999867</v>
      </c>
      <c r="AQ25" s="56">
        <f t="shared" si="10"/>
        <v>112.24</v>
      </c>
      <c r="AR25" s="73">
        <f t="shared" si="11"/>
        <v>9128.6299999999865</v>
      </c>
      <c r="AS25" s="56">
        <v>8883.2300000000105</v>
      </c>
      <c r="AT25" s="56">
        <f t="shared" si="12"/>
        <v>110.67</v>
      </c>
      <c r="AU25" s="73">
        <f t="shared" si="13"/>
        <v>8993.9000000000106</v>
      </c>
      <c r="AV25" s="57">
        <f t="shared" si="14"/>
        <v>5926.4900000000007</v>
      </c>
      <c r="AW25" s="57">
        <v>6727.5500000000111</v>
      </c>
      <c r="AX25" s="114">
        <f t="shared" si="15"/>
        <v>98.77</v>
      </c>
      <c r="AY25" s="57">
        <f t="shared" si="16"/>
        <v>6826.3200000000115</v>
      </c>
      <c r="AZ25" s="114">
        <v>6628.3800000000037</v>
      </c>
      <c r="BA25" s="114">
        <f t="shared" si="17"/>
        <v>97.39</v>
      </c>
      <c r="BB25" s="57">
        <f t="shared" si="18"/>
        <v>6725.7700000000041</v>
      </c>
      <c r="BC25" s="58">
        <f t="shared" si="19"/>
        <v>88.490000000001601</v>
      </c>
      <c r="BD25" s="59">
        <v>92.009999999999948</v>
      </c>
      <c r="BE25" s="59">
        <f t="shared" si="20"/>
        <v>1.47</v>
      </c>
      <c r="BF25" s="58">
        <f t="shared" si="21"/>
        <v>93.479999999999947</v>
      </c>
      <c r="BG25" s="59">
        <v>90.750000000000099</v>
      </c>
      <c r="BH25" s="59">
        <f t="shared" si="22"/>
        <v>1.45</v>
      </c>
      <c r="BI25" s="58">
        <f t="shared" si="23"/>
        <v>92.200000000000102</v>
      </c>
      <c r="BJ25" s="60">
        <f t="shared" si="24"/>
        <v>41.53000000000975</v>
      </c>
      <c r="BK25" s="61">
        <v>28.990000000000016</v>
      </c>
      <c r="BL25" s="61">
        <f t="shared" si="25"/>
        <v>0.69</v>
      </c>
      <c r="BM25" s="61">
        <f t="shared" si="26"/>
        <v>29.680000000000017</v>
      </c>
      <c r="BN25" s="61">
        <v>28.579999999999991</v>
      </c>
      <c r="BO25" s="61">
        <f t="shared" si="27"/>
        <v>0.68</v>
      </c>
      <c r="BP25" s="60">
        <f t="shared" si="28"/>
        <v>29.259999999999991</v>
      </c>
      <c r="BQ25" s="62">
        <f t="shared" si="29"/>
        <v>-3.637978807091713E-12</v>
      </c>
      <c r="BR25" s="63">
        <v>0</v>
      </c>
      <c r="BS25" s="63">
        <f t="shared" si="30"/>
        <v>0</v>
      </c>
      <c r="BT25" s="63">
        <f t="shared" si="31"/>
        <v>0</v>
      </c>
      <c r="BU25" s="63">
        <v>0</v>
      </c>
      <c r="BV25" s="63">
        <f t="shared" si="32"/>
        <v>0</v>
      </c>
      <c r="BW25" s="62">
        <f t="shared" si="33"/>
        <v>0</v>
      </c>
      <c r="BX25" s="64">
        <f t="shared" si="34"/>
        <v>0</v>
      </c>
      <c r="BY25" s="65">
        <v>0</v>
      </c>
      <c r="BZ25" s="65">
        <f t="shared" si="35"/>
        <v>0</v>
      </c>
      <c r="CA25" s="65">
        <f t="shared" si="36"/>
        <v>0</v>
      </c>
      <c r="CB25" s="65">
        <v>0</v>
      </c>
      <c r="CC25" s="65">
        <f t="shared" si="37"/>
        <v>0</v>
      </c>
      <c r="CD25" s="64">
        <f t="shared" si="38"/>
        <v>0</v>
      </c>
      <c r="CE25" s="367">
        <f t="shared" si="39"/>
        <v>-7.2759576141834259E-12</v>
      </c>
      <c r="CF25" s="368">
        <v>0</v>
      </c>
      <c r="CG25" s="368">
        <f t="shared" si="44"/>
        <v>0</v>
      </c>
      <c r="CH25" s="368">
        <f t="shared" si="45"/>
        <v>0</v>
      </c>
      <c r="CI25" s="368">
        <v>0</v>
      </c>
      <c r="CJ25" s="368">
        <f t="shared" si="46"/>
        <v>0</v>
      </c>
      <c r="CK25" s="367">
        <f t="shared" si="40"/>
        <v>0</v>
      </c>
      <c r="CL25" s="66">
        <f t="shared" si="41"/>
        <v>0</v>
      </c>
      <c r="CM25" s="67">
        <v>0</v>
      </c>
      <c r="CN25" s="67">
        <f t="shared" si="47"/>
        <v>0</v>
      </c>
      <c r="CO25" s="67">
        <f t="shared" si="48"/>
        <v>0</v>
      </c>
      <c r="CP25" s="67">
        <v>0</v>
      </c>
      <c r="CQ25" s="67">
        <f t="shared" si="49"/>
        <v>0</v>
      </c>
      <c r="CR25" s="66">
        <f t="shared" si="50"/>
        <v>0</v>
      </c>
    </row>
    <row r="26" spans="1:96" s="74" customFormat="1">
      <c r="A26" s="69"/>
      <c r="B26" s="69"/>
      <c r="C26" s="115" t="s">
        <v>165</v>
      </c>
      <c r="D26" s="117" t="s">
        <v>166</v>
      </c>
      <c r="E26" s="52">
        <v>36461.5</v>
      </c>
      <c r="F26" s="52"/>
      <c r="G26" s="53">
        <v>21592.39</v>
      </c>
      <c r="H26" s="52"/>
      <c r="I26" s="53">
        <v>23665.210000000006</v>
      </c>
      <c r="J26" s="52"/>
      <c r="K26" s="53">
        <v>14773.719999999943</v>
      </c>
      <c r="L26" s="52"/>
      <c r="M26" s="53">
        <v>14809.130000000019</v>
      </c>
      <c r="N26" s="53"/>
      <c r="O26" s="53">
        <v>0</v>
      </c>
      <c r="P26" s="53"/>
      <c r="Q26" s="53">
        <v>0</v>
      </c>
      <c r="R26" s="53"/>
      <c r="S26" s="53">
        <v>1.4551915228366852E-11</v>
      </c>
      <c r="T26" s="53"/>
      <c r="U26" s="53">
        <f t="shared" si="42"/>
        <v>0</v>
      </c>
      <c r="V26" s="53"/>
      <c r="W26" s="53">
        <v>111301.94999999998</v>
      </c>
      <c r="X26" s="53"/>
      <c r="Y26" s="116">
        <v>0.2</v>
      </c>
      <c r="Z26" s="71"/>
      <c r="AA26" s="348">
        <f t="shared" si="0"/>
        <v>111301.94999999998</v>
      </c>
      <c r="AB26" s="349">
        <v>134820.49999999994</v>
      </c>
      <c r="AC26" s="348">
        <f t="shared" si="43"/>
        <v>1855.03</v>
      </c>
      <c r="AD26" s="346">
        <f t="shared" si="1"/>
        <v>136675.52999999994</v>
      </c>
      <c r="AE26" s="349">
        <v>132828.71999999988</v>
      </c>
      <c r="AF26" s="348">
        <f t="shared" si="2"/>
        <v>1829.06</v>
      </c>
      <c r="AG26" s="348">
        <f t="shared" si="3"/>
        <v>134657.77999999988</v>
      </c>
      <c r="AH26" s="55">
        <f t="shared" si="4"/>
        <v>36461.5</v>
      </c>
      <c r="AI26" s="72">
        <v>53476.720000000052</v>
      </c>
      <c r="AJ26" s="55">
        <f t="shared" si="5"/>
        <v>607.69000000000005</v>
      </c>
      <c r="AK26" s="72">
        <f t="shared" si="6"/>
        <v>54084.410000000054</v>
      </c>
      <c r="AL26" s="72">
        <v>52684.239999999991</v>
      </c>
      <c r="AM26" s="55">
        <f t="shared" si="7"/>
        <v>599.17999999999995</v>
      </c>
      <c r="AN26" s="72">
        <f t="shared" si="8"/>
        <v>53283.419999999991</v>
      </c>
      <c r="AO26" s="56">
        <f t="shared" si="9"/>
        <v>21592.39</v>
      </c>
      <c r="AP26" s="56">
        <v>29527.569999999978</v>
      </c>
      <c r="AQ26" s="56">
        <f t="shared" si="10"/>
        <v>359.87</v>
      </c>
      <c r="AR26" s="73">
        <f t="shared" si="11"/>
        <v>29887.439999999977</v>
      </c>
      <c r="AS26" s="56">
        <v>29090.48000000004</v>
      </c>
      <c r="AT26" s="56">
        <f t="shared" si="12"/>
        <v>354.83</v>
      </c>
      <c r="AU26" s="73">
        <f t="shared" si="13"/>
        <v>29445.310000000041</v>
      </c>
      <c r="AV26" s="57">
        <f t="shared" si="14"/>
        <v>23665.210000000006</v>
      </c>
      <c r="AW26" s="57">
        <v>28411.19999999995</v>
      </c>
      <c r="AX26" s="114">
        <f t="shared" si="15"/>
        <v>394.42</v>
      </c>
      <c r="AY26" s="57">
        <f t="shared" si="16"/>
        <v>28805.619999999948</v>
      </c>
      <c r="AZ26" s="114">
        <v>27991.400000000027</v>
      </c>
      <c r="BA26" s="114">
        <f t="shared" si="17"/>
        <v>388.9</v>
      </c>
      <c r="BB26" s="57">
        <f t="shared" si="18"/>
        <v>28380.300000000028</v>
      </c>
      <c r="BC26" s="58">
        <f t="shared" si="19"/>
        <v>14773.719999999943</v>
      </c>
      <c r="BD26" s="59">
        <v>12557.729999999985</v>
      </c>
      <c r="BE26" s="59">
        <f t="shared" si="20"/>
        <v>246.23</v>
      </c>
      <c r="BF26" s="58">
        <f t="shared" si="21"/>
        <v>12803.959999999985</v>
      </c>
      <c r="BG26" s="59">
        <v>12373.510000000011</v>
      </c>
      <c r="BH26" s="59">
        <f t="shared" si="22"/>
        <v>242.78</v>
      </c>
      <c r="BI26" s="58">
        <f t="shared" si="23"/>
        <v>12616.290000000012</v>
      </c>
      <c r="BJ26" s="60">
        <f t="shared" si="24"/>
        <v>14809.130000000019</v>
      </c>
      <c r="BK26" s="61">
        <v>10847.089999999993</v>
      </c>
      <c r="BL26" s="61">
        <f t="shared" si="25"/>
        <v>246.82</v>
      </c>
      <c r="BM26" s="61">
        <f t="shared" si="26"/>
        <v>11093.909999999993</v>
      </c>
      <c r="BN26" s="61">
        <v>10688.450000000003</v>
      </c>
      <c r="BO26" s="61">
        <f t="shared" si="27"/>
        <v>243.36</v>
      </c>
      <c r="BP26" s="60">
        <f t="shared" si="28"/>
        <v>10931.810000000003</v>
      </c>
      <c r="BQ26" s="62">
        <f t="shared" si="29"/>
        <v>0</v>
      </c>
      <c r="BR26" s="63">
        <v>0</v>
      </c>
      <c r="BS26" s="63">
        <f t="shared" si="30"/>
        <v>0</v>
      </c>
      <c r="BT26" s="63">
        <f t="shared" si="31"/>
        <v>0</v>
      </c>
      <c r="BU26" s="63">
        <v>0</v>
      </c>
      <c r="BV26" s="63">
        <f t="shared" si="32"/>
        <v>0</v>
      </c>
      <c r="BW26" s="62">
        <f t="shared" si="33"/>
        <v>0</v>
      </c>
      <c r="BX26" s="64">
        <f t="shared" si="34"/>
        <v>0</v>
      </c>
      <c r="BY26" s="65">
        <v>0</v>
      </c>
      <c r="BZ26" s="65">
        <f t="shared" si="35"/>
        <v>0</v>
      </c>
      <c r="CA26" s="65">
        <f t="shared" si="36"/>
        <v>0</v>
      </c>
      <c r="CB26" s="65">
        <v>0</v>
      </c>
      <c r="CC26" s="65">
        <f t="shared" si="37"/>
        <v>0</v>
      </c>
      <c r="CD26" s="64">
        <f t="shared" si="38"/>
        <v>0</v>
      </c>
      <c r="CE26" s="367">
        <f t="shared" si="39"/>
        <v>1.4551915228366852E-11</v>
      </c>
      <c r="CF26" s="368">
        <v>0</v>
      </c>
      <c r="CG26" s="368">
        <f t="shared" si="44"/>
        <v>0</v>
      </c>
      <c r="CH26" s="368">
        <f t="shared" si="45"/>
        <v>0</v>
      </c>
      <c r="CI26" s="368">
        <v>0</v>
      </c>
      <c r="CJ26" s="368">
        <f t="shared" si="46"/>
        <v>0</v>
      </c>
      <c r="CK26" s="367">
        <f t="shared" si="40"/>
        <v>0</v>
      </c>
      <c r="CL26" s="66">
        <f t="shared" si="41"/>
        <v>0</v>
      </c>
      <c r="CM26" s="67">
        <v>0</v>
      </c>
      <c r="CN26" s="67">
        <f t="shared" si="47"/>
        <v>0</v>
      </c>
      <c r="CO26" s="67">
        <f t="shared" si="48"/>
        <v>0</v>
      </c>
      <c r="CP26" s="67">
        <v>0</v>
      </c>
      <c r="CQ26" s="67">
        <f t="shared" si="49"/>
        <v>0</v>
      </c>
      <c r="CR26" s="66">
        <f t="shared" si="50"/>
        <v>0</v>
      </c>
    </row>
    <row r="27" spans="1:96" s="74" customFormat="1">
      <c r="A27" s="69"/>
      <c r="B27" s="69"/>
      <c r="C27" s="115" t="s">
        <v>167</v>
      </c>
      <c r="D27" s="117" t="s">
        <v>168</v>
      </c>
      <c r="E27" s="52">
        <v>0</v>
      </c>
      <c r="F27" s="52"/>
      <c r="G27" s="53">
        <v>1540.3200000000002</v>
      </c>
      <c r="H27" s="52"/>
      <c r="I27" s="53">
        <v>3315.7900000000004</v>
      </c>
      <c r="J27" s="52"/>
      <c r="K27" s="53">
        <v>1690.3400000000024</v>
      </c>
      <c r="L27" s="52"/>
      <c r="M27" s="53">
        <v>13.090000000000146</v>
      </c>
      <c r="N27" s="53"/>
      <c r="O27" s="53">
        <v>0</v>
      </c>
      <c r="P27" s="53"/>
      <c r="Q27" s="53">
        <v>0</v>
      </c>
      <c r="R27" s="53"/>
      <c r="S27" s="53">
        <v>-1.8189894035458565E-12</v>
      </c>
      <c r="T27" s="53"/>
      <c r="U27" s="53">
        <f t="shared" si="42"/>
        <v>0</v>
      </c>
      <c r="V27" s="53"/>
      <c r="W27" s="53">
        <v>6559.5400000000009</v>
      </c>
      <c r="X27" s="53"/>
      <c r="Y27" s="116">
        <v>0.2</v>
      </c>
      <c r="Z27" s="71"/>
      <c r="AA27" s="348">
        <f t="shared" si="0"/>
        <v>6559.5400000000009</v>
      </c>
      <c r="AB27" s="349">
        <v>7385.8199999999961</v>
      </c>
      <c r="AC27" s="348">
        <f t="shared" si="43"/>
        <v>109.33</v>
      </c>
      <c r="AD27" s="346">
        <f t="shared" si="1"/>
        <v>7495.149999999996</v>
      </c>
      <c r="AE27" s="349">
        <v>7276.8999999999969</v>
      </c>
      <c r="AF27" s="348">
        <f t="shared" si="2"/>
        <v>107.8</v>
      </c>
      <c r="AG27" s="348">
        <f t="shared" si="3"/>
        <v>7384.6999999999971</v>
      </c>
      <c r="AH27" s="55">
        <f t="shared" si="4"/>
        <v>0</v>
      </c>
      <c r="AI27" s="72">
        <v>0</v>
      </c>
      <c r="AJ27" s="55">
        <f t="shared" si="5"/>
        <v>0</v>
      </c>
      <c r="AK27" s="72">
        <f t="shared" si="6"/>
        <v>0</v>
      </c>
      <c r="AL27" s="72">
        <v>0</v>
      </c>
      <c r="AM27" s="55">
        <f t="shared" si="7"/>
        <v>0</v>
      </c>
      <c r="AN27" s="72">
        <f t="shared" si="8"/>
        <v>0</v>
      </c>
      <c r="AO27" s="56">
        <f t="shared" si="9"/>
        <v>1540.3200000000002</v>
      </c>
      <c r="AP27" s="56">
        <v>2039.1600000000024</v>
      </c>
      <c r="AQ27" s="56">
        <f t="shared" si="10"/>
        <v>25.67</v>
      </c>
      <c r="AR27" s="73">
        <f t="shared" si="11"/>
        <v>2064.8300000000022</v>
      </c>
      <c r="AS27" s="56">
        <v>2008.6899999999978</v>
      </c>
      <c r="AT27" s="56">
        <f t="shared" si="12"/>
        <v>25.31</v>
      </c>
      <c r="AU27" s="73">
        <f t="shared" si="13"/>
        <v>2033.9999999999977</v>
      </c>
      <c r="AV27" s="57">
        <f t="shared" si="14"/>
        <v>3315.7900000000004</v>
      </c>
      <c r="AW27" s="57">
        <v>3867.070000000007</v>
      </c>
      <c r="AX27" s="114">
        <f t="shared" si="15"/>
        <v>55.26</v>
      </c>
      <c r="AY27" s="57">
        <f t="shared" si="16"/>
        <v>3922.3300000000072</v>
      </c>
      <c r="AZ27" s="114">
        <v>3809.9799999999946</v>
      </c>
      <c r="BA27" s="114">
        <f t="shared" si="17"/>
        <v>54.49</v>
      </c>
      <c r="BB27" s="57">
        <f t="shared" si="18"/>
        <v>3864.4699999999943</v>
      </c>
      <c r="BC27" s="58">
        <f t="shared" si="19"/>
        <v>1690.3400000000024</v>
      </c>
      <c r="BD27" s="59">
        <v>1468.8300000000006</v>
      </c>
      <c r="BE27" s="59">
        <f t="shared" si="20"/>
        <v>28.17</v>
      </c>
      <c r="BF27" s="58">
        <f t="shared" si="21"/>
        <v>1497.0000000000007</v>
      </c>
      <c r="BG27" s="59">
        <v>1447.4299999999996</v>
      </c>
      <c r="BH27" s="59">
        <f t="shared" si="22"/>
        <v>27.78</v>
      </c>
      <c r="BI27" s="58">
        <f t="shared" si="23"/>
        <v>1475.2099999999996</v>
      </c>
      <c r="BJ27" s="60">
        <f t="shared" si="24"/>
        <v>13.090000000000146</v>
      </c>
      <c r="BK27" s="61">
        <v>10.080000000000004</v>
      </c>
      <c r="BL27" s="61">
        <f t="shared" si="25"/>
        <v>0.22</v>
      </c>
      <c r="BM27" s="61">
        <f t="shared" si="26"/>
        <v>10.300000000000004</v>
      </c>
      <c r="BN27" s="61">
        <v>10.070000000000004</v>
      </c>
      <c r="BO27" s="61">
        <f t="shared" si="27"/>
        <v>0.22</v>
      </c>
      <c r="BP27" s="60">
        <f t="shared" si="28"/>
        <v>10.290000000000004</v>
      </c>
      <c r="BQ27" s="62">
        <f t="shared" si="29"/>
        <v>0</v>
      </c>
      <c r="BR27" s="63">
        <v>0</v>
      </c>
      <c r="BS27" s="63">
        <f t="shared" si="30"/>
        <v>0</v>
      </c>
      <c r="BT27" s="63">
        <f t="shared" si="31"/>
        <v>0</v>
      </c>
      <c r="BU27" s="63">
        <v>0</v>
      </c>
      <c r="BV27" s="63">
        <f t="shared" si="32"/>
        <v>0</v>
      </c>
      <c r="BW27" s="62">
        <f t="shared" si="33"/>
        <v>0</v>
      </c>
      <c r="BX27" s="64">
        <f t="shared" si="34"/>
        <v>0</v>
      </c>
      <c r="BY27" s="65">
        <v>0</v>
      </c>
      <c r="BZ27" s="65">
        <f t="shared" si="35"/>
        <v>0</v>
      </c>
      <c r="CA27" s="65">
        <f t="shared" si="36"/>
        <v>0</v>
      </c>
      <c r="CB27" s="65">
        <v>0</v>
      </c>
      <c r="CC27" s="65">
        <f t="shared" si="37"/>
        <v>0</v>
      </c>
      <c r="CD27" s="64">
        <f t="shared" si="38"/>
        <v>0</v>
      </c>
      <c r="CE27" s="367">
        <f t="shared" si="39"/>
        <v>-1.8189894035458565E-12</v>
      </c>
      <c r="CF27" s="368">
        <v>0</v>
      </c>
      <c r="CG27" s="368">
        <f t="shared" si="44"/>
        <v>0</v>
      </c>
      <c r="CH27" s="368">
        <f t="shared" si="45"/>
        <v>0</v>
      </c>
      <c r="CI27" s="368">
        <v>0</v>
      </c>
      <c r="CJ27" s="368">
        <f t="shared" si="46"/>
        <v>0</v>
      </c>
      <c r="CK27" s="367">
        <f t="shared" si="40"/>
        <v>0</v>
      </c>
      <c r="CL27" s="66">
        <f t="shared" si="41"/>
        <v>0</v>
      </c>
      <c r="CM27" s="67">
        <v>0</v>
      </c>
      <c r="CN27" s="67">
        <f t="shared" si="47"/>
        <v>0</v>
      </c>
      <c r="CO27" s="67">
        <f t="shared" si="48"/>
        <v>0</v>
      </c>
      <c r="CP27" s="67">
        <v>0</v>
      </c>
      <c r="CQ27" s="67">
        <f t="shared" si="49"/>
        <v>0</v>
      </c>
      <c r="CR27" s="66">
        <f t="shared" si="50"/>
        <v>0</v>
      </c>
    </row>
    <row r="28" spans="1:96" s="74" customFormat="1">
      <c r="A28" s="69"/>
      <c r="B28" s="69"/>
      <c r="C28" s="115" t="s">
        <v>169</v>
      </c>
      <c r="D28" s="117" t="s">
        <v>170</v>
      </c>
      <c r="E28" s="52">
        <v>0</v>
      </c>
      <c r="F28" s="52"/>
      <c r="G28" s="53">
        <v>7938.4899999999989</v>
      </c>
      <c r="H28" s="52"/>
      <c r="I28" s="53">
        <v>14225.050000000003</v>
      </c>
      <c r="J28" s="52"/>
      <c r="K28" s="53">
        <v>515.2200000000048</v>
      </c>
      <c r="L28" s="52"/>
      <c r="M28" s="53">
        <v>3.637978807091713E-12</v>
      </c>
      <c r="N28" s="53"/>
      <c r="O28" s="53">
        <v>0</v>
      </c>
      <c r="P28" s="53"/>
      <c r="Q28" s="53">
        <v>0</v>
      </c>
      <c r="R28" s="53"/>
      <c r="S28" s="53">
        <v>-7.2759576141834259E-12</v>
      </c>
      <c r="T28" s="53"/>
      <c r="U28" s="53">
        <f t="shared" si="42"/>
        <v>0</v>
      </c>
      <c r="V28" s="53"/>
      <c r="W28" s="53">
        <v>22678.760000000002</v>
      </c>
      <c r="X28" s="53"/>
      <c r="Y28" s="116">
        <v>0.2</v>
      </c>
      <c r="Z28" s="71"/>
      <c r="AA28" s="348">
        <f t="shared" si="0"/>
        <v>22678.760000000002</v>
      </c>
      <c r="AB28" s="349">
        <v>27339.349999999977</v>
      </c>
      <c r="AC28" s="348">
        <f t="shared" si="43"/>
        <v>377.98</v>
      </c>
      <c r="AD28" s="346">
        <f t="shared" si="1"/>
        <v>27717.329999999976</v>
      </c>
      <c r="AE28" s="349">
        <v>26935.589999999982</v>
      </c>
      <c r="AF28" s="348">
        <f t="shared" si="2"/>
        <v>372.69</v>
      </c>
      <c r="AG28" s="348">
        <f t="shared" si="3"/>
        <v>27308.279999999981</v>
      </c>
      <c r="AH28" s="55">
        <f t="shared" si="4"/>
        <v>0</v>
      </c>
      <c r="AI28" s="72">
        <v>0</v>
      </c>
      <c r="AJ28" s="55">
        <f t="shared" si="5"/>
        <v>0</v>
      </c>
      <c r="AK28" s="72">
        <f t="shared" si="6"/>
        <v>0</v>
      </c>
      <c r="AL28" s="72">
        <v>0</v>
      </c>
      <c r="AM28" s="55">
        <f t="shared" si="7"/>
        <v>0</v>
      </c>
      <c r="AN28" s="72">
        <f t="shared" si="8"/>
        <v>0</v>
      </c>
      <c r="AO28" s="56">
        <f t="shared" si="9"/>
        <v>7938.4899999999989</v>
      </c>
      <c r="AP28" s="56">
        <v>10403.970000000003</v>
      </c>
      <c r="AQ28" s="56">
        <f t="shared" si="10"/>
        <v>132.31</v>
      </c>
      <c r="AR28" s="73">
        <f t="shared" si="11"/>
        <v>10536.280000000002</v>
      </c>
      <c r="AS28" s="56">
        <v>10250.399999999983</v>
      </c>
      <c r="AT28" s="56">
        <f t="shared" si="12"/>
        <v>130.46</v>
      </c>
      <c r="AU28" s="73">
        <f t="shared" si="13"/>
        <v>10380.859999999982</v>
      </c>
      <c r="AV28" s="57">
        <f t="shared" si="14"/>
        <v>14225.050000000003</v>
      </c>
      <c r="AW28" s="57">
        <v>16390.139999999996</v>
      </c>
      <c r="AX28" s="114">
        <f t="shared" si="15"/>
        <v>237.08</v>
      </c>
      <c r="AY28" s="57">
        <f t="shared" si="16"/>
        <v>16627.219999999998</v>
      </c>
      <c r="AZ28" s="114">
        <v>16148.000000000018</v>
      </c>
      <c r="BA28" s="114">
        <f t="shared" si="17"/>
        <v>233.76</v>
      </c>
      <c r="BB28" s="57">
        <f t="shared" si="18"/>
        <v>16381.760000000018</v>
      </c>
      <c r="BC28" s="58">
        <f t="shared" si="19"/>
        <v>515.2200000000048</v>
      </c>
      <c r="BD28" s="59">
        <v>545.24999999999943</v>
      </c>
      <c r="BE28" s="59">
        <f t="shared" si="20"/>
        <v>8.59</v>
      </c>
      <c r="BF28" s="58">
        <f t="shared" si="21"/>
        <v>553.83999999999946</v>
      </c>
      <c r="BG28" s="59">
        <v>537.22000000000014</v>
      </c>
      <c r="BH28" s="59">
        <f t="shared" si="22"/>
        <v>8.4700000000000006</v>
      </c>
      <c r="BI28" s="58">
        <f t="shared" si="23"/>
        <v>545.69000000000017</v>
      </c>
      <c r="BJ28" s="60">
        <f t="shared" si="24"/>
        <v>3.637978807091713E-12</v>
      </c>
      <c r="BK28" s="61">
        <v>0</v>
      </c>
      <c r="BL28" s="61">
        <f t="shared" si="25"/>
        <v>0</v>
      </c>
      <c r="BM28" s="61">
        <f t="shared" si="26"/>
        <v>0</v>
      </c>
      <c r="BN28" s="61">
        <v>0</v>
      </c>
      <c r="BO28" s="61">
        <f t="shared" si="27"/>
        <v>0</v>
      </c>
      <c r="BP28" s="60">
        <f t="shared" si="28"/>
        <v>0</v>
      </c>
      <c r="BQ28" s="62">
        <f t="shared" si="29"/>
        <v>0</v>
      </c>
      <c r="BR28" s="63">
        <v>0</v>
      </c>
      <c r="BS28" s="63">
        <f t="shared" si="30"/>
        <v>0</v>
      </c>
      <c r="BT28" s="63">
        <f t="shared" si="31"/>
        <v>0</v>
      </c>
      <c r="BU28" s="63">
        <v>0</v>
      </c>
      <c r="BV28" s="63">
        <f t="shared" si="32"/>
        <v>0</v>
      </c>
      <c r="BW28" s="62">
        <f t="shared" si="33"/>
        <v>0</v>
      </c>
      <c r="BX28" s="64">
        <f t="shared" si="34"/>
        <v>0</v>
      </c>
      <c r="BY28" s="65">
        <v>0</v>
      </c>
      <c r="BZ28" s="65">
        <f t="shared" si="35"/>
        <v>0</v>
      </c>
      <c r="CA28" s="65">
        <f t="shared" si="36"/>
        <v>0</v>
      </c>
      <c r="CB28" s="65">
        <v>0</v>
      </c>
      <c r="CC28" s="65">
        <f t="shared" si="37"/>
        <v>0</v>
      </c>
      <c r="CD28" s="64">
        <f t="shared" si="38"/>
        <v>0</v>
      </c>
      <c r="CE28" s="367">
        <f t="shared" si="39"/>
        <v>-7.2759576141834259E-12</v>
      </c>
      <c r="CF28" s="368">
        <v>0</v>
      </c>
      <c r="CG28" s="368">
        <f t="shared" si="44"/>
        <v>0</v>
      </c>
      <c r="CH28" s="368">
        <f t="shared" si="45"/>
        <v>0</v>
      </c>
      <c r="CI28" s="368">
        <v>0</v>
      </c>
      <c r="CJ28" s="368">
        <f t="shared" si="46"/>
        <v>0</v>
      </c>
      <c r="CK28" s="367">
        <f t="shared" si="40"/>
        <v>0</v>
      </c>
      <c r="CL28" s="66">
        <f t="shared" si="41"/>
        <v>0</v>
      </c>
      <c r="CM28" s="67">
        <v>0</v>
      </c>
      <c r="CN28" s="67">
        <f t="shared" si="47"/>
        <v>0</v>
      </c>
      <c r="CO28" s="67">
        <f t="shared" si="48"/>
        <v>0</v>
      </c>
      <c r="CP28" s="67">
        <v>0</v>
      </c>
      <c r="CQ28" s="67">
        <f t="shared" si="49"/>
        <v>0</v>
      </c>
      <c r="CR28" s="66">
        <f t="shared" si="50"/>
        <v>0</v>
      </c>
    </row>
    <row r="29" spans="1:96" s="74" customFormat="1">
      <c r="A29" s="69"/>
      <c r="B29" s="69"/>
      <c r="C29" s="115" t="s">
        <v>171</v>
      </c>
      <c r="D29" s="117" t="s">
        <v>172</v>
      </c>
      <c r="E29" s="52">
        <v>0</v>
      </c>
      <c r="F29" s="52"/>
      <c r="G29" s="53">
        <v>1820.77</v>
      </c>
      <c r="H29" s="52"/>
      <c r="I29" s="53">
        <v>1262.7899999999995</v>
      </c>
      <c r="J29" s="52"/>
      <c r="K29" s="53">
        <v>-161.96000000000095</v>
      </c>
      <c r="L29" s="52"/>
      <c r="M29" s="53">
        <v>9.0949470177292824E-13</v>
      </c>
      <c r="N29" s="53"/>
      <c r="O29" s="53">
        <v>0</v>
      </c>
      <c r="P29" s="53"/>
      <c r="Q29" s="53">
        <v>0</v>
      </c>
      <c r="R29" s="53"/>
      <c r="S29" s="53">
        <v>4.5474735088646412E-13</v>
      </c>
      <c r="T29" s="53"/>
      <c r="U29" s="53">
        <f t="shared" si="42"/>
        <v>0</v>
      </c>
      <c r="V29" s="53"/>
      <c r="W29" s="53">
        <v>2921.6</v>
      </c>
      <c r="X29" s="53"/>
      <c r="Y29" s="116">
        <v>0.2</v>
      </c>
      <c r="AA29" s="348">
        <f t="shared" si="0"/>
        <v>2921.6</v>
      </c>
      <c r="AB29" s="349">
        <v>3530.3400000000024</v>
      </c>
      <c r="AC29" s="348">
        <f t="shared" si="43"/>
        <v>48.69</v>
      </c>
      <c r="AD29" s="346">
        <f t="shared" si="1"/>
        <v>3579.0300000000025</v>
      </c>
      <c r="AE29" s="349">
        <v>3478.1900000000051</v>
      </c>
      <c r="AF29" s="348">
        <f t="shared" si="2"/>
        <v>48.01</v>
      </c>
      <c r="AG29" s="348">
        <f t="shared" si="3"/>
        <v>3526.2000000000053</v>
      </c>
      <c r="AH29" s="55">
        <f t="shared" si="4"/>
        <v>0</v>
      </c>
      <c r="AI29" s="72">
        <v>0</v>
      </c>
      <c r="AJ29" s="55">
        <f t="shared" si="5"/>
        <v>0</v>
      </c>
      <c r="AK29" s="72">
        <f t="shared" si="6"/>
        <v>0</v>
      </c>
      <c r="AL29" s="72">
        <v>0</v>
      </c>
      <c r="AM29" s="55">
        <f t="shared" si="7"/>
        <v>0</v>
      </c>
      <c r="AN29" s="72">
        <f t="shared" si="8"/>
        <v>0</v>
      </c>
      <c r="AO29" s="56">
        <f t="shared" si="9"/>
        <v>1820.77</v>
      </c>
      <c r="AP29" s="56">
        <v>2325.7499999999968</v>
      </c>
      <c r="AQ29" s="56">
        <f t="shared" si="10"/>
        <v>30.35</v>
      </c>
      <c r="AR29" s="73">
        <f t="shared" si="11"/>
        <v>2356.0999999999967</v>
      </c>
      <c r="AS29" s="56">
        <v>2291.1700000000014</v>
      </c>
      <c r="AT29" s="56">
        <f t="shared" si="12"/>
        <v>29.93</v>
      </c>
      <c r="AU29" s="73">
        <f t="shared" si="13"/>
        <v>2321.1000000000013</v>
      </c>
      <c r="AV29" s="57">
        <f t="shared" si="14"/>
        <v>1262.7899999999995</v>
      </c>
      <c r="AW29" s="57">
        <v>1338.6399999999985</v>
      </c>
      <c r="AX29" s="114">
        <f t="shared" si="15"/>
        <v>21.05</v>
      </c>
      <c r="AY29" s="57">
        <f t="shared" si="16"/>
        <v>1359.6899999999985</v>
      </c>
      <c r="AZ29" s="114">
        <v>1318.7800000000004</v>
      </c>
      <c r="BA29" s="114">
        <f t="shared" si="17"/>
        <v>20.76</v>
      </c>
      <c r="BB29" s="57">
        <f t="shared" si="18"/>
        <v>1339.5400000000004</v>
      </c>
      <c r="BC29" s="58">
        <f t="shared" si="19"/>
        <v>-161.96000000000095</v>
      </c>
      <c r="BD29" s="59">
        <v>-133.38000000000008</v>
      </c>
      <c r="BE29" s="59">
        <f t="shared" si="20"/>
        <v>-2.7</v>
      </c>
      <c r="BF29" s="58">
        <f t="shared" si="21"/>
        <v>-136.08000000000007</v>
      </c>
      <c r="BG29" s="59">
        <v>-131.45999999999989</v>
      </c>
      <c r="BH29" s="59">
        <f t="shared" si="22"/>
        <v>-2.66</v>
      </c>
      <c r="BI29" s="58">
        <f t="shared" si="23"/>
        <v>-134.11999999999989</v>
      </c>
      <c r="BJ29" s="60">
        <f t="shared" si="24"/>
        <v>9.0949470177292824E-13</v>
      </c>
      <c r="BK29" s="61">
        <v>0</v>
      </c>
      <c r="BL29" s="61">
        <f t="shared" si="25"/>
        <v>0</v>
      </c>
      <c r="BM29" s="61">
        <f t="shared" si="26"/>
        <v>0</v>
      </c>
      <c r="BN29" s="61">
        <v>0</v>
      </c>
      <c r="BO29" s="61">
        <f t="shared" si="27"/>
        <v>0</v>
      </c>
      <c r="BP29" s="60">
        <f t="shared" si="28"/>
        <v>0</v>
      </c>
      <c r="BQ29" s="62">
        <f t="shared" si="29"/>
        <v>0</v>
      </c>
      <c r="BR29" s="63">
        <v>0</v>
      </c>
      <c r="BS29" s="63">
        <f t="shared" si="30"/>
        <v>0</v>
      </c>
      <c r="BT29" s="63">
        <f t="shared" si="31"/>
        <v>0</v>
      </c>
      <c r="BU29" s="63">
        <v>0</v>
      </c>
      <c r="BV29" s="63">
        <f t="shared" si="32"/>
        <v>0</v>
      </c>
      <c r="BW29" s="62">
        <f t="shared" si="33"/>
        <v>0</v>
      </c>
      <c r="BX29" s="64">
        <f t="shared" si="34"/>
        <v>0</v>
      </c>
      <c r="BY29" s="65">
        <v>0</v>
      </c>
      <c r="BZ29" s="65">
        <f t="shared" si="35"/>
        <v>0</v>
      </c>
      <c r="CA29" s="65">
        <f t="shared" si="36"/>
        <v>0</v>
      </c>
      <c r="CB29" s="65">
        <v>0</v>
      </c>
      <c r="CC29" s="65">
        <f t="shared" si="37"/>
        <v>0</v>
      </c>
      <c r="CD29" s="64">
        <f t="shared" si="38"/>
        <v>0</v>
      </c>
      <c r="CE29" s="367">
        <f t="shared" si="39"/>
        <v>4.5474735088646412E-13</v>
      </c>
      <c r="CF29" s="368">
        <v>0</v>
      </c>
      <c r="CG29" s="368">
        <f t="shared" si="44"/>
        <v>0</v>
      </c>
      <c r="CH29" s="368">
        <f t="shared" si="45"/>
        <v>0</v>
      </c>
      <c r="CI29" s="368">
        <v>0</v>
      </c>
      <c r="CJ29" s="368">
        <f t="shared" si="46"/>
        <v>0</v>
      </c>
      <c r="CK29" s="367">
        <f t="shared" si="40"/>
        <v>0</v>
      </c>
      <c r="CL29" s="66">
        <f t="shared" si="41"/>
        <v>0</v>
      </c>
      <c r="CM29" s="67">
        <v>0</v>
      </c>
      <c r="CN29" s="67">
        <f t="shared" si="47"/>
        <v>0</v>
      </c>
      <c r="CO29" s="67">
        <f t="shared" si="48"/>
        <v>0</v>
      </c>
      <c r="CP29" s="67">
        <v>0</v>
      </c>
      <c r="CQ29" s="67">
        <f t="shared" si="49"/>
        <v>0</v>
      </c>
      <c r="CR29" s="66">
        <f t="shared" si="50"/>
        <v>0</v>
      </c>
    </row>
    <row r="30" spans="1:96" s="74" customFormat="1">
      <c r="A30" s="69"/>
      <c r="B30" s="69"/>
      <c r="C30" s="115" t="s">
        <v>171</v>
      </c>
      <c r="D30" s="117" t="s">
        <v>173</v>
      </c>
      <c r="E30" s="52">
        <v>0</v>
      </c>
      <c r="F30" s="52"/>
      <c r="G30" s="53">
        <v>1431.9100000000003</v>
      </c>
      <c r="H30" s="52"/>
      <c r="I30" s="53">
        <v>4422.7299999999996</v>
      </c>
      <c r="J30" s="52"/>
      <c r="K30" s="53">
        <v>995.06999999999971</v>
      </c>
      <c r="L30" s="52"/>
      <c r="M30" s="53">
        <v>9.0799999999999272</v>
      </c>
      <c r="N30" s="53"/>
      <c r="O30" s="53">
        <v>0</v>
      </c>
      <c r="P30" s="53"/>
      <c r="Q30" s="53">
        <v>0</v>
      </c>
      <c r="R30" s="53"/>
      <c r="S30" s="53">
        <v>1.8189894035458565E-12</v>
      </c>
      <c r="T30" s="53"/>
      <c r="U30" s="53">
        <f t="shared" si="42"/>
        <v>0</v>
      </c>
      <c r="V30" s="53"/>
      <c r="W30" s="53">
        <v>6858.7900000000009</v>
      </c>
      <c r="X30" s="53"/>
      <c r="Y30" s="116">
        <v>0.2</v>
      </c>
      <c r="AA30" s="348">
        <f t="shared" si="0"/>
        <v>6858.7900000000009</v>
      </c>
      <c r="AB30" s="349">
        <v>7972.6500000000115</v>
      </c>
      <c r="AC30" s="348">
        <f t="shared" si="43"/>
        <v>114.31</v>
      </c>
      <c r="AD30" s="346">
        <f t="shared" si="1"/>
        <v>8086.9600000000119</v>
      </c>
      <c r="AE30" s="349">
        <v>7855.1200000000035</v>
      </c>
      <c r="AF30" s="348">
        <f t="shared" si="2"/>
        <v>112.71</v>
      </c>
      <c r="AG30" s="348">
        <f t="shared" si="3"/>
        <v>7967.8300000000036</v>
      </c>
      <c r="AH30" s="55">
        <f t="shared" si="4"/>
        <v>0</v>
      </c>
      <c r="AI30" s="72">
        <v>0</v>
      </c>
      <c r="AJ30" s="55">
        <f t="shared" si="5"/>
        <v>0</v>
      </c>
      <c r="AK30" s="72">
        <f t="shared" si="6"/>
        <v>0</v>
      </c>
      <c r="AL30" s="72">
        <v>0</v>
      </c>
      <c r="AM30" s="55">
        <f t="shared" si="7"/>
        <v>0</v>
      </c>
      <c r="AN30" s="72">
        <f t="shared" si="8"/>
        <v>0</v>
      </c>
      <c r="AO30" s="56">
        <f t="shared" si="9"/>
        <v>1431.9100000000003</v>
      </c>
      <c r="AP30" s="56">
        <v>1883.0399999999963</v>
      </c>
      <c r="AQ30" s="56">
        <f t="shared" si="10"/>
        <v>23.87</v>
      </c>
      <c r="AR30" s="73">
        <f t="shared" si="11"/>
        <v>1906.9099999999962</v>
      </c>
      <c r="AS30" s="56">
        <v>1855.1499999999992</v>
      </c>
      <c r="AT30" s="56">
        <f t="shared" si="12"/>
        <v>23.54</v>
      </c>
      <c r="AU30" s="73">
        <f t="shared" si="13"/>
        <v>1878.6899999999991</v>
      </c>
      <c r="AV30" s="57">
        <f t="shared" si="14"/>
        <v>4422.7299999999996</v>
      </c>
      <c r="AW30" s="57">
        <v>5174.3200000000015</v>
      </c>
      <c r="AX30" s="114">
        <f t="shared" si="15"/>
        <v>73.709999999999994</v>
      </c>
      <c r="AY30" s="57">
        <f t="shared" si="16"/>
        <v>5248.0300000000016</v>
      </c>
      <c r="AZ30" s="114">
        <v>5097.7400000000007</v>
      </c>
      <c r="BA30" s="114">
        <f t="shared" si="17"/>
        <v>72.680000000000007</v>
      </c>
      <c r="BB30" s="57">
        <f t="shared" si="18"/>
        <v>5170.420000000001</v>
      </c>
      <c r="BC30" s="58">
        <f t="shared" si="19"/>
        <v>995.06999999999971</v>
      </c>
      <c r="BD30" s="59">
        <v>908.58000000000061</v>
      </c>
      <c r="BE30" s="59">
        <f t="shared" si="20"/>
        <v>16.579999999999998</v>
      </c>
      <c r="BF30" s="58">
        <f t="shared" si="21"/>
        <v>925.16000000000065</v>
      </c>
      <c r="BG30" s="59">
        <v>895.20000000000027</v>
      </c>
      <c r="BH30" s="59">
        <f t="shared" si="22"/>
        <v>16.350000000000001</v>
      </c>
      <c r="BI30" s="58">
        <f t="shared" si="23"/>
        <v>911.5500000000003</v>
      </c>
      <c r="BJ30" s="60">
        <f t="shared" si="24"/>
        <v>9.0799999999999272</v>
      </c>
      <c r="BK30" s="61">
        <v>6.7500000000000053</v>
      </c>
      <c r="BL30" s="61">
        <f t="shared" si="25"/>
        <v>0.15</v>
      </c>
      <c r="BM30" s="61">
        <f t="shared" si="26"/>
        <v>6.9000000000000057</v>
      </c>
      <c r="BN30" s="61">
        <v>6.7500000000000053</v>
      </c>
      <c r="BO30" s="61">
        <f t="shared" si="27"/>
        <v>0.15</v>
      </c>
      <c r="BP30" s="60">
        <f t="shared" si="28"/>
        <v>6.9000000000000057</v>
      </c>
      <c r="BQ30" s="62">
        <f t="shared" si="29"/>
        <v>0</v>
      </c>
      <c r="BR30" s="63">
        <v>0</v>
      </c>
      <c r="BS30" s="63">
        <f t="shared" si="30"/>
        <v>0</v>
      </c>
      <c r="BT30" s="63">
        <f t="shared" si="31"/>
        <v>0</v>
      </c>
      <c r="BU30" s="63">
        <v>0</v>
      </c>
      <c r="BV30" s="63">
        <f t="shared" si="32"/>
        <v>0</v>
      </c>
      <c r="BW30" s="62">
        <f t="shared" si="33"/>
        <v>0</v>
      </c>
      <c r="BX30" s="64">
        <f t="shared" si="34"/>
        <v>0</v>
      </c>
      <c r="BY30" s="65">
        <v>0</v>
      </c>
      <c r="BZ30" s="65">
        <f t="shared" si="35"/>
        <v>0</v>
      </c>
      <c r="CA30" s="65">
        <f t="shared" si="36"/>
        <v>0</v>
      </c>
      <c r="CB30" s="65">
        <v>0</v>
      </c>
      <c r="CC30" s="65">
        <f t="shared" si="37"/>
        <v>0</v>
      </c>
      <c r="CD30" s="64">
        <f t="shared" si="38"/>
        <v>0</v>
      </c>
      <c r="CE30" s="367">
        <f t="shared" si="39"/>
        <v>1.8189894035458565E-12</v>
      </c>
      <c r="CF30" s="368">
        <v>0</v>
      </c>
      <c r="CG30" s="368">
        <f t="shared" si="44"/>
        <v>0</v>
      </c>
      <c r="CH30" s="368">
        <f t="shared" si="45"/>
        <v>0</v>
      </c>
      <c r="CI30" s="368">
        <v>0</v>
      </c>
      <c r="CJ30" s="368">
        <f t="shared" si="46"/>
        <v>0</v>
      </c>
      <c r="CK30" s="367">
        <f t="shared" si="40"/>
        <v>0</v>
      </c>
      <c r="CL30" s="66">
        <f t="shared" si="41"/>
        <v>0</v>
      </c>
      <c r="CM30" s="67">
        <v>0</v>
      </c>
      <c r="CN30" s="67">
        <f t="shared" si="47"/>
        <v>0</v>
      </c>
      <c r="CO30" s="67">
        <f t="shared" si="48"/>
        <v>0</v>
      </c>
      <c r="CP30" s="67">
        <v>0</v>
      </c>
      <c r="CQ30" s="67">
        <f t="shared" si="49"/>
        <v>0</v>
      </c>
      <c r="CR30" s="66">
        <f t="shared" si="50"/>
        <v>0</v>
      </c>
    </row>
    <row r="31" spans="1:96" s="74" customFormat="1">
      <c r="A31" s="69"/>
      <c r="B31" s="69"/>
      <c r="C31" s="115" t="s">
        <v>171</v>
      </c>
      <c r="D31" s="117" t="s">
        <v>174</v>
      </c>
      <c r="E31" s="52">
        <v>0</v>
      </c>
      <c r="F31" s="52"/>
      <c r="G31" s="53">
        <v>5135.5700000000006</v>
      </c>
      <c r="H31" s="52"/>
      <c r="I31" s="53">
        <v>3160.2099999999982</v>
      </c>
      <c r="J31" s="52"/>
      <c r="K31" s="53">
        <v>194.82999999999993</v>
      </c>
      <c r="L31" s="52"/>
      <c r="M31" s="53">
        <v>108.89000000000487</v>
      </c>
      <c r="N31" s="53"/>
      <c r="O31" s="53">
        <v>8956.1899999999987</v>
      </c>
      <c r="P31" s="53"/>
      <c r="Q31" s="53">
        <v>105.52000000000044</v>
      </c>
      <c r="R31" s="53"/>
      <c r="S31" s="53">
        <v>-1.4551915228366852E-11</v>
      </c>
      <c r="T31" s="53"/>
      <c r="U31" s="53">
        <f t="shared" si="42"/>
        <v>0</v>
      </c>
      <c r="V31" s="53"/>
      <c r="W31" s="53">
        <v>17661.209999999988</v>
      </c>
      <c r="X31" s="53"/>
      <c r="Y31" s="116">
        <v>0.2</v>
      </c>
      <c r="AA31" s="348">
        <f t="shared" si="0"/>
        <v>17661.209999999988</v>
      </c>
      <c r="AB31" s="349">
        <v>15973.830000000009</v>
      </c>
      <c r="AC31" s="348">
        <f t="shared" si="43"/>
        <v>294.35000000000002</v>
      </c>
      <c r="AD31" s="346">
        <f t="shared" si="1"/>
        <v>16268.180000000009</v>
      </c>
      <c r="AE31" s="349">
        <v>15739.079999999994</v>
      </c>
      <c r="AF31" s="348">
        <f t="shared" si="2"/>
        <v>290.23</v>
      </c>
      <c r="AG31" s="348">
        <f t="shared" si="3"/>
        <v>16029.309999999994</v>
      </c>
      <c r="AH31" s="55">
        <f t="shared" si="4"/>
        <v>0</v>
      </c>
      <c r="AI31" s="72">
        <v>0</v>
      </c>
      <c r="AJ31" s="55">
        <f t="shared" si="5"/>
        <v>0</v>
      </c>
      <c r="AK31" s="72">
        <f t="shared" si="6"/>
        <v>0</v>
      </c>
      <c r="AL31" s="72">
        <v>0</v>
      </c>
      <c r="AM31" s="55">
        <f t="shared" si="7"/>
        <v>0</v>
      </c>
      <c r="AN31" s="72">
        <f t="shared" si="8"/>
        <v>0</v>
      </c>
      <c r="AO31" s="56">
        <f t="shared" si="9"/>
        <v>5135.5700000000006</v>
      </c>
      <c r="AP31" s="56">
        <v>6672.1100000000069</v>
      </c>
      <c r="AQ31" s="56">
        <f t="shared" si="10"/>
        <v>85.59</v>
      </c>
      <c r="AR31" s="73">
        <f t="shared" si="11"/>
        <v>6757.7000000000071</v>
      </c>
      <c r="AS31" s="56">
        <v>6573.6400000000085</v>
      </c>
      <c r="AT31" s="56">
        <f t="shared" si="12"/>
        <v>84.39</v>
      </c>
      <c r="AU31" s="73">
        <f t="shared" si="13"/>
        <v>6658.0300000000088</v>
      </c>
      <c r="AV31" s="57">
        <f t="shared" si="14"/>
        <v>3160.2099999999982</v>
      </c>
      <c r="AW31" s="57">
        <v>3612.8500000000031</v>
      </c>
      <c r="AX31" s="114">
        <f t="shared" si="15"/>
        <v>52.67</v>
      </c>
      <c r="AY31" s="57">
        <f t="shared" si="16"/>
        <v>3665.5200000000032</v>
      </c>
      <c r="AZ31" s="114">
        <v>3559.4900000000007</v>
      </c>
      <c r="BA31" s="114">
        <f t="shared" si="17"/>
        <v>51.93</v>
      </c>
      <c r="BB31" s="57">
        <f t="shared" si="18"/>
        <v>3611.4200000000005</v>
      </c>
      <c r="BC31" s="58">
        <f t="shared" si="19"/>
        <v>194.82999999999993</v>
      </c>
      <c r="BD31" s="59">
        <v>915.9899999999999</v>
      </c>
      <c r="BE31" s="59">
        <f t="shared" si="20"/>
        <v>3.25</v>
      </c>
      <c r="BF31" s="58">
        <f t="shared" si="21"/>
        <v>919.2399999999999</v>
      </c>
      <c r="BG31" s="59">
        <v>902.16000000000224</v>
      </c>
      <c r="BH31" s="59">
        <f t="shared" si="22"/>
        <v>3.2</v>
      </c>
      <c r="BI31" s="58">
        <f t="shared" si="23"/>
        <v>905.36000000000229</v>
      </c>
      <c r="BJ31" s="60">
        <f t="shared" si="24"/>
        <v>108.89000000000487</v>
      </c>
      <c r="BK31" s="61">
        <v>81.370000000000047</v>
      </c>
      <c r="BL31" s="61">
        <f t="shared" si="25"/>
        <v>1.81</v>
      </c>
      <c r="BM31" s="61">
        <f t="shared" si="26"/>
        <v>83.180000000000049</v>
      </c>
      <c r="BN31" s="61">
        <v>80.040000000000035</v>
      </c>
      <c r="BO31" s="61">
        <f t="shared" si="27"/>
        <v>1.78</v>
      </c>
      <c r="BP31" s="60">
        <f t="shared" si="28"/>
        <v>81.820000000000036</v>
      </c>
      <c r="BQ31" s="62">
        <f t="shared" si="29"/>
        <v>8956.1899999999987</v>
      </c>
      <c r="BR31" s="63">
        <v>4634.2300000000014</v>
      </c>
      <c r="BS31" s="63">
        <f t="shared" si="30"/>
        <v>149.27000000000001</v>
      </c>
      <c r="BT31" s="63">
        <f t="shared" si="31"/>
        <v>4783.5000000000018</v>
      </c>
      <c r="BU31" s="63">
        <v>4567.1499999999987</v>
      </c>
      <c r="BV31" s="63">
        <f t="shared" si="32"/>
        <v>147.18</v>
      </c>
      <c r="BW31" s="62">
        <f t="shared" si="33"/>
        <v>4714.329999999999</v>
      </c>
      <c r="BX31" s="64">
        <f t="shared" si="34"/>
        <v>105.52000000000044</v>
      </c>
      <c r="BY31" s="65">
        <v>57.179999999999986</v>
      </c>
      <c r="BZ31" s="65">
        <f t="shared" si="35"/>
        <v>1.76</v>
      </c>
      <c r="CA31" s="65">
        <f t="shared" si="36"/>
        <v>58.939999999999984</v>
      </c>
      <c r="CB31" s="65">
        <v>56.42000000000003</v>
      </c>
      <c r="CC31" s="65">
        <f t="shared" si="37"/>
        <v>1.74</v>
      </c>
      <c r="CD31" s="64">
        <f t="shared" si="38"/>
        <v>58.160000000000032</v>
      </c>
      <c r="CE31" s="367">
        <f t="shared" si="39"/>
        <v>-1.4551915228366852E-11</v>
      </c>
      <c r="CF31" s="368">
        <v>0</v>
      </c>
      <c r="CG31" s="368">
        <f t="shared" si="44"/>
        <v>0</v>
      </c>
      <c r="CH31" s="368">
        <f t="shared" si="45"/>
        <v>0</v>
      </c>
      <c r="CI31" s="368">
        <v>0</v>
      </c>
      <c r="CJ31" s="368">
        <f t="shared" si="46"/>
        <v>0</v>
      </c>
      <c r="CK31" s="367">
        <f t="shared" si="40"/>
        <v>0</v>
      </c>
      <c r="CL31" s="66">
        <f t="shared" si="41"/>
        <v>0</v>
      </c>
      <c r="CM31" s="67">
        <v>0</v>
      </c>
      <c r="CN31" s="67">
        <f t="shared" si="47"/>
        <v>0</v>
      </c>
      <c r="CO31" s="67">
        <f t="shared" si="48"/>
        <v>0</v>
      </c>
      <c r="CP31" s="67">
        <v>0</v>
      </c>
      <c r="CQ31" s="67">
        <f t="shared" si="49"/>
        <v>0</v>
      </c>
      <c r="CR31" s="66">
        <f t="shared" si="50"/>
        <v>0</v>
      </c>
    </row>
    <row r="32" spans="1:96" s="74" customFormat="1">
      <c r="A32" s="69"/>
      <c r="B32" s="69"/>
      <c r="C32" s="115" t="s">
        <v>171</v>
      </c>
      <c r="D32" s="117" t="s">
        <v>175</v>
      </c>
      <c r="E32" s="52">
        <v>0</v>
      </c>
      <c r="F32" s="52"/>
      <c r="G32" s="53">
        <v>0</v>
      </c>
      <c r="H32" s="52"/>
      <c r="I32" s="53">
        <v>2070.2999999999997</v>
      </c>
      <c r="J32" s="52"/>
      <c r="K32" s="53">
        <v>0</v>
      </c>
      <c r="L32" s="52"/>
      <c r="M32" s="53">
        <v>1.3642420526593924E-12</v>
      </c>
      <c r="N32" s="53"/>
      <c r="O32" s="53">
        <v>0</v>
      </c>
      <c r="P32" s="53"/>
      <c r="Q32" s="53">
        <v>0</v>
      </c>
      <c r="R32" s="53"/>
      <c r="S32" s="53">
        <v>-9.0949470177292824E-13</v>
      </c>
      <c r="T32" s="53"/>
      <c r="U32" s="53">
        <f t="shared" si="42"/>
        <v>0</v>
      </c>
      <c r="V32" s="53"/>
      <c r="W32" s="53">
        <v>2070.3000000000002</v>
      </c>
      <c r="X32" s="53"/>
      <c r="Y32" s="116">
        <v>0.2</v>
      </c>
      <c r="AA32" s="348">
        <f t="shared" si="0"/>
        <v>2070.3000000000002</v>
      </c>
      <c r="AB32" s="349">
        <v>2426.590000000002</v>
      </c>
      <c r="AC32" s="348">
        <f t="shared" si="43"/>
        <v>34.51</v>
      </c>
      <c r="AD32" s="346">
        <f t="shared" si="1"/>
        <v>2461.1000000000022</v>
      </c>
      <c r="AE32" s="349">
        <v>2390.6900000000023</v>
      </c>
      <c r="AF32" s="348">
        <f t="shared" si="2"/>
        <v>34.03</v>
      </c>
      <c r="AG32" s="348">
        <f t="shared" si="3"/>
        <v>2424.7200000000025</v>
      </c>
      <c r="AH32" s="55">
        <f t="shared" si="4"/>
        <v>0</v>
      </c>
      <c r="AI32" s="72">
        <v>0</v>
      </c>
      <c r="AJ32" s="55">
        <f t="shared" si="5"/>
        <v>0</v>
      </c>
      <c r="AK32" s="72">
        <f t="shared" si="6"/>
        <v>0</v>
      </c>
      <c r="AL32" s="72">
        <v>0</v>
      </c>
      <c r="AM32" s="55">
        <f t="shared" si="7"/>
        <v>0</v>
      </c>
      <c r="AN32" s="72">
        <f t="shared" si="8"/>
        <v>0</v>
      </c>
      <c r="AO32" s="56">
        <f t="shared" si="9"/>
        <v>0</v>
      </c>
      <c r="AP32" s="56">
        <v>0</v>
      </c>
      <c r="AQ32" s="56">
        <f t="shared" si="10"/>
        <v>0</v>
      </c>
      <c r="AR32" s="73">
        <f t="shared" si="11"/>
        <v>0</v>
      </c>
      <c r="AS32" s="56">
        <v>0</v>
      </c>
      <c r="AT32" s="56">
        <f t="shared" si="12"/>
        <v>0</v>
      </c>
      <c r="AU32" s="73">
        <f t="shared" si="13"/>
        <v>0</v>
      </c>
      <c r="AV32" s="57">
        <f t="shared" si="14"/>
        <v>2070.2999999999997</v>
      </c>
      <c r="AW32" s="57">
        <v>2426.590000000002</v>
      </c>
      <c r="AX32" s="114">
        <f t="shared" si="15"/>
        <v>34.51</v>
      </c>
      <c r="AY32" s="57">
        <f t="shared" si="16"/>
        <v>2461.1000000000022</v>
      </c>
      <c r="AZ32" s="114">
        <v>2390.6900000000023</v>
      </c>
      <c r="BA32" s="114">
        <f t="shared" si="17"/>
        <v>34.03</v>
      </c>
      <c r="BB32" s="57">
        <f t="shared" si="18"/>
        <v>2424.7200000000025</v>
      </c>
      <c r="BC32" s="58">
        <f t="shared" si="19"/>
        <v>0</v>
      </c>
      <c r="BD32" s="59">
        <v>0</v>
      </c>
      <c r="BE32" s="59">
        <f t="shared" si="20"/>
        <v>0</v>
      </c>
      <c r="BF32" s="58">
        <f t="shared" si="21"/>
        <v>0</v>
      </c>
      <c r="BG32" s="59">
        <v>0</v>
      </c>
      <c r="BH32" s="59">
        <f t="shared" si="22"/>
        <v>0</v>
      </c>
      <c r="BI32" s="58">
        <f t="shared" si="23"/>
        <v>0</v>
      </c>
      <c r="BJ32" s="61">
        <f t="shared" si="24"/>
        <v>1.3642420526593924E-12</v>
      </c>
      <c r="BK32" s="61">
        <v>0</v>
      </c>
      <c r="BL32" s="61">
        <f t="shared" si="25"/>
        <v>0</v>
      </c>
      <c r="BM32" s="61">
        <f t="shared" si="26"/>
        <v>0</v>
      </c>
      <c r="BN32" s="61">
        <v>0</v>
      </c>
      <c r="BO32" s="61">
        <f t="shared" si="27"/>
        <v>0</v>
      </c>
      <c r="BP32" s="60">
        <f t="shared" si="28"/>
        <v>0</v>
      </c>
      <c r="BQ32" s="62">
        <f t="shared" si="29"/>
        <v>0</v>
      </c>
      <c r="BR32" s="63">
        <v>0</v>
      </c>
      <c r="BS32" s="63">
        <f t="shared" si="30"/>
        <v>0</v>
      </c>
      <c r="BT32" s="63">
        <f t="shared" si="31"/>
        <v>0</v>
      </c>
      <c r="BU32" s="63">
        <v>0</v>
      </c>
      <c r="BV32" s="63">
        <f t="shared" si="32"/>
        <v>0</v>
      </c>
      <c r="BW32" s="62">
        <f t="shared" si="33"/>
        <v>0</v>
      </c>
      <c r="BX32" s="64">
        <f t="shared" si="34"/>
        <v>0</v>
      </c>
      <c r="BY32" s="65">
        <v>0</v>
      </c>
      <c r="BZ32" s="65">
        <f t="shared" si="35"/>
        <v>0</v>
      </c>
      <c r="CA32" s="65">
        <f t="shared" si="36"/>
        <v>0</v>
      </c>
      <c r="CB32" s="65">
        <v>0</v>
      </c>
      <c r="CC32" s="65">
        <f t="shared" si="37"/>
        <v>0</v>
      </c>
      <c r="CD32" s="64">
        <f t="shared" si="38"/>
        <v>0</v>
      </c>
      <c r="CE32" s="367">
        <f t="shared" si="39"/>
        <v>-9.0949470177292824E-13</v>
      </c>
      <c r="CF32" s="368">
        <v>0</v>
      </c>
      <c r="CG32" s="368">
        <f t="shared" si="44"/>
        <v>0</v>
      </c>
      <c r="CH32" s="368">
        <f t="shared" si="45"/>
        <v>0</v>
      </c>
      <c r="CI32" s="368">
        <v>0</v>
      </c>
      <c r="CJ32" s="368">
        <f t="shared" si="46"/>
        <v>0</v>
      </c>
      <c r="CK32" s="367">
        <f t="shared" si="40"/>
        <v>0</v>
      </c>
      <c r="CL32" s="66">
        <f t="shared" si="41"/>
        <v>0</v>
      </c>
      <c r="CM32" s="67">
        <v>0</v>
      </c>
      <c r="CN32" s="67">
        <f t="shared" si="47"/>
        <v>0</v>
      </c>
      <c r="CO32" s="67">
        <f t="shared" si="48"/>
        <v>0</v>
      </c>
      <c r="CP32" s="67">
        <v>0</v>
      </c>
      <c r="CQ32" s="67">
        <f t="shared" si="49"/>
        <v>0</v>
      </c>
      <c r="CR32" s="66">
        <f t="shared" si="50"/>
        <v>0</v>
      </c>
    </row>
    <row r="33" spans="1:96" s="74" customFormat="1">
      <c r="A33" s="69"/>
      <c r="B33" s="69"/>
      <c r="C33" s="115" t="s">
        <v>171</v>
      </c>
      <c r="D33" s="117" t="s">
        <v>176</v>
      </c>
      <c r="E33" s="52">
        <v>0</v>
      </c>
      <c r="F33" s="52"/>
      <c r="G33" s="53">
        <v>0</v>
      </c>
      <c r="H33" s="52"/>
      <c r="I33" s="53">
        <v>3599.37</v>
      </c>
      <c r="J33" s="52"/>
      <c r="K33" s="53">
        <v>2053.6400000000012</v>
      </c>
      <c r="L33" s="52"/>
      <c r="M33" s="53">
        <v>9.0399999999981446</v>
      </c>
      <c r="N33" s="53"/>
      <c r="O33" s="53">
        <v>0</v>
      </c>
      <c r="P33" s="53"/>
      <c r="Q33" s="53">
        <v>0</v>
      </c>
      <c r="R33" s="53"/>
      <c r="S33" s="53">
        <v>1.8189894035458565E-12</v>
      </c>
      <c r="T33" s="53"/>
      <c r="U33" s="53">
        <f t="shared" si="42"/>
        <v>0</v>
      </c>
      <c r="V33" s="53"/>
      <c r="W33" s="53">
        <v>5662.0500000000011</v>
      </c>
      <c r="X33" s="53"/>
      <c r="Y33" s="116">
        <v>0.2</v>
      </c>
      <c r="AA33" s="348">
        <f t="shared" si="0"/>
        <v>5662.0500000000011</v>
      </c>
      <c r="AB33" s="349">
        <v>5869.479999999995</v>
      </c>
      <c r="AC33" s="348">
        <f t="shared" si="43"/>
        <v>94.37</v>
      </c>
      <c r="AD33" s="346">
        <f t="shared" si="1"/>
        <v>5963.8499999999949</v>
      </c>
      <c r="AE33" s="349">
        <v>5782.8199999999988</v>
      </c>
      <c r="AF33" s="348">
        <f t="shared" si="2"/>
        <v>93.05</v>
      </c>
      <c r="AG33" s="348">
        <f t="shared" si="3"/>
        <v>5875.869999999999</v>
      </c>
      <c r="AH33" s="55">
        <f t="shared" si="4"/>
        <v>0</v>
      </c>
      <c r="AI33" s="72">
        <v>0</v>
      </c>
      <c r="AJ33" s="55">
        <f t="shared" si="5"/>
        <v>0</v>
      </c>
      <c r="AK33" s="72">
        <f t="shared" si="6"/>
        <v>0</v>
      </c>
      <c r="AL33" s="72">
        <v>0</v>
      </c>
      <c r="AM33" s="55">
        <f t="shared" si="7"/>
        <v>0</v>
      </c>
      <c r="AN33" s="72">
        <f t="shared" si="8"/>
        <v>0</v>
      </c>
      <c r="AO33" s="56">
        <f t="shared" si="9"/>
        <v>0</v>
      </c>
      <c r="AP33" s="56">
        <v>0</v>
      </c>
      <c r="AQ33" s="56">
        <f t="shared" si="10"/>
        <v>0</v>
      </c>
      <c r="AR33" s="73">
        <f t="shared" si="11"/>
        <v>0</v>
      </c>
      <c r="AS33" s="56">
        <v>0</v>
      </c>
      <c r="AT33" s="56">
        <f t="shared" si="12"/>
        <v>0</v>
      </c>
      <c r="AU33" s="73">
        <f t="shared" si="13"/>
        <v>0</v>
      </c>
      <c r="AV33" s="57">
        <f t="shared" si="14"/>
        <v>3599.37</v>
      </c>
      <c r="AW33" s="57">
        <v>4071.4599999999928</v>
      </c>
      <c r="AX33" s="114">
        <f t="shared" si="15"/>
        <v>59.99</v>
      </c>
      <c r="AY33" s="57">
        <f t="shared" si="16"/>
        <v>4131.4499999999925</v>
      </c>
      <c r="AZ33" s="114">
        <v>4011.3700000000031</v>
      </c>
      <c r="BA33" s="114">
        <f t="shared" si="17"/>
        <v>59.15</v>
      </c>
      <c r="BB33" s="57">
        <f t="shared" si="18"/>
        <v>4070.5200000000032</v>
      </c>
      <c r="BC33" s="58">
        <f t="shared" si="19"/>
        <v>2053.6400000000012</v>
      </c>
      <c r="BD33" s="59">
        <v>1790.3700000000006</v>
      </c>
      <c r="BE33" s="59">
        <f t="shared" si="20"/>
        <v>34.229999999999997</v>
      </c>
      <c r="BF33" s="58">
        <f t="shared" si="21"/>
        <v>1824.6000000000006</v>
      </c>
      <c r="BG33" s="59">
        <v>1764.1300000000006</v>
      </c>
      <c r="BH33" s="59">
        <f t="shared" si="22"/>
        <v>33.75</v>
      </c>
      <c r="BI33" s="58">
        <f t="shared" si="23"/>
        <v>1797.8800000000006</v>
      </c>
      <c r="BJ33" s="60">
        <f t="shared" si="24"/>
        <v>9.0399999999981446</v>
      </c>
      <c r="BK33" s="61">
        <v>7.6500000000000075</v>
      </c>
      <c r="BL33" s="61">
        <f t="shared" si="25"/>
        <v>0.15</v>
      </c>
      <c r="BM33" s="61">
        <f t="shared" si="26"/>
        <v>7.8000000000000078</v>
      </c>
      <c r="BN33" s="61">
        <v>7.6500000000000075</v>
      </c>
      <c r="BO33" s="61">
        <f t="shared" si="27"/>
        <v>0.15</v>
      </c>
      <c r="BP33" s="60">
        <f t="shared" si="28"/>
        <v>7.8000000000000078</v>
      </c>
      <c r="BQ33" s="62">
        <f t="shared" si="29"/>
        <v>0</v>
      </c>
      <c r="BR33" s="63">
        <v>0</v>
      </c>
      <c r="BS33" s="63">
        <f t="shared" si="30"/>
        <v>0</v>
      </c>
      <c r="BT33" s="63">
        <f t="shared" si="31"/>
        <v>0</v>
      </c>
      <c r="BU33" s="63">
        <v>0</v>
      </c>
      <c r="BV33" s="63">
        <f t="shared" si="32"/>
        <v>0</v>
      </c>
      <c r="BW33" s="62">
        <f t="shared" si="33"/>
        <v>0</v>
      </c>
      <c r="BX33" s="64">
        <f t="shared" si="34"/>
        <v>0</v>
      </c>
      <c r="BY33" s="65">
        <v>0</v>
      </c>
      <c r="BZ33" s="65">
        <f t="shared" si="35"/>
        <v>0</v>
      </c>
      <c r="CA33" s="65">
        <f t="shared" si="36"/>
        <v>0</v>
      </c>
      <c r="CB33" s="65">
        <v>0</v>
      </c>
      <c r="CC33" s="65">
        <f t="shared" si="37"/>
        <v>0</v>
      </c>
      <c r="CD33" s="64">
        <f t="shared" si="38"/>
        <v>0</v>
      </c>
      <c r="CE33" s="367">
        <f t="shared" si="39"/>
        <v>1.8189894035458565E-12</v>
      </c>
      <c r="CF33" s="368">
        <v>0</v>
      </c>
      <c r="CG33" s="368">
        <f t="shared" si="44"/>
        <v>0</v>
      </c>
      <c r="CH33" s="368">
        <f t="shared" si="45"/>
        <v>0</v>
      </c>
      <c r="CI33" s="368">
        <v>0</v>
      </c>
      <c r="CJ33" s="368">
        <f t="shared" si="46"/>
        <v>0</v>
      </c>
      <c r="CK33" s="367">
        <f t="shared" si="40"/>
        <v>0</v>
      </c>
      <c r="CL33" s="66">
        <f t="shared" si="41"/>
        <v>0</v>
      </c>
      <c r="CM33" s="67">
        <v>0</v>
      </c>
      <c r="CN33" s="67">
        <f t="shared" si="47"/>
        <v>0</v>
      </c>
      <c r="CO33" s="67">
        <f t="shared" si="48"/>
        <v>0</v>
      </c>
      <c r="CP33" s="67">
        <v>0</v>
      </c>
      <c r="CQ33" s="67">
        <f t="shared" si="49"/>
        <v>0</v>
      </c>
      <c r="CR33" s="66">
        <f t="shared" si="50"/>
        <v>0</v>
      </c>
    </row>
    <row r="34" spans="1:96" s="74" customFormat="1">
      <c r="A34" s="69"/>
      <c r="B34" s="69"/>
      <c r="C34" s="115" t="s">
        <v>171</v>
      </c>
      <c r="D34" s="117" t="s">
        <v>177</v>
      </c>
      <c r="E34" s="52">
        <v>0</v>
      </c>
      <c r="F34" s="52"/>
      <c r="G34" s="53">
        <v>0</v>
      </c>
      <c r="H34" s="52"/>
      <c r="I34" s="53">
        <v>0</v>
      </c>
      <c r="J34" s="52"/>
      <c r="K34" s="53">
        <v>0</v>
      </c>
      <c r="L34" s="52"/>
      <c r="M34" s="53">
        <v>4286.72</v>
      </c>
      <c r="N34" s="53"/>
      <c r="O34" s="53">
        <v>4607.4800000000005</v>
      </c>
      <c r="P34" s="53"/>
      <c r="Q34" s="53">
        <v>775.52000000000044</v>
      </c>
      <c r="R34" s="53"/>
      <c r="S34" s="53">
        <v>7.0899999999983265</v>
      </c>
      <c r="T34" s="53"/>
      <c r="U34" s="53">
        <f t="shared" si="42"/>
        <v>0</v>
      </c>
      <c r="V34" s="53"/>
      <c r="W34" s="53">
        <v>9676.81</v>
      </c>
      <c r="X34" s="53"/>
      <c r="Y34" s="116">
        <v>0.2</v>
      </c>
      <c r="AA34" s="348">
        <f t="shared" si="0"/>
        <v>9676.81</v>
      </c>
      <c r="AB34" s="349">
        <v>5456.4099999999989</v>
      </c>
      <c r="AC34" s="348">
        <f t="shared" si="43"/>
        <v>161.28</v>
      </c>
      <c r="AD34" s="346">
        <f t="shared" si="1"/>
        <v>5617.6899999999987</v>
      </c>
      <c r="AE34" s="349">
        <v>5377.2200000000039</v>
      </c>
      <c r="AF34" s="348">
        <f t="shared" si="2"/>
        <v>159.02000000000001</v>
      </c>
      <c r="AG34" s="348">
        <f t="shared" si="3"/>
        <v>5536.2400000000043</v>
      </c>
      <c r="AH34" s="55">
        <f t="shared" si="4"/>
        <v>0</v>
      </c>
      <c r="AI34" s="72">
        <v>0</v>
      </c>
      <c r="AJ34" s="55">
        <f t="shared" si="5"/>
        <v>0</v>
      </c>
      <c r="AK34" s="72">
        <f t="shared" si="6"/>
        <v>0</v>
      </c>
      <c r="AL34" s="72">
        <v>0</v>
      </c>
      <c r="AM34" s="55">
        <f t="shared" si="7"/>
        <v>0</v>
      </c>
      <c r="AN34" s="72">
        <f t="shared" si="8"/>
        <v>0</v>
      </c>
      <c r="AO34" s="56">
        <f t="shared" si="9"/>
        <v>0</v>
      </c>
      <c r="AP34" s="56">
        <v>0</v>
      </c>
      <c r="AQ34" s="56">
        <f t="shared" si="10"/>
        <v>0</v>
      </c>
      <c r="AR34" s="73">
        <f t="shared" si="11"/>
        <v>0</v>
      </c>
      <c r="AS34" s="56">
        <v>0</v>
      </c>
      <c r="AT34" s="56">
        <f t="shared" si="12"/>
        <v>0</v>
      </c>
      <c r="AU34" s="73">
        <f t="shared" si="13"/>
        <v>0</v>
      </c>
      <c r="AV34" s="57">
        <v>0</v>
      </c>
      <c r="AW34" s="57">
        <v>0</v>
      </c>
      <c r="AX34" s="114">
        <f t="shared" si="15"/>
        <v>0</v>
      </c>
      <c r="AY34" s="57">
        <f t="shared" si="16"/>
        <v>0</v>
      </c>
      <c r="AZ34" s="114">
        <v>0</v>
      </c>
      <c r="BA34" s="114">
        <f t="shared" si="17"/>
        <v>0</v>
      </c>
      <c r="BB34" s="57">
        <f t="shared" si="18"/>
        <v>0</v>
      </c>
      <c r="BC34" s="58">
        <f t="shared" si="19"/>
        <v>0</v>
      </c>
      <c r="BD34" s="59">
        <v>0</v>
      </c>
      <c r="BE34" s="59">
        <f t="shared" si="20"/>
        <v>0</v>
      </c>
      <c r="BF34" s="58">
        <f t="shared" si="21"/>
        <v>0</v>
      </c>
      <c r="BG34" s="59">
        <v>0</v>
      </c>
      <c r="BH34" s="59">
        <f t="shared" si="22"/>
        <v>0</v>
      </c>
      <c r="BI34" s="58">
        <f t="shared" si="23"/>
        <v>0</v>
      </c>
      <c r="BJ34" s="60">
        <f t="shared" si="24"/>
        <v>4286.72</v>
      </c>
      <c r="BK34" s="61">
        <v>2957.4499999999985</v>
      </c>
      <c r="BL34" s="61">
        <f t="shared" si="25"/>
        <v>71.45</v>
      </c>
      <c r="BM34" s="61">
        <f t="shared" si="26"/>
        <v>3028.8999999999983</v>
      </c>
      <c r="BN34" s="61">
        <v>2914.3099999999986</v>
      </c>
      <c r="BO34" s="61">
        <f t="shared" si="27"/>
        <v>70.45</v>
      </c>
      <c r="BP34" s="60">
        <f t="shared" si="28"/>
        <v>2984.7599999999984</v>
      </c>
      <c r="BQ34" s="62">
        <f t="shared" si="29"/>
        <v>4607.4800000000005</v>
      </c>
      <c r="BR34" s="63">
        <v>2226.9199999999996</v>
      </c>
      <c r="BS34" s="63">
        <f t="shared" si="30"/>
        <v>76.790000000000006</v>
      </c>
      <c r="BT34" s="63">
        <f t="shared" si="31"/>
        <v>2303.7099999999996</v>
      </c>
      <c r="BU34" s="63">
        <v>2194.7200000000003</v>
      </c>
      <c r="BV34" s="63">
        <f t="shared" si="32"/>
        <v>75.709999999999994</v>
      </c>
      <c r="BW34" s="62">
        <f t="shared" si="33"/>
        <v>2270.4300000000003</v>
      </c>
      <c r="BX34" s="64">
        <f t="shared" si="34"/>
        <v>775.52000000000044</v>
      </c>
      <c r="BY34" s="65">
        <v>270.47000000000008</v>
      </c>
      <c r="BZ34" s="65">
        <f t="shared" si="35"/>
        <v>12.93</v>
      </c>
      <c r="CA34" s="65">
        <f t="shared" si="36"/>
        <v>283.40000000000009</v>
      </c>
      <c r="CB34" s="65">
        <v>266.63</v>
      </c>
      <c r="CC34" s="65">
        <f t="shared" si="37"/>
        <v>12.75</v>
      </c>
      <c r="CD34" s="64">
        <f t="shared" si="38"/>
        <v>279.38</v>
      </c>
      <c r="CE34" s="367">
        <f t="shared" si="39"/>
        <v>7.0899999999983265</v>
      </c>
      <c r="CF34" s="368">
        <v>1.8000000000000007</v>
      </c>
      <c r="CG34" s="368">
        <f t="shared" si="44"/>
        <v>0.12</v>
      </c>
      <c r="CH34" s="368">
        <f t="shared" si="45"/>
        <v>1.9200000000000008</v>
      </c>
      <c r="CI34" s="368">
        <v>1.8000000000000007</v>
      </c>
      <c r="CJ34" s="368">
        <f t="shared" si="46"/>
        <v>0.12</v>
      </c>
      <c r="CK34" s="367">
        <f t="shared" si="40"/>
        <v>1.9200000000000008</v>
      </c>
      <c r="CL34" s="66">
        <f t="shared" si="41"/>
        <v>0</v>
      </c>
      <c r="CM34" s="67">
        <v>0</v>
      </c>
      <c r="CN34" s="67">
        <f t="shared" si="47"/>
        <v>0</v>
      </c>
      <c r="CO34" s="67">
        <f t="shared" si="48"/>
        <v>0</v>
      </c>
      <c r="CP34" s="67">
        <v>0</v>
      </c>
      <c r="CQ34" s="67">
        <f t="shared" si="49"/>
        <v>0</v>
      </c>
      <c r="CR34" s="66">
        <f t="shared" si="50"/>
        <v>0</v>
      </c>
    </row>
    <row r="35" spans="1:96" s="121" customFormat="1">
      <c r="A35" s="118"/>
      <c r="B35" s="118"/>
      <c r="C35" s="115" t="s">
        <v>171</v>
      </c>
      <c r="D35" s="117" t="s">
        <v>178</v>
      </c>
      <c r="E35" s="119">
        <v>0</v>
      </c>
      <c r="F35" s="119"/>
      <c r="G35" s="120">
        <v>0</v>
      </c>
      <c r="H35" s="119"/>
      <c r="I35" s="120">
        <v>0</v>
      </c>
      <c r="J35" s="119"/>
      <c r="K35" s="120">
        <v>0</v>
      </c>
      <c r="L35" s="119"/>
      <c r="M35" s="120">
        <v>4869.0599999999995</v>
      </c>
      <c r="N35" s="120"/>
      <c r="O35" s="53">
        <v>25.610000000002401</v>
      </c>
      <c r="P35" s="120"/>
      <c r="Q35" s="53">
        <v>0</v>
      </c>
      <c r="R35" s="53"/>
      <c r="S35" s="53">
        <v>-1.8189894035458565E-12</v>
      </c>
      <c r="T35" s="120"/>
      <c r="U35" s="53">
        <f t="shared" si="42"/>
        <v>0</v>
      </c>
      <c r="V35" s="120"/>
      <c r="W35" s="53">
        <v>4894.67</v>
      </c>
      <c r="X35" s="53"/>
      <c r="Y35" s="116">
        <v>0.2</v>
      </c>
      <c r="AA35" s="350">
        <f t="shared" si="0"/>
        <v>4894.67</v>
      </c>
      <c r="AB35" s="349">
        <v>3424.7399999999984</v>
      </c>
      <c r="AC35" s="350">
        <f t="shared" si="43"/>
        <v>81.58</v>
      </c>
      <c r="AD35" s="351">
        <f t="shared" si="1"/>
        <v>3506.3199999999983</v>
      </c>
      <c r="AE35" s="349">
        <v>3374.8199999999997</v>
      </c>
      <c r="AF35" s="350">
        <f t="shared" si="2"/>
        <v>80.44</v>
      </c>
      <c r="AG35" s="350">
        <f t="shared" si="3"/>
        <v>3455.2599999999998</v>
      </c>
      <c r="AH35" s="122">
        <f t="shared" si="4"/>
        <v>0</v>
      </c>
      <c r="AI35" s="123">
        <v>0</v>
      </c>
      <c r="AJ35" s="122">
        <f t="shared" si="5"/>
        <v>0</v>
      </c>
      <c r="AK35" s="123">
        <f t="shared" si="6"/>
        <v>0</v>
      </c>
      <c r="AL35" s="123">
        <v>0</v>
      </c>
      <c r="AM35" s="122">
        <f t="shared" si="7"/>
        <v>0</v>
      </c>
      <c r="AN35" s="123">
        <f t="shared" si="8"/>
        <v>0</v>
      </c>
      <c r="AO35" s="124">
        <f t="shared" si="9"/>
        <v>0</v>
      </c>
      <c r="AP35" s="124">
        <v>0</v>
      </c>
      <c r="AQ35" s="124">
        <f t="shared" si="10"/>
        <v>0</v>
      </c>
      <c r="AR35" s="125">
        <f t="shared" si="11"/>
        <v>0</v>
      </c>
      <c r="AS35" s="124">
        <v>0</v>
      </c>
      <c r="AT35" s="124">
        <f t="shared" si="12"/>
        <v>0</v>
      </c>
      <c r="AU35" s="125">
        <f t="shared" si="13"/>
        <v>0</v>
      </c>
      <c r="AV35" s="126">
        <v>0</v>
      </c>
      <c r="AW35" s="126">
        <v>0</v>
      </c>
      <c r="AX35" s="114">
        <f t="shared" si="15"/>
        <v>0</v>
      </c>
      <c r="AY35" s="126">
        <f t="shared" si="16"/>
        <v>0</v>
      </c>
      <c r="AZ35" s="114">
        <v>0</v>
      </c>
      <c r="BA35" s="114">
        <f t="shared" si="17"/>
        <v>0</v>
      </c>
      <c r="BB35" s="126">
        <f t="shared" si="18"/>
        <v>0</v>
      </c>
      <c r="BC35" s="127">
        <f t="shared" si="19"/>
        <v>0</v>
      </c>
      <c r="BD35" s="128">
        <v>0</v>
      </c>
      <c r="BE35" s="128">
        <f t="shared" si="20"/>
        <v>0</v>
      </c>
      <c r="BF35" s="127">
        <f t="shared" si="21"/>
        <v>0</v>
      </c>
      <c r="BG35" s="128">
        <v>0</v>
      </c>
      <c r="BH35" s="128">
        <f t="shared" si="22"/>
        <v>0</v>
      </c>
      <c r="BI35" s="127">
        <f t="shared" si="23"/>
        <v>0</v>
      </c>
      <c r="BJ35" s="129">
        <f t="shared" si="24"/>
        <v>4869.0599999999995</v>
      </c>
      <c r="BK35" s="130">
        <v>3408.1100000000024</v>
      </c>
      <c r="BL35" s="130">
        <f t="shared" si="25"/>
        <v>81.150000000000006</v>
      </c>
      <c r="BM35" s="130">
        <f t="shared" si="26"/>
        <v>3489.2600000000025</v>
      </c>
      <c r="BN35" s="130">
        <v>3358.2000000000048</v>
      </c>
      <c r="BO35" s="130">
        <f t="shared" si="27"/>
        <v>80.010000000000005</v>
      </c>
      <c r="BP35" s="129">
        <f t="shared" si="28"/>
        <v>3438.210000000005</v>
      </c>
      <c r="BQ35" s="62">
        <f t="shared" si="29"/>
        <v>25.610000000002401</v>
      </c>
      <c r="BR35" s="63">
        <v>16.629999999999992</v>
      </c>
      <c r="BS35" s="63">
        <f t="shared" si="30"/>
        <v>0.43</v>
      </c>
      <c r="BT35" s="63">
        <f t="shared" si="31"/>
        <v>17.059999999999992</v>
      </c>
      <c r="BU35" s="63">
        <v>16.25</v>
      </c>
      <c r="BV35" s="63">
        <f t="shared" si="32"/>
        <v>0.42</v>
      </c>
      <c r="BW35" s="62">
        <f t="shared" si="33"/>
        <v>16.670000000000002</v>
      </c>
      <c r="BX35" s="64">
        <f t="shared" si="34"/>
        <v>0</v>
      </c>
      <c r="BY35" s="65">
        <v>0</v>
      </c>
      <c r="BZ35" s="65">
        <f t="shared" si="35"/>
        <v>0</v>
      </c>
      <c r="CA35" s="65">
        <f t="shared" si="36"/>
        <v>0</v>
      </c>
      <c r="CB35" s="65">
        <v>0</v>
      </c>
      <c r="CC35" s="65">
        <f t="shared" si="37"/>
        <v>0</v>
      </c>
      <c r="CD35" s="64">
        <f t="shared" si="38"/>
        <v>0</v>
      </c>
      <c r="CE35" s="367">
        <f t="shared" si="39"/>
        <v>-1.8189894035458565E-12</v>
      </c>
      <c r="CF35" s="368">
        <v>0</v>
      </c>
      <c r="CG35" s="368">
        <f t="shared" si="44"/>
        <v>0</v>
      </c>
      <c r="CH35" s="368">
        <f t="shared" si="45"/>
        <v>0</v>
      </c>
      <c r="CI35" s="368">
        <v>0</v>
      </c>
      <c r="CJ35" s="368">
        <f t="shared" si="46"/>
        <v>0</v>
      </c>
      <c r="CK35" s="367">
        <f t="shared" si="40"/>
        <v>0</v>
      </c>
      <c r="CL35" s="66">
        <f t="shared" si="41"/>
        <v>0</v>
      </c>
      <c r="CM35" s="67">
        <v>0</v>
      </c>
      <c r="CN35" s="67">
        <f t="shared" si="47"/>
        <v>0</v>
      </c>
      <c r="CO35" s="67">
        <f t="shared" si="48"/>
        <v>0</v>
      </c>
      <c r="CP35" s="67">
        <v>0</v>
      </c>
      <c r="CQ35" s="67">
        <f t="shared" si="49"/>
        <v>0</v>
      </c>
      <c r="CR35" s="66">
        <f t="shared" si="50"/>
        <v>0</v>
      </c>
    </row>
    <row r="36" spans="1:96" s="121" customFormat="1">
      <c r="A36" s="118"/>
      <c r="B36" s="118"/>
      <c r="C36" s="115" t="s">
        <v>171</v>
      </c>
      <c r="D36" s="117" t="s">
        <v>179</v>
      </c>
      <c r="E36" s="119">
        <v>0</v>
      </c>
      <c r="F36" s="119"/>
      <c r="G36" s="120">
        <v>0</v>
      </c>
      <c r="H36" s="119"/>
      <c r="I36" s="120">
        <v>0</v>
      </c>
      <c r="J36" s="119"/>
      <c r="K36" s="120">
        <v>0</v>
      </c>
      <c r="L36" s="119"/>
      <c r="M36" s="120">
        <v>0</v>
      </c>
      <c r="N36" s="120"/>
      <c r="O36" s="53">
        <v>1039.7500000000002</v>
      </c>
      <c r="P36" s="120"/>
      <c r="Q36" s="53">
        <v>1891.09</v>
      </c>
      <c r="R36" s="53"/>
      <c r="S36" s="53">
        <v>0</v>
      </c>
      <c r="T36" s="120"/>
      <c r="U36" s="53">
        <f t="shared" si="42"/>
        <v>4.5474735088646412E-13</v>
      </c>
      <c r="V36" s="120"/>
      <c r="W36" s="53">
        <v>2930.8400000000006</v>
      </c>
      <c r="X36" s="53"/>
      <c r="Y36" s="116">
        <v>0.2</v>
      </c>
      <c r="AA36" s="350">
        <f t="shared" si="0"/>
        <v>2930.8400000000006</v>
      </c>
      <c r="AB36" s="349">
        <v>1328.1499999999996</v>
      </c>
      <c r="AC36" s="350">
        <f t="shared" si="43"/>
        <v>48.85</v>
      </c>
      <c r="AD36" s="351">
        <f t="shared" si="1"/>
        <v>1376.9999999999995</v>
      </c>
      <c r="AE36" s="349">
        <v>1309.1099999999999</v>
      </c>
      <c r="AF36" s="350">
        <f t="shared" si="2"/>
        <v>48.17</v>
      </c>
      <c r="AG36" s="350">
        <f t="shared" si="3"/>
        <v>1357.28</v>
      </c>
      <c r="AH36" s="122">
        <f t="shared" si="4"/>
        <v>0</v>
      </c>
      <c r="AI36" s="123">
        <v>0</v>
      </c>
      <c r="AJ36" s="122">
        <f t="shared" si="5"/>
        <v>0</v>
      </c>
      <c r="AK36" s="123">
        <f t="shared" si="6"/>
        <v>0</v>
      </c>
      <c r="AL36" s="123">
        <v>0</v>
      </c>
      <c r="AM36" s="122">
        <f t="shared" si="7"/>
        <v>0</v>
      </c>
      <c r="AN36" s="123">
        <f t="shared" si="8"/>
        <v>0</v>
      </c>
      <c r="AO36" s="124">
        <f t="shared" si="9"/>
        <v>0</v>
      </c>
      <c r="AP36" s="124">
        <v>0</v>
      </c>
      <c r="AQ36" s="124">
        <f t="shared" si="10"/>
        <v>0</v>
      </c>
      <c r="AR36" s="125">
        <f t="shared" si="11"/>
        <v>0</v>
      </c>
      <c r="AS36" s="124">
        <v>0</v>
      </c>
      <c r="AT36" s="124">
        <f t="shared" si="12"/>
        <v>0</v>
      </c>
      <c r="AU36" s="125">
        <f t="shared" si="13"/>
        <v>0</v>
      </c>
      <c r="AV36" s="126">
        <v>0</v>
      </c>
      <c r="AW36" s="126">
        <v>0</v>
      </c>
      <c r="AX36" s="114">
        <f t="shared" si="15"/>
        <v>0</v>
      </c>
      <c r="AY36" s="126">
        <f t="shared" si="16"/>
        <v>0</v>
      </c>
      <c r="AZ36" s="114">
        <v>0</v>
      </c>
      <c r="BA36" s="114">
        <f t="shared" si="17"/>
        <v>0</v>
      </c>
      <c r="BB36" s="126">
        <f t="shared" si="18"/>
        <v>0</v>
      </c>
      <c r="BC36" s="127">
        <f t="shared" si="19"/>
        <v>0</v>
      </c>
      <c r="BD36" s="128">
        <v>0</v>
      </c>
      <c r="BE36" s="128">
        <f t="shared" si="20"/>
        <v>0</v>
      </c>
      <c r="BF36" s="127">
        <f t="shared" si="21"/>
        <v>0</v>
      </c>
      <c r="BG36" s="128">
        <v>0</v>
      </c>
      <c r="BH36" s="128">
        <f t="shared" si="22"/>
        <v>0</v>
      </c>
      <c r="BI36" s="127">
        <f t="shared" si="23"/>
        <v>0</v>
      </c>
      <c r="BJ36" s="129">
        <f t="shared" si="24"/>
        <v>0</v>
      </c>
      <c r="BK36" s="130">
        <v>0</v>
      </c>
      <c r="BL36" s="130">
        <f t="shared" si="25"/>
        <v>0</v>
      </c>
      <c r="BM36" s="130">
        <f t="shared" si="26"/>
        <v>0</v>
      </c>
      <c r="BN36" s="130">
        <v>0</v>
      </c>
      <c r="BO36" s="130">
        <f t="shared" si="27"/>
        <v>0</v>
      </c>
      <c r="BP36" s="129">
        <f t="shared" si="28"/>
        <v>0</v>
      </c>
      <c r="BQ36" s="131">
        <f t="shared" si="29"/>
        <v>1039.7500000000002</v>
      </c>
      <c r="BR36" s="132">
        <v>563.79999999999973</v>
      </c>
      <c r="BS36" s="132">
        <f t="shared" si="30"/>
        <v>17.329999999999998</v>
      </c>
      <c r="BT36" s="132">
        <f t="shared" si="31"/>
        <v>581.12999999999977</v>
      </c>
      <c r="BU36" s="132">
        <v>555.67999999999972</v>
      </c>
      <c r="BV36" s="132">
        <f t="shared" si="32"/>
        <v>17.09</v>
      </c>
      <c r="BW36" s="131">
        <f t="shared" si="33"/>
        <v>572.76999999999975</v>
      </c>
      <c r="BX36" s="64">
        <f t="shared" si="34"/>
        <v>1891.09</v>
      </c>
      <c r="BY36" s="65">
        <v>764.3499999999998</v>
      </c>
      <c r="BZ36" s="65">
        <f t="shared" si="35"/>
        <v>31.52</v>
      </c>
      <c r="CA36" s="65">
        <f t="shared" si="36"/>
        <v>795.86999999999978</v>
      </c>
      <c r="CB36" s="65">
        <v>753.43000000000018</v>
      </c>
      <c r="CC36" s="65">
        <f t="shared" si="37"/>
        <v>31.08</v>
      </c>
      <c r="CD36" s="64">
        <f t="shared" si="38"/>
        <v>784.51000000000022</v>
      </c>
      <c r="CE36" s="367">
        <f t="shared" si="39"/>
        <v>0</v>
      </c>
      <c r="CF36" s="368">
        <v>0</v>
      </c>
      <c r="CG36" s="368">
        <f t="shared" si="44"/>
        <v>0</v>
      </c>
      <c r="CH36" s="368">
        <f t="shared" si="45"/>
        <v>0</v>
      </c>
      <c r="CI36" s="368">
        <v>0</v>
      </c>
      <c r="CJ36" s="368">
        <f t="shared" si="46"/>
        <v>0</v>
      </c>
      <c r="CK36" s="367">
        <f t="shared" si="40"/>
        <v>0</v>
      </c>
      <c r="CL36" s="66">
        <f t="shared" si="41"/>
        <v>4.5474735088646412E-13</v>
      </c>
      <c r="CM36" s="67">
        <v>0</v>
      </c>
      <c r="CN36" s="67">
        <f t="shared" si="47"/>
        <v>0</v>
      </c>
      <c r="CO36" s="67">
        <f t="shared" si="48"/>
        <v>0</v>
      </c>
      <c r="CP36" s="67">
        <v>0</v>
      </c>
      <c r="CQ36" s="67">
        <f t="shared" si="49"/>
        <v>0</v>
      </c>
      <c r="CR36" s="66">
        <f t="shared" si="50"/>
        <v>0</v>
      </c>
    </row>
    <row r="37" spans="1:96" s="121" customFormat="1">
      <c r="A37" s="118"/>
      <c r="B37" s="118"/>
      <c r="C37" s="115" t="s">
        <v>171</v>
      </c>
      <c r="D37" s="117" t="s">
        <v>180</v>
      </c>
      <c r="E37" s="119"/>
      <c r="F37" s="119"/>
      <c r="G37" s="120"/>
      <c r="H37" s="119"/>
      <c r="I37" s="120"/>
      <c r="J37" s="119"/>
      <c r="K37" s="120"/>
      <c r="L37" s="119"/>
      <c r="M37" s="120"/>
      <c r="N37" s="120"/>
      <c r="O37" s="53">
        <v>4806.8000000000011</v>
      </c>
      <c r="P37" s="120"/>
      <c r="Q37" s="53">
        <v>81.50999999999749</v>
      </c>
      <c r="R37" s="53"/>
      <c r="S37" s="53">
        <v>0</v>
      </c>
      <c r="T37" s="120"/>
      <c r="U37" s="53">
        <f t="shared" si="42"/>
        <v>0</v>
      </c>
      <c r="V37" s="120"/>
      <c r="W37" s="53">
        <v>4888.3099999999986</v>
      </c>
      <c r="X37" s="53"/>
      <c r="Y37" s="116">
        <v>0.2</v>
      </c>
      <c r="AA37" s="350">
        <f t="shared" si="0"/>
        <v>4888.3099999999986</v>
      </c>
      <c r="AB37" s="349">
        <v>2872.1199999999981</v>
      </c>
      <c r="AC37" s="350">
        <f t="shared" si="43"/>
        <v>81.47</v>
      </c>
      <c r="AD37" s="351">
        <f t="shared" si="1"/>
        <v>2953.5899999999979</v>
      </c>
      <c r="AE37" s="349">
        <v>2830.4099999999989</v>
      </c>
      <c r="AF37" s="350">
        <f t="shared" si="2"/>
        <v>80.33</v>
      </c>
      <c r="AG37" s="350">
        <f t="shared" si="3"/>
        <v>2910.7399999999989</v>
      </c>
      <c r="AH37" s="122">
        <f t="shared" si="4"/>
        <v>0</v>
      </c>
      <c r="AI37" s="123">
        <v>0</v>
      </c>
      <c r="AJ37" s="122">
        <f t="shared" si="5"/>
        <v>0</v>
      </c>
      <c r="AK37" s="123">
        <f t="shared" si="6"/>
        <v>0</v>
      </c>
      <c r="AL37" s="123">
        <v>0</v>
      </c>
      <c r="AM37" s="122">
        <f t="shared" si="7"/>
        <v>0</v>
      </c>
      <c r="AN37" s="123">
        <f t="shared" si="8"/>
        <v>0</v>
      </c>
      <c r="AO37" s="124">
        <f t="shared" si="9"/>
        <v>0</v>
      </c>
      <c r="AP37" s="124">
        <v>0</v>
      </c>
      <c r="AQ37" s="124">
        <f t="shared" si="10"/>
        <v>0</v>
      </c>
      <c r="AR37" s="125">
        <f t="shared" si="11"/>
        <v>0</v>
      </c>
      <c r="AS37" s="124">
        <v>0</v>
      </c>
      <c r="AT37" s="124">
        <f t="shared" si="12"/>
        <v>0</v>
      </c>
      <c r="AU37" s="125">
        <f t="shared" si="13"/>
        <v>0</v>
      </c>
      <c r="AV37" s="126">
        <v>0</v>
      </c>
      <c r="AW37" s="126">
        <v>0</v>
      </c>
      <c r="AX37" s="114">
        <f t="shared" si="15"/>
        <v>0</v>
      </c>
      <c r="AY37" s="126">
        <f t="shared" si="16"/>
        <v>0</v>
      </c>
      <c r="AZ37" s="114">
        <v>0</v>
      </c>
      <c r="BA37" s="114">
        <f t="shared" si="17"/>
        <v>0</v>
      </c>
      <c r="BB37" s="126">
        <f t="shared" si="18"/>
        <v>0</v>
      </c>
      <c r="BC37" s="127">
        <f t="shared" si="19"/>
        <v>0</v>
      </c>
      <c r="BD37" s="128">
        <v>0</v>
      </c>
      <c r="BE37" s="128">
        <f t="shared" si="20"/>
        <v>0</v>
      </c>
      <c r="BF37" s="127">
        <f t="shared" si="21"/>
        <v>0</v>
      </c>
      <c r="BG37" s="128">
        <v>0</v>
      </c>
      <c r="BH37" s="128">
        <f t="shared" si="22"/>
        <v>0</v>
      </c>
      <c r="BI37" s="127">
        <f t="shared" si="23"/>
        <v>0</v>
      </c>
      <c r="BJ37" s="129">
        <f t="shared" si="24"/>
        <v>0</v>
      </c>
      <c r="BK37" s="130">
        <v>0</v>
      </c>
      <c r="BL37" s="130">
        <f t="shared" si="25"/>
        <v>0</v>
      </c>
      <c r="BM37" s="130">
        <f t="shared" si="26"/>
        <v>0</v>
      </c>
      <c r="BN37" s="130">
        <v>0</v>
      </c>
      <c r="BO37" s="130">
        <f t="shared" si="27"/>
        <v>0</v>
      </c>
      <c r="BP37" s="129">
        <f t="shared" si="28"/>
        <v>0</v>
      </c>
      <c r="BQ37" s="131">
        <f t="shared" si="29"/>
        <v>4806.8000000000011</v>
      </c>
      <c r="BR37" s="132">
        <v>2840.16</v>
      </c>
      <c r="BS37" s="132">
        <f t="shared" si="30"/>
        <v>80.11</v>
      </c>
      <c r="BT37" s="132">
        <f t="shared" si="31"/>
        <v>2920.27</v>
      </c>
      <c r="BU37" s="132">
        <v>2798.9299999999985</v>
      </c>
      <c r="BV37" s="132">
        <f t="shared" si="32"/>
        <v>78.989999999999995</v>
      </c>
      <c r="BW37" s="131">
        <f t="shared" si="33"/>
        <v>2877.9199999999983</v>
      </c>
      <c r="BX37" s="64">
        <f t="shared" si="34"/>
        <v>81.50999999999749</v>
      </c>
      <c r="BY37" s="65">
        <v>31.919999999999991</v>
      </c>
      <c r="BZ37" s="65">
        <f t="shared" si="35"/>
        <v>1.36</v>
      </c>
      <c r="CA37" s="65">
        <f t="shared" si="36"/>
        <v>33.279999999999994</v>
      </c>
      <c r="CB37" s="65">
        <v>31.439999999999998</v>
      </c>
      <c r="CC37" s="65">
        <f t="shared" si="37"/>
        <v>1.34</v>
      </c>
      <c r="CD37" s="64">
        <f t="shared" si="38"/>
        <v>32.78</v>
      </c>
      <c r="CE37" s="367">
        <f t="shared" si="39"/>
        <v>0</v>
      </c>
      <c r="CF37" s="368">
        <v>0</v>
      </c>
      <c r="CG37" s="368">
        <f t="shared" si="44"/>
        <v>0</v>
      </c>
      <c r="CH37" s="368">
        <f t="shared" si="45"/>
        <v>0</v>
      </c>
      <c r="CI37" s="368">
        <v>0</v>
      </c>
      <c r="CJ37" s="368">
        <f t="shared" si="46"/>
        <v>0</v>
      </c>
      <c r="CK37" s="367">
        <f t="shared" si="40"/>
        <v>0</v>
      </c>
      <c r="CL37" s="66">
        <f t="shared" si="41"/>
        <v>0</v>
      </c>
      <c r="CM37" s="67">
        <v>0</v>
      </c>
      <c r="CN37" s="67">
        <f t="shared" si="47"/>
        <v>0</v>
      </c>
      <c r="CO37" s="67">
        <f t="shared" si="48"/>
        <v>0</v>
      </c>
      <c r="CP37" s="67">
        <v>0</v>
      </c>
      <c r="CQ37" s="67">
        <f t="shared" si="49"/>
        <v>0</v>
      </c>
      <c r="CR37" s="66">
        <f t="shared" si="50"/>
        <v>0</v>
      </c>
    </row>
    <row r="38" spans="1:96" s="121" customFormat="1">
      <c r="A38" s="118"/>
      <c r="B38" s="118"/>
      <c r="C38" s="115" t="s">
        <v>171</v>
      </c>
      <c r="D38" s="117" t="s">
        <v>181</v>
      </c>
      <c r="E38" s="119"/>
      <c r="F38" s="119"/>
      <c r="G38" s="120"/>
      <c r="H38" s="119"/>
      <c r="I38" s="120"/>
      <c r="J38" s="119"/>
      <c r="K38" s="120"/>
      <c r="L38" s="119"/>
      <c r="M38" s="120"/>
      <c r="N38" s="120"/>
      <c r="O38" s="53">
        <v>425.57</v>
      </c>
      <c r="P38" s="120"/>
      <c r="Q38" s="53">
        <v>3.75</v>
      </c>
      <c r="R38" s="53"/>
      <c r="S38" s="53">
        <v>0</v>
      </c>
      <c r="T38" s="120"/>
      <c r="U38" s="53">
        <f t="shared" si="42"/>
        <v>0</v>
      </c>
      <c r="V38" s="120"/>
      <c r="W38" s="53">
        <v>429.32</v>
      </c>
      <c r="X38" s="53"/>
      <c r="Y38" s="116">
        <v>0.2</v>
      </c>
      <c r="AA38" s="350">
        <f t="shared" si="0"/>
        <v>429.32</v>
      </c>
      <c r="AB38" s="349">
        <v>212.07999999999993</v>
      </c>
      <c r="AC38" s="350">
        <f t="shared" si="43"/>
        <v>7.16</v>
      </c>
      <c r="AD38" s="351">
        <f t="shared" si="1"/>
        <v>219.23999999999992</v>
      </c>
      <c r="AE38" s="349">
        <v>208.98000000000002</v>
      </c>
      <c r="AF38" s="350">
        <f t="shared" si="2"/>
        <v>7.06</v>
      </c>
      <c r="AG38" s="350">
        <f t="shared" si="3"/>
        <v>216.04000000000002</v>
      </c>
      <c r="AH38" s="122">
        <f t="shared" si="4"/>
        <v>0</v>
      </c>
      <c r="AI38" s="123">
        <v>0</v>
      </c>
      <c r="AJ38" s="122">
        <f t="shared" si="5"/>
        <v>0</v>
      </c>
      <c r="AK38" s="123">
        <f t="shared" si="6"/>
        <v>0</v>
      </c>
      <c r="AL38" s="123">
        <v>0</v>
      </c>
      <c r="AM38" s="122">
        <f t="shared" si="7"/>
        <v>0</v>
      </c>
      <c r="AN38" s="123">
        <f t="shared" si="8"/>
        <v>0</v>
      </c>
      <c r="AO38" s="124">
        <f t="shared" si="9"/>
        <v>0</v>
      </c>
      <c r="AP38" s="124">
        <v>0</v>
      </c>
      <c r="AQ38" s="124">
        <f t="shared" si="10"/>
        <v>0</v>
      </c>
      <c r="AR38" s="125">
        <f t="shared" si="11"/>
        <v>0</v>
      </c>
      <c r="AS38" s="124">
        <v>0</v>
      </c>
      <c r="AT38" s="124">
        <f t="shared" si="12"/>
        <v>0</v>
      </c>
      <c r="AU38" s="125">
        <f t="shared" si="13"/>
        <v>0</v>
      </c>
      <c r="AV38" s="126">
        <v>0</v>
      </c>
      <c r="AW38" s="126">
        <v>0</v>
      </c>
      <c r="AX38" s="114">
        <f t="shared" si="15"/>
        <v>0</v>
      </c>
      <c r="AY38" s="126">
        <f t="shared" si="16"/>
        <v>0</v>
      </c>
      <c r="AZ38" s="114">
        <v>0</v>
      </c>
      <c r="BA38" s="114">
        <f t="shared" si="17"/>
        <v>0</v>
      </c>
      <c r="BB38" s="126">
        <f t="shared" si="18"/>
        <v>0</v>
      </c>
      <c r="BC38" s="127">
        <f t="shared" si="19"/>
        <v>0</v>
      </c>
      <c r="BD38" s="128">
        <v>0</v>
      </c>
      <c r="BE38" s="128">
        <f t="shared" si="20"/>
        <v>0</v>
      </c>
      <c r="BF38" s="127">
        <f t="shared" si="21"/>
        <v>0</v>
      </c>
      <c r="BG38" s="128">
        <v>0</v>
      </c>
      <c r="BH38" s="128">
        <f t="shared" si="22"/>
        <v>0</v>
      </c>
      <c r="BI38" s="127">
        <f t="shared" si="23"/>
        <v>0</v>
      </c>
      <c r="BJ38" s="129">
        <f t="shared" si="24"/>
        <v>0</v>
      </c>
      <c r="BK38" s="130">
        <v>0</v>
      </c>
      <c r="BL38" s="130">
        <f t="shared" si="25"/>
        <v>0</v>
      </c>
      <c r="BM38" s="130">
        <f t="shared" si="26"/>
        <v>0</v>
      </c>
      <c r="BN38" s="130">
        <v>0</v>
      </c>
      <c r="BO38" s="130">
        <f t="shared" si="27"/>
        <v>0</v>
      </c>
      <c r="BP38" s="129">
        <f t="shared" si="28"/>
        <v>0</v>
      </c>
      <c r="BQ38" s="131">
        <f t="shared" si="29"/>
        <v>425.57</v>
      </c>
      <c r="BR38" s="132">
        <v>210.19000000000008</v>
      </c>
      <c r="BS38" s="132">
        <f t="shared" si="30"/>
        <v>7.09</v>
      </c>
      <c r="BT38" s="132">
        <f t="shared" si="31"/>
        <v>217.28000000000009</v>
      </c>
      <c r="BU38" s="132">
        <v>207.10000000000011</v>
      </c>
      <c r="BV38" s="132">
        <f t="shared" si="32"/>
        <v>6.99</v>
      </c>
      <c r="BW38" s="131">
        <f t="shared" si="33"/>
        <v>214.09000000000012</v>
      </c>
      <c r="BX38" s="64">
        <f t="shared" si="34"/>
        <v>3.75</v>
      </c>
      <c r="BY38" s="65">
        <v>1.620000000000001</v>
      </c>
      <c r="BZ38" s="65">
        <f t="shared" si="35"/>
        <v>0.06</v>
      </c>
      <c r="CA38" s="65">
        <f t="shared" si="36"/>
        <v>1.680000000000001</v>
      </c>
      <c r="CB38" s="65">
        <v>1.620000000000001</v>
      </c>
      <c r="CC38" s="65">
        <f t="shared" si="37"/>
        <v>0.06</v>
      </c>
      <c r="CD38" s="64">
        <f t="shared" si="38"/>
        <v>1.680000000000001</v>
      </c>
      <c r="CE38" s="367">
        <f t="shared" si="39"/>
        <v>0</v>
      </c>
      <c r="CF38" s="368">
        <v>0</v>
      </c>
      <c r="CG38" s="368">
        <f t="shared" si="44"/>
        <v>0</v>
      </c>
      <c r="CH38" s="368">
        <f t="shared" si="45"/>
        <v>0</v>
      </c>
      <c r="CI38" s="368">
        <v>0</v>
      </c>
      <c r="CJ38" s="368">
        <f t="shared" si="46"/>
        <v>0</v>
      </c>
      <c r="CK38" s="367">
        <f t="shared" si="40"/>
        <v>0</v>
      </c>
      <c r="CL38" s="66">
        <f t="shared" si="41"/>
        <v>0</v>
      </c>
      <c r="CM38" s="67">
        <v>0</v>
      </c>
      <c r="CN38" s="67">
        <f t="shared" si="47"/>
        <v>0</v>
      </c>
      <c r="CO38" s="67">
        <f t="shared" si="48"/>
        <v>0</v>
      </c>
      <c r="CP38" s="67">
        <v>0</v>
      </c>
      <c r="CQ38" s="67">
        <f t="shared" si="49"/>
        <v>0</v>
      </c>
      <c r="CR38" s="66">
        <f t="shared" si="50"/>
        <v>0</v>
      </c>
    </row>
    <row r="39" spans="1:96" s="74" customFormat="1">
      <c r="A39" s="69"/>
      <c r="B39" s="69"/>
      <c r="C39" s="115" t="s">
        <v>171</v>
      </c>
      <c r="D39" s="117" t="s">
        <v>182</v>
      </c>
      <c r="E39" s="52">
        <v>0</v>
      </c>
      <c r="F39" s="52"/>
      <c r="G39" s="53">
        <v>0</v>
      </c>
      <c r="H39" s="52"/>
      <c r="I39" s="53">
        <v>0</v>
      </c>
      <c r="J39" s="52"/>
      <c r="K39" s="53">
        <v>0</v>
      </c>
      <c r="L39" s="52"/>
      <c r="M39" s="53">
        <v>0</v>
      </c>
      <c r="N39" s="53"/>
      <c r="O39" s="53">
        <v>868.83999999999992</v>
      </c>
      <c r="P39" s="53"/>
      <c r="Q39" s="53">
        <v>1249.0900000000004</v>
      </c>
      <c r="R39" s="53"/>
      <c r="S39" s="53">
        <v>28.099999999999909</v>
      </c>
      <c r="T39" s="53"/>
      <c r="U39" s="53">
        <f t="shared" si="42"/>
        <v>0</v>
      </c>
      <c r="V39" s="53"/>
      <c r="W39" s="53">
        <v>2146.0300000000002</v>
      </c>
      <c r="X39" s="53"/>
      <c r="Y39" s="116">
        <v>0.2</v>
      </c>
      <c r="AA39" s="350">
        <f t="shared" si="0"/>
        <v>2146.0300000000002</v>
      </c>
      <c r="AB39" s="349">
        <v>892.75999999999976</v>
      </c>
      <c r="AC39" s="350">
        <f t="shared" si="43"/>
        <v>35.770000000000003</v>
      </c>
      <c r="AD39" s="351">
        <f t="shared" si="1"/>
        <v>928.52999999999975</v>
      </c>
      <c r="AE39" s="349">
        <v>879.9699999999998</v>
      </c>
      <c r="AF39" s="350">
        <f t="shared" si="2"/>
        <v>35.270000000000003</v>
      </c>
      <c r="AG39" s="350">
        <f t="shared" si="3"/>
        <v>915.23999999999978</v>
      </c>
      <c r="AH39" s="122">
        <f t="shared" si="4"/>
        <v>0</v>
      </c>
      <c r="AI39" s="123">
        <v>0</v>
      </c>
      <c r="AJ39" s="122">
        <f t="shared" si="5"/>
        <v>0</v>
      </c>
      <c r="AK39" s="123">
        <f t="shared" si="6"/>
        <v>0</v>
      </c>
      <c r="AL39" s="123">
        <v>0</v>
      </c>
      <c r="AM39" s="122">
        <f t="shared" si="7"/>
        <v>0</v>
      </c>
      <c r="AN39" s="123">
        <f t="shared" si="8"/>
        <v>0</v>
      </c>
      <c r="AO39" s="124">
        <f t="shared" si="9"/>
        <v>0</v>
      </c>
      <c r="AP39" s="124">
        <v>0</v>
      </c>
      <c r="AQ39" s="124">
        <f t="shared" si="10"/>
        <v>0</v>
      </c>
      <c r="AR39" s="125">
        <f t="shared" si="11"/>
        <v>0</v>
      </c>
      <c r="AS39" s="124">
        <v>0</v>
      </c>
      <c r="AT39" s="124">
        <f t="shared" si="12"/>
        <v>0</v>
      </c>
      <c r="AU39" s="125">
        <f t="shared" si="13"/>
        <v>0</v>
      </c>
      <c r="AV39" s="126">
        <v>0</v>
      </c>
      <c r="AW39" s="126">
        <v>0</v>
      </c>
      <c r="AX39" s="114">
        <f t="shared" si="15"/>
        <v>0</v>
      </c>
      <c r="AY39" s="126">
        <f t="shared" si="16"/>
        <v>0</v>
      </c>
      <c r="AZ39" s="114">
        <v>0</v>
      </c>
      <c r="BA39" s="114">
        <f t="shared" si="17"/>
        <v>0</v>
      </c>
      <c r="BB39" s="126">
        <f t="shared" si="18"/>
        <v>0</v>
      </c>
      <c r="BC39" s="127">
        <f t="shared" si="19"/>
        <v>0</v>
      </c>
      <c r="BD39" s="128">
        <v>0</v>
      </c>
      <c r="BE39" s="128">
        <f t="shared" si="20"/>
        <v>0</v>
      </c>
      <c r="BF39" s="127">
        <f t="shared" si="21"/>
        <v>0</v>
      </c>
      <c r="BG39" s="128">
        <v>0</v>
      </c>
      <c r="BH39" s="128">
        <f t="shared" si="22"/>
        <v>0</v>
      </c>
      <c r="BI39" s="127">
        <f t="shared" si="23"/>
        <v>0</v>
      </c>
      <c r="BJ39" s="129">
        <f t="shared" si="24"/>
        <v>0</v>
      </c>
      <c r="BK39" s="130">
        <v>0</v>
      </c>
      <c r="BL39" s="130">
        <f t="shared" si="25"/>
        <v>0</v>
      </c>
      <c r="BM39" s="130">
        <f t="shared" si="26"/>
        <v>0</v>
      </c>
      <c r="BN39" s="130">
        <v>0</v>
      </c>
      <c r="BO39" s="130">
        <f t="shared" si="27"/>
        <v>0</v>
      </c>
      <c r="BP39" s="129">
        <f t="shared" si="28"/>
        <v>0</v>
      </c>
      <c r="BQ39" s="131">
        <f t="shared" si="29"/>
        <v>868.83999999999992</v>
      </c>
      <c r="BR39" s="132">
        <v>435.63000000000017</v>
      </c>
      <c r="BS39" s="132">
        <f t="shared" si="30"/>
        <v>14.48</v>
      </c>
      <c r="BT39" s="132">
        <f t="shared" si="31"/>
        <v>450.11000000000018</v>
      </c>
      <c r="BU39" s="132">
        <v>429.34999999999962</v>
      </c>
      <c r="BV39" s="132">
        <f t="shared" si="32"/>
        <v>14.28</v>
      </c>
      <c r="BW39" s="131">
        <f t="shared" si="33"/>
        <v>443.6299999999996</v>
      </c>
      <c r="BX39" s="64">
        <f t="shared" si="34"/>
        <v>1249.0900000000004</v>
      </c>
      <c r="BY39" s="65">
        <v>450.30999999999989</v>
      </c>
      <c r="BZ39" s="65">
        <f t="shared" si="35"/>
        <v>20.82</v>
      </c>
      <c r="CA39" s="65">
        <f t="shared" si="36"/>
        <v>471.12999999999988</v>
      </c>
      <c r="CB39" s="65">
        <v>443.91999999999973</v>
      </c>
      <c r="CC39" s="65">
        <f t="shared" si="37"/>
        <v>20.53</v>
      </c>
      <c r="CD39" s="64">
        <f t="shared" si="38"/>
        <v>464.4499999999997</v>
      </c>
      <c r="CE39" s="367">
        <f t="shared" si="39"/>
        <v>28.099999999999909</v>
      </c>
      <c r="CF39" s="368">
        <v>6.8199999999999976</v>
      </c>
      <c r="CG39" s="368">
        <f t="shared" si="44"/>
        <v>0.47</v>
      </c>
      <c r="CH39" s="368">
        <f t="shared" si="45"/>
        <v>7.2899999999999974</v>
      </c>
      <c r="CI39" s="368">
        <v>6.68</v>
      </c>
      <c r="CJ39" s="368">
        <f t="shared" si="46"/>
        <v>0.46</v>
      </c>
      <c r="CK39" s="367">
        <f t="shared" si="40"/>
        <v>7.14</v>
      </c>
      <c r="CL39" s="66">
        <f t="shared" si="41"/>
        <v>0</v>
      </c>
      <c r="CM39" s="67">
        <v>0</v>
      </c>
      <c r="CN39" s="67">
        <f t="shared" si="47"/>
        <v>0</v>
      </c>
      <c r="CO39" s="67">
        <f t="shared" si="48"/>
        <v>0</v>
      </c>
      <c r="CP39" s="67">
        <v>0</v>
      </c>
      <c r="CQ39" s="67">
        <f t="shared" si="49"/>
        <v>0</v>
      </c>
      <c r="CR39" s="66">
        <f t="shared" si="50"/>
        <v>0</v>
      </c>
    </row>
    <row r="40" spans="1:96" s="74" customFormat="1">
      <c r="A40" s="69"/>
      <c r="B40" s="69"/>
      <c r="C40" s="115" t="s">
        <v>171</v>
      </c>
      <c r="D40" s="117" t="s">
        <v>183</v>
      </c>
      <c r="E40" s="52"/>
      <c r="F40" s="52"/>
      <c r="G40" s="53"/>
      <c r="H40" s="52"/>
      <c r="I40" s="53"/>
      <c r="J40" s="52"/>
      <c r="K40" s="53"/>
      <c r="L40" s="52"/>
      <c r="M40" s="53"/>
      <c r="N40" s="53"/>
      <c r="O40" s="53">
        <v>767.01</v>
      </c>
      <c r="P40" s="53"/>
      <c r="Q40" s="53">
        <v>1738.7299999999998</v>
      </c>
      <c r="R40" s="53"/>
      <c r="S40" s="53">
        <v>0</v>
      </c>
      <c r="T40" s="53"/>
      <c r="U40" s="53">
        <f t="shared" si="42"/>
        <v>4.5474735088646412E-13</v>
      </c>
      <c r="V40" s="53"/>
      <c r="W40" s="53">
        <v>2505.7400000000002</v>
      </c>
      <c r="X40" s="53"/>
      <c r="Y40" s="116">
        <v>0.2</v>
      </c>
      <c r="AA40" s="350">
        <f t="shared" si="0"/>
        <v>2505.7400000000002</v>
      </c>
      <c r="AB40" s="349">
        <v>1080.9099999999999</v>
      </c>
      <c r="AC40" s="350">
        <f t="shared" si="43"/>
        <v>41.76</v>
      </c>
      <c r="AD40" s="351">
        <f t="shared" si="1"/>
        <v>1122.6699999999998</v>
      </c>
      <c r="AE40" s="349">
        <v>1065.4799999999996</v>
      </c>
      <c r="AF40" s="350">
        <f t="shared" si="2"/>
        <v>41.18</v>
      </c>
      <c r="AG40" s="350">
        <f t="shared" si="3"/>
        <v>1106.6599999999996</v>
      </c>
      <c r="AH40" s="122"/>
      <c r="AI40" s="123"/>
      <c r="AJ40" s="122"/>
      <c r="AK40" s="123"/>
      <c r="AL40" s="123"/>
      <c r="AM40" s="122"/>
      <c r="AN40" s="123"/>
      <c r="AO40" s="124"/>
      <c r="AP40" s="124"/>
      <c r="AQ40" s="124"/>
      <c r="AR40" s="125"/>
      <c r="AS40" s="124"/>
      <c r="AT40" s="124"/>
      <c r="AU40" s="125"/>
      <c r="AV40" s="126"/>
      <c r="AW40" s="126"/>
      <c r="AX40" s="114"/>
      <c r="AY40" s="126"/>
      <c r="AZ40" s="114"/>
      <c r="BA40" s="114"/>
      <c r="BB40" s="126"/>
      <c r="BC40" s="127"/>
      <c r="BD40" s="128"/>
      <c r="BE40" s="128"/>
      <c r="BF40" s="127"/>
      <c r="BG40" s="128"/>
      <c r="BH40" s="128"/>
      <c r="BI40" s="127"/>
      <c r="BJ40" s="129"/>
      <c r="BK40" s="130"/>
      <c r="BL40" s="130"/>
      <c r="BM40" s="130"/>
      <c r="BN40" s="130"/>
      <c r="BO40" s="130"/>
      <c r="BP40" s="129"/>
      <c r="BQ40" s="131">
        <f t="shared" si="29"/>
        <v>767.01</v>
      </c>
      <c r="BR40" s="132">
        <v>367.74999999999977</v>
      </c>
      <c r="BS40" s="132">
        <f t="shared" si="30"/>
        <v>12.78</v>
      </c>
      <c r="BT40" s="132">
        <f t="shared" si="31"/>
        <v>380.52999999999975</v>
      </c>
      <c r="BU40" s="132">
        <v>362.45000000000016</v>
      </c>
      <c r="BV40" s="132">
        <f t="shared" si="32"/>
        <v>12.6</v>
      </c>
      <c r="BW40" s="131">
        <f t="shared" si="33"/>
        <v>375.05000000000018</v>
      </c>
      <c r="BX40" s="64">
        <f t="shared" si="34"/>
        <v>1738.7299999999998</v>
      </c>
      <c r="BY40" s="65">
        <v>713.12000000000023</v>
      </c>
      <c r="BZ40" s="65">
        <f t="shared" si="35"/>
        <v>28.98</v>
      </c>
      <c r="CA40" s="65">
        <f t="shared" si="36"/>
        <v>742.10000000000025</v>
      </c>
      <c r="CB40" s="65">
        <v>702.85000000000025</v>
      </c>
      <c r="CC40" s="65">
        <f t="shared" si="37"/>
        <v>28.57</v>
      </c>
      <c r="CD40" s="64">
        <f t="shared" si="38"/>
        <v>731.4200000000003</v>
      </c>
      <c r="CE40" s="367">
        <f t="shared" si="39"/>
        <v>0</v>
      </c>
      <c r="CF40" s="368">
        <v>0</v>
      </c>
      <c r="CG40" s="368">
        <f t="shared" si="44"/>
        <v>0</v>
      </c>
      <c r="CH40" s="368">
        <f t="shared" si="45"/>
        <v>0</v>
      </c>
      <c r="CI40" s="368">
        <v>0</v>
      </c>
      <c r="CJ40" s="368">
        <f t="shared" si="46"/>
        <v>0</v>
      </c>
      <c r="CK40" s="367">
        <f t="shared" si="40"/>
        <v>0</v>
      </c>
      <c r="CL40" s="66">
        <f t="shared" si="41"/>
        <v>4.5474735088646412E-13</v>
      </c>
      <c r="CM40" s="67">
        <v>0</v>
      </c>
      <c r="CN40" s="67">
        <f t="shared" si="47"/>
        <v>0</v>
      </c>
      <c r="CO40" s="67">
        <f t="shared" si="48"/>
        <v>0</v>
      </c>
      <c r="CP40" s="67">
        <v>0</v>
      </c>
      <c r="CQ40" s="67">
        <f t="shared" si="49"/>
        <v>0</v>
      </c>
      <c r="CR40" s="66">
        <f t="shared" si="50"/>
        <v>0</v>
      </c>
    </row>
    <row r="41" spans="1:96" s="74" customFormat="1">
      <c r="A41" s="69"/>
      <c r="B41" s="69"/>
      <c r="C41" s="115" t="s">
        <v>171</v>
      </c>
      <c r="D41" s="117" t="s">
        <v>184</v>
      </c>
      <c r="E41" s="52"/>
      <c r="F41" s="52"/>
      <c r="G41" s="53"/>
      <c r="H41" s="52"/>
      <c r="I41" s="53"/>
      <c r="J41" s="52"/>
      <c r="K41" s="53"/>
      <c r="L41" s="52"/>
      <c r="M41" s="53"/>
      <c r="N41" s="53"/>
      <c r="O41" s="53">
        <v>1135.3499999999997</v>
      </c>
      <c r="P41" s="53"/>
      <c r="Q41" s="53">
        <v>1003.4600000000007</v>
      </c>
      <c r="R41" s="53"/>
      <c r="S41" s="53">
        <v>0</v>
      </c>
      <c r="T41" s="53"/>
      <c r="U41" s="53">
        <f t="shared" si="42"/>
        <v>0</v>
      </c>
      <c r="V41" s="53"/>
      <c r="W41" s="53">
        <v>2138.8100000000004</v>
      </c>
      <c r="X41" s="53"/>
      <c r="Y41" s="116">
        <v>0.2</v>
      </c>
      <c r="AA41" s="350">
        <f t="shared" si="0"/>
        <v>2138.8100000000004</v>
      </c>
      <c r="AB41" s="349">
        <v>922.35999999999967</v>
      </c>
      <c r="AC41" s="350">
        <f t="shared" si="43"/>
        <v>35.65</v>
      </c>
      <c r="AD41" s="351">
        <f t="shared" si="1"/>
        <v>958.00999999999965</v>
      </c>
      <c r="AE41" s="349">
        <v>909.09999999999968</v>
      </c>
      <c r="AF41" s="350">
        <f t="shared" si="2"/>
        <v>35.15</v>
      </c>
      <c r="AG41" s="350">
        <f t="shared" si="3"/>
        <v>944.24999999999966</v>
      </c>
      <c r="AH41" s="122"/>
      <c r="AI41" s="123"/>
      <c r="AJ41" s="122"/>
      <c r="AK41" s="123"/>
      <c r="AL41" s="123"/>
      <c r="AM41" s="122"/>
      <c r="AN41" s="123"/>
      <c r="AO41" s="124"/>
      <c r="AP41" s="124"/>
      <c r="AQ41" s="124"/>
      <c r="AR41" s="125"/>
      <c r="AS41" s="124"/>
      <c r="AT41" s="124"/>
      <c r="AU41" s="125"/>
      <c r="AV41" s="126"/>
      <c r="AW41" s="126"/>
      <c r="AX41" s="114"/>
      <c r="AY41" s="126"/>
      <c r="AZ41" s="114"/>
      <c r="BA41" s="114"/>
      <c r="BB41" s="126"/>
      <c r="BC41" s="127"/>
      <c r="BD41" s="128"/>
      <c r="BE41" s="128"/>
      <c r="BF41" s="127"/>
      <c r="BG41" s="128"/>
      <c r="BH41" s="128"/>
      <c r="BI41" s="127"/>
      <c r="BJ41" s="129"/>
      <c r="BK41" s="130"/>
      <c r="BL41" s="130"/>
      <c r="BM41" s="130"/>
      <c r="BN41" s="130"/>
      <c r="BO41" s="130"/>
      <c r="BP41" s="129"/>
      <c r="BQ41" s="131">
        <f t="shared" si="29"/>
        <v>1135.3499999999997</v>
      </c>
      <c r="BR41" s="132">
        <v>564.05000000000018</v>
      </c>
      <c r="BS41" s="132">
        <f t="shared" si="30"/>
        <v>18.920000000000002</v>
      </c>
      <c r="BT41" s="132">
        <f t="shared" si="31"/>
        <v>582.97000000000014</v>
      </c>
      <c r="BU41" s="132">
        <v>556.0300000000002</v>
      </c>
      <c r="BV41" s="132">
        <f t="shared" si="32"/>
        <v>18.66</v>
      </c>
      <c r="BW41" s="131">
        <f t="shared" si="33"/>
        <v>574.69000000000017</v>
      </c>
      <c r="BX41" s="64">
        <f t="shared" si="34"/>
        <v>1003.4600000000007</v>
      </c>
      <c r="BY41" s="65">
        <v>358.13000000000011</v>
      </c>
      <c r="BZ41" s="65">
        <f t="shared" si="35"/>
        <v>16.72</v>
      </c>
      <c r="CA41" s="65">
        <f t="shared" si="36"/>
        <v>374.85000000000014</v>
      </c>
      <c r="CB41" s="65">
        <v>353.11000000000007</v>
      </c>
      <c r="CC41" s="65">
        <f t="shared" si="37"/>
        <v>16.489999999999998</v>
      </c>
      <c r="CD41" s="64">
        <f t="shared" si="38"/>
        <v>369.60000000000008</v>
      </c>
      <c r="CE41" s="367">
        <f t="shared" si="39"/>
        <v>0</v>
      </c>
      <c r="CF41" s="368">
        <v>0</v>
      </c>
      <c r="CG41" s="368">
        <f t="shared" si="44"/>
        <v>0</v>
      </c>
      <c r="CH41" s="368">
        <f t="shared" si="45"/>
        <v>0</v>
      </c>
      <c r="CI41" s="368">
        <v>0</v>
      </c>
      <c r="CJ41" s="368">
        <f t="shared" si="46"/>
        <v>0</v>
      </c>
      <c r="CK41" s="367">
        <f t="shared" si="40"/>
        <v>0</v>
      </c>
      <c r="CL41" s="66">
        <f t="shared" si="41"/>
        <v>0</v>
      </c>
      <c r="CM41" s="67">
        <v>0</v>
      </c>
      <c r="CN41" s="67">
        <f t="shared" si="47"/>
        <v>0</v>
      </c>
      <c r="CO41" s="67">
        <f t="shared" si="48"/>
        <v>0</v>
      </c>
      <c r="CP41" s="67">
        <v>0</v>
      </c>
      <c r="CQ41" s="67">
        <f t="shared" si="49"/>
        <v>0</v>
      </c>
      <c r="CR41" s="66">
        <f t="shared" si="50"/>
        <v>0</v>
      </c>
    </row>
    <row r="42" spans="1:96" s="74" customFormat="1">
      <c r="A42" s="69"/>
      <c r="B42" s="69"/>
      <c r="C42" s="115" t="s">
        <v>171</v>
      </c>
      <c r="D42" s="117" t="s">
        <v>185</v>
      </c>
      <c r="E42" s="52"/>
      <c r="F42" s="52"/>
      <c r="G42" s="53"/>
      <c r="H42" s="52"/>
      <c r="I42" s="53"/>
      <c r="J42" s="52"/>
      <c r="K42" s="53"/>
      <c r="L42" s="52"/>
      <c r="M42" s="53"/>
      <c r="N42" s="53"/>
      <c r="O42" s="53">
        <v>3532.16</v>
      </c>
      <c r="P42" s="53"/>
      <c r="Q42" s="53">
        <v>939.75</v>
      </c>
      <c r="R42" s="53"/>
      <c r="S42" s="53">
        <v>0</v>
      </c>
      <c r="T42" s="53"/>
      <c r="U42" s="53">
        <f t="shared" si="42"/>
        <v>0</v>
      </c>
      <c r="V42" s="53"/>
      <c r="W42" s="53">
        <v>4471.91</v>
      </c>
      <c r="X42" s="53"/>
      <c r="Y42" s="116">
        <v>0.2</v>
      </c>
      <c r="AA42" s="350">
        <f t="shared" si="0"/>
        <v>4471.91</v>
      </c>
      <c r="AB42" s="349">
        <v>2068.5899999999997</v>
      </c>
      <c r="AC42" s="350">
        <f t="shared" si="43"/>
        <v>74.53</v>
      </c>
      <c r="AD42" s="351">
        <f t="shared" si="1"/>
        <v>2143.12</v>
      </c>
      <c r="AE42" s="349">
        <v>2038.8399999999997</v>
      </c>
      <c r="AF42" s="350">
        <f t="shared" si="2"/>
        <v>73.489999999999995</v>
      </c>
      <c r="AG42" s="350">
        <f t="shared" si="3"/>
        <v>2112.3299999999995</v>
      </c>
      <c r="AH42" s="122"/>
      <c r="AI42" s="123"/>
      <c r="AJ42" s="122"/>
      <c r="AK42" s="123"/>
      <c r="AL42" s="123"/>
      <c r="AM42" s="122"/>
      <c r="AN42" s="123"/>
      <c r="AO42" s="124"/>
      <c r="AP42" s="124"/>
      <c r="AQ42" s="124"/>
      <c r="AR42" s="125"/>
      <c r="AS42" s="124"/>
      <c r="AT42" s="124"/>
      <c r="AU42" s="125"/>
      <c r="AV42" s="126"/>
      <c r="AW42" s="126"/>
      <c r="AX42" s="114"/>
      <c r="AY42" s="126"/>
      <c r="AZ42" s="114"/>
      <c r="BA42" s="114"/>
      <c r="BB42" s="126"/>
      <c r="BC42" s="127"/>
      <c r="BD42" s="128"/>
      <c r="BE42" s="128"/>
      <c r="BF42" s="127"/>
      <c r="BG42" s="128"/>
      <c r="BH42" s="128"/>
      <c r="BI42" s="127"/>
      <c r="BJ42" s="129"/>
      <c r="BK42" s="130"/>
      <c r="BL42" s="130"/>
      <c r="BM42" s="130"/>
      <c r="BN42" s="130"/>
      <c r="BO42" s="130"/>
      <c r="BP42" s="129"/>
      <c r="BQ42" s="131">
        <f t="shared" si="29"/>
        <v>3532.16</v>
      </c>
      <c r="BR42" s="132">
        <v>1649.7699999999988</v>
      </c>
      <c r="BS42" s="132">
        <f t="shared" si="30"/>
        <v>58.87</v>
      </c>
      <c r="BT42" s="132">
        <f t="shared" si="31"/>
        <v>1708.6399999999987</v>
      </c>
      <c r="BU42" s="132">
        <v>1626.0999999999995</v>
      </c>
      <c r="BV42" s="132">
        <f t="shared" si="32"/>
        <v>58.05</v>
      </c>
      <c r="BW42" s="131">
        <f t="shared" si="33"/>
        <v>1684.1499999999994</v>
      </c>
      <c r="BX42" s="64">
        <f t="shared" si="34"/>
        <v>939.75</v>
      </c>
      <c r="BY42" s="65">
        <v>418.82000000000022</v>
      </c>
      <c r="BZ42" s="65">
        <f t="shared" si="35"/>
        <v>15.66</v>
      </c>
      <c r="CA42" s="65">
        <f t="shared" si="36"/>
        <v>434.48000000000025</v>
      </c>
      <c r="CB42" s="65">
        <v>412.82</v>
      </c>
      <c r="CC42" s="65">
        <f t="shared" si="37"/>
        <v>15.44</v>
      </c>
      <c r="CD42" s="64">
        <f t="shared" si="38"/>
        <v>428.26</v>
      </c>
      <c r="CE42" s="367">
        <f t="shared" si="39"/>
        <v>0</v>
      </c>
      <c r="CF42" s="368">
        <v>0</v>
      </c>
      <c r="CG42" s="368">
        <f t="shared" si="44"/>
        <v>0</v>
      </c>
      <c r="CH42" s="368">
        <f t="shared" si="45"/>
        <v>0</v>
      </c>
      <c r="CI42" s="368">
        <v>0</v>
      </c>
      <c r="CJ42" s="368">
        <f t="shared" si="46"/>
        <v>0</v>
      </c>
      <c r="CK42" s="367">
        <f t="shared" si="40"/>
        <v>0</v>
      </c>
      <c r="CL42" s="66">
        <f t="shared" si="41"/>
        <v>0</v>
      </c>
      <c r="CM42" s="67">
        <v>0</v>
      </c>
      <c r="CN42" s="67">
        <f t="shared" si="47"/>
        <v>0</v>
      </c>
      <c r="CO42" s="67">
        <f t="shared" si="48"/>
        <v>0</v>
      </c>
      <c r="CP42" s="67">
        <v>0</v>
      </c>
      <c r="CQ42" s="67">
        <f t="shared" si="49"/>
        <v>0</v>
      </c>
      <c r="CR42" s="66">
        <f t="shared" si="50"/>
        <v>0</v>
      </c>
    </row>
    <row r="43" spans="1:96" s="74" customFormat="1">
      <c r="A43" s="69"/>
      <c r="B43" s="69"/>
      <c r="C43" s="115" t="s">
        <v>171</v>
      </c>
      <c r="D43" s="117" t="s">
        <v>186</v>
      </c>
      <c r="E43" s="52"/>
      <c r="F43" s="52"/>
      <c r="G43" s="53"/>
      <c r="H43" s="52"/>
      <c r="I43" s="53"/>
      <c r="J43" s="52"/>
      <c r="K43" s="53"/>
      <c r="L43" s="52"/>
      <c r="M43" s="53"/>
      <c r="N43" s="53"/>
      <c r="O43" s="53"/>
      <c r="P43" s="53"/>
      <c r="Q43" s="53">
        <v>3914.0399999999995</v>
      </c>
      <c r="R43" s="53"/>
      <c r="S43" s="53">
        <v>68.740000000000236</v>
      </c>
      <c r="T43" s="53"/>
      <c r="U43" s="53">
        <f t="shared" si="42"/>
        <v>15.179999999999836</v>
      </c>
      <c r="V43" s="53"/>
      <c r="W43" s="53">
        <v>3997.9599999999996</v>
      </c>
      <c r="X43" s="53"/>
      <c r="Y43" s="116">
        <v>0.2</v>
      </c>
      <c r="AA43" s="350">
        <f t="shared" si="0"/>
        <v>3997.9599999999996</v>
      </c>
      <c r="AB43" s="349">
        <v>1288.9700000000003</v>
      </c>
      <c r="AC43" s="350">
        <f>IF(AA43=" "," ", ROUND(+AA43*Y43/12,2))</f>
        <v>66.63</v>
      </c>
      <c r="AD43" s="351">
        <f>AB43+AC43</f>
        <v>1355.6000000000004</v>
      </c>
      <c r="AE43" s="349">
        <v>1270.7100000000005</v>
      </c>
      <c r="AF43" s="350">
        <f>ROUND(AC43*$AC$1,2)</f>
        <v>65.7</v>
      </c>
      <c r="AG43" s="350">
        <f>AE43+AF43</f>
        <v>1336.4100000000005</v>
      </c>
      <c r="AH43" s="122"/>
      <c r="AI43" s="123"/>
      <c r="AJ43" s="122"/>
      <c r="AK43" s="123"/>
      <c r="AL43" s="123"/>
      <c r="AM43" s="122"/>
      <c r="AN43" s="123"/>
      <c r="AO43" s="124"/>
      <c r="AP43" s="124"/>
      <c r="AQ43" s="124"/>
      <c r="AR43" s="125"/>
      <c r="AS43" s="124"/>
      <c r="AT43" s="124"/>
      <c r="AU43" s="125"/>
      <c r="AV43" s="126"/>
      <c r="AW43" s="126"/>
      <c r="AX43" s="114"/>
      <c r="AY43" s="126"/>
      <c r="AZ43" s="114"/>
      <c r="BA43" s="114"/>
      <c r="BB43" s="126"/>
      <c r="BC43" s="127"/>
      <c r="BD43" s="128"/>
      <c r="BE43" s="128"/>
      <c r="BF43" s="127"/>
      <c r="BG43" s="128"/>
      <c r="BH43" s="128"/>
      <c r="BI43" s="127"/>
      <c r="BJ43" s="129"/>
      <c r="BK43" s="130"/>
      <c r="BL43" s="130"/>
      <c r="BM43" s="130"/>
      <c r="BN43" s="130"/>
      <c r="BO43" s="130"/>
      <c r="BP43" s="129"/>
      <c r="BQ43" s="131">
        <f t="shared" si="29"/>
        <v>0</v>
      </c>
      <c r="BR43" s="132">
        <v>0</v>
      </c>
      <c r="BS43" s="132">
        <f>IF(BQ43=" "," ", ROUND(+BQ43*Y43/12,2))</f>
        <v>0</v>
      </c>
      <c r="BT43" s="132">
        <f>BR43+BS43</f>
        <v>0</v>
      </c>
      <c r="BU43" s="132">
        <v>0</v>
      </c>
      <c r="BV43" s="132">
        <f>ROUND(BS43*$AC$1,2)</f>
        <v>0</v>
      </c>
      <c r="BW43" s="131">
        <f>BU43+BV43</f>
        <v>0</v>
      </c>
      <c r="BX43" s="64">
        <f t="shared" si="34"/>
        <v>3914.0399999999995</v>
      </c>
      <c r="BY43" s="65">
        <v>1274.4400000000003</v>
      </c>
      <c r="BZ43" s="65">
        <f>IF(BX43=" "," ", ROUND(+BX43*Y43/12,2))</f>
        <v>65.23</v>
      </c>
      <c r="CA43" s="65">
        <f>BY43+BZ43</f>
        <v>1339.6700000000003</v>
      </c>
      <c r="CB43" s="65">
        <v>1256.4399999999994</v>
      </c>
      <c r="CC43" s="65">
        <f>ROUND(BZ43*$AC$1,2)</f>
        <v>64.319999999999993</v>
      </c>
      <c r="CD43" s="64">
        <f>CB43+CC43</f>
        <v>1320.7599999999993</v>
      </c>
      <c r="CE43" s="367">
        <f t="shared" si="39"/>
        <v>68.740000000000236</v>
      </c>
      <c r="CF43" s="368">
        <v>13.990000000000002</v>
      </c>
      <c r="CG43" s="368">
        <f t="shared" si="44"/>
        <v>1.1499999999999999</v>
      </c>
      <c r="CH43" s="368">
        <f t="shared" si="45"/>
        <v>15.140000000000002</v>
      </c>
      <c r="CI43" s="368">
        <v>13.759999999999994</v>
      </c>
      <c r="CJ43" s="368">
        <f t="shared" si="46"/>
        <v>1.1299999999999999</v>
      </c>
      <c r="CK43" s="367">
        <f t="shared" si="40"/>
        <v>14.889999999999993</v>
      </c>
      <c r="CL43" s="66">
        <f t="shared" si="41"/>
        <v>15.179999999999836</v>
      </c>
      <c r="CM43" s="67">
        <v>0.5</v>
      </c>
      <c r="CN43" s="67">
        <f t="shared" si="47"/>
        <v>0.25</v>
      </c>
      <c r="CO43" s="67">
        <f t="shared" si="48"/>
        <v>0.75</v>
      </c>
      <c r="CP43" s="67">
        <v>0.5</v>
      </c>
      <c r="CQ43" s="67">
        <f t="shared" si="49"/>
        <v>0.25</v>
      </c>
      <c r="CR43" s="66">
        <f t="shared" si="50"/>
        <v>0.75</v>
      </c>
    </row>
    <row r="44" spans="1:96" s="121" customFormat="1">
      <c r="A44" s="118"/>
      <c r="B44" s="118"/>
      <c r="C44" s="115" t="s">
        <v>171</v>
      </c>
      <c r="D44" s="117" t="s">
        <v>187</v>
      </c>
      <c r="E44" s="119"/>
      <c r="F44" s="119"/>
      <c r="G44" s="120"/>
      <c r="H44" s="119"/>
      <c r="I44" s="120"/>
      <c r="J44" s="119"/>
      <c r="K44" s="120"/>
      <c r="L44" s="119"/>
      <c r="M44" s="120"/>
      <c r="N44" s="120"/>
      <c r="O44" s="53">
        <v>3073.99</v>
      </c>
      <c r="P44" s="120"/>
      <c r="Q44" s="53">
        <v>3810.46</v>
      </c>
      <c r="R44" s="53"/>
      <c r="S44" s="53">
        <v>812.49999999999818</v>
      </c>
      <c r="T44" s="120"/>
      <c r="U44" s="53">
        <f t="shared" si="42"/>
        <v>0</v>
      </c>
      <c r="V44" s="120"/>
      <c r="W44" s="53">
        <v>7696.949999999998</v>
      </c>
      <c r="X44" s="53"/>
      <c r="Y44" s="116">
        <v>0.2</v>
      </c>
      <c r="AA44" s="350">
        <f t="shared" si="0"/>
        <v>7696.949999999998</v>
      </c>
      <c r="AB44" s="349">
        <v>3179.7400000000016</v>
      </c>
      <c r="AC44" s="350">
        <f t="shared" si="43"/>
        <v>128.28</v>
      </c>
      <c r="AD44" s="351">
        <f t="shared" si="1"/>
        <v>3308.0200000000018</v>
      </c>
      <c r="AE44" s="349">
        <v>3134.06</v>
      </c>
      <c r="AF44" s="350">
        <f t="shared" si="2"/>
        <v>126.48</v>
      </c>
      <c r="AG44" s="350">
        <f t="shared" si="3"/>
        <v>3260.54</v>
      </c>
      <c r="AH44" s="122">
        <f t="shared" ref="AH44:AH99" si="51">E44</f>
        <v>0</v>
      </c>
      <c r="AI44" s="123">
        <v>0</v>
      </c>
      <c r="AJ44" s="122">
        <f t="shared" ref="AJ44:AJ99" si="52">IF(AH44=" "," ", ROUND(+AH44*Y44/12,2))</f>
        <v>0</v>
      </c>
      <c r="AK44" s="123">
        <f t="shared" ref="AK44:AK99" si="53">AI44+AJ44</f>
        <v>0</v>
      </c>
      <c r="AL44" s="123">
        <v>0</v>
      </c>
      <c r="AM44" s="122">
        <f t="shared" ref="AM44:AM99" si="54">ROUND(AJ44*$AC$1,2)</f>
        <v>0</v>
      </c>
      <c r="AN44" s="123">
        <f t="shared" ref="AN44:AN99" si="55">AL44+AM44</f>
        <v>0</v>
      </c>
      <c r="AO44" s="124">
        <f t="shared" ref="AO44:AO99" si="56">G44</f>
        <v>0</v>
      </c>
      <c r="AP44" s="124">
        <v>0</v>
      </c>
      <c r="AQ44" s="124">
        <f t="shared" ref="AQ44:AQ99" si="57">IF(AO44=" "," ", ROUND(+AO44*Y44/12,2))</f>
        <v>0</v>
      </c>
      <c r="AR44" s="125">
        <f t="shared" ref="AR44:AR99" si="58">AP44+AQ44</f>
        <v>0</v>
      </c>
      <c r="AS44" s="124">
        <v>0</v>
      </c>
      <c r="AT44" s="124">
        <f t="shared" ref="AT44:AT99" si="59">ROUND(AQ44*$AC$1,2)</f>
        <v>0</v>
      </c>
      <c r="AU44" s="125">
        <f t="shared" ref="AU44:AU99" si="60">AS44+AT44</f>
        <v>0</v>
      </c>
      <c r="AV44" s="126">
        <v>0</v>
      </c>
      <c r="AW44" s="126">
        <v>0</v>
      </c>
      <c r="AX44" s="114">
        <f t="shared" ref="AX44:AX99" si="61">IF(AV44=" "," ", ROUND(+AV44*Y44/12,2))</f>
        <v>0</v>
      </c>
      <c r="AY44" s="126">
        <f t="shared" ref="AY44:AY99" si="62">AW44+AX44</f>
        <v>0</v>
      </c>
      <c r="AZ44" s="114">
        <v>0</v>
      </c>
      <c r="BA44" s="114">
        <f t="shared" ref="BA44:BA99" si="63">ROUND(AX44*$AC$1,2)</f>
        <v>0</v>
      </c>
      <c r="BB44" s="126">
        <f t="shared" ref="BB44:BB99" si="64">BA44+AZ44</f>
        <v>0</v>
      </c>
      <c r="BC44" s="127">
        <f t="shared" ref="BC44:BC99" si="65">K44</f>
        <v>0</v>
      </c>
      <c r="BD44" s="128">
        <v>0</v>
      </c>
      <c r="BE44" s="128">
        <f t="shared" ref="BE44:BE99" si="66">IF(BC44=" "," ", ROUND(+BC44*Y44/12,2))</f>
        <v>0</v>
      </c>
      <c r="BF44" s="127">
        <f t="shared" ref="BF44:BF99" si="67">BD44+BE44</f>
        <v>0</v>
      </c>
      <c r="BG44" s="128">
        <v>0</v>
      </c>
      <c r="BH44" s="128">
        <f t="shared" ref="BH44:BH99" si="68">ROUND(BE44*$AC$1,2)</f>
        <v>0</v>
      </c>
      <c r="BI44" s="127">
        <f t="shared" ref="BI44:BI99" si="69">BH44+BG44</f>
        <v>0</v>
      </c>
      <c r="BJ44" s="129">
        <f t="shared" ref="BJ44:BJ99" si="70">M44</f>
        <v>0</v>
      </c>
      <c r="BK44" s="130">
        <v>0</v>
      </c>
      <c r="BL44" s="130">
        <f t="shared" ref="BL44:BL99" si="71">IF(BJ44=" "," ", ROUND(+BJ44*Y44/12,2))</f>
        <v>0</v>
      </c>
      <c r="BM44" s="130">
        <f t="shared" ref="BM44:BM99" si="72">BK44+BL44</f>
        <v>0</v>
      </c>
      <c r="BN44" s="130">
        <v>0</v>
      </c>
      <c r="BO44" s="130">
        <f t="shared" ref="BO44:BO99" si="73">ROUND(BL44*$AC$1,2)</f>
        <v>0</v>
      </c>
      <c r="BP44" s="129">
        <f t="shared" ref="BP44:BP99" si="74">BN44+BO44</f>
        <v>0</v>
      </c>
      <c r="BQ44" s="131">
        <f t="shared" si="29"/>
        <v>3073.99</v>
      </c>
      <c r="BR44" s="132">
        <v>1606.0300000000004</v>
      </c>
      <c r="BS44" s="132">
        <f t="shared" si="30"/>
        <v>51.23</v>
      </c>
      <c r="BT44" s="132">
        <f t="shared" si="31"/>
        <v>1657.2600000000004</v>
      </c>
      <c r="BU44" s="132">
        <v>1582.72</v>
      </c>
      <c r="BV44" s="132">
        <f t="shared" si="32"/>
        <v>50.51</v>
      </c>
      <c r="BW44" s="131">
        <f t="shared" si="33"/>
        <v>1633.23</v>
      </c>
      <c r="BX44" s="64">
        <f t="shared" si="34"/>
        <v>3810.46</v>
      </c>
      <c r="BY44" s="65">
        <v>1393.68</v>
      </c>
      <c r="BZ44" s="65">
        <f t="shared" si="35"/>
        <v>63.51</v>
      </c>
      <c r="CA44" s="65">
        <f t="shared" si="36"/>
        <v>1457.19</v>
      </c>
      <c r="CB44" s="65">
        <v>1373.8199999999995</v>
      </c>
      <c r="CC44" s="65">
        <f t="shared" si="37"/>
        <v>62.62</v>
      </c>
      <c r="CD44" s="64">
        <f t="shared" si="38"/>
        <v>1436.4399999999994</v>
      </c>
      <c r="CE44" s="367">
        <f t="shared" si="39"/>
        <v>812.49999999999818</v>
      </c>
      <c r="CF44" s="368">
        <v>179.99999999999994</v>
      </c>
      <c r="CG44" s="368">
        <f t="shared" si="44"/>
        <v>13.54</v>
      </c>
      <c r="CH44" s="368">
        <f t="shared" si="45"/>
        <v>193.53999999999994</v>
      </c>
      <c r="CI44" s="368">
        <v>177.46999999999997</v>
      </c>
      <c r="CJ44" s="368">
        <f t="shared" si="46"/>
        <v>13.35</v>
      </c>
      <c r="CK44" s="367">
        <f t="shared" si="40"/>
        <v>190.81999999999996</v>
      </c>
      <c r="CL44" s="66">
        <f t="shared" si="41"/>
        <v>0</v>
      </c>
      <c r="CM44" s="67">
        <v>0</v>
      </c>
      <c r="CN44" s="67">
        <f t="shared" si="47"/>
        <v>0</v>
      </c>
      <c r="CO44" s="67">
        <f t="shared" si="48"/>
        <v>0</v>
      </c>
      <c r="CP44" s="67">
        <v>0</v>
      </c>
      <c r="CQ44" s="67">
        <f t="shared" si="49"/>
        <v>0</v>
      </c>
      <c r="CR44" s="66">
        <f t="shared" si="50"/>
        <v>0</v>
      </c>
    </row>
    <row r="45" spans="1:96" s="121" customFormat="1">
      <c r="A45" s="118"/>
      <c r="B45" s="118"/>
      <c r="C45" s="115" t="s">
        <v>171</v>
      </c>
      <c r="D45" s="117" t="s">
        <v>188</v>
      </c>
      <c r="E45" s="119"/>
      <c r="F45" s="119"/>
      <c r="G45" s="120"/>
      <c r="H45" s="119"/>
      <c r="I45" s="120"/>
      <c r="J45" s="119"/>
      <c r="K45" s="120"/>
      <c r="L45" s="119"/>
      <c r="M45" s="120"/>
      <c r="N45" s="120"/>
      <c r="O45" s="53">
        <v>0</v>
      </c>
      <c r="P45" s="120"/>
      <c r="Q45" s="53">
        <v>7309.8</v>
      </c>
      <c r="R45" s="53"/>
      <c r="S45" s="53">
        <v>827.72000000000025</v>
      </c>
      <c r="T45" s="120"/>
      <c r="U45" s="53">
        <f t="shared" si="42"/>
        <v>0</v>
      </c>
      <c r="V45" s="120"/>
      <c r="W45" s="53">
        <v>8137.52</v>
      </c>
      <c r="X45" s="53"/>
      <c r="Y45" s="116">
        <v>0.2</v>
      </c>
      <c r="AA45" s="350">
        <f t="shared" si="0"/>
        <v>8137.52</v>
      </c>
      <c r="AB45" s="349">
        <v>2340.3700000000008</v>
      </c>
      <c r="AC45" s="350">
        <f>IF(AA45=" "," ", ROUND(+AA45*Y45/12,2))</f>
        <v>135.63</v>
      </c>
      <c r="AD45" s="351">
        <f>AB45+AC45</f>
        <v>2476.0000000000009</v>
      </c>
      <c r="AE45" s="349">
        <v>2307.42</v>
      </c>
      <c r="AF45" s="350">
        <f>ROUND(AC45*$AC$1,2)</f>
        <v>133.72999999999999</v>
      </c>
      <c r="AG45" s="350">
        <f>AE45+AF45</f>
        <v>2441.15</v>
      </c>
      <c r="AH45" s="122">
        <f t="shared" si="51"/>
        <v>0</v>
      </c>
      <c r="AI45" s="123">
        <v>0</v>
      </c>
      <c r="AJ45" s="122">
        <f>IF(AH45=" "," ", ROUND(+AH45*Y45/12,2))</f>
        <v>0</v>
      </c>
      <c r="AK45" s="123">
        <f>AI45+AJ45</f>
        <v>0</v>
      </c>
      <c r="AL45" s="123">
        <v>0</v>
      </c>
      <c r="AM45" s="122">
        <f>ROUND(AJ45*$AC$1,2)</f>
        <v>0</v>
      </c>
      <c r="AN45" s="123">
        <f t="shared" si="55"/>
        <v>0</v>
      </c>
      <c r="AO45" s="124">
        <f t="shared" si="56"/>
        <v>0</v>
      </c>
      <c r="AP45" s="124">
        <v>0</v>
      </c>
      <c r="AQ45" s="124">
        <f>IF(AO45=" "," ", ROUND(+AO45*Y45/12,2))</f>
        <v>0</v>
      </c>
      <c r="AR45" s="125">
        <f>AP45+AQ45</f>
        <v>0</v>
      </c>
      <c r="AS45" s="124">
        <v>0</v>
      </c>
      <c r="AT45" s="124">
        <f>ROUND(AQ45*$AC$1,2)</f>
        <v>0</v>
      </c>
      <c r="AU45" s="125">
        <f>AS45+AT45</f>
        <v>0</v>
      </c>
      <c r="AV45" s="126">
        <v>0</v>
      </c>
      <c r="AW45" s="126">
        <v>0</v>
      </c>
      <c r="AX45" s="114">
        <f>IF(AV45=" "," ", ROUND(+AV45*Y45/12,2))</f>
        <v>0</v>
      </c>
      <c r="AY45" s="126">
        <f t="shared" si="62"/>
        <v>0</v>
      </c>
      <c r="AZ45" s="114">
        <v>0</v>
      </c>
      <c r="BA45" s="114">
        <f>ROUND(AX45*$AC$1,2)</f>
        <v>0</v>
      </c>
      <c r="BB45" s="126">
        <f>BA45+AZ45</f>
        <v>0</v>
      </c>
      <c r="BC45" s="127">
        <f t="shared" si="65"/>
        <v>0</v>
      </c>
      <c r="BD45" s="128">
        <v>0</v>
      </c>
      <c r="BE45" s="128">
        <f>IF(BC45=" "," ", ROUND(+BC45*Y45/12,2))</f>
        <v>0</v>
      </c>
      <c r="BF45" s="127">
        <f>BD45+BE45</f>
        <v>0</v>
      </c>
      <c r="BG45" s="128">
        <v>0</v>
      </c>
      <c r="BH45" s="128">
        <f>ROUND(BE45*$AC$1,2)</f>
        <v>0</v>
      </c>
      <c r="BI45" s="127">
        <f>BH45+BG45</f>
        <v>0</v>
      </c>
      <c r="BJ45" s="129">
        <f t="shared" si="70"/>
        <v>0</v>
      </c>
      <c r="BK45" s="130">
        <v>0</v>
      </c>
      <c r="BL45" s="130">
        <f>IF(BJ45=" "," ", ROUND(+BJ45*Y45/12,2))</f>
        <v>0</v>
      </c>
      <c r="BM45" s="130">
        <f>BK45+BL45</f>
        <v>0</v>
      </c>
      <c r="BN45" s="130">
        <v>0</v>
      </c>
      <c r="BO45" s="130">
        <f>ROUND(BL45*$AC$1,2)</f>
        <v>0</v>
      </c>
      <c r="BP45" s="129">
        <f>BN45+BO45</f>
        <v>0</v>
      </c>
      <c r="BQ45" s="131">
        <f t="shared" si="29"/>
        <v>0</v>
      </c>
      <c r="BR45" s="132">
        <v>0</v>
      </c>
      <c r="BS45" s="132">
        <f>IF(BQ45=" "," ", ROUND(+BQ45*Y45/12,2))</f>
        <v>0</v>
      </c>
      <c r="BT45" s="132">
        <f>BR45+BS45</f>
        <v>0</v>
      </c>
      <c r="BU45" s="132">
        <v>0</v>
      </c>
      <c r="BV45" s="132">
        <f>ROUND(BS45*$AC$1,2)</f>
        <v>0</v>
      </c>
      <c r="BW45" s="131">
        <f>BU45+BV45</f>
        <v>0</v>
      </c>
      <c r="BX45" s="64">
        <f t="shared" si="34"/>
        <v>7309.8</v>
      </c>
      <c r="BY45" s="65">
        <v>2181.2199999999993</v>
      </c>
      <c r="BZ45" s="65">
        <f>IF(BX45=" "," ", ROUND(+BX45*Y45/12,2))</f>
        <v>121.83</v>
      </c>
      <c r="CA45" s="65">
        <f>BY45+BZ45</f>
        <v>2303.0499999999993</v>
      </c>
      <c r="CB45" s="65">
        <v>2150.4399999999991</v>
      </c>
      <c r="CC45" s="65">
        <f>ROUND(BZ45*$AC$1,2)</f>
        <v>120.12</v>
      </c>
      <c r="CD45" s="64">
        <f>CB45+CC45</f>
        <v>2270.559999999999</v>
      </c>
      <c r="CE45" s="367">
        <f t="shared" si="39"/>
        <v>827.72000000000025</v>
      </c>
      <c r="CF45" s="368">
        <v>159.15</v>
      </c>
      <c r="CG45" s="368">
        <f t="shared" si="44"/>
        <v>13.8</v>
      </c>
      <c r="CH45" s="368">
        <f t="shared" si="45"/>
        <v>172.95000000000002</v>
      </c>
      <c r="CI45" s="368">
        <v>156.94</v>
      </c>
      <c r="CJ45" s="368">
        <f t="shared" si="46"/>
        <v>13.61</v>
      </c>
      <c r="CK45" s="367">
        <f t="shared" si="40"/>
        <v>170.55</v>
      </c>
      <c r="CL45" s="66">
        <f t="shared" si="41"/>
        <v>0</v>
      </c>
      <c r="CM45" s="67">
        <v>0</v>
      </c>
      <c r="CN45" s="67">
        <f t="shared" si="47"/>
        <v>0</v>
      </c>
      <c r="CO45" s="67">
        <f t="shared" si="48"/>
        <v>0</v>
      </c>
      <c r="CP45" s="67">
        <v>0</v>
      </c>
      <c r="CQ45" s="67">
        <f t="shared" si="49"/>
        <v>0</v>
      </c>
      <c r="CR45" s="66">
        <f t="shared" si="50"/>
        <v>0</v>
      </c>
    </row>
    <row r="46" spans="1:96" s="121" customFormat="1">
      <c r="A46" s="118"/>
      <c r="B46" s="118"/>
      <c r="C46" s="115" t="s">
        <v>171</v>
      </c>
      <c r="D46" s="117" t="s">
        <v>189</v>
      </c>
      <c r="E46" s="119"/>
      <c r="F46" s="119"/>
      <c r="G46" s="120"/>
      <c r="H46" s="119"/>
      <c r="I46" s="120"/>
      <c r="J46" s="119"/>
      <c r="K46" s="120"/>
      <c r="L46" s="119"/>
      <c r="M46" s="120"/>
      <c r="N46" s="120"/>
      <c r="O46" s="53"/>
      <c r="P46" s="120"/>
      <c r="Q46" s="53">
        <v>1124.24</v>
      </c>
      <c r="R46" s="53"/>
      <c r="S46" s="53">
        <v>721.13000000000034</v>
      </c>
      <c r="T46" s="120"/>
      <c r="U46" s="53">
        <f t="shared" si="42"/>
        <v>0</v>
      </c>
      <c r="V46" s="120"/>
      <c r="W46" s="53">
        <v>1845.3700000000003</v>
      </c>
      <c r="X46" s="53"/>
      <c r="Y46" s="116">
        <v>0.2</v>
      </c>
      <c r="AA46" s="350">
        <f t="shared" si="0"/>
        <v>1845.3700000000003</v>
      </c>
      <c r="AB46" s="349">
        <v>480.08999999999992</v>
      </c>
      <c r="AC46" s="350">
        <f>IF(AA46=" "," ", ROUND(+AA46*Y46/12,2))</f>
        <v>30.76</v>
      </c>
      <c r="AD46" s="351">
        <f>AB46+AC46</f>
        <v>510.84999999999991</v>
      </c>
      <c r="AE46" s="349">
        <v>473.37999999999982</v>
      </c>
      <c r="AF46" s="350">
        <f>ROUND(AC46*$AC$1,2)</f>
        <v>30.33</v>
      </c>
      <c r="AG46" s="350">
        <f>AE46+AF46</f>
        <v>503.70999999999981</v>
      </c>
      <c r="AH46" s="122">
        <f t="shared" si="51"/>
        <v>0</v>
      </c>
      <c r="AI46" s="123">
        <v>0</v>
      </c>
      <c r="AJ46" s="122">
        <f>IF(AH46=" "," ", ROUND(+AH46*Y46/12,2))</f>
        <v>0</v>
      </c>
      <c r="AK46" s="123">
        <f>AI46+AJ46</f>
        <v>0</v>
      </c>
      <c r="AL46" s="123">
        <v>0</v>
      </c>
      <c r="AM46" s="122">
        <f>ROUND(AJ46*$AC$1,2)</f>
        <v>0</v>
      </c>
      <c r="AN46" s="123">
        <f t="shared" si="55"/>
        <v>0</v>
      </c>
      <c r="AO46" s="124">
        <f t="shared" si="56"/>
        <v>0</v>
      </c>
      <c r="AP46" s="124">
        <v>0</v>
      </c>
      <c r="AQ46" s="124">
        <f>IF(AO46=" "," ", ROUND(+AO46*Y46/12,2))</f>
        <v>0</v>
      </c>
      <c r="AR46" s="125">
        <f>AP46+AQ46</f>
        <v>0</v>
      </c>
      <c r="AS46" s="124">
        <v>0</v>
      </c>
      <c r="AT46" s="124">
        <f>ROUND(AQ46*$AC$1,2)</f>
        <v>0</v>
      </c>
      <c r="AU46" s="125">
        <f>AS46+AT46</f>
        <v>0</v>
      </c>
      <c r="AV46" s="126">
        <v>0</v>
      </c>
      <c r="AW46" s="126">
        <v>0</v>
      </c>
      <c r="AX46" s="114">
        <f>IF(AV46=" "," ", ROUND(+AV46*Y46/12,2))</f>
        <v>0</v>
      </c>
      <c r="AY46" s="126">
        <f t="shared" si="62"/>
        <v>0</v>
      </c>
      <c r="AZ46" s="114">
        <v>0</v>
      </c>
      <c r="BA46" s="114">
        <f>ROUND(AX46*$AC$1,2)</f>
        <v>0</v>
      </c>
      <c r="BB46" s="126">
        <f>BA46+AZ46</f>
        <v>0</v>
      </c>
      <c r="BC46" s="127">
        <f t="shared" si="65"/>
        <v>0</v>
      </c>
      <c r="BD46" s="128">
        <v>0</v>
      </c>
      <c r="BE46" s="128">
        <f>IF(BC46=" "," ", ROUND(+BC46*Y46/12,2))</f>
        <v>0</v>
      </c>
      <c r="BF46" s="127">
        <f>BD46+BE46</f>
        <v>0</v>
      </c>
      <c r="BG46" s="128">
        <v>0</v>
      </c>
      <c r="BH46" s="128">
        <f>ROUND(BE46*$AC$1,2)</f>
        <v>0</v>
      </c>
      <c r="BI46" s="127">
        <f>BH46+BG46</f>
        <v>0</v>
      </c>
      <c r="BJ46" s="129">
        <f t="shared" si="70"/>
        <v>0</v>
      </c>
      <c r="BK46" s="130">
        <v>0</v>
      </c>
      <c r="BL46" s="130">
        <f>IF(BJ46=" "," ", ROUND(+BJ46*Y46/12,2))</f>
        <v>0</v>
      </c>
      <c r="BM46" s="130">
        <f>BK46+BL46</f>
        <v>0</v>
      </c>
      <c r="BN46" s="130">
        <v>0</v>
      </c>
      <c r="BO46" s="130">
        <f>ROUND(BL46*$AC$1,2)</f>
        <v>0</v>
      </c>
      <c r="BP46" s="129">
        <f>BN46+BO46</f>
        <v>0</v>
      </c>
      <c r="BQ46" s="131">
        <f t="shared" si="29"/>
        <v>0</v>
      </c>
      <c r="BR46" s="132">
        <v>0</v>
      </c>
      <c r="BS46" s="132">
        <f>IF(BQ46=" "," ", ROUND(+BQ46*Y46/12,2))</f>
        <v>0</v>
      </c>
      <c r="BT46" s="132">
        <f>BR46+BS46</f>
        <v>0</v>
      </c>
      <c r="BU46" s="132">
        <v>0</v>
      </c>
      <c r="BV46" s="132">
        <f>ROUND(BS46*$AC$1,2)</f>
        <v>0</v>
      </c>
      <c r="BW46" s="131">
        <f>BU46+BV46</f>
        <v>0</v>
      </c>
      <c r="BX46" s="64">
        <f t="shared" si="34"/>
        <v>1124.24</v>
      </c>
      <c r="BY46" s="65">
        <v>316.92000000000007</v>
      </c>
      <c r="BZ46" s="65">
        <f>IF(BX46=" "," ", ROUND(+BX46*Y46/12,2))</f>
        <v>18.739999999999998</v>
      </c>
      <c r="CA46" s="65">
        <f>BY46+BZ46</f>
        <v>335.66000000000008</v>
      </c>
      <c r="CB46" s="65">
        <v>312.52000000000004</v>
      </c>
      <c r="CC46" s="65">
        <f>ROUND(BZ46*$AC$1,2)</f>
        <v>18.48</v>
      </c>
      <c r="CD46" s="64">
        <f>CB46+CC46</f>
        <v>331.00000000000006</v>
      </c>
      <c r="CE46" s="367">
        <f t="shared" si="39"/>
        <v>721.13000000000034</v>
      </c>
      <c r="CF46" s="368">
        <v>163.18</v>
      </c>
      <c r="CG46" s="368">
        <f t="shared" si="44"/>
        <v>12.02</v>
      </c>
      <c r="CH46" s="368">
        <f t="shared" si="45"/>
        <v>175.20000000000002</v>
      </c>
      <c r="CI46" s="368">
        <v>160.86999999999998</v>
      </c>
      <c r="CJ46" s="368">
        <f t="shared" si="46"/>
        <v>11.85</v>
      </c>
      <c r="CK46" s="367">
        <f t="shared" si="40"/>
        <v>172.71999999999997</v>
      </c>
      <c r="CL46" s="66">
        <f t="shared" si="41"/>
        <v>0</v>
      </c>
      <c r="CM46" s="67">
        <v>0</v>
      </c>
      <c r="CN46" s="67">
        <f t="shared" si="47"/>
        <v>0</v>
      </c>
      <c r="CO46" s="67">
        <f t="shared" si="48"/>
        <v>0</v>
      </c>
      <c r="CP46" s="67">
        <v>0</v>
      </c>
      <c r="CQ46" s="67">
        <f t="shared" si="49"/>
        <v>0</v>
      </c>
      <c r="CR46" s="66">
        <f t="shared" si="50"/>
        <v>0</v>
      </c>
    </row>
    <row r="47" spans="1:96" s="121" customFormat="1">
      <c r="A47" s="118"/>
      <c r="B47" s="118"/>
      <c r="C47" s="115" t="s">
        <v>171</v>
      </c>
      <c r="D47" s="117" t="s">
        <v>190</v>
      </c>
      <c r="E47" s="119"/>
      <c r="F47" s="119"/>
      <c r="G47" s="120"/>
      <c r="H47" s="119"/>
      <c r="I47" s="120"/>
      <c r="J47" s="119"/>
      <c r="K47" s="120"/>
      <c r="L47" s="119"/>
      <c r="M47" s="120"/>
      <c r="N47" s="120"/>
      <c r="O47" s="53"/>
      <c r="P47" s="120"/>
      <c r="Q47" s="53"/>
      <c r="R47" s="53"/>
      <c r="S47" s="53">
        <v>75.86</v>
      </c>
      <c r="T47" s="120"/>
      <c r="U47" s="53">
        <f t="shared" si="42"/>
        <v>153.72000000000003</v>
      </c>
      <c r="V47" s="120"/>
      <c r="W47" s="53">
        <v>229.58000000000004</v>
      </c>
      <c r="X47" s="53"/>
      <c r="Y47" s="116">
        <v>0.2</v>
      </c>
      <c r="AA47" s="350">
        <f t="shared" si="0"/>
        <v>229.58000000000004</v>
      </c>
      <c r="AB47" s="349">
        <v>9.57</v>
      </c>
      <c r="AC47" s="350">
        <f>IF(AA47=" "," ", ROUND(+AA47*Y47/12,2))</f>
        <v>3.83</v>
      </c>
      <c r="AD47" s="351">
        <f>AB47+AC47</f>
        <v>13.4</v>
      </c>
      <c r="AE47" s="349">
        <v>9.4400000000000013</v>
      </c>
      <c r="AF47" s="350">
        <f>ROUND(AC47*$AC$1,2)</f>
        <v>3.78</v>
      </c>
      <c r="AG47" s="350">
        <f>AE47+AF47</f>
        <v>13.22</v>
      </c>
      <c r="AH47" s="122">
        <f t="shared" si="51"/>
        <v>0</v>
      </c>
      <c r="AI47" s="123">
        <v>0</v>
      </c>
      <c r="AJ47" s="122">
        <f>IF(AH47=" "," ", ROUND(+AH47*Y47/12,2))</f>
        <v>0</v>
      </c>
      <c r="AK47" s="123">
        <f>AI47+AJ47</f>
        <v>0</v>
      </c>
      <c r="AL47" s="123">
        <v>0</v>
      </c>
      <c r="AM47" s="122">
        <f>ROUND(AJ47*$AC$1,2)</f>
        <v>0</v>
      </c>
      <c r="AN47" s="123">
        <f>AL47+AM47</f>
        <v>0</v>
      </c>
      <c r="AO47" s="124">
        <f t="shared" si="56"/>
        <v>0</v>
      </c>
      <c r="AP47" s="124">
        <v>0</v>
      </c>
      <c r="AQ47" s="124">
        <f>IF(AO47=" "," ", ROUND(+AO47*Y47/12,2))</f>
        <v>0</v>
      </c>
      <c r="AR47" s="125">
        <f>AP47+AQ47</f>
        <v>0</v>
      </c>
      <c r="AS47" s="124">
        <v>0</v>
      </c>
      <c r="AT47" s="124">
        <f>ROUND(AQ47*$AC$1,2)</f>
        <v>0</v>
      </c>
      <c r="AU47" s="125">
        <f>AS47+AT47</f>
        <v>0</v>
      </c>
      <c r="AV47" s="126">
        <v>0</v>
      </c>
      <c r="AW47" s="126">
        <v>0</v>
      </c>
      <c r="AX47" s="114">
        <f>IF(AV47=" "," ", ROUND(+AV47*Y47/12,2))</f>
        <v>0</v>
      </c>
      <c r="AY47" s="126">
        <f t="shared" si="62"/>
        <v>0</v>
      </c>
      <c r="AZ47" s="114">
        <v>0</v>
      </c>
      <c r="BA47" s="114">
        <f>ROUND(AX47*$AC$1,2)</f>
        <v>0</v>
      </c>
      <c r="BB47" s="126">
        <f>BA47+AZ47</f>
        <v>0</v>
      </c>
      <c r="BC47" s="127">
        <f t="shared" si="65"/>
        <v>0</v>
      </c>
      <c r="BD47" s="128">
        <v>0</v>
      </c>
      <c r="BE47" s="128">
        <f>IF(BC47=" "," ", ROUND(+BC47*Y47/12,2))</f>
        <v>0</v>
      </c>
      <c r="BF47" s="127">
        <f>BD47+BE47</f>
        <v>0</v>
      </c>
      <c r="BG47" s="128">
        <v>0</v>
      </c>
      <c r="BH47" s="128">
        <f>ROUND(BE47*$AC$1,2)</f>
        <v>0</v>
      </c>
      <c r="BI47" s="127">
        <f>BH47+BG47</f>
        <v>0</v>
      </c>
      <c r="BJ47" s="129">
        <f t="shared" si="70"/>
        <v>0</v>
      </c>
      <c r="BK47" s="130">
        <v>0</v>
      </c>
      <c r="BL47" s="130">
        <f>IF(BJ47=" "," ", ROUND(+BJ47*Y47/12,2))</f>
        <v>0</v>
      </c>
      <c r="BM47" s="130">
        <f>BK47+BL47</f>
        <v>0</v>
      </c>
      <c r="BN47" s="130">
        <v>0</v>
      </c>
      <c r="BO47" s="130">
        <f>ROUND(BL47*$AC$1,2)</f>
        <v>0</v>
      </c>
      <c r="BP47" s="129">
        <f>BN47+BO47</f>
        <v>0</v>
      </c>
      <c r="BQ47" s="131">
        <f t="shared" si="29"/>
        <v>0</v>
      </c>
      <c r="BR47" s="132">
        <v>0</v>
      </c>
      <c r="BS47" s="132">
        <f>IF(BQ47=" "," ", ROUND(+BQ47*Y47/12,2))</f>
        <v>0</v>
      </c>
      <c r="BT47" s="132">
        <f>BR47+BS47</f>
        <v>0</v>
      </c>
      <c r="BU47" s="132">
        <v>0</v>
      </c>
      <c r="BV47" s="132">
        <f>ROUND(BS47*$AC$1,2)</f>
        <v>0</v>
      </c>
      <c r="BW47" s="131">
        <f>BU47+BV47</f>
        <v>0</v>
      </c>
      <c r="BX47" s="64">
        <f t="shared" si="34"/>
        <v>0</v>
      </c>
      <c r="BY47" s="65">
        <v>0</v>
      </c>
      <c r="BZ47" s="65">
        <f>IF(BX47=" "," ", ROUND(+BX47*Y47/12,2))</f>
        <v>0</v>
      </c>
      <c r="CA47" s="65">
        <f>BY47+BZ47</f>
        <v>0</v>
      </c>
      <c r="CB47" s="65">
        <v>0</v>
      </c>
      <c r="CC47" s="65">
        <f>ROUND(BZ47*$AC$1,2)</f>
        <v>0</v>
      </c>
      <c r="CD47" s="64">
        <f>CB47+CC47</f>
        <v>0</v>
      </c>
      <c r="CE47" s="367">
        <f t="shared" si="39"/>
        <v>75.86</v>
      </c>
      <c r="CF47" s="368">
        <v>6.05</v>
      </c>
      <c r="CG47" s="368">
        <f>IF(CE47=" "," ", ROUND(+CE47*Y47/12,2))</f>
        <v>1.26</v>
      </c>
      <c r="CH47" s="368">
        <f>CF47+CG47</f>
        <v>7.31</v>
      </c>
      <c r="CI47" s="368">
        <v>5.9600000000000009</v>
      </c>
      <c r="CJ47" s="368">
        <f>ROUND(CG47*$AC$1,2)</f>
        <v>1.24</v>
      </c>
      <c r="CK47" s="367">
        <f t="shared" si="40"/>
        <v>7.2000000000000011</v>
      </c>
      <c r="CL47" s="66">
        <f t="shared" si="41"/>
        <v>153.72000000000003</v>
      </c>
      <c r="CM47" s="67">
        <v>3.51</v>
      </c>
      <c r="CN47" s="67">
        <f t="shared" si="47"/>
        <v>2.56</v>
      </c>
      <c r="CO47" s="67">
        <f t="shared" si="48"/>
        <v>6.07</v>
      </c>
      <c r="CP47" s="67">
        <v>3.46</v>
      </c>
      <c r="CQ47" s="67">
        <f t="shared" si="49"/>
        <v>2.52</v>
      </c>
      <c r="CR47" s="66">
        <f t="shared" si="50"/>
        <v>5.98</v>
      </c>
    </row>
    <row r="48" spans="1:96" s="74" customFormat="1">
      <c r="A48" s="69"/>
      <c r="B48" s="69"/>
      <c r="C48" s="115" t="s">
        <v>191</v>
      </c>
      <c r="D48" s="117" t="s">
        <v>192</v>
      </c>
      <c r="E48" s="52">
        <v>0</v>
      </c>
      <c r="F48" s="52"/>
      <c r="G48" s="53">
        <v>0</v>
      </c>
      <c r="H48" s="52"/>
      <c r="I48" s="53">
        <v>21651.15</v>
      </c>
      <c r="J48" s="52"/>
      <c r="K48" s="53">
        <v>553.79999999998836</v>
      </c>
      <c r="L48" s="52"/>
      <c r="M48" s="53">
        <v>0</v>
      </c>
      <c r="N48" s="53"/>
      <c r="O48" s="53">
        <v>0</v>
      </c>
      <c r="P48" s="53"/>
      <c r="Q48" s="53">
        <v>0</v>
      </c>
      <c r="R48" s="53"/>
      <c r="S48" s="53">
        <v>3.637978807091713E-12</v>
      </c>
      <c r="T48" s="53"/>
      <c r="U48" s="53">
        <f t="shared" si="42"/>
        <v>0</v>
      </c>
      <c r="V48" s="53"/>
      <c r="W48" s="53">
        <v>22204.949999999993</v>
      </c>
      <c r="X48" s="53"/>
      <c r="Y48" s="116">
        <v>0.2</v>
      </c>
      <c r="AA48" s="348">
        <f t="shared" si="0"/>
        <v>22204.949999999993</v>
      </c>
      <c r="AB48" s="349">
        <v>25342.50000000004</v>
      </c>
      <c r="AC48" s="348">
        <f t="shared" si="43"/>
        <v>370.08</v>
      </c>
      <c r="AD48" s="346">
        <f t="shared" si="1"/>
        <v>25712.580000000042</v>
      </c>
      <c r="AE48" s="349">
        <v>24968.500000000033</v>
      </c>
      <c r="AF48" s="348">
        <f t="shared" si="2"/>
        <v>364.9</v>
      </c>
      <c r="AG48" s="348">
        <f t="shared" si="3"/>
        <v>25333.400000000034</v>
      </c>
      <c r="AH48" s="55">
        <f t="shared" si="51"/>
        <v>0</v>
      </c>
      <c r="AI48" s="72">
        <v>0</v>
      </c>
      <c r="AJ48" s="55">
        <f t="shared" si="52"/>
        <v>0</v>
      </c>
      <c r="AK48" s="72">
        <f t="shared" si="53"/>
        <v>0</v>
      </c>
      <c r="AL48" s="72">
        <v>0</v>
      </c>
      <c r="AM48" s="55">
        <f t="shared" si="54"/>
        <v>0</v>
      </c>
      <c r="AN48" s="72">
        <f t="shared" si="55"/>
        <v>0</v>
      </c>
      <c r="AO48" s="56">
        <f t="shared" si="56"/>
        <v>0</v>
      </c>
      <c r="AP48" s="56">
        <v>0</v>
      </c>
      <c r="AQ48" s="56">
        <f t="shared" si="57"/>
        <v>0</v>
      </c>
      <c r="AR48" s="73">
        <f t="shared" si="58"/>
        <v>0</v>
      </c>
      <c r="AS48" s="56">
        <v>0</v>
      </c>
      <c r="AT48" s="56">
        <f t="shared" si="59"/>
        <v>0</v>
      </c>
      <c r="AU48" s="73">
        <f t="shared" si="60"/>
        <v>0</v>
      </c>
      <c r="AV48" s="57">
        <f t="shared" ref="AV48:AV99" si="75">I48</f>
        <v>21651.15</v>
      </c>
      <c r="AW48" s="57">
        <v>24851.009999999977</v>
      </c>
      <c r="AX48" s="114">
        <f t="shared" si="61"/>
        <v>360.85</v>
      </c>
      <c r="AY48" s="57">
        <f t="shared" si="62"/>
        <v>25211.859999999975</v>
      </c>
      <c r="AZ48" s="114">
        <v>24484.35999999999</v>
      </c>
      <c r="BA48" s="114">
        <f t="shared" si="63"/>
        <v>355.8</v>
      </c>
      <c r="BB48" s="57">
        <f t="shared" si="64"/>
        <v>24840.159999999989</v>
      </c>
      <c r="BC48" s="58">
        <f t="shared" si="65"/>
        <v>553.79999999998836</v>
      </c>
      <c r="BD48" s="59">
        <v>491.49000000000035</v>
      </c>
      <c r="BE48" s="59">
        <f t="shared" si="66"/>
        <v>9.23</v>
      </c>
      <c r="BF48" s="58">
        <f t="shared" si="67"/>
        <v>500.72000000000037</v>
      </c>
      <c r="BG48" s="59">
        <v>484.1600000000002</v>
      </c>
      <c r="BH48" s="59">
        <f t="shared" si="68"/>
        <v>9.1</v>
      </c>
      <c r="BI48" s="58">
        <f t="shared" si="69"/>
        <v>493.26000000000022</v>
      </c>
      <c r="BJ48" s="60">
        <f t="shared" si="70"/>
        <v>0</v>
      </c>
      <c r="BK48" s="61">
        <v>0</v>
      </c>
      <c r="BL48" s="61">
        <f t="shared" si="71"/>
        <v>0</v>
      </c>
      <c r="BM48" s="61">
        <f t="shared" si="72"/>
        <v>0</v>
      </c>
      <c r="BN48" s="61">
        <v>0</v>
      </c>
      <c r="BO48" s="61">
        <f t="shared" si="73"/>
        <v>0</v>
      </c>
      <c r="BP48" s="60">
        <f t="shared" si="74"/>
        <v>0</v>
      </c>
      <c r="BQ48" s="62">
        <f t="shared" si="29"/>
        <v>0</v>
      </c>
      <c r="BR48" s="63">
        <v>0</v>
      </c>
      <c r="BS48" s="63">
        <f t="shared" si="30"/>
        <v>0</v>
      </c>
      <c r="BT48" s="63">
        <f t="shared" si="31"/>
        <v>0</v>
      </c>
      <c r="BU48" s="63">
        <v>0</v>
      </c>
      <c r="BV48" s="63">
        <f t="shared" si="32"/>
        <v>0</v>
      </c>
      <c r="BW48" s="62">
        <f t="shared" si="33"/>
        <v>0</v>
      </c>
      <c r="BX48" s="64">
        <f t="shared" si="34"/>
        <v>0</v>
      </c>
      <c r="BY48" s="65">
        <v>0</v>
      </c>
      <c r="BZ48" s="65">
        <f t="shared" si="35"/>
        <v>0</v>
      </c>
      <c r="CA48" s="65">
        <f t="shared" si="36"/>
        <v>0</v>
      </c>
      <c r="CB48" s="65">
        <v>0</v>
      </c>
      <c r="CC48" s="65">
        <f t="shared" si="37"/>
        <v>0</v>
      </c>
      <c r="CD48" s="64">
        <f t="shared" si="38"/>
        <v>0</v>
      </c>
      <c r="CE48" s="367">
        <f t="shared" si="39"/>
        <v>3.637978807091713E-12</v>
      </c>
      <c r="CF48" s="368">
        <v>0</v>
      </c>
      <c r="CG48" s="368">
        <f t="shared" si="44"/>
        <v>0</v>
      </c>
      <c r="CH48" s="368">
        <f t="shared" si="45"/>
        <v>0</v>
      </c>
      <c r="CI48" s="368">
        <v>0</v>
      </c>
      <c r="CJ48" s="368">
        <f t="shared" si="46"/>
        <v>0</v>
      </c>
      <c r="CK48" s="367">
        <f t="shared" si="40"/>
        <v>0</v>
      </c>
      <c r="CL48" s="66">
        <f t="shared" si="41"/>
        <v>0</v>
      </c>
      <c r="CM48" s="67">
        <v>0</v>
      </c>
      <c r="CN48" s="67">
        <f t="shared" si="47"/>
        <v>0</v>
      </c>
      <c r="CO48" s="67">
        <f t="shared" si="48"/>
        <v>0</v>
      </c>
      <c r="CP48" s="67">
        <v>0</v>
      </c>
      <c r="CQ48" s="67">
        <f t="shared" si="49"/>
        <v>0</v>
      </c>
      <c r="CR48" s="66">
        <f t="shared" si="50"/>
        <v>0</v>
      </c>
    </row>
    <row r="49" spans="1:96" s="74" customFormat="1">
      <c r="A49" s="69"/>
      <c r="B49" s="69"/>
      <c r="C49" s="115" t="s">
        <v>193</v>
      </c>
      <c r="D49" s="117" t="s">
        <v>194</v>
      </c>
      <c r="E49" s="52">
        <v>0</v>
      </c>
      <c r="F49" s="52"/>
      <c r="G49" s="53">
        <v>0</v>
      </c>
      <c r="H49" s="52"/>
      <c r="I49" s="53">
        <v>19565.539999999997</v>
      </c>
      <c r="J49" s="52"/>
      <c r="K49" s="53">
        <v>876.04999999999563</v>
      </c>
      <c r="L49" s="52"/>
      <c r="M49" s="53">
        <v>818.14999999998327</v>
      </c>
      <c r="N49" s="53"/>
      <c r="O49" s="53">
        <v>372.88000000000466</v>
      </c>
      <c r="P49" s="53"/>
      <c r="Q49" s="53">
        <v>46.020000000000437</v>
      </c>
      <c r="R49" s="53"/>
      <c r="S49" s="53">
        <v>1.4551915228366852E-11</v>
      </c>
      <c r="T49" s="53"/>
      <c r="U49" s="53">
        <f t="shared" si="42"/>
        <v>0</v>
      </c>
      <c r="V49" s="53"/>
      <c r="W49" s="53">
        <v>21678.639999999996</v>
      </c>
      <c r="X49" s="53"/>
      <c r="Y49" s="116">
        <v>0.2</v>
      </c>
      <c r="AA49" s="348">
        <f t="shared" si="0"/>
        <v>21678.639999999996</v>
      </c>
      <c r="AB49" s="349">
        <v>24092.500000000025</v>
      </c>
      <c r="AC49" s="348">
        <f t="shared" si="43"/>
        <v>361.31</v>
      </c>
      <c r="AD49" s="346">
        <f t="shared" si="1"/>
        <v>24453.810000000027</v>
      </c>
      <c r="AE49" s="349">
        <v>23737.09</v>
      </c>
      <c r="AF49" s="348">
        <f t="shared" si="2"/>
        <v>356.25</v>
      </c>
      <c r="AG49" s="348">
        <f t="shared" si="3"/>
        <v>24093.34</v>
      </c>
      <c r="AH49" s="55">
        <f t="shared" si="51"/>
        <v>0</v>
      </c>
      <c r="AI49" s="72">
        <v>0</v>
      </c>
      <c r="AJ49" s="55">
        <f t="shared" si="52"/>
        <v>0</v>
      </c>
      <c r="AK49" s="72">
        <f t="shared" si="53"/>
        <v>0</v>
      </c>
      <c r="AL49" s="72">
        <v>0</v>
      </c>
      <c r="AM49" s="55">
        <f t="shared" si="54"/>
        <v>0</v>
      </c>
      <c r="AN49" s="72">
        <f t="shared" si="55"/>
        <v>0</v>
      </c>
      <c r="AO49" s="56">
        <f t="shared" si="56"/>
        <v>0</v>
      </c>
      <c r="AP49" s="56">
        <v>0</v>
      </c>
      <c r="AQ49" s="56">
        <f t="shared" si="57"/>
        <v>0</v>
      </c>
      <c r="AR49" s="73">
        <f t="shared" si="58"/>
        <v>0</v>
      </c>
      <c r="AS49" s="56">
        <v>0</v>
      </c>
      <c r="AT49" s="56">
        <f t="shared" si="59"/>
        <v>0</v>
      </c>
      <c r="AU49" s="73">
        <f t="shared" si="60"/>
        <v>0</v>
      </c>
      <c r="AV49" s="57">
        <f t="shared" si="75"/>
        <v>19565.539999999997</v>
      </c>
      <c r="AW49" s="57">
        <v>22467.550000000007</v>
      </c>
      <c r="AX49" s="114">
        <f t="shared" si="61"/>
        <v>326.08999999999997</v>
      </c>
      <c r="AY49" s="57">
        <f t="shared" si="62"/>
        <v>22793.640000000007</v>
      </c>
      <c r="AZ49" s="114">
        <v>22135.910000000022</v>
      </c>
      <c r="BA49" s="114">
        <f t="shared" si="63"/>
        <v>321.52</v>
      </c>
      <c r="BB49" s="57">
        <f t="shared" si="64"/>
        <v>22457.430000000022</v>
      </c>
      <c r="BC49" s="58">
        <f t="shared" si="65"/>
        <v>876.04999999999563</v>
      </c>
      <c r="BD49" s="59">
        <v>761.52000000000066</v>
      </c>
      <c r="BE49" s="59">
        <f t="shared" si="66"/>
        <v>14.6</v>
      </c>
      <c r="BF49" s="58">
        <f t="shared" si="67"/>
        <v>776.12000000000069</v>
      </c>
      <c r="BG49" s="59">
        <v>750.38999999999953</v>
      </c>
      <c r="BH49" s="59">
        <f t="shared" si="68"/>
        <v>14.4</v>
      </c>
      <c r="BI49" s="58">
        <f t="shared" si="69"/>
        <v>764.78999999999951</v>
      </c>
      <c r="BJ49" s="60">
        <f t="shared" si="70"/>
        <v>818.14999999998327</v>
      </c>
      <c r="BK49" s="61">
        <v>630.21999999999957</v>
      </c>
      <c r="BL49" s="61">
        <f t="shared" si="71"/>
        <v>13.64</v>
      </c>
      <c r="BM49" s="61">
        <f t="shared" si="72"/>
        <v>643.85999999999956</v>
      </c>
      <c r="BN49" s="61">
        <v>621.12000000000023</v>
      </c>
      <c r="BO49" s="61">
        <f t="shared" si="73"/>
        <v>13.45</v>
      </c>
      <c r="BP49" s="60">
        <f t="shared" si="74"/>
        <v>634.57000000000028</v>
      </c>
      <c r="BQ49" s="62">
        <f t="shared" si="29"/>
        <v>372.88000000000466</v>
      </c>
      <c r="BR49" s="63">
        <v>214.76000000000005</v>
      </c>
      <c r="BS49" s="63">
        <f t="shared" si="30"/>
        <v>6.21</v>
      </c>
      <c r="BT49" s="63">
        <f t="shared" si="31"/>
        <v>220.97000000000006</v>
      </c>
      <c r="BU49" s="63">
        <v>211.63000000000008</v>
      </c>
      <c r="BV49" s="63">
        <f t="shared" si="32"/>
        <v>6.12</v>
      </c>
      <c r="BW49" s="62">
        <f t="shared" si="33"/>
        <v>217.75000000000009</v>
      </c>
      <c r="BX49" s="64">
        <f t="shared" si="34"/>
        <v>46.020000000000437</v>
      </c>
      <c r="BY49" s="65">
        <v>18.359999999999992</v>
      </c>
      <c r="BZ49" s="65">
        <f t="shared" si="35"/>
        <v>0.77</v>
      </c>
      <c r="CA49" s="65">
        <f t="shared" si="36"/>
        <v>19.129999999999992</v>
      </c>
      <c r="CB49" s="65">
        <v>18.12</v>
      </c>
      <c r="CC49" s="65">
        <f t="shared" si="37"/>
        <v>0.76</v>
      </c>
      <c r="CD49" s="64">
        <f t="shared" si="38"/>
        <v>18.880000000000003</v>
      </c>
      <c r="CE49" s="367">
        <f t="shared" si="39"/>
        <v>1.4551915228366852E-11</v>
      </c>
      <c r="CF49" s="368">
        <v>0</v>
      </c>
      <c r="CG49" s="368">
        <f t="shared" si="44"/>
        <v>0</v>
      </c>
      <c r="CH49" s="368">
        <f t="shared" si="45"/>
        <v>0</v>
      </c>
      <c r="CI49" s="368">
        <v>0</v>
      </c>
      <c r="CJ49" s="368">
        <f t="shared" si="46"/>
        <v>0</v>
      </c>
      <c r="CK49" s="367">
        <f t="shared" si="40"/>
        <v>0</v>
      </c>
      <c r="CL49" s="66">
        <f t="shared" si="41"/>
        <v>0</v>
      </c>
      <c r="CM49" s="67">
        <v>0</v>
      </c>
      <c r="CN49" s="67">
        <f t="shared" si="47"/>
        <v>0</v>
      </c>
      <c r="CO49" s="67">
        <f t="shared" si="48"/>
        <v>0</v>
      </c>
      <c r="CP49" s="67">
        <v>0</v>
      </c>
      <c r="CQ49" s="67">
        <f t="shared" si="49"/>
        <v>0</v>
      </c>
      <c r="CR49" s="66">
        <f t="shared" si="50"/>
        <v>0</v>
      </c>
    </row>
    <row r="50" spans="1:96" s="74" customFormat="1">
      <c r="A50" s="69"/>
      <c r="B50" s="69"/>
      <c r="C50" s="115" t="s">
        <v>195</v>
      </c>
      <c r="D50" s="117" t="s">
        <v>196</v>
      </c>
      <c r="E50" s="52">
        <v>0</v>
      </c>
      <c r="F50" s="52"/>
      <c r="G50" s="53">
        <v>0</v>
      </c>
      <c r="H50" s="52"/>
      <c r="I50" s="53">
        <v>12682.770000000004</v>
      </c>
      <c r="J50" s="52"/>
      <c r="K50" s="53">
        <v>12931.959999999995</v>
      </c>
      <c r="L50" s="52"/>
      <c r="M50" s="53">
        <v>16069.880000000008</v>
      </c>
      <c r="N50" s="53"/>
      <c r="O50" s="53">
        <v>2543.5900000000183</v>
      </c>
      <c r="P50" s="53"/>
      <c r="Q50" s="53">
        <v>0</v>
      </c>
      <c r="R50" s="53"/>
      <c r="S50" s="53">
        <v>-1.4551915228366852E-11</v>
      </c>
      <c r="T50" s="53"/>
      <c r="U50" s="53">
        <f t="shared" si="42"/>
        <v>0</v>
      </c>
      <c r="V50" s="53"/>
      <c r="W50" s="53">
        <v>44228.200000000012</v>
      </c>
      <c r="X50" s="53"/>
      <c r="Y50" s="116">
        <v>0.2</v>
      </c>
      <c r="AA50" s="348">
        <f t="shared" si="0"/>
        <v>44228.200000000012</v>
      </c>
      <c r="AB50" s="349">
        <v>39142.629999999983</v>
      </c>
      <c r="AC50" s="348">
        <f t="shared" si="43"/>
        <v>737.14</v>
      </c>
      <c r="AD50" s="346">
        <f t="shared" si="1"/>
        <v>39879.769999999982</v>
      </c>
      <c r="AE50" s="349">
        <v>38567.650000000023</v>
      </c>
      <c r="AF50" s="348">
        <f t="shared" si="2"/>
        <v>726.82</v>
      </c>
      <c r="AG50" s="348">
        <f t="shared" si="3"/>
        <v>39294.470000000023</v>
      </c>
      <c r="AH50" s="55">
        <f t="shared" si="51"/>
        <v>0</v>
      </c>
      <c r="AI50" s="72">
        <v>0</v>
      </c>
      <c r="AJ50" s="55">
        <f t="shared" si="52"/>
        <v>0</v>
      </c>
      <c r="AK50" s="72">
        <f t="shared" si="53"/>
        <v>0</v>
      </c>
      <c r="AL50" s="72">
        <v>0</v>
      </c>
      <c r="AM50" s="55">
        <f t="shared" si="54"/>
        <v>0</v>
      </c>
      <c r="AN50" s="72">
        <f t="shared" si="55"/>
        <v>0</v>
      </c>
      <c r="AO50" s="56">
        <f t="shared" si="56"/>
        <v>0</v>
      </c>
      <c r="AP50" s="56">
        <v>0</v>
      </c>
      <c r="AQ50" s="56">
        <f t="shared" si="57"/>
        <v>0</v>
      </c>
      <c r="AR50" s="73">
        <f t="shared" si="58"/>
        <v>0</v>
      </c>
      <c r="AS50" s="56">
        <v>0</v>
      </c>
      <c r="AT50" s="56">
        <f t="shared" si="59"/>
        <v>0</v>
      </c>
      <c r="AU50" s="73">
        <f t="shared" si="60"/>
        <v>0</v>
      </c>
      <c r="AV50" s="57">
        <f t="shared" si="75"/>
        <v>12682.770000000004</v>
      </c>
      <c r="AW50" s="57">
        <v>14114.959999999981</v>
      </c>
      <c r="AX50" s="114">
        <f t="shared" si="61"/>
        <v>211.38</v>
      </c>
      <c r="AY50" s="57">
        <f t="shared" si="62"/>
        <v>14326.33999999998</v>
      </c>
      <c r="AZ50" s="114">
        <v>13906.739999999993</v>
      </c>
      <c r="BA50" s="114">
        <f t="shared" si="63"/>
        <v>208.42</v>
      </c>
      <c r="BB50" s="57">
        <f t="shared" si="64"/>
        <v>14115.159999999993</v>
      </c>
      <c r="BC50" s="58">
        <f t="shared" si="65"/>
        <v>12931.959999999995</v>
      </c>
      <c r="BD50" s="59">
        <v>11170.110000000006</v>
      </c>
      <c r="BE50" s="59">
        <f t="shared" si="66"/>
        <v>215.53</v>
      </c>
      <c r="BF50" s="58">
        <f t="shared" si="67"/>
        <v>11385.640000000007</v>
      </c>
      <c r="BG50" s="59">
        <v>11006.200000000008</v>
      </c>
      <c r="BH50" s="59">
        <f t="shared" si="68"/>
        <v>212.51</v>
      </c>
      <c r="BI50" s="58">
        <f t="shared" si="69"/>
        <v>11218.710000000008</v>
      </c>
      <c r="BJ50" s="60">
        <f t="shared" si="70"/>
        <v>16069.880000000008</v>
      </c>
      <c r="BK50" s="61">
        <v>12259.109999999999</v>
      </c>
      <c r="BL50" s="61">
        <f t="shared" si="71"/>
        <v>267.83</v>
      </c>
      <c r="BM50" s="61">
        <f t="shared" si="72"/>
        <v>12526.939999999999</v>
      </c>
      <c r="BN50" s="61">
        <v>12079.580000000004</v>
      </c>
      <c r="BO50" s="61">
        <f t="shared" si="73"/>
        <v>264.08</v>
      </c>
      <c r="BP50" s="60">
        <f t="shared" si="74"/>
        <v>12343.660000000003</v>
      </c>
      <c r="BQ50" s="62">
        <f t="shared" si="29"/>
        <v>2543.5900000000183</v>
      </c>
      <c r="BR50" s="63">
        <v>1598.0700000000011</v>
      </c>
      <c r="BS50" s="63">
        <f t="shared" si="30"/>
        <v>42.39</v>
      </c>
      <c r="BT50" s="63">
        <f t="shared" si="31"/>
        <v>1640.4600000000012</v>
      </c>
      <c r="BU50" s="63">
        <v>1574.7799999999995</v>
      </c>
      <c r="BV50" s="63">
        <f t="shared" si="32"/>
        <v>41.8</v>
      </c>
      <c r="BW50" s="62">
        <f t="shared" si="33"/>
        <v>1616.5799999999995</v>
      </c>
      <c r="BX50" s="64">
        <f t="shared" si="34"/>
        <v>0</v>
      </c>
      <c r="BY50" s="65">
        <v>0</v>
      </c>
      <c r="BZ50" s="65">
        <f t="shared" si="35"/>
        <v>0</v>
      </c>
      <c r="CA50" s="65">
        <f t="shared" si="36"/>
        <v>0</v>
      </c>
      <c r="CB50" s="65">
        <v>0</v>
      </c>
      <c r="CC50" s="65">
        <f t="shared" si="37"/>
        <v>0</v>
      </c>
      <c r="CD50" s="64">
        <f t="shared" si="38"/>
        <v>0</v>
      </c>
      <c r="CE50" s="367">
        <f t="shared" si="39"/>
        <v>-1.4551915228366852E-11</v>
      </c>
      <c r="CF50" s="368">
        <v>0</v>
      </c>
      <c r="CG50" s="368">
        <f t="shared" si="44"/>
        <v>0</v>
      </c>
      <c r="CH50" s="368">
        <f t="shared" si="45"/>
        <v>0</v>
      </c>
      <c r="CI50" s="368">
        <v>0</v>
      </c>
      <c r="CJ50" s="368">
        <f t="shared" si="46"/>
        <v>0</v>
      </c>
      <c r="CK50" s="367">
        <f t="shared" si="40"/>
        <v>0</v>
      </c>
      <c r="CL50" s="66">
        <f t="shared" si="41"/>
        <v>0</v>
      </c>
      <c r="CM50" s="67">
        <v>0</v>
      </c>
      <c r="CN50" s="67">
        <f t="shared" si="47"/>
        <v>0</v>
      </c>
      <c r="CO50" s="67">
        <f t="shared" si="48"/>
        <v>0</v>
      </c>
      <c r="CP50" s="67">
        <v>0</v>
      </c>
      <c r="CQ50" s="67">
        <f t="shared" si="49"/>
        <v>0</v>
      </c>
      <c r="CR50" s="66">
        <f t="shared" si="50"/>
        <v>0</v>
      </c>
    </row>
    <row r="51" spans="1:96" s="74" customFormat="1">
      <c r="A51" s="69"/>
      <c r="B51" s="69"/>
      <c r="C51" s="115" t="s">
        <v>197</v>
      </c>
      <c r="D51" s="117" t="s">
        <v>198</v>
      </c>
      <c r="E51" s="52">
        <v>0</v>
      </c>
      <c r="F51" s="52"/>
      <c r="G51" s="53">
        <v>0</v>
      </c>
      <c r="H51" s="52"/>
      <c r="I51" s="53">
        <v>12915.440000000004</v>
      </c>
      <c r="J51" s="52"/>
      <c r="K51" s="53">
        <v>922.52000000001135</v>
      </c>
      <c r="L51" s="52"/>
      <c r="M51" s="53">
        <v>1121.8899999999849</v>
      </c>
      <c r="N51" s="53"/>
      <c r="O51" s="53">
        <v>1440.0799999999963</v>
      </c>
      <c r="P51" s="53"/>
      <c r="Q51" s="53">
        <v>2.75</v>
      </c>
      <c r="R51" s="53"/>
      <c r="S51" s="53">
        <v>0</v>
      </c>
      <c r="T51" s="53"/>
      <c r="U51" s="53">
        <f t="shared" si="42"/>
        <v>0</v>
      </c>
      <c r="V51" s="53"/>
      <c r="W51" s="53">
        <v>16402.679999999997</v>
      </c>
      <c r="X51" s="53"/>
      <c r="Y51" s="116">
        <v>0.2</v>
      </c>
      <c r="AA51" s="348">
        <f t="shared" si="0"/>
        <v>16402.679999999997</v>
      </c>
      <c r="AB51" s="349">
        <v>16189.359999999981</v>
      </c>
      <c r="AC51" s="348">
        <f t="shared" si="43"/>
        <v>273.38</v>
      </c>
      <c r="AD51" s="346">
        <f t="shared" si="1"/>
        <v>16462.73999999998</v>
      </c>
      <c r="AE51" s="349">
        <v>15950.979999999994</v>
      </c>
      <c r="AF51" s="348">
        <f t="shared" si="2"/>
        <v>269.55</v>
      </c>
      <c r="AG51" s="348">
        <f t="shared" si="3"/>
        <v>16220.529999999993</v>
      </c>
      <c r="AH51" s="55">
        <f t="shared" si="51"/>
        <v>0</v>
      </c>
      <c r="AI51" s="72">
        <v>0</v>
      </c>
      <c r="AJ51" s="55">
        <f t="shared" si="52"/>
        <v>0</v>
      </c>
      <c r="AK51" s="72">
        <f t="shared" si="53"/>
        <v>0</v>
      </c>
      <c r="AL51" s="72">
        <v>0</v>
      </c>
      <c r="AM51" s="55">
        <f t="shared" si="54"/>
        <v>0</v>
      </c>
      <c r="AN51" s="72">
        <f t="shared" si="55"/>
        <v>0</v>
      </c>
      <c r="AO51" s="56">
        <f t="shared" si="56"/>
        <v>0</v>
      </c>
      <c r="AP51" s="56">
        <v>0</v>
      </c>
      <c r="AQ51" s="56">
        <f t="shared" si="57"/>
        <v>0</v>
      </c>
      <c r="AR51" s="73">
        <f t="shared" si="58"/>
        <v>0</v>
      </c>
      <c r="AS51" s="56">
        <v>0</v>
      </c>
      <c r="AT51" s="56">
        <f t="shared" si="59"/>
        <v>0</v>
      </c>
      <c r="AU51" s="73">
        <f t="shared" si="60"/>
        <v>0</v>
      </c>
      <c r="AV51" s="57">
        <f t="shared" si="75"/>
        <v>12915.440000000004</v>
      </c>
      <c r="AW51" s="57">
        <v>13785.23000000001</v>
      </c>
      <c r="AX51" s="114">
        <f t="shared" si="61"/>
        <v>215.26</v>
      </c>
      <c r="AY51" s="57">
        <f t="shared" si="62"/>
        <v>14000.490000000011</v>
      </c>
      <c r="AZ51" s="114">
        <v>13582.030000000002</v>
      </c>
      <c r="BA51" s="114">
        <f t="shared" si="63"/>
        <v>212.25</v>
      </c>
      <c r="BB51" s="57">
        <f t="shared" si="64"/>
        <v>13794.280000000002</v>
      </c>
      <c r="BC51" s="58">
        <f t="shared" si="65"/>
        <v>922.52000000001135</v>
      </c>
      <c r="BD51" s="59">
        <v>742.61999999999989</v>
      </c>
      <c r="BE51" s="59">
        <f t="shared" si="66"/>
        <v>15.38</v>
      </c>
      <c r="BF51" s="58">
        <f t="shared" si="67"/>
        <v>757.99999999999989</v>
      </c>
      <c r="BG51" s="59">
        <v>731.65999999999929</v>
      </c>
      <c r="BH51" s="59">
        <f t="shared" si="68"/>
        <v>15.16</v>
      </c>
      <c r="BI51" s="58">
        <f t="shared" si="69"/>
        <v>746.81999999999925</v>
      </c>
      <c r="BJ51" s="60">
        <f t="shared" si="70"/>
        <v>1121.8899999999849</v>
      </c>
      <c r="BK51" s="61">
        <v>870.80000000000064</v>
      </c>
      <c r="BL51" s="61">
        <f t="shared" si="71"/>
        <v>18.7</v>
      </c>
      <c r="BM51" s="61">
        <f t="shared" si="72"/>
        <v>889.50000000000068</v>
      </c>
      <c r="BN51" s="61">
        <v>858.10000000000105</v>
      </c>
      <c r="BO51" s="61">
        <f t="shared" si="73"/>
        <v>18.440000000000001</v>
      </c>
      <c r="BP51" s="60">
        <f t="shared" si="74"/>
        <v>876.5400000000011</v>
      </c>
      <c r="BQ51" s="62">
        <f t="shared" si="29"/>
        <v>1440.0799999999963</v>
      </c>
      <c r="BR51" s="63">
        <v>789.81</v>
      </c>
      <c r="BS51" s="63">
        <f t="shared" si="30"/>
        <v>24</v>
      </c>
      <c r="BT51" s="63">
        <f t="shared" si="31"/>
        <v>813.81</v>
      </c>
      <c r="BU51" s="63">
        <v>778.29999999999961</v>
      </c>
      <c r="BV51" s="63">
        <f t="shared" si="32"/>
        <v>23.66</v>
      </c>
      <c r="BW51" s="62">
        <f t="shared" si="33"/>
        <v>801.95999999999958</v>
      </c>
      <c r="BX51" s="64">
        <f t="shared" si="34"/>
        <v>2.75</v>
      </c>
      <c r="BY51" s="65">
        <v>1.4700000000000009</v>
      </c>
      <c r="BZ51" s="65">
        <f t="shared" si="35"/>
        <v>0.05</v>
      </c>
      <c r="CA51" s="65">
        <f t="shared" si="36"/>
        <v>1.5200000000000009</v>
      </c>
      <c r="CB51" s="65">
        <v>1.4700000000000009</v>
      </c>
      <c r="CC51" s="65">
        <f t="shared" si="37"/>
        <v>0.05</v>
      </c>
      <c r="CD51" s="64">
        <f t="shared" si="38"/>
        <v>1.5200000000000009</v>
      </c>
      <c r="CE51" s="367">
        <f t="shared" si="39"/>
        <v>0</v>
      </c>
      <c r="CF51" s="368">
        <v>0</v>
      </c>
      <c r="CG51" s="368">
        <f t="shared" si="44"/>
        <v>0</v>
      </c>
      <c r="CH51" s="368">
        <f t="shared" si="45"/>
        <v>0</v>
      </c>
      <c r="CI51" s="368">
        <v>0</v>
      </c>
      <c r="CJ51" s="368">
        <f t="shared" si="46"/>
        <v>0</v>
      </c>
      <c r="CK51" s="367">
        <f t="shared" si="40"/>
        <v>0</v>
      </c>
      <c r="CL51" s="66">
        <f t="shared" si="41"/>
        <v>0</v>
      </c>
      <c r="CM51" s="67">
        <v>0</v>
      </c>
      <c r="CN51" s="67">
        <f t="shared" si="47"/>
        <v>0</v>
      </c>
      <c r="CO51" s="67">
        <f t="shared" si="48"/>
        <v>0</v>
      </c>
      <c r="CP51" s="67">
        <v>0</v>
      </c>
      <c r="CQ51" s="67">
        <f t="shared" si="49"/>
        <v>0</v>
      </c>
      <c r="CR51" s="66">
        <f t="shared" si="50"/>
        <v>0</v>
      </c>
    </row>
    <row r="52" spans="1:96" s="74" customFormat="1">
      <c r="A52" s="69"/>
      <c r="B52" s="69"/>
      <c r="C52" s="115" t="s">
        <v>199</v>
      </c>
      <c r="D52" s="117" t="s">
        <v>200</v>
      </c>
      <c r="E52" s="52">
        <v>0</v>
      </c>
      <c r="F52" s="52"/>
      <c r="G52" s="53">
        <v>0</v>
      </c>
      <c r="H52" s="52"/>
      <c r="I52" s="53">
        <v>29728.53</v>
      </c>
      <c r="J52" s="52"/>
      <c r="K52" s="53">
        <v>4261.5499999999811</v>
      </c>
      <c r="L52" s="52"/>
      <c r="M52" s="53">
        <v>71.270000000025902</v>
      </c>
      <c r="N52" s="53"/>
      <c r="O52" s="53">
        <v>-7.2759576141834259E-12</v>
      </c>
      <c r="P52" s="53"/>
      <c r="Q52" s="53">
        <v>0</v>
      </c>
      <c r="R52" s="53"/>
      <c r="S52" s="53">
        <v>0</v>
      </c>
      <c r="T52" s="53"/>
      <c r="U52" s="53">
        <f t="shared" si="42"/>
        <v>0</v>
      </c>
      <c r="V52" s="53"/>
      <c r="W52" s="53">
        <v>34061.35</v>
      </c>
      <c r="X52" s="53"/>
      <c r="Y52" s="116">
        <v>0.2</v>
      </c>
      <c r="AA52" s="348">
        <f t="shared" si="0"/>
        <v>34061.35</v>
      </c>
      <c r="AB52" s="349">
        <v>37787.609999999993</v>
      </c>
      <c r="AC52" s="348">
        <f t="shared" si="43"/>
        <v>567.69000000000005</v>
      </c>
      <c r="AD52" s="346">
        <f t="shared" si="1"/>
        <v>38355.299999999996</v>
      </c>
      <c r="AE52" s="349">
        <v>37229.979999999967</v>
      </c>
      <c r="AF52" s="348">
        <f t="shared" si="2"/>
        <v>559.74</v>
      </c>
      <c r="AG52" s="348">
        <f t="shared" si="3"/>
        <v>37789.719999999965</v>
      </c>
      <c r="AH52" s="55">
        <f t="shared" si="51"/>
        <v>0</v>
      </c>
      <c r="AI52" s="72">
        <v>0</v>
      </c>
      <c r="AJ52" s="55">
        <f t="shared" si="52"/>
        <v>0</v>
      </c>
      <c r="AK52" s="72">
        <f t="shared" si="53"/>
        <v>0</v>
      </c>
      <c r="AL52" s="72">
        <v>0</v>
      </c>
      <c r="AM52" s="55">
        <f t="shared" si="54"/>
        <v>0</v>
      </c>
      <c r="AN52" s="72">
        <f t="shared" si="55"/>
        <v>0</v>
      </c>
      <c r="AO52" s="56">
        <f t="shared" si="56"/>
        <v>0</v>
      </c>
      <c r="AP52" s="56">
        <v>0</v>
      </c>
      <c r="AQ52" s="56">
        <f t="shared" si="57"/>
        <v>0</v>
      </c>
      <c r="AR52" s="73">
        <f t="shared" si="58"/>
        <v>0</v>
      </c>
      <c r="AS52" s="56">
        <v>0</v>
      </c>
      <c r="AT52" s="56">
        <f t="shared" si="59"/>
        <v>0</v>
      </c>
      <c r="AU52" s="73">
        <f t="shared" si="60"/>
        <v>0</v>
      </c>
      <c r="AV52" s="57">
        <f t="shared" si="75"/>
        <v>29728.53</v>
      </c>
      <c r="AW52" s="57">
        <v>31720.639999999978</v>
      </c>
      <c r="AX52" s="114">
        <f t="shared" si="61"/>
        <v>495.48</v>
      </c>
      <c r="AY52" s="57">
        <f t="shared" si="62"/>
        <v>32216.119999999977</v>
      </c>
      <c r="AZ52" s="114">
        <v>31253.059999999998</v>
      </c>
      <c r="BA52" s="114">
        <f t="shared" si="63"/>
        <v>488.54</v>
      </c>
      <c r="BB52" s="57">
        <f t="shared" si="64"/>
        <v>31741.599999999999</v>
      </c>
      <c r="BC52" s="58">
        <f t="shared" si="65"/>
        <v>4261.5499999999811</v>
      </c>
      <c r="BD52" s="59">
        <v>6011.0099999999984</v>
      </c>
      <c r="BE52" s="59">
        <f t="shared" si="66"/>
        <v>71.03</v>
      </c>
      <c r="BF52" s="58">
        <f t="shared" si="67"/>
        <v>6082.0399999999981</v>
      </c>
      <c r="BG52" s="59">
        <v>5921.88</v>
      </c>
      <c r="BH52" s="59">
        <f t="shared" si="68"/>
        <v>70.040000000000006</v>
      </c>
      <c r="BI52" s="58">
        <f t="shared" si="69"/>
        <v>5991.92</v>
      </c>
      <c r="BJ52" s="60">
        <f t="shared" si="70"/>
        <v>71.270000000025902</v>
      </c>
      <c r="BK52" s="61">
        <v>56.439999999999962</v>
      </c>
      <c r="BL52" s="61">
        <f t="shared" si="71"/>
        <v>1.19</v>
      </c>
      <c r="BM52" s="61">
        <f t="shared" si="72"/>
        <v>57.62999999999996</v>
      </c>
      <c r="BN52" s="61">
        <v>55.510000000000055</v>
      </c>
      <c r="BO52" s="61">
        <f t="shared" si="73"/>
        <v>1.17</v>
      </c>
      <c r="BP52" s="60">
        <f t="shared" si="74"/>
        <v>56.680000000000057</v>
      </c>
      <c r="BQ52" s="62">
        <f t="shared" si="29"/>
        <v>-7.2759576141834259E-12</v>
      </c>
      <c r="BR52" s="63">
        <v>0</v>
      </c>
      <c r="BS52" s="63">
        <f t="shared" si="30"/>
        <v>0</v>
      </c>
      <c r="BT52" s="63">
        <f t="shared" si="31"/>
        <v>0</v>
      </c>
      <c r="BU52" s="63">
        <v>0</v>
      </c>
      <c r="BV52" s="63">
        <f t="shared" si="32"/>
        <v>0</v>
      </c>
      <c r="BW52" s="62">
        <f t="shared" si="33"/>
        <v>0</v>
      </c>
      <c r="BX52" s="64">
        <f t="shared" si="34"/>
        <v>0</v>
      </c>
      <c r="BY52" s="65">
        <v>0</v>
      </c>
      <c r="BZ52" s="65">
        <f t="shared" si="35"/>
        <v>0</v>
      </c>
      <c r="CA52" s="65">
        <f t="shared" si="36"/>
        <v>0</v>
      </c>
      <c r="CB52" s="65">
        <v>0</v>
      </c>
      <c r="CC52" s="65">
        <f t="shared" si="37"/>
        <v>0</v>
      </c>
      <c r="CD52" s="64">
        <f t="shared" si="38"/>
        <v>0</v>
      </c>
      <c r="CE52" s="367">
        <f t="shared" si="39"/>
        <v>0</v>
      </c>
      <c r="CF52" s="368">
        <v>0</v>
      </c>
      <c r="CG52" s="368">
        <f t="shared" si="44"/>
        <v>0</v>
      </c>
      <c r="CH52" s="368">
        <f t="shared" si="45"/>
        <v>0</v>
      </c>
      <c r="CI52" s="368">
        <v>0</v>
      </c>
      <c r="CJ52" s="368">
        <f t="shared" si="46"/>
        <v>0</v>
      </c>
      <c r="CK52" s="367">
        <f t="shared" si="40"/>
        <v>0</v>
      </c>
      <c r="CL52" s="66">
        <f t="shared" si="41"/>
        <v>0</v>
      </c>
      <c r="CM52" s="67">
        <v>0</v>
      </c>
      <c r="CN52" s="67">
        <f t="shared" si="47"/>
        <v>0</v>
      </c>
      <c r="CO52" s="67">
        <f t="shared" si="48"/>
        <v>0</v>
      </c>
      <c r="CP52" s="67">
        <v>0</v>
      </c>
      <c r="CQ52" s="67">
        <f t="shared" si="49"/>
        <v>0</v>
      </c>
      <c r="CR52" s="66">
        <f t="shared" si="50"/>
        <v>0</v>
      </c>
    </row>
    <row r="53" spans="1:96" s="74" customFormat="1">
      <c r="A53" s="69"/>
      <c r="B53" s="69"/>
      <c r="C53" s="115" t="s">
        <v>201</v>
      </c>
      <c r="D53" s="117" t="s">
        <v>202</v>
      </c>
      <c r="E53" s="52">
        <v>0</v>
      </c>
      <c r="F53" s="52"/>
      <c r="G53" s="53">
        <v>0</v>
      </c>
      <c r="H53" s="52"/>
      <c r="I53" s="53">
        <v>28581.249999999996</v>
      </c>
      <c r="J53" s="52"/>
      <c r="K53" s="53">
        <v>9957.6399999999958</v>
      </c>
      <c r="L53" s="52"/>
      <c r="M53" s="53">
        <v>22202.130000000012</v>
      </c>
      <c r="N53" s="53"/>
      <c r="O53" s="53">
        <v>2957.9000000000196</v>
      </c>
      <c r="P53" s="53"/>
      <c r="Q53" s="53">
        <v>87.910000000003492</v>
      </c>
      <c r="R53" s="53"/>
      <c r="S53" s="53">
        <v>-2.9103830456733704E-11</v>
      </c>
      <c r="T53" s="53"/>
      <c r="U53" s="53">
        <f t="shared" si="42"/>
        <v>0</v>
      </c>
      <c r="V53" s="53"/>
      <c r="W53" s="53">
        <v>63786.829999999994</v>
      </c>
      <c r="X53" s="53"/>
      <c r="Y53" s="116">
        <v>0.2</v>
      </c>
      <c r="AA53" s="348">
        <f t="shared" si="0"/>
        <v>63786.829999999994</v>
      </c>
      <c r="AB53" s="349">
        <v>57542.330000000016</v>
      </c>
      <c r="AC53" s="348">
        <f t="shared" si="43"/>
        <v>1063.1099999999999</v>
      </c>
      <c r="AD53" s="346">
        <f t="shared" si="1"/>
        <v>58605.440000000017</v>
      </c>
      <c r="AE53" s="349">
        <v>56696.760000000053</v>
      </c>
      <c r="AF53" s="348">
        <f t="shared" si="2"/>
        <v>1048.23</v>
      </c>
      <c r="AG53" s="348">
        <f t="shared" si="3"/>
        <v>57744.990000000056</v>
      </c>
      <c r="AH53" s="55">
        <f t="shared" si="51"/>
        <v>0</v>
      </c>
      <c r="AI53" s="72">
        <v>0</v>
      </c>
      <c r="AJ53" s="55">
        <f t="shared" si="52"/>
        <v>0</v>
      </c>
      <c r="AK53" s="72">
        <f t="shared" si="53"/>
        <v>0</v>
      </c>
      <c r="AL53" s="72">
        <v>0</v>
      </c>
      <c r="AM53" s="55">
        <f t="shared" si="54"/>
        <v>0</v>
      </c>
      <c r="AN53" s="72">
        <f t="shared" si="55"/>
        <v>0</v>
      </c>
      <c r="AO53" s="56">
        <f t="shared" si="56"/>
        <v>0</v>
      </c>
      <c r="AP53" s="56">
        <v>0</v>
      </c>
      <c r="AQ53" s="56">
        <f t="shared" si="57"/>
        <v>0</v>
      </c>
      <c r="AR53" s="73">
        <f t="shared" si="58"/>
        <v>0</v>
      </c>
      <c r="AS53" s="56">
        <v>0</v>
      </c>
      <c r="AT53" s="56">
        <f t="shared" si="59"/>
        <v>0</v>
      </c>
      <c r="AU53" s="73">
        <f t="shared" si="60"/>
        <v>0</v>
      </c>
      <c r="AV53" s="57">
        <f t="shared" si="75"/>
        <v>28581.249999999996</v>
      </c>
      <c r="AW53" s="57">
        <v>30486.409999999967</v>
      </c>
      <c r="AX53" s="114">
        <f t="shared" si="61"/>
        <v>476.35</v>
      </c>
      <c r="AY53" s="57">
        <f t="shared" si="62"/>
        <v>30962.759999999966</v>
      </c>
      <c r="AZ53" s="114">
        <v>30036.74000000002</v>
      </c>
      <c r="BA53" s="114">
        <f t="shared" si="63"/>
        <v>469.68</v>
      </c>
      <c r="BB53" s="57">
        <f t="shared" si="64"/>
        <v>30506.42000000002</v>
      </c>
      <c r="BC53" s="58">
        <f t="shared" si="65"/>
        <v>9957.6399999999958</v>
      </c>
      <c r="BD53" s="59">
        <v>8729.3999999999978</v>
      </c>
      <c r="BE53" s="59">
        <f t="shared" si="66"/>
        <v>165.96</v>
      </c>
      <c r="BF53" s="58">
        <f t="shared" si="67"/>
        <v>8895.3599999999969</v>
      </c>
      <c r="BG53" s="59">
        <v>8601.2600000000039</v>
      </c>
      <c r="BH53" s="59">
        <f t="shared" si="68"/>
        <v>163.63999999999999</v>
      </c>
      <c r="BI53" s="58">
        <f t="shared" si="69"/>
        <v>8764.9000000000033</v>
      </c>
      <c r="BJ53" s="60">
        <f t="shared" si="70"/>
        <v>22202.130000000012</v>
      </c>
      <c r="BK53" s="61">
        <v>16498.810000000019</v>
      </c>
      <c r="BL53" s="61">
        <f t="shared" si="71"/>
        <v>370.04</v>
      </c>
      <c r="BM53" s="61">
        <f t="shared" si="72"/>
        <v>16868.85000000002</v>
      </c>
      <c r="BN53" s="61">
        <v>16257.470000000005</v>
      </c>
      <c r="BO53" s="61">
        <f t="shared" si="73"/>
        <v>364.86</v>
      </c>
      <c r="BP53" s="60">
        <f t="shared" si="74"/>
        <v>16622.330000000005</v>
      </c>
      <c r="BQ53" s="62">
        <f t="shared" si="29"/>
        <v>2957.9000000000196</v>
      </c>
      <c r="BR53" s="63">
        <v>1795.379999999999</v>
      </c>
      <c r="BS53" s="63">
        <f t="shared" si="30"/>
        <v>49.3</v>
      </c>
      <c r="BT53" s="63">
        <f t="shared" si="31"/>
        <v>1844.6799999999989</v>
      </c>
      <c r="BU53" s="63">
        <v>1769.2599999999982</v>
      </c>
      <c r="BV53" s="63">
        <f t="shared" si="32"/>
        <v>48.61</v>
      </c>
      <c r="BW53" s="62">
        <f t="shared" si="33"/>
        <v>1817.8699999999981</v>
      </c>
      <c r="BX53" s="64">
        <f t="shared" si="34"/>
        <v>87.910000000003492</v>
      </c>
      <c r="BY53" s="65">
        <v>32.449999999999989</v>
      </c>
      <c r="BZ53" s="65">
        <f t="shared" si="35"/>
        <v>1.47</v>
      </c>
      <c r="CA53" s="65">
        <f t="shared" si="36"/>
        <v>33.919999999999987</v>
      </c>
      <c r="CB53" s="65">
        <v>31.989999999999988</v>
      </c>
      <c r="CC53" s="65">
        <f t="shared" si="37"/>
        <v>1.45</v>
      </c>
      <c r="CD53" s="64">
        <f t="shared" si="38"/>
        <v>33.439999999999991</v>
      </c>
      <c r="CE53" s="367">
        <f t="shared" si="39"/>
        <v>-2.9103830456733704E-11</v>
      </c>
      <c r="CF53" s="368">
        <v>0</v>
      </c>
      <c r="CG53" s="368">
        <f t="shared" si="44"/>
        <v>0</v>
      </c>
      <c r="CH53" s="368">
        <f t="shared" si="45"/>
        <v>0</v>
      </c>
      <c r="CI53" s="368">
        <v>0</v>
      </c>
      <c r="CJ53" s="368">
        <f t="shared" si="46"/>
        <v>0</v>
      </c>
      <c r="CK53" s="367">
        <f t="shared" si="40"/>
        <v>0</v>
      </c>
      <c r="CL53" s="66">
        <f t="shared" si="41"/>
        <v>0</v>
      </c>
      <c r="CM53" s="67">
        <v>0</v>
      </c>
      <c r="CN53" s="67">
        <f t="shared" si="47"/>
        <v>0</v>
      </c>
      <c r="CO53" s="67">
        <f t="shared" si="48"/>
        <v>0</v>
      </c>
      <c r="CP53" s="67">
        <v>0</v>
      </c>
      <c r="CQ53" s="67">
        <f t="shared" si="49"/>
        <v>0</v>
      </c>
      <c r="CR53" s="66">
        <f t="shared" si="50"/>
        <v>0</v>
      </c>
    </row>
    <row r="54" spans="1:96" s="74" customFormat="1">
      <c r="A54" s="69"/>
      <c r="B54" s="69"/>
      <c r="C54" s="115" t="s">
        <v>203</v>
      </c>
      <c r="D54" s="117" t="s">
        <v>204</v>
      </c>
      <c r="E54" s="52">
        <v>0</v>
      </c>
      <c r="F54" s="52"/>
      <c r="G54" s="53">
        <v>0</v>
      </c>
      <c r="H54" s="52"/>
      <c r="I54" s="53">
        <v>4826.24</v>
      </c>
      <c r="J54" s="52"/>
      <c r="K54" s="53">
        <v>17700.550000000003</v>
      </c>
      <c r="L54" s="52"/>
      <c r="M54" s="53">
        <v>1424.9999999999854</v>
      </c>
      <c r="N54" s="53"/>
      <c r="O54" s="53">
        <v>7.2759576141834259E-12</v>
      </c>
      <c r="P54" s="53"/>
      <c r="Q54" s="53">
        <v>0</v>
      </c>
      <c r="R54" s="53"/>
      <c r="S54" s="53">
        <v>0</v>
      </c>
      <c r="T54" s="53"/>
      <c r="U54" s="53">
        <f t="shared" si="42"/>
        <v>0</v>
      </c>
      <c r="V54" s="53"/>
      <c r="W54" s="53">
        <v>23951.789999999997</v>
      </c>
      <c r="X54" s="53"/>
      <c r="Y54" s="116">
        <v>0.2</v>
      </c>
      <c r="AA54" s="348">
        <f t="shared" si="0"/>
        <v>23951.789999999997</v>
      </c>
      <c r="AB54" s="349">
        <v>21426.090000000022</v>
      </c>
      <c r="AC54" s="348">
        <f t="shared" si="43"/>
        <v>399.2</v>
      </c>
      <c r="AD54" s="346">
        <f t="shared" si="1"/>
        <v>21825.290000000023</v>
      </c>
      <c r="AE54" s="349">
        <v>21111.219999999994</v>
      </c>
      <c r="AF54" s="348">
        <f t="shared" si="2"/>
        <v>393.61</v>
      </c>
      <c r="AG54" s="348">
        <f t="shared" si="3"/>
        <v>21504.829999999994</v>
      </c>
      <c r="AH54" s="55">
        <f t="shared" si="51"/>
        <v>0</v>
      </c>
      <c r="AI54" s="72">
        <v>0</v>
      </c>
      <c r="AJ54" s="55">
        <f t="shared" si="52"/>
        <v>0</v>
      </c>
      <c r="AK54" s="72">
        <f t="shared" si="53"/>
        <v>0</v>
      </c>
      <c r="AL54" s="72">
        <v>0</v>
      </c>
      <c r="AM54" s="55">
        <f t="shared" si="54"/>
        <v>0</v>
      </c>
      <c r="AN54" s="72">
        <f t="shared" si="55"/>
        <v>0</v>
      </c>
      <c r="AO54" s="56">
        <f t="shared" si="56"/>
        <v>0</v>
      </c>
      <c r="AP54" s="56">
        <v>0</v>
      </c>
      <c r="AQ54" s="56">
        <f t="shared" si="57"/>
        <v>0</v>
      </c>
      <c r="AR54" s="73">
        <f t="shared" si="58"/>
        <v>0</v>
      </c>
      <c r="AS54" s="56">
        <v>0</v>
      </c>
      <c r="AT54" s="56">
        <f t="shared" si="59"/>
        <v>0</v>
      </c>
      <c r="AU54" s="73">
        <f t="shared" si="60"/>
        <v>0</v>
      </c>
      <c r="AV54" s="57">
        <f t="shared" si="75"/>
        <v>4826.24</v>
      </c>
      <c r="AW54" s="57">
        <v>5148.1599999999971</v>
      </c>
      <c r="AX54" s="114">
        <f t="shared" si="61"/>
        <v>80.44</v>
      </c>
      <c r="AY54" s="57">
        <f t="shared" si="62"/>
        <v>5228.5999999999967</v>
      </c>
      <c r="AZ54" s="114">
        <v>5072.0500000000056</v>
      </c>
      <c r="BA54" s="114">
        <f t="shared" si="63"/>
        <v>79.31</v>
      </c>
      <c r="BB54" s="57">
        <f t="shared" si="64"/>
        <v>5151.360000000006</v>
      </c>
      <c r="BC54" s="58">
        <f t="shared" si="65"/>
        <v>17700.550000000003</v>
      </c>
      <c r="BD54" s="59">
        <v>15089.430000000009</v>
      </c>
      <c r="BE54" s="59">
        <f t="shared" si="66"/>
        <v>295.01</v>
      </c>
      <c r="BF54" s="58">
        <f t="shared" si="67"/>
        <v>15384.44000000001</v>
      </c>
      <c r="BG54" s="59">
        <v>14867.859999999986</v>
      </c>
      <c r="BH54" s="59">
        <f t="shared" si="68"/>
        <v>290.88</v>
      </c>
      <c r="BI54" s="58">
        <f t="shared" si="69"/>
        <v>15158.739999999985</v>
      </c>
      <c r="BJ54" s="60">
        <f t="shared" si="70"/>
        <v>1424.9999999999854</v>
      </c>
      <c r="BK54" s="61">
        <v>1188.5</v>
      </c>
      <c r="BL54" s="61">
        <f t="shared" si="71"/>
        <v>23.75</v>
      </c>
      <c r="BM54" s="61">
        <f t="shared" si="72"/>
        <v>1212.25</v>
      </c>
      <c r="BN54" s="61">
        <v>1170.9899999999998</v>
      </c>
      <c r="BO54" s="61">
        <f t="shared" si="73"/>
        <v>23.42</v>
      </c>
      <c r="BP54" s="60">
        <f t="shared" si="74"/>
        <v>1194.4099999999999</v>
      </c>
      <c r="BQ54" s="62">
        <f t="shared" si="29"/>
        <v>7.2759576141834259E-12</v>
      </c>
      <c r="BR54" s="63">
        <v>0</v>
      </c>
      <c r="BS54" s="63">
        <f t="shared" si="30"/>
        <v>0</v>
      </c>
      <c r="BT54" s="63">
        <f t="shared" si="31"/>
        <v>0</v>
      </c>
      <c r="BU54" s="63">
        <v>0</v>
      </c>
      <c r="BV54" s="63">
        <f t="shared" si="32"/>
        <v>0</v>
      </c>
      <c r="BW54" s="62">
        <f t="shared" si="33"/>
        <v>0</v>
      </c>
      <c r="BX54" s="64">
        <f t="shared" si="34"/>
        <v>0</v>
      </c>
      <c r="BY54" s="65">
        <v>0</v>
      </c>
      <c r="BZ54" s="65">
        <f t="shared" si="35"/>
        <v>0</v>
      </c>
      <c r="CA54" s="65">
        <f t="shared" si="36"/>
        <v>0</v>
      </c>
      <c r="CB54" s="65">
        <v>0</v>
      </c>
      <c r="CC54" s="65">
        <f t="shared" si="37"/>
        <v>0</v>
      </c>
      <c r="CD54" s="64">
        <f t="shared" si="38"/>
        <v>0</v>
      </c>
      <c r="CE54" s="367">
        <f t="shared" si="39"/>
        <v>0</v>
      </c>
      <c r="CF54" s="368">
        <v>0</v>
      </c>
      <c r="CG54" s="368">
        <f t="shared" si="44"/>
        <v>0</v>
      </c>
      <c r="CH54" s="368">
        <f t="shared" si="45"/>
        <v>0</v>
      </c>
      <c r="CI54" s="368">
        <v>0</v>
      </c>
      <c r="CJ54" s="368">
        <f t="shared" si="46"/>
        <v>0</v>
      </c>
      <c r="CK54" s="367">
        <f t="shared" si="40"/>
        <v>0</v>
      </c>
      <c r="CL54" s="66">
        <f t="shared" si="41"/>
        <v>0</v>
      </c>
      <c r="CM54" s="67">
        <v>0</v>
      </c>
      <c r="CN54" s="67">
        <f t="shared" si="47"/>
        <v>0</v>
      </c>
      <c r="CO54" s="67">
        <f t="shared" si="48"/>
        <v>0</v>
      </c>
      <c r="CP54" s="67">
        <v>0</v>
      </c>
      <c r="CQ54" s="67">
        <f t="shared" si="49"/>
        <v>0</v>
      </c>
      <c r="CR54" s="66">
        <f t="shared" si="50"/>
        <v>0</v>
      </c>
    </row>
    <row r="55" spans="1:96" s="74" customFormat="1">
      <c r="A55" s="69"/>
      <c r="B55" s="69"/>
      <c r="C55" s="115" t="s">
        <v>205</v>
      </c>
      <c r="D55" s="117" t="s">
        <v>206</v>
      </c>
      <c r="E55" s="52">
        <v>0</v>
      </c>
      <c r="F55" s="52"/>
      <c r="G55" s="53">
        <v>0</v>
      </c>
      <c r="H55" s="52"/>
      <c r="I55" s="53">
        <v>0</v>
      </c>
      <c r="J55" s="52"/>
      <c r="K55" s="53">
        <v>19795.739999999998</v>
      </c>
      <c r="L55" s="52"/>
      <c r="M55" s="53">
        <v>147.44999999999709</v>
      </c>
      <c r="N55" s="53"/>
      <c r="O55" s="53">
        <v>0</v>
      </c>
      <c r="P55" s="53"/>
      <c r="Q55" s="53">
        <v>0</v>
      </c>
      <c r="R55" s="53"/>
      <c r="S55" s="53">
        <v>7.2759576141834259E-12</v>
      </c>
      <c r="T55" s="53"/>
      <c r="U55" s="53">
        <f t="shared" si="42"/>
        <v>0</v>
      </c>
      <c r="V55" s="53"/>
      <c r="W55" s="53">
        <v>19943.190000000002</v>
      </c>
      <c r="X55" s="53"/>
      <c r="Y55" s="116">
        <v>0.2</v>
      </c>
      <c r="AA55" s="348">
        <f t="shared" si="0"/>
        <v>19943.190000000002</v>
      </c>
      <c r="AB55" s="349">
        <v>17093.46999999999</v>
      </c>
      <c r="AC55" s="348">
        <f t="shared" si="43"/>
        <v>332.39</v>
      </c>
      <c r="AD55" s="346">
        <f t="shared" si="1"/>
        <v>17425.85999999999</v>
      </c>
      <c r="AE55" s="349">
        <v>16842.429999999993</v>
      </c>
      <c r="AF55" s="348">
        <f t="shared" si="2"/>
        <v>327.74</v>
      </c>
      <c r="AG55" s="348">
        <f t="shared" si="3"/>
        <v>17170.169999999995</v>
      </c>
      <c r="AH55" s="55">
        <f t="shared" si="51"/>
        <v>0</v>
      </c>
      <c r="AI55" s="72">
        <v>0</v>
      </c>
      <c r="AJ55" s="55">
        <f t="shared" si="52"/>
        <v>0</v>
      </c>
      <c r="AK55" s="72">
        <f t="shared" si="53"/>
        <v>0</v>
      </c>
      <c r="AL55" s="72">
        <v>0</v>
      </c>
      <c r="AM55" s="55">
        <f t="shared" si="54"/>
        <v>0</v>
      </c>
      <c r="AN55" s="72">
        <f t="shared" si="55"/>
        <v>0</v>
      </c>
      <c r="AO55" s="56">
        <f t="shared" si="56"/>
        <v>0</v>
      </c>
      <c r="AP55" s="56">
        <v>0</v>
      </c>
      <c r="AQ55" s="56">
        <f t="shared" si="57"/>
        <v>0</v>
      </c>
      <c r="AR55" s="73">
        <f t="shared" si="58"/>
        <v>0</v>
      </c>
      <c r="AS55" s="56">
        <v>0</v>
      </c>
      <c r="AT55" s="56">
        <f t="shared" si="59"/>
        <v>0</v>
      </c>
      <c r="AU55" s="73">
        <f t="shared" si="60"/>
        <v>0</v>
      </c>
      <c r="AV55" s="57">
        <f t="shared" si="75"/>
        <v>0</v>
      </c>
      <c r="AW55" s="57">
        <v>0</v>
      </c>
      <c r="AX55" s="114">
        <f t="shared" si="61"/>
        <v>0</v>
      </c>
      <c r="AY55" s="57">
        <f t="shared" si="62"/>
        <v>0</v>
      </c>
      <c r="AZ55" s="114">
        <v>0</v>
      </c>
      <c r="BA55" s="114">
        <f t="shared" si="63"/>
        <v>0</v>
      </c>
      <c r="BB55" s="57">
        <f t="shared" si="64"/>
        <v>0</v>
      </c>
      <c r="BC55" s="58">
        <f t="shared" si="65"/>
        <v>19795.739999999998</v>
      </c>
      <c r="BD55" s="59">
        <v>16968.03000000001</v>
      </c>
      <c r="BE55" s="59">
        <f t="shared" si="66"/>
        <v>329.93</v>
      </c>
      <c r="BF55" s="58">
        <f t="shared" si="67"/>
        <v>17297.96000000001</v>
      </c>
      <c r="BG55" s="59">
        <v>16718.869999999984</v>
      </c>
      <c r="BH55" s="59">
        <f t="shared" si="68"/>
        <v>325.31</v>
      </c>
      <c r="BI55" s="58">
        <f t="shared" si="69"/>
        <v>17044.179999999986</v>
      </c>
      <c r="BJ55" s="60">
        <f t="shared" si="70"/>
        <v>147.44999999999709</v>
      </c>
      <c r="BK55" s="61">
        <v>125.43999999999987</v>
      </c>
      <c r="BL55" s="61">
        <f t="shared" si="71"/>
        <v>2.46</v>
      </c>
      <c r="BM55" s="61">
        <f t="shared" si="72"/>
        <v>127.89999999999986</v>
      </c>
      <c r="BN55" s="61">
        <v>123.56000000000016</v>
      </c>
      <c r="BO55" s="61">
        <f t="shared" si="73"/>
        <v>2.4300000000000002</v>
      </c>
      <c r="BP55" s="60">
        <f t="shared" si="74"/>
        <v>125.99000000000017</v>
      </c>
      <c r="BQ55" s="62">
        <f t="shared" si="29"/>
        <v>0</v>
      </c>
      <c r="BR55" s="63">
        <v>0</v>
      </c>
      <c r="BS55" s="63">
        <f t="shared" si="30"/>
        <v>0</v>
      </c>
      <c r="BT55" s="63">
        <f t="shared" si="31"/>
        <v>0</v>
      </c>
      <c r="BU55" s="63">
        <v>0</v>
      </c>
      <c r="BV55" s="63">
        <f t="shared" si="32"/>
        <v>0</v>
      </c>
      <c r="BW55" s="62">
        <f t="shared" si="33"/>
        <v>0</v>
      </c>
      <c r="BX55" s="64">
        <f t="shared" si="34"/>
        <v>0</v>
      </c>
      <c r="BY55" s="65">
        <v>0</v>
      </c>
      <c r="BZ55" s="65">
        <f t="shared" si="35"/>
        <v>0</v>
      </c>
      <c r="CA55" s="65">
        <f t="shared" si="36"/>
        <v>0</v>
      </c>
      <c r="CB55" s="65">
        <v>0</v>
      </c>
      <c r="CC55" s="65">
        <f t="shared" si="37"/>
        <v>0</v>
      </c>
      <c r="CD55" s="64">
        <f t="shared" si="38"/>
        <v>0</v>
      </c>
      <c r="CE55" s="367">
        <f t="shared" si="39"/>
        <v>7.2759576141834259E-12</v>
      </c>
      <c r="CF55" s="368">
        <v>0</v>
      </c>
      <c r="CG55" s="368">
        <f t="shared" si="44"/>
        <v>0</v>
      </c>
      <c r="CH55" s="368">
        <f t="shared" si="45"/>
        <v>0</v>
      </c>
      <c r="CI55" s="368">
        <v>0</v>
      </c>
      <c r="CJ55" s="368">
        <f t="shared" si="46"/>
        <v>0</v>
      </c>
      <c r="CK55" s="367">
        <f t="shared" si="40"/>
        <v>0</v>
      </c>
      <c r="CL55" s="66">
        <f t="shared" si="41"/>
        <v>0</v>
      </c>
      <c r="CM55" s="67">
        <v>0</v>
      </c>
      <c r="CN55" s="67">
        <f t="shared" si="47"/>
        <v>0</v>
      </c>
      <c r="CO55" s="67">
        <f t="shared" si="48"/>
        <v>0</v>
      </c>
      <c r="CP55" s="67">
        <v>0</v>
      </c>
      <c r="CQ55" s="67">
        <f t="shared" si="49"/>
        <v>0</v>
      </c>
      <c r="CR55" s="66">
        <f t="shared" si="50"/>
        <v>0</v>
      </c>
    </row>
    <row r="56" spans="1:96" s="74" customFormat="1">
      <c r="A56" s="69"/>
      <c r="B56" s="69"/>
      <c r="C56" s="115" t="s">
        <v>207</v>
      </c>
      <c r="D56" s="117" t="s">
        <v>208</v>
      </c>
      <c r="E56" s="52">
        <v>0</v>
      </c>
      <c r="F56" s="52"/>
      <c r="G56" s="53">
        <v>0</v>
      </c>
      <c r="H56" s="52"/>
      <c r="I56" s="53">
        <v>0</v>
      </c>
      <c r="J56" s="52"/>
      <c r="K56" s="53">
        <v>78381.460000000021</v>
      </c>
      <c r="L56" s="52"/>
      <c r="M56" s="53">
        <v>19143.439999999973</v>
      </c>
      <c r="N56" s="53"/>
      <c r="O56" s="53">
        <v>7797.9300000000076</v>
      </c>
      <c r="P56" s="53"/>
      <c r="Q56" s="53">
        <v>103.99000000000524</v>
      </c>
      <c r="R56" s="53"/>
      <c r="S56" s="53">
        <v>0.9200000000273576</v>
      </c>
      <c r="T56" s="53"/>
      <c r="U56" s="53">
        <f t="shared" si="42"/>
        <v>0</v>
      </c>
      <c r="V56" s="53"/>
      <c r="W56" s="53">
        <v>105427.74000000003</v>
      </c>
      <c r="X56" s="53"/>
      <c r="Y56" s="116">
        <v>0.2</v>
      </c>
      <c r="AA56" s="348">
        <f t="shared" si="0"/>
        <v>105427.74000000003</v>
      </c>
      <c r="AB56" s="349">
        <v>100500.26000000005</v>
      </c>
      <c r="AC56" s="348">
        <f t="shared" si="43"/>
        <v>1757.13</v>
      </c>
      <c r="AD56" s="346">
        <f t="shared" si="1"/>
        <v>102257.39000000006</v>
      </c>
      <c r="AE56" s="349">
        <v>99021.799999999988</v>
      </c>
      <c r="AF56" s="348">
        <f t="shared" si="2"/>
        <v>1732.53</v>
      </c>
      <c r="AG56" s="348">
        <f t="shared" si="3"/>
        <v>100754.32999999999</v>
      </c>
      <c r="AH56" s="55">
        <f t="shared" si="51"/>
        <v>0</v>
      </c>
      <c r="AI56" s="72">
        <v>0</v>
      </c>
      <c r="AJ56" s="55">
        <f t="shared" si="52"/>
        <v>0</v>
      </c>
      <c r="AK56" s="72">
        <f t="shared" si="53"/>
        <v>0</v>
      </c>
      <c r="AL56" s="72">
        <v>0</v>
      </c>
      <c r="AM56" s="55">
        <f t="shared" si="54"/>
        <v>0</v>
      </c>
      <c r="AN56" s="72">
        <f t="shared" si="55"/>
        <v>0</v>
      </c>
      <c r="AO56" s="56">
        <f t="shared" si="56"/>
        <v>0</v>
      </c>
      <c r="AP56" s="56">
        <v>0</v>
      </c>
      <c r="AQ56" s="56">
        <f t="shared" si="57"/>
        <v>0</v>
      </c>
      <c r="AR56" s="73">
        <f t="shared" si="58"/>
        <v>0</v>
      </c>
      <c r="AS56" s="56">
        <v>0</v>
      </c>
      <c r="AT56" s="56">
        <f t="shared" si="59"/>
        <v>0</v>
      </c>
      <c r="AU56" s="73">
        <f t="shared" si="60"/>
        <v>0</v>
      </c>
      <c r="AV56" s="57">
        <f t="shared" si="75"/>
        <v>0</v>
      </c>
      <c r="AW56" s="57">
        <v>0</v>
      </c>
      <c r="AX56" s="114">
        <f t="shared" si="61"/>
        <v>0</v>
      </c>
      <c r="AY56" s="57">
        <f t="shared" si="62"/>
        <v>0</v>
      </c>
      <c r="AZ56" s="114">
        <v>0</v>
      </c>
      <c r="BA56" s="114">
        <f t="shared" si="63"/>
        <v>0</v>
      </c>
      <c r="BB56" s="57">
        <f t="shared" si="64"/>
        <v>0</v>
      </c>
      <c r="BC56" s="58">
        <f t="shared" si="65"/>
        <v>78381.460000000021</v>
      </c>
      <c r="BD56" s="59">
        <v>81366.320000000022</v>
      </c>
      <c r="BE56" s="59">
        <f t="shared" si="66"/>
        <v>1306.3599999999999</v>
      </c>
      <c r="BF56" s="58">
        <f t="shared" si="67"/>
        <v>82672.680000000022</v>
      </c>
      <c r="BG56" s="59">
        <v>80167.230000000098</v>
      </c>
      <c r="BH56" s="59">
        <f t="shared" si="68"/>
        <v>1288.07</v>
      </c>
      <c r="BI56" s="58">
        <f t="shared" si="69"/>
        <v>81455.300000000105</v>
      </c>
      <c r="BJ56" s="60">
        <f t="shared" si="70"/>
        <v>19143.439999999973</v>
      </c>
      <c r="BK56" s="61">
        <v>14663.139999999994</v>
      </c>
      <c r="BL56" s="61">
        <f t="shared" si="71"/>
        <v>319.06</v>
      </c>
      <c r="BM56" s="61">
        <f t="shared" si="72"/>
        <v>14982.199999999993</v>
      </c>
      <c r="BN56" s="61">
        <v>14448.320000000009</v>
      </c>
      <c r="BO56" s="61">
        <f t="shared" si="73"/>
        <v>314.58999999999997</v>
      </c>
      <c r="BP56" s="60">
        <f t="shared" si="74"/>
        <v>14762.910000000009</v>
      </c>
      <c r="BQ56" s="62">
        <f t="shared" si="29"/>
        <v>7797.9300000000076</v>
      </c>
      <c r="BR56" s="63">
        <v>4429.2199999999975</v>
      </c>
      <c r="BS56" s="63">
        <f t="shared" si="30"/>
        <v>129.97</v>
      </c>
      <c r="BT56" s="63">
        <f t="shared" si="31"/>
        <v>4559.1899999999978</v>
      </c>
      <c r="BU56" s="63">
        <v>4364.93</v>
      </c>
      <c r="BV56" s="63">
        <f t="shared" si="32"/>
        <v>128.15</v>
      </c>
      <c r="BW56" s="62">
        <f t="shared" si="33"/>
        <v>4493.08</v>
      </c>
      <c r="BX56" s="64">
        <f t="shared" si="34"/>
        <v>103.99000000000524</v>
      </c>
      <c r="BY56" s="65">
        <v>41.61999999999999</v>
      </c>
      <c r="BZ56" s="65">
        <f t="shared" si="35"/>
        <v>1.73</v>
      </c>
      <c r="CA56" s="65">
        <f t="shared" si="36"/>
        <v>43.349999999999987</v>
      </c>
      <c r="CB56" s="65">
        <v>41.110000000000007</v>
      </c>
      <c r="CC56" s="65">
        <f t="shared" si="37"/>
        <v>1.71</v>
      </c>
      <c r="CD56" s="64">
        <f t="shared" si="38"/>
        <v>42.820000000000007</v>
      </c>
      <c r="CE56" s="367">
        <f t="shared" si="39"/>
        <v>0.9200000000273576</v>
      </c>
      <c r="CF56" s="368">
        <v>0.3</v>
      </c>
      <c r="CG56" s="368">
        <f t="shared" si="44"/>
        <v>0.02</v>
      </c>
      <c r="CH56" s="368">
        <f t="shared" si="45"/>
        <v>0.32</v>
      </c>
      <c r="CI56" s="368">
        <v>0.3</v>
      </c>
      <c r="CJ56" s="368">
        <f t="shared" si="46"/>
        <v>0.02</v>
      </c>
      <c r="CK56" s="367">
        <f t="shared" si="40"/>
        <v>0.32</v>
      </c>
      <c r="CL56" s="66">
        <f t="shared" si="41"/>
        <v>0</v>
      </c>
      <c r="CM56" s="67">
        <v>0</v>
      </c>
      <c r="CN56" s="67">
        <f t="shared" si="47"/>
        <v>0</v>
      </c>
      <c r="CO56" s="67">
        <f t="shared" si="48"/>
        <v>0</v>
      </c>
      <c r="CP56" s="67">
        <v>0</v>
      </c>
      <c r="CQ56" s="67">
        <f t="shared" si="49"/>
        <v>0</v>
      </c>
      <c r="CR56" s="66">
        <f t="shared" si="50"/>
        <v>0</v>
      </c>
    </row>
    <row r="57" spans="1:96" s="74" customFormat="1">
      <c r="A57" s="69"/>
      <c r="B57" s="69"/>
      <c r="C57" s="134" t="s">
        <v>209</v>
      </c>
      <c r="D57" s="135" t="s">
        <v>210</v>
      </c>
      <c r="E57" s="52">
        <v>0</v>
      </c>
      <c r="F57" s="52"/>
      <c r="G57" s="53">
        <v>0</v>
      </c>
      <c r="H57" s="52"/>
      <c r="I57" s="53">
        <v>0</v>
      </c>
      <c r="J57" s="52"/>
      <c r="K57" s="53">
        <v>38296.999999999993</v>
      </c>
      <c r="L57" s="52"/>
      <c r="M57" s="53">
        <v>27004.130000000012</v>
      </c>
      <c r="N57" s="53"/>
      <c r="O57" s="53">
        <v>495.44000000000233</v>
      </c>
      <c r="P57" s="53"/>
      <c r="Q57" s="53">
        <v>0</v>
      </c>
      <c r="R57" s="53"/>
      <c r="S57" s="53">
        <v>0</v>
      </c>
      <c r="T57" s="53"/>
      <c r="U57" s="53">
        <f t="shared" si="42"/>
        <v>0</v>
      </c>
      <c r="V57" s="53"/>
      <c r="W57" s="53">
        <v>65796.570000000007</v>
      </c>
      <c r="X57" s="53"/>
      <c r="Y57" s="116">
        <v>0.2</v>
      </c>
      <c r="AA57" s="348">
        <f t="shared" si="0"/>
        <v>65796.570000000007</v>
      </c>
      <c r="AB57" s="349">
        <v>54901.310000000019</v>
      </c>
      <c r="AC57" s="348">
        <f t="shared" si="43"/>
        <v>1096.6099999999999</v>
      </c>
      <c r="AD57" s="346">
        <f t="shared" si="1"/>
        <v>55997.92000000002</v>
      </c>
      <c r="AE57" s="349">
        <v>54095.930000000044</v>
      </c>
      <c r="AF57" s="348">
        <f t="shared" si="2"/>
        <v>1081.26</v>
      </c>
      <c r="AG57" s="348">
        <f t="shared" si="3"/>
        <v>55177.190000000046</v>
      </c>
      <c r="AH57" s="55">
        <f t="shared" si="51"/>
        <v>0</v>
      </c>
      <c r="AI57" s="72">
        <v>0</v>
      </c>
      <c r="AJ57" s="55">
        <f t="shared" si="52"/>
        <v>0</v>
      </c>
      <c r="AK57" s="72">
        <f t="shared" si="53"/>
        <v>0</v>
      </c>
      <c r="AL57" s="72">
        <v>0</v>
      </c>
      <c r="AM57" s="55">
        <f t="shared" si="54"/>
        <v>0</v>
      </c>
      <c r="AN57" s="72">
        <f t="shared" si="55"/>
        <v>0</v>
      </c>
      <c r="AO57" s="56">
        <f t="shared" si="56"/>
        <v>0</v>
      </c>
      <c r="AP57" s="56">
        <v>0</v>
      </c>
      <c r="AQ57" s="56">
        <f t="shared" si="57"/>
        <v>0</v>
      </c>
      <c r="AR57" s="73">
        <f t="shared" si="58"/>
        <v>0</v>
      </c>
      <c r="AS57" s="56">
        <v>0</v>
      </c>
      <c r="AT57" s="56">
        <f t="shared" si="59"/>
        <v>0</v>
      </c>
      <c r="AU57" s="73">
        <f t="shared" si="60"/>
        <v>0</v>
      </c>
      <c r="AV57" s="57">
        <f t="shared" si="75"/>
        <v>0</v>
      </c>
      <c r="AW57" s="57">
        <v>0</v>
      </c>
      <c r="AX57" s="114">
        <f t="shared" si="61"/>
        <v>0</v>
      </c>
      <c r="AY57" s="57">
        <f t="shared" si="62"/>
        <v>0</v>
      </c>
      <c r="AZ57" s="114">
        <v>0</v>
      </c>
      <c r="BA57" s="114">
        <f t="shared" si="63"/>
        <v>0</v>
      </c>
      <c r="BB57" s="57">
        <f t="shared" si="64"/>
        <v>0</v>
      </c>
      <c r="BC57" s="58">
        <f t="shared" si="65"/>
        <v>38296.999999999993</v>
      </c>
      <c r="BD57" s="59">
        <v>34580.889999999978</v>
      </c>
      <c r="BE57" s="59">
        <f t="shared" si="66"/>
        <v>638.28</v>
      </c>
      <c r="BF57" s="58">
        <f t="shared" si="67"/>
        <v>35219.169999999976</v>
      </c>
      <c r="BG57" s="59">
        <v>34072.789999999972</v>
      </c>
      <c r="BH57" s="59">
        <f t="shared" si="68"/>
        <v>629.34</v>
      </c>
      <c r="BI57" s="58">
        <f t="shared" si="69"/>
        <v>34702.129999999968</v>
      </c>
      <c r="BJ57" s="60">
        <f t="shared" si="70"/>
        <v>27004.130000000012</v>
      </c>
      <c r="BK57" s="61">
        <v>20002.37999999999</v>
      </c>
      <c r="BL57" s="61">
        <f t="shared" si="71"/>
        <v>450.07</v>
      </c>
      <c r="BM57" s="61">
        <f t="shared" si="72"/>
        <v>20452.44999999999</v>
      </c>
      <c r="BN57" s="61">
        <v>19709.800000000003</v>
      </c>
      <c r="BO57" s="61">
        <f t="shared" si="73"/>
        <v>443.77</v>
      </c>
      <c r="BP57" s="60">
        <f t="shared" si="74"/>
        <v>20153.570000000003</v>
      </c>
      <c r="BQ57" s="62">
        <f t="shared" si="29"/>
        <v>495.44000000000233</v>
      </c>
      <c r="BR57" s="63">
        <v>318.00999999999982</v>
      </c>
      <c r="BS57" s="63">
        <f t="shared" si="30"/>
        <v>8.26</v>
      </c>
      <c r="BT57" s="63">
        <f t="shared" si="31"/>
        <v>326.26999999999981</v>
      </c>
      <c r="BU57" s="63">
        <v>313.37999999999971</v>
      </c>
      <c r="BV57" s="63">
        <f t="shared" si="32"/>
        <v>8.14</v>
      </c>
      <c r="BW57" s="62">
        <f t="shared" si="33"/>
        <v>321.5199999999997</v>
      </c>
      <c r="BX57" s="64">
        <f t="shared" si="34"/>
        <v>0</v>
      </c>
      <c r="BY57" s="65">
        <v>0</v>
      </c>
      <c r="BZ57" s="65">
        <f t="shared" si="35"/>
        <v>0</v>
      </c>
      <c r="CA57" s="65">
        <f t="shared" si="36"/>
        <v>0</v>
      </c>
      <c r="CB57" s="65">
        <v>0</v>
      </c>
      <c r="CC57" s="65">
        <f t="shared" si="37"/>
        <v>0</v>
      </c>
      <c r="CD57" s="64">
        <f t="shared" si="38"/>
        <v>0</v>
      </c>
      <c r="CE57" s="367">
        <f t="shared" si="39"/>
        <v>0</v>
      </c>
      <c r="CF57" s="368">
        <v>0</v>
      </c>
      <c r="CG57" s="368">
        <f t="shared" si="44"/>
        <v>0</v>
      </c>
      <c r="CH57" s="368">
        <f t="shared" si="45"/>
        <v>0</v>
      </c>
      <c r="CI57" s="368">
        <v>0</v>
      </c>
      <c r="CJ57" s="368">
        <f t="shared" si="46"/>
        <v>0</v>
      </c>
      <c r="CK57" s="367">
        <f t="shared" si="40"/>
        <v>0</v>
      </c>
      <c r="CL57" s="66">
        <f t="shared" si="41"/>
        <v>0</v>
      </c>
      <c r="CM57" s="67">
        <v>0</v>
      </c>
      <c r="CN57" s="67">
        <f t="shared" si="47"/>
        <v>0</v>
      </c>
      <c r="CO57" s="67">
        <f t="shared" si="48"/>
        <v>0</v>
      </c>
      <c r="CP57" s="67">
        <v>0</v>
      </c>
      <c r="CQ57" s="67">
        <f t="shared" si="49"/>
        <v>0</v>
      </c>
      <c r="CR57" s="66">
        <f t="shared" si="50"/>
        <v>0</v>
      </c>
    </row>
    <row r="58" spans="1:96" s="74" customFormat="1">
      <c r="A58" s="69"/>
      <c r="B58" s="69"/>
      <c r="C58" s="134" t="s">
        <v>211</v>
      </c>
      <c r="D58" s="135" t="s">
        <v>212</v>
      </c>
      <c r="E58" s="52">
        <v>0</v>
      </c>
      <c r="F58" s="52"/>
      <c r="G58" s="53">
        <v>0</v>
      </c>
      <c r="H58" s="52"/>
      <c r="I58" s="53">
        <v>0</v>
      </c>
      <c r="J58" s="52"/>
      <c r="K58" s="53">
        <v>71980.42</v>
      </c>
      <c r="L58" s="52"/>
      <c r="M58" s="53">
        <v>19873.429999999993</v>
      </c>
      <c r="N58" s="53"/>
      <c r="O58" s="53">
        <v>883.2899999999936</v>
      </c>
      <c r="P58" s="53"/>
      <c r="Q58" s="53">
        <v>17.980000000010477</v>
      </c>
      <c r="R58" s="53"/>
      <c r="S58" s="53">
        <v>-5.6900000000168802</v>
      </c>
      <c r="T58" s="53"/>
      <c r="U58" s="53">
        <f t="shared" si="42"/>
        <v>0</v>
      </c>
      <c r="V58" s="53"/>
      <c r="W58" s="53">
        <v>92749.429999999978</v>
      </c>
      <c r="X58" s="53"/>
      <c r="Y58" s="116">
        <v>0.2</v>
      </c>
      <c r="AA58" s="348">
        <f t="shared" si="0"/>
        <v>92749.429999999978</v>
      </c>
      <c r="AB58" s="349">
        <v>82303.800000000076</v>
      </c>
      <c r="AC58" s="348">
        <f t="shared" si="43"/>
        <v>1545.82</v>
      </c>
      <c r="AD58" s="346">
        <f t="shared" si="1"/>
        <v>83849.620000000083</v>
      </c>
      <c r="AE58" s="349">
        <v>81094.79999999993</v>
      </c>
      <c r="AF58" s="348">
        <f t="shared" si="2"/>
        <v>1524.18</v>
      </c>
      <c r="AG58" s="348">
        <f t="shared" si="3"/>
        <v>82618.979999999923</v>
      </c>
      <c r="AH58" s="55">
        <f t="shared" si="51"/>
        <v>0</v>
      </c>
      <c r="AI58" s="72">
        <v>0</v>
      </c>
      <c r="AJ58" s="55">
        <f t="shared" si="52"/>
        <v>0</v>
      </c>
      <c r="AK58" s="72">
        <f t="shared" si="53"/>
        <v>0</v>
      </c>
      <c r="AL58" s="72">
        <v>0</v>
      </c>
      <c r="AM58" s="55">
        <f t="shared" si="54"/>
        <v>0</v>
      </c>
      <c r="AN58" s="72">
        <f t="shared" si="55"/>
        <v>0</v>
      </c>
      <c r="AO58" s="56">
        <f t="shared" si="56"/>
        <v>0</v>
      </c>
      <c r="AP58" s="56">
        <v>0</v>
      </c>
      <c r="AQ58" s="56">
        <f t="shared" si="57"/>
        <v>0</v>
      </c>
      <c r="AR58" s="73">
        <f t="shared" si="58"/>
        <v>0</v>
      </c>
      <c r="AS58" s="56">
        <v>0</v>
      </c>
      <c r="AT58" s="56">
        <f t="shared" si="59"/>
        <v>0</v>
      </c>
      <c r="AU58" s="73">
        <f t="shared" si="60"/>
        <v>0</v>
      </c>
      <c r="AV58" s="57">
        <f t="shared" si="75"/>
        <v>0</v>
      </c>
      <c r="AW58" s="57">
        <v>0</v>
      </c>
      <c r="AX58" s="114">
        <f t="shared" si="61"/>
        <v>0</v>
      </c>
      <c r="AY58" s="57">
        <f t="shared" si="62"/>
        <v>0</v>
      </c>
      <c r="AZ58" s="114">
        <v>0</v>
      </c>
      <c r="BA58" s="114">
        <f t="shared" si="63"/>
        <v>0</v>
      </c>
      <c r="BB58" s="57">
        <f t="shared" si="64"/>
        <v>0</v>
      </c>
      <c r="BC58" s="58">
        <f t="shared" si="65"/>
        <v>71980.42</v>
      </c>
      <c r="BD58" s="59">
        <v>66056.659999999931</v>
      </c>
      <c r="BE58" s="59">
        <f t="shared" si="66"/>
        <v>1199.67</v>
      </c>
      <c r="BF58" s="58">
        <f t="shared" si="67"/>
        <v>67256.329999999929</v>
      </c>
      <c r="BG58" s="59">
        <v>65085.38</v>
      </c>
      <c r="BH58" s="59">
        <f t="shared" si="68"/>
        <v>1182.8699999999999</v>
      </c>
      <c r="BI58" s="58">
        <f t="shared" si="69"/>
        <v>66268.25</v>
      </c>
      <c r="BJ58" s="60">
        <f t="shared" si="70"/>
        <v>19873.429999999993</v>
      </c>
      <c r="BK58" s="61">
        <v>15709.69999999999</v>
      </c>
      <c r="BL58" s="61">
        <f t="shared" si="71"/>
        <v>331.22</v>
      </c>
      <c r="BM58" s="61">
        <f t="shared" si="72"/>
        <v>16040.919999999989</v>
      </c>
      <c r="BN58" s="61">
        <v>15479.429999999998</v>
      </c>
      <c r="BO58" s="61">
        <f t="shared" si="73"/>
        <v>326.58</v>
      </c>
      <c r="BP58" s="60">
        <f t="shared" si="74"/>
        <v>15806.009999999998</v>
      </c>
      <c r="BQ58" s="62">
        <f t="shared" si="29"/>
        <v>883.2899999999936</v>
      </c>
      <c r="BR58" s="63">
        <v>531.65000000000043</v>
      </c>
      <c r="BS58" s="63">
        <f t="shared" si="30"/>
        <v>14.72</v>
      </c>
      <c r="BT58" s="63">
        <f t="shared" si="31"/>
        <v>546.37000000000046</v>
      </c>
      <c r="BU58" s="63">
        <v>523.86999999999989</v>
      </c>
      <c r="BV58" s="63">
        <f t="shared" si="32"/>
        <v>14.51</v>
      </c>
      <c r="BW58" s="62">
        <f t="shared" si="33"/>
        <v>538.37999999999988</v>
      </c>
      <c r="BX58" s="64">
        <f t="shared" si="34"/>
        <v>17.980000000010477</v>
      </c>
      <c r="BY58" s="65">
        <v>6.8599999999999968</v>
      </c>
      <c r="BZ58" s="65">
        <f t="shared" si="35"/>
        <v>0.3</v>
      </c>
      <c r="CA58" s="65">
        <f t="shared" si="36"/>
        <v>7.1599999999999966</v>
      </c>
      <c r="CB58" s="65">
        <v>6.8299999999999974</v>
      </c>
      <c r="CC58" s="65">
        <f t="shared" si="37"/>
        <v>0.3</v>
      </c>
      <c r="CD58" s="64">
        <f t="shared" si="38"/>
        <v>7.1299999999999972</v>
      </c>
      <c r="CE58" s="367">
        <f t="shared" si="39"/>
        <v>-5.6900000000168802</v>
      </c>
      <c r="CF58" s="368">
        <v>-1.35</v>
      </c>
      <c r="CG58" s="368">
        <f t="shared" si="44"/>
        <v>-0.09</v>
      </c>
      <c r="CH58" s="368">
        <f t="shared" si="45"/>
        <v>-1.4400000000000002</v>
      </c>
      <c r="CI58" s="368">
        <v>-1.35</v>
      </c>
      <c r="CJ58" s="368">
        <f t="shared" si="46"/>
        <v>-0.09</v>
      </c>
      <c r="CK58" s="367">
        <f t="shared" si="40"/>
        <v>-1.4400000000000002</v>
      </c>
      <c r="CL58" s="66">
        <f t="shared" si="41"/>
        <v>0</v>
      </c>
      <c r="CM58" s="67">
        <v>0</v>
      </c>
      <c r="CN58" s="67">
        <f t="shared" si="47"/>
        <v>0</v>
      </c>
      <c r="CO58" s="67">
        <f t="shared" si="48"/>
        <v>0</v>
      </c>
      <c r="CP58" s="67">
        <v>0</v>
      </c>
      <c r="CQ58" s="67">
        <f t="shared" si="49"/>
        <v>0</v>
      </c>
      <c r="CR58" s="66">
        <f t="shared" si="50"/>
        <v>0</v>
      </c>
    </row>
    <row r="59" spans="1:96" s="74" customFormat="1">
      <c r="A59" s="69"/>
      <c r="B59" s="69"/>
      <c r="C59" s="134" t="s">
        <v>213</v>
      </c>
      <c r="D59" s="135" t="s">
        <v>214</v>
      </c>
      <c r="E59" s="52">
        <v>0</v>
      </c>
      <c r="F59" s="52"/>
      <c r="G59" s="53">
        <v>0</v>
      </c>
      <c r="H59" s="52"/>
      <c r="I59" s="53">
        <v>0</v>
      </c>
      <c r="J59" s="52"/>
      <c r="K59" s="53">
        <v>0</v>
      </c>
      <c r="L59" s="52"/>
      <c r="M59" s="53">
        <v>5012.6899999999987</v>
      </c>
      <c r="N59" s="53"/>
      <c r="O59" s="53">
        <v>15502.910000000003</v>
      </c>
      <c r="P59" s="53"/>
      <c r="Q59" s="53">
        <v>2873.3400000000038</v>
      </c>
      <c r="R59" s="53"/>
      <c r="S59" s="53">
        <v>-6.000000000858563E-2</v>
      </c>
      <c r="T59" s="53"/>
      <c r="U59" s="53">
        <f t="shared" si="42"/>
        <v>0</v>
      </c>
      <c r="V59" s="53"/>
      <c r="W59" s="53">
        <v>23388.879999999997</v>
      </c>
      <c r="X59" s="53"/>
      <c r="Y59" s="116">
        <v>0.2</v>
      </c>
      <c r="AA59" s="348">
        <f t="shared" si="0"/>
        <v>23388.879999999997</v>
      </c>
      <c r="AB59" s="349">
        <v>13276.169999999991</v>
      </c>
      <c r="AC59" s="348">
        <f t="shared" si="43"/>
        <v>389.81</v>
      </c>
      <c r="AD59" s="346">
        <f t="shared" si="1"/>
        <v>13665.97999999999</v>
      </c>
      <c r="AE59" s="349">
        <v>13083.430000000004</v>
      </c>
      <c r="AF59" s="348">
        <f t="shared" si="2"/>
        <v>384.35</v>
      </c>
      <c r="AG59" s="348">
        <f t="shared" si="3"/>
        <v>13467.780000000004</v>
      </c>
      <c r="AH59" s="55">
        <f t="shared" si="51"/>
        <v>0</v>
      </c>
      <c r="AI59" s="72">
        <v>0</v>
      </c>
      <c r="AJ59" s="55">
        <f t="shared" si="52"/>
        <v>0</v>
      </c>
      <c r="AK59" s="72">
        <f t="shared" si="53"/>
        <v>0</v>
      </c>
      <c r="AL59" s="72">
        <v>0</v>
      </c>
      <c r="AM59" s="55">
        <f t="shared" si="54"/>
        <v>0</v>
      </c>
      <c r="AN59" s="72">
        <f t="shared" si="55"/>
        <v>0</v>
      </c>
      <c r="AO59" s="56">
        <f t="shared" si="56"/>
        <v>0</v>
      </c>
      <c r="AP59" s="56">
        <v>0</v>
      </c>
      <c r="AQ59" s="56">
        <f t="shared" si="57"/>
        <v>0</v>
      </c>
      <c r="AR59" s="73">
        <f t="shared" si="58"/>
        <v>0</v>
      </c>
      <c r="AS59" s="56">
        <v>0</v>
      </c>
      <c r="AT59" s="56">
        <f t="shared" si="59"/>
        <v>0</v>
      </c>
      <c r="AU59" s="73">
        <f t="shared" si="60"/>
        <v>0</v>
      </c>
      <c r="AV59" s="57">
        <f t="shared" si="75"/>
        <v>0</v>
      </c>
      <c r="AW59" s="57">
        <v>0</v>
      </c>
      <c r="AX59" s="114">
        <f t="shared" si="61"/>
        <v>0</v>
      </c>
      <c r="AY59" s="57">
        <f t="shared" si="62"/>
        <v>0</v>
      </c>
      <c r="AZ59" s="114">
        <v>0</v>
      </c>
      <c r="BA59" s="114">
        <f t="shared" si="63"/>
        <v>0</v>
      </c>
      <c r="BB59" s="57">
        <f t="shared" si="64"/>
        <v>0</v>
      </c>
      <c r="BC59" s="58">
        <f t="shared" si="65"/>
        <v>0</v>
      </c>
      <c r="BD59" s="59">
        <v>0</v>
      </c>
      <c r="BE59" s="59">
        <f t="shared" si="66"/>
        <v>0</v>
      </c>
      <c r="BF59" s="58">
        <f t="shared" si="67"/>
        <v>0</v>
      </c>
      <c r="BG59" s="59">
        <v>0</v>
      </c>
      <c r="BH59" s="59">
        <f t="shared" si="68"/>
        <v>0</v>
      </c>
      <c r="BI59" s="58">
        <f t="shared" si="69"/>
        <v>0</v>
      </c>
      <c r="BJ59" s="60">
        <f t="shared" si="70"/>
        <v>5012.6899999999987</v>
      </c>
      <c r="BK59" s="61">
        <v>3970.6999999999985</v>
      </c>
      <c r="BL59" s="61">
        <f t="shared" si="71"/>
        <v>83.54</v>
      </c>
      <c r="BM59" s="61">
        <f t="shared" si="72"/>
        <v>4054.2399999999984</v>
      </c>
      <c r="BN59" s="61">
        <v>3912.5899999999979</v>
      </c>
      <c r="BO59" s="61">
        <f t="shared" si="73"/>
        <v>82.37</v>
      </c>
      <c r="BP59" s="60">
        <f t="shared" si="74"/>
        <v>3994.9599999999978</v>
      </c>
      <c r="BQ59" s="62">
        <f t="shared" si="29"/>
        <v>15502.910000000003</v>
      </c>
      <c r="BR59" s="63">
        <v>8013.680000000003</v>
      </c>
      <c r="BS59" s="63">
        <f t="shared" si="30"/>
        <v>258.38</v>
      </c>
      <c r="BT59" s="63">
        <f t="shared" si="31"/>
        <v>8272.0600000000031</v>
      </c>
      <c r="BU59" s="63">
        <v>7897.6500000000033</v>
      </c>
      <c r="BV59" s="63">
        <f t="shared" si="32"/>
        <v>254.76</v>
      </c>
      <c r="BW59" s="62">
        <f t="shared" si="33"/>
        <v>8152.4100000000035</v>
      </c>
      <c r="BX59" s="64">
        <f t="shared" si="34"/>
        <v>2873.3400000000038</v>
      </c>
      <c r="BY59" s="65">
        <v>1291.6600000000003</v>
      </c>
      <c r="BZ59" s="65">
        <f t="shared" si="35"/>
        <v>47.89</v>
      </c>
      <c r="CA59" s="65">
        <f t="shared" si="36"/>
        <v>1339.5500000000004</v>
      </c>
      <c r="CB59" s="65">
        <v>1273.0900000000004</v>
      </c>
      <c r="CC59" s="65">
        <f t="shared" si="37"/>
        <v>47.22</v>
      </c>
      <c r="CD59" s="64">
        <f t="shared" si="38"/>
        <v>1320.3100000000004</v>
      </c>
      <c r="CE59" s="367">
        <f t="shared" si="39"/>
        <v>-6.000000000858563E-2</v>
      </c>
      <c r="CF59" s="368">
        <v>0.01</v>
      </c>
      <c r="CG59" s="368">
        <f t="shared" si="44"/>
        <v>0</v>
      </c>
      <c r="CH59" s="368">
        <f t="shared" si="45"/>
        <v>0.01</v>
      </c>
      <c r="CI59" s="368">
        <v>0.01</v>
      </c>
      <c r="CJ59" s="368">
        <f t="shared" si="46"/>
        <v>0</v>
      </c>
      <c r="CK59" s="367">
        <f t="shared" si="40"/>
        <v>0.01</v>
      </c>
      <c r="CL59" s="66">
        <f t="shared" si="41"/>
        <v>0</v>
      </c>
      <c r="CM59" s="67">
        <v>0</v>
      </c>
      <c r="CN59" s="67">
        <f t="shared" si="47"/>
        <v>0</v>
      </c>
      <c r="CO59" s="67">
        <f t="shared" si="48"/>
        <v>0</v>
      </c>
      <c r="CP59" s="67">
        <v>0</v>
      </c>
      <c r="CQ59" s="67">
        <f t="shared" si="49"/>
        <v>0</v>
      </c>
      <c r="CR59" s="66">
        <f t="shared" si="50"/>
        <v>0</v>
      </c>
    </row>
    <row r="60" spans="1:96" s="74" customFormat="1">
      <c r="A60" s="69"/>
      <c r="B60" s="69"/>
      <c r="C60" s="134" t="s">
        <v>213</v>
      </c>
      <c r="D60" s="135" t="s">
        <v>215</v>
      </c>
      <c r="E60" s="52">
        <v>0</v>
      </c>
      <c r="F60" s="52"/>
      <c r="G60" s="53">
        <v>0</v>
      </c>
      <c r="H60" s="52"/>
      <c r="I60" s="53">
        <v>0</v>
      </c>
      <c r="J60" s="52"/>
      <c r="K60" s="53">
        <v>0</v>
      </c>
      <c r="L60" s="52"/>
      <c r="M60" s="53">
        <v>8280.84</v>
      </c>
      <c r="N60" s="53"/>
      <c r="O60" s="53">
        <v>9709.3199999999961</v>
      </c>
      <c r="P60" s="53"/>
      <c r="Q60" s="53">
        <v>2215.3000000000029</v>
      </c>
      <c r="R60" s="53"/>
      <c r="S60" s="53">
        <v>3.0299999999988358</v>
      </c>
      <c r="T60" s="53"/>
      <c r="U60" s="53">
        <f t="shared" si="42"/>
        <v>0</v>
      </c>
      <c r="V60" s="53"/>
      <c r="W60" s="53">
        <v>20208.489999999998</v>
      </c>
      <c r="X60" s="53"/>
      <c r="Y60" s="116">
        <v>0.2</v>
      </c>
      <c r="AA60" s="348">
        <f t="shared" si="0"/>
        <v>20208.489999999998</v>
      </c>
      <c r="AB60" s="349">
        <v>12965.959999999994</v>
      </c>
      <c r="AC60" s="348">
        <f t="shared" si="43"/>
        <v>336.81</v>
      </c>
      <c r="AD60" s="346">
        <f t="shared" si="1"/>
        <v>13302.769999999993</v>
      </c>
      <c r="AE60" s="349">
        <v>12777.01</v>
      </c>
      <c r="AF60" s="348">
        <f t="shared" si="2"/>
        <v>332.09</v>
      </c>
      <c r="AG60" s="348">
        <f t="shared" si="3"/>
        <v>13109.1</v>
      </c>
      <c r="AH60" s="55">
        <f t="shared" si="51"/>
        <v>0</v>
      </c>
      <c r="AI60" s="72">
        <v>0</v>
      </c>
      <c r="AJ60" s="55">
        <f t="shared" si="52"/>
        <v>0</v>
      </c>
      <c r="AK60" s="72">
        <f t="shared" si="53"/>
        <v>0</v>
      </c>
      <c r="AL60" s="72">
        <v>0</v>
      </c>
      <c r="AM60" s="55">
        <f t="shared" si="54"/>
        <v>0</v>
      </c>
      <c r="AN60" s="72">
        <f t="shared" si="55"/>
        <v>0</v>
      </c>
      <c r="AO60" s="56">
        <f t="shared" si="56"/>
        <v>0</v>
      </c>
      <c r="AP60" s="56">
        <v>0</v>
      </c>
      <c r="AQ60" s="56">
        <f t="shared" si="57"/>
        <v>0</v>
      </c>
      <c r="AR60" s="73">
        <f t="shared" si="58"/>
        <v>0</v>
      </c>
      <c r="AS60" s="56">
        <v>0</v>
      </c>
      <c r="AT60" s="56">
        <f t="shared" si="59"/>
        <v>0</v>
      </c>
      <c r="AU60" s="73">
        <f t="shared" si="60"/>
        <v>0</v>
      </c>
      <c r="AV60" s="57">
        <f t="shared" si="75"/>
        <v>0</v>
      </c>
      <c r="AW60" s="57">
        <v>0</v>
      </c>
      <c r="AX60" s="114">
        <f t="shared" si="61"/>
        <v>0</v>
      </c>
      <c r="AY60" s="57">
        <f t="shared" si="62"/>
        <v>0</v>
      </c>
      <c r="AZ60" s="114">
        <v>0</v>
      </c>
      <c r="BA60" s="114">
        <f t="shared" si="63"/>
        <v>0</v>
      </c>
      <c r="BB60" s="57">
        <f t="shared" si="64"/>
        <v>0</v>
      </c>
      <c r="BC60" s="58">
        <f t="shared" si="65"/>
        <v>0</v>
      </c>
      <c r="BD60" s="59">
        <v>0</v>
      </c>
      <c r="BE60" s="59">
        <f t="shared" si="66"/>
        <v>0</v>
      </c>
      <c r="BF60" s="58">
        <f t="shared" si="67"/>
        <v>0</v>
      </c>
      <c r="BG60" s="59">
        <v>0</v>
      </c>
      <c r="BH60" s="59">
        <f t="shared" si="68"/>
        <v>0</v>
      </c>
      <c r="BI60" s="58">
        <f t="shared" si="69"/>
        <v>0</v>
      </c>
      <c r="BJ60" s="60">
        <f t="shared" si="70"/>
        <v>8280.84</v>
      </c>
      <c r="BK60" s="61">
        <v>6200.3700000000063</v>
      </c>
      <c r="BL60" s="61">
        <f t="shared" si="71"/>
        <v>138.01</v>
      </c>
      <c r="BM60" s="61">
        <f t="shared" si="72"/>
        <v>6338.3800000000065</v>
      </c>
      <c r="BN60" s="61">
        <v>6109.67</v>
      </c>
      <c r="BO60" s="61">
        <f t="shared" si="73"/>
        <v>136.08000000000001</v>
      </c>
      <c r="BP60" s="60">
        <f t="shared" si="74"/>
        <v>6245.75</v>
      </c>
      <c r="BQ60" s="62">
        <f t="shared" si="29"/>
        <v>9709.3199999999961</v>
      </c>
      <c r="BR60" s="63">
        <v>5550.8499999999995</v>
      </c>
      <c r="BS60" s="63">
        <f t="shared" si="30"/>
        <v>161.82</v>
      </c>
      <c r="BT60" s="63">
        <f t="shared" si="31"/>
        <v>5712.6699999999992</v>
      </c>
      <c r="BU60" s="63">
        <v>5470.1500000000015</v>
      </c>
      <c r="BV60" s="63">
        <f t="shared" si="32"/>
        <v>159.55000000000001</v>
      </c>
      <c r="BW60" s="62">
        <f t="shared" si="33"/>
        <v>5629.7000000000016</v>
      </c>
      <c r="BX60" s="64">
        <f t="shared" si="34"/>
        <v>2215.3000000000029</v>
      </c>
      <c r="BY60" s="65">
        <v>1189.4099999999999</v>
      </c>
      <c r="BZ60" s="65">
        <f t="shared" si="35"/>
        <v>36.92</v>
      </c>
      <c r="CA60" s="65">
        <f t="shared" si="36"/>
        <v>1226.33</v>
      </c>
      <c r="CB60" s="65">
        <v>1172.18</v>
      </c>
      <c r="CC60" s="65">
        <f t="shared" si="37"/>
        <v>36.4</v>
      </c>
      <c r="CD60" s="64">
        <f t="shared" si="38"/>
        <v>1208.5800000000002</v>
      </c>
      <c r="CE60" s="367">
        <f t="shared" si="39"/>
        <v>3.0299999999988358</v>
      </c>
      <c r="CF60" s="368">
        <v>25.080000000000009</v>
      </c>
      <c r="CG60" s="368">
        <f t="shared" si="44"/>
        <v>0.05</v>
      </c>
      <c r="CH60" s="368">
        <f t="shared" si="45"/>
        <v>25.13000000000001</v>
      </c>
      <c r="CI60" s="368">
        <v>24.740000000000009</v>
      </c>
      <c r="CJ60" s="368">
        <f t="shared" si="46"/>
        <v>0.05</v>
      </c>
      <c r="CK60" s="367">
        <f t="shared" si="40"/>
        <v>24.79000000000001</v>
      </c>
      <c r="CL60" s="66">
        <f t="shared" si="41"/>
        <v>0</v>
      </c>
      <c r="CM60" s="67">
        <v>0</v>
      </c>
      <c r="CN60" s="67">
        <f t="shared" si="47"/>
        <v>0</v>
      </c>
      <c r="CO60" s="67">
        <f t="shared" si="48"/>
        <v>0</v>
      </c>
      <c r="CP60" s="67">
        <v>0</v>
      </c>
      <c r="CQ60" s="67">
        <f t="shared" si="49"/>
        <v>0</v>
      </c>
      <c r="CR60" s="66">
        <f t="shared" si="50"/>
        <v>0</v>
      </c>
    </row>
    <row r="61" spans="1:96" s="74" customFormat="1">
      <c r="A61" s="69"/>
      <c r="B61" s="69"/>
      <c r="C61" s="134" t="s">
        <v>213</v>
      </c>
      <c r="D61" s="135" t="s">
        <v>216</v>
      </c>
      <c r="E61" s="52">
        <v>0</v>
      </c>
      <c r="F61" s="52"/>
      <c r="G61" s="53">
        <v>0</v>
      </c>
      <c r="H61" s="52"/>
      <c r="I61" s="53">
        <v>0</v>
      </c>
      <c r="J61" s="52"/>
      <c r="K61" s="53">
        <v>0</v>
      </c>
      <c r="L61" s="52"/>
      <c r="M61" s="53">
        <v>4995.1000000000004</v>
      </c>
      <c r="N61" s="53"/>
      <c r="O61" s="53">
        <v>5267.6600000000035</v>
      </c>
      <c r="P61" s="53"/>
      <c r="Q61" s="53">
        <v>929.25000000000364</v>
      </c>
      <c r="R61" s="53"/>
      <c r="S61" s="53">
        <v>-3.637978807091713E-12</v>
      </c>
      <c r="T61" s="53"/>
      <c r="U61" s="53">
        <f t="shared" si="42"/>
        <v>0</v>
      </c>
      <c r="V61" s="53"/>
      <c r="W61" s="53">
        <v>11192.010000000004</v>
      </c>
      <c r="X61" s="53"/>
      <c r="Y61" s="116">
        <v>0.2</v>
      </c>
      <c r="AA61" s="348">
        <f t="shared" si="0"/>
        <v>11192.010000000004</v>
      </c>
      <c r="AB61" s="349">
        <v>7072.8799999999974</v>
      </c>
      <c r="AC61" s="348">
        <f t="shared" si="43"/>
        <v>186.53</v>
      </c>
      <c r="AD61" s="346">
        <f t="shared" si="1"/>
        <v>7259.4099999999971</v>
      </c>
      <c r="AE61" s="349">
        <v>6969.8700000000017</v>
      </c>
      <c r="AF61" s="348">
        <f t="shared" si="2"/>
        <v>183.92</v>
      </c>
      <c r="AG61" s="348">
        <f t="shared" si="3"/>
        <v>7153.7900000000018</v>
      </c>
      <c r="AH61" s="55">
        <f t="shared" si="51"/>
        <v>0</v>
      </c>
      <c r="AI61" s="72">
        <v>0</v>
      </c>
      <c r="AJ61" s="55">
        <f t="shared" si="52"/>
        <v>0</v>
      </c>
      <c r="AK61" s="72">
        <f t="shared" si="53"/>
        <v>0</v>
      </c>
      <c r="AL61" s="72">
        <v>0</v>
      </c>
      <c r="AM61" s="55">
        <f t="shared" si="54"/>
        <v>0</v>
      </c>
      <c r="AN61" s="72">
        <f t="shared" si="55"/>
        <v>0</v>
      </c>
      <c r="AO61" s="56">
        <f t="shared" si="56"/>
        <v>0</v>
      </c>
      <c r="AP61" s="56">
        <v>0</v>
      </c>
      <c r="AQ61" s="56">
        <f t="shared" si="57"/>
        <v>0</v>
      </c>
      <c r="AR61" s="73">
        <f t="shared" si="58"/>
        <v>0</v>
      </c>
      <c r="AS61" s="56">
        <v>0</v>
      </c>
      <c r="AT61" s="56">
        <f t="shared" si="59"/>
        <v>0</v>
      </c>
      <c r="AU61" s="73">
        <f t="shared" si="60"/>
        <v>0</v>
      </c>
      <c r="AV61" s="57">
        <f t="shared" si="75"/>
        <v>0</v>
      </c>
      <c r="AW61" s="57">
        <v>0</v>
      </c>
      <c r="AX61" s="114">
        <f t="shared" si="61"/>
        <v>0</v>
      </c>
      <c r="AY61" s="57">
        <f t="shared" si="62"/>
        <v>0</v>
      </c>
      <c r="AZ61" s="114">
        <v>0</v>
      </c>
      <c r="BA61" s="114">
        <f t="shared" si="63"/>
        <v>0</v>
      </c>
      <c r="BB61" s="57">
        <f t="shared" si="64"/>
        <v>0</v>
      </c>
      <c r="BC61" s="58">
        <f t="shared" si="65"/>
        <v>0</v>
      </c>
      <c r="BD61" s="59">
        <v>0</v>
      </c>
      <c r="BE61" s="59">
        <f t="shared" si="66"/>
        <v>0</v>
      </c>
      <c r="BF61" s="58">
        <f t="shared" si="67"/>
        <v>0</v>
      </c>
      <c r="BG61" s="59">
        <v>0</v>
      </c>
      <c r="BH61" s="59">
        <f t="shared" si="68"/>
        <v>0</v>
      </c>
      <c r="BI61" s="58">
        <f t="shared" si="69"/>
        <v>0</v>
      </c>
      <c r="BJ61" s="60">
        <f t="shared" si="70"/>
        <v>4995.1000000000004</v>
      </c>
      <c r="BK61" s="61">
        <v>3741.42</v>
      </c>
      <c r="BL61" s="61">
        <f t="shared" si="71"/>
        <v>83.25</v>
      </c>
      <c r="BM61" s="61">
        <f t="shared" si="72"/>
        <v>3824.67</v>
      </c>
      <c r="BN61" s="61">
        <v>3686.5699999999983</v>
      </c>
      <c r="BO61" s="61">
        <f t="shared" si="73"/>
        <v>82.08</v>
      </c>
      <c r="BP61" s="60">
        <f t="shared" si="74"/>
        <v>3768.6499999999983</v>
      </c>
      <c r="BQ61" s="62">
        <f t="shared" si="29"/>
        <v>5267.6600000000035</v>
      </c>
      <c r="BR61" s="63">
        <v>2948.6499999999992</v>
      </c>
      <c r="BS61" s="63">
        <f t="shared" si="30"/>
        <v>87.79</v>
      </c>
      <c r="BT61" s="63">
        <f t="shared" si="31"/>
        <v>3036.4399999999991</v>
      </c>
      <c r="BU61" s="63">
        <v>2905.8199999999993</v>
      </c>
      <c r="BV61" s="63">
        <f t="shared" si="32"/>
        <v>86.56</v>
      </c>
      <c r="BW61" s="62">
        <f t="shared" si="33"/>
        <v>2992.3799999999992</v>
      </c>
      <c r="BX61" s="64">
        <f t="shared" si="34"/>
        <v>929.25000000000364</v>
      </c>
      <c r="BY61" s="65">
        <v>382.71000000000015</v>
      </c>
      <c r="BZ61" s="65">
        <f t="shared" si="35"/>
        <v>15.49</v>
      </c>
      <c r="CA61" s="65">
        <f t="shared" si="36"/>
        <v>398.20000000000016</v>
      </c>
      <c r="CB61" s="65">
        <v>377.17999999999995</v>
      </c>
      <c r="CC61" s="65">
        <f t="shared" si="37"/>
        <v>15.27</v>
      </c>
      <c r="CD61" s="64">
        <f t="shared" si="38"/>
        <v>392.44999999999993</v>
      </c>
      <c r="CE61" s="367">
        <f t="shared" si="39"/>
        <v>-3.637978807091713E-12</v>
      </c>
      <c r="CF61" s="368">
        <v>0</v>
      </c>
      <c r="CG61" s="368">
        <f t="shared" si="44"/>
        <v>0</v>
      </c>
      <c r="CH61" s="368">
        <f t="shared" si="45"/>
        <v>0</v>
      </c>
      <c r="CI61" s="368">
        <v>0</v>
      </c>
      <c r="CJ61" s="368">
        <f t="shared" si="46"/>
        <v>0</v>
      </c>
      <c r="CK61" s="367">
        <f t="shared" si="40"/>
        <v>0</v>
      </c>
      <c r="CL61" s="66">
        <f t="shared" si="41"/>
        <v>0</v>
      </c>
      <c r="CM61" s="67">
        <v>0</v>
      </c>
      <c r="CN61" s="67">
        <f t="shared" si="47"/>
        <v>0</v>
      </c>
      <c r="CO61" s="67">
        <f t="shared" si="48"/>
        <v>0</v>
      </c>
      <c r="CP61" s="67">
        <v>0</v>
      </c>
      <c r="CQ61" s="67">
        <f t="shared" si="49"/>
        <v>0</v>
      </c>
      <c r="CR61" s="66">
        <f t="shared" si="50"/>
        <v>0</v>
      </c>
    </row>
    <row r="62" spans="1:96" s="77" customFormat="1">
      <c r="A62" s="75"/>
      <c r="B62" s="75"/>
      <c r="C62" s="134" t="s">
        <v>217</v>
      </c>
      <c r="D62" s="135" t="s">
        <v>218</v>
      </c>
      <c r="E62" s="52">
        <v>0</v>
      </c>
      <c r="F62" s="52"/>
      <c r="G62" s="53">
        <v>0</v>
      </c>
      <c r="H62" s="52"/>
      <c r="I62" s="53">
        <v>0</v>
      </c>
      <c r="J62" s="52"/>
      <c r="K62" s="53">
        <v>0</v>
      </c>
      <c r="L62" s="52"/>
      <c r="M62" s="53">
        <v>71814.01999999999</v>
      </c>
      <c r="N62" s="76"/>
      <c r="O62" s="53">
        <v>2603.3800000000483</v>
      </c>
      <c r="P62" s="76"/>
      <c r="Q62" s="53">
        <v>4661.7299999999959</v>
      </c>
      <c r="R62" s="76"/>
      <c r="S62" s="53">
        <v>2.0099999999656575</v>
      </c>
      <c r="T62" s="76"/>
      <c r="U62" s="53">
        <f t="shared" si="42"/>
        <v>0</v>
      </c>
      <c r="V62" s="76"/>
      <c r="W62" s="53">
        <v>79081.14</v>
      </c>
      <c r="X62" s="53"/>
      <c r="Y62" s="116">
        <v>0.2</v>
      </c>
      <c r="AA62" s="348">
        <f t="shared" si="0"/>
        <v>79081.14</v>
      </c>
      <c r="AB62" s="349">
        <v>55761.639999999948</v>
      </c>
      <c r="AC62" s="348">
        <f t="shared" si="43"/>
        <v>1318.02</v>
      </c>
      <c r="AD62" s="346">
        <f t="shared" si="1"/>
        <v>57079.659999999945</v>
      </c>
      <c r="AE62" s="349">
        <v>54947.049999999981</v>
      </c>
      <c r="AF62" s="348">
        <f t="shared" si="2"/>
        <v>1299.57</v>
      </c>
      <c r="AG62" s="348">
        <f t="shared" si="3"/>
        <v>56246.619999999981</v>
      </c>
      <c r="AH62" s="55">
        <f t="shared" si="51"/>
        <v>0</v>
      </c>
      <c r="AI62" s="72">
        <v>0</v>
      </c>
      <c r="AJ62" s="55">
        <f t="shared" si="52"/>
        <v>0</v>
      </c>
      <c r="AK62" s="72">
        <f t="shared" si="53"/>
        <v>0</v>
      </c>
      <c r="AL62" s="72">
        <v>0</v>
      </c>
      <c r="AM62" s="55">
        <f t="shared" si="54"/>
        <v>0</v>
      </c>
      <c r="AN62" s="72">
        <f t="shared" si="55"/>
        <v>0</v>
      </c>
      <c r="AO62" s="56">
        <f t="shared" si="56"/>
        <v>0</v>
      </c>
      <c r="AP62" s="56">
        <v>0</v>
      </c>
      <c r="AQ62" s="56">
        <f t="shared" si="57"/>
        <v>0</v>
      </c>
      <c r="AR62" s="73">
        <f t="shared" si="58"/>
        <v>0</v>
      </c>
      <c r="AS62" s="56">
        <v>0</v>
      </c>
      <c r="AT62" s="56">
        <f t="shared" si="59"/>
        <v>0</v>
      </c>
      <c r="AU62" s="73">
        <f t="shared" si="60"/>
        <v>0</v>
      </c>
      <c r="AV62" s="57">
        <f t="shared" si="75"/>
        <v>0</v>
      </c>
      <c r="AW62" s="57">
        <v>0</v>
      </c>
      <c r="AX62" s="114">
        <f t="shared" si="61"/>
        <v>0</v>
      </c>
      <c r="AY62" s="57">
        <f t="shared" si="62"/>
        <v>0</v>
      </c>
      <c r="AZ62" s="114">
        <v>0</v>
      </c>
      <c r="BA62" s="114">
        <f t="shared" si="63"/>
        <v>0</v>
      </c>
      <c r="BB62" s="57">
        <f t="shared" si="64"/>
        <v>0</v>
      </c>
      <c r="BC62" s="58">
        <f t="shared" si="65"/>
        <v>0</v>
      </c>
      <c r="BD62" s="59">
        <v>0</v>
      </c>
      <c r="BE62" s="59">
        <f t="shared" si="66"/>
        <v>0</v>
      </c>
      <c r="BF62" s="58">
        <f t="shared" si="67"/>
        <v>0</v>
      </c>
      <c r="BG62" s="59">
        <v>0</v>
      </c>
      <c r="BH62" s="59">
        <f t="shared" si="68"/>
        <v>0</v>
      </c>
      <c r="BI62" s="58">
        <f t="shared" si="69"/>
        <v>0</v>
      </c>
      <c r="BJ62" s="60">
        <f t="shared" si="70"/>
        <v>71814.01999999999</v>
      </c>
      <c r="BK62" s="61">
        <v>52139.690000000039</v>
      </c>
      <c r="BL62" s="61">
        <f t="shared" si="71"/>
        <v>1196.9000000000001</v>
      </c>
      <c r="BM62" s="61">
        <f t="shared" si="72"/>
        <v>53336.59000000004</v>
      </c>
      <c r="BN62" s="61">
        <v>51377.4</v>
      </c>
      <c r="BO62" s="61">
        <f t="shared" si="73"/>
        <v>1180.1400000000001</v>
      </c>
      <c r="BP62" s="60">
        <f t="shared" si="74"/>
        <v>52557.54</v>
      </c>
      <c r="BQ62" s="62">
        <f t="shared" si="29"/>
        <v>2603.3800000000483</v>
      </c>
      <c r="BR62" s="63">
        <v>1858.0000000000018</v>
      </c>
      <c r="BS62" s="63">
        <f t="shared" si="30"/>
        <v>43.39</v>
      </c>
      <c r="BT62" s="63">
        <f t="shared" si="31"/>
        <v>1901.3900000000019</v>
      </c>
      <c r="BU62" s="63">
        <v>1830.8099999999997</v>
      </c>
      <c r="BV62" s="63">
        <f t="shared" si="32"/>
        <v>42.78</v>
      </c>
      <c r="BW62" s="62">
        <f t="shared" si="33"/>
        <v>1873.5899999999997</v>
      </c>
      <c r="BX62" s="64">
        <f t="shared" si="34"/>
        <v>4661.7299999999959</v>
      </c>
      <c r="BY62" s="65">
        <v>1763.5000000000007</v>
      </c>
      <c r="BZ62" s="65">
        <f t="shared" si="35"/>
        <v>77.7</v>
      </c>
      <c r="CA62" s="65">
        <f t="shared" si="36"/>
        <v>1841.2000000000007</v>
      </c>
      <c r="CB62" s="65">
        <v>1738.309999999999</v>
      </c>
      <c r="CC62" s="65">
        <f t="shared" si="37"/>
        <v>76.61</v>
      </c>
      <c r="CD62" s="64">
        <f t="shared" si="38"/>
        <v>1814.9199999999989</v>
      </c>
      <c r="CE62" s="367">
        <f t="shared" si="39"/>
        <v>2.0099999999656575</v>
      </c>
      <c r="CF62" s="368">
        <v>0.45000000000000018</v>
      </c>
      <c r="CG62" s="368">
        <f t="shared" si="44"/>
        <v>0.03</v>
      </c>
      <c r="CH62" s="368">
        <f t="shared" si="45"/>
        <v>0.4800000000000002</v>
      </c>
      <c r="CI62" s="368">
        <v>0.45000000000000018</v>
      </c>
      <c r="CJ62" s="368">
        <f t="shared" si="46"/>
        <v>0.03</v>
      </c>
      <c r="CK62" s="367">
        <f t="shared" si="40"/>
        <v>0.4800000000000002</v>
      </c>
      <c r="CL62" s="66">
        <f t="shared" si="41"/>
        <v>0</v>
      </c>
      <c r="CM62" s="67">
        <v>0</v>
      </c>
      <c r="CN62" s="67">
        <f t="shared" si="47"/>
        <v>0</v>
      </c>
      <c r="CO62" s="67">
        <f t="shared" si="48"/>
        <v>0</v>
      </c>
      <c r="CP62" s="67">
        <v>0</v>
      </c>
      <c r="CQ62" s="67">
        <f t="shared" si="49"/>
        <v>0</v>
      </c>
      <c r="CR62" s="66">
        <f t="shared" si="50"/>
        <v>0</v>
      </c>
    </row>
    <row r="63" spans="1:96" s="74" customFormat="1">
      <c r="A63" s="69"/>
      <c r="B63" s="69"/>
      <c r="C63" s="134" t="s">
        <v>219</v>
      </c>
      <c r="D63" s="135" t="s">
        <v>220</v>
      </c>
      <c r="E63" s="52">
        <v>0</v>
      </c>
      <c r="F63" s="52"/>
      <c r="G63" s="53">
        <v>0</v>
      </c>
      <c r="H63" s="52"/>
      <c r="I63" s="53">
        <v>0</v>
      </c>
      <c r="J63" s="52"/>
      <c r="K63" s="53">
        <v>38980.989999999991</v>
      </c>
      <c r="L63" s="52"/>
      <c r="M63" s="53">
        <v>8408.1000000000349</v>
      </c>
      <c r="N63" s="53"/>
      <c r="O63" s="53">
        <v>0</v>
      </c>
      <c r="P63" s="53"/>
      <c r="Q63" s="53">
        <v>0</v>
      </c>
      <c r="R63" s="53"/>
      <c r="S63" s="53">
        <v>-2.9103830456733704E-11</v>
      </c>
      <c r="T63" s="53"/>
      <c r="U63" s="53">
        <f t="shared" si="42"/>
        <v>0</v>
      </c>
      <c r="V63" s="53"/>
      <c r="W63" s="53">
        <v>47389.09</v>
      </c>
      <c r="X63" s="53"/>
      <c r="Y63" s="116">
        <v>0.2</v>
      </c>
      <c r="AA63" s="348">
        <f t="shared" si="0"/>
        <v>47389.09</v>
      </c>
      <c r="AB63" s="349">
        <v>44765.94999999999</v>
      </c>
      <c r="AC63" s="348">
        <f t="shared" si="43"/>
        <v>789.82</v>
      </c>
      <c r="AD63" s="346">
        <f t="shared" si="1"/>
        <v>45555.76999999999</v>
      </c>
      <c r="AE63" s="349">
        <v>44107.380000000041</v>
      </c>
      <c r="AF63" s="348">
        <f t="shared" si="2"/>
        <v>778.76</v>
      </c>
      <c r="AG63" s="348">
        <f t="shared" si="3"/>
        <v>44886.140000000043</v>
      </c>
      <c r="AH63" s="55">
        <f t="shared" si="51"/>
        <v>0</v>
      </c>
      <c r="AI63" s="72">
        <v>0</v>
      </c>
      <c r="AJ63" s="55">
        <f t="shared" si="52"/>
        <v>0</v>
      </c>
      <c r="AK63" s="72">
        <f t="shared" si="53"/>
        <v>0</v>
      </c>
      <c r="AL63" s="72">
        <v>0</v>
      </c>
      <c r="AM63" s="55">
        <f t="shared" si="54"/>
        <v>0</v>
      </c>
      <c r="AN63" s="72">
        <f t="shared" si="55"/>
        <v>0</v>
      </c>
      <c r="AO63" s="56">
        <f t="shared" si="56"/>
        <v>0</v>
      </c>
      <c r="AP63" s="56">
        <v>0</v>
      </c>
      <c r="AQ63" s="56">
        <f t="shared" si="57"/>
        <v>0</v>
      </c>
      <c r="AR63" s="73">
        <f t="shared" si="58"/>
        <v>0</v>
      </c>
      <c r="AS63" s="56">
        <v>0</v>
      </c>
      <c r="AT63" s="56">
        <f t="shared" si="59"/>
        <v>0</v>
      </c>
      <c r="AU63" s="73">
        <f t="shared" si="60"/>
        <v>0</v>
      </c>
      <c r="AV63" s="57">
        <f t="shared" si="75"/>
        <v>0</v>
      </c>
      <c r="AW63" s="57">
        <v>0</v>
      </c>
      <c r="AX63" s="114">
        <f t="shared" si="61"/>
        <v>0</v>
      </c>
      <c r="AY63" s="57">
        <f t="shared" si="62"/>
        <v>0</v>
      </c>
      <c r="AZ63" s="114">
        <v>0</v>
      </c>
      <c r="BA63" s="114">
        <f t="shared" si="63"/>
        <v>0</v>
      </c>
      <c r="BB63" s="57">
        <f t="shared" si="64"/>
        <v>0</v>
      </c>
      <c r="BC63" s="58">
        <f t="shared" si="65"/>
        <v>38980.989999999991</v>
      </c>
      <c r="BD63" s="59">
        <v>37848.12000000001</v>
      </c>
      <c r="BE63" s="59">
        <f t="shared" si="66"/>
        <v>649.67999999999995</v>
      </c>
      <c r="BF63" s="58">
        <f t="shared" si="67"/>
        <v>38497.80000000001</v>
      </c>
      <c r="BG63" s="59">
        <v>37290.880000000034</v>
      </c>
      <c r="BH63" s="59">
        <f t="shared" si="68"/>
        <v>640.58000000000004</v>
      </c>
      <c r="BI63" s="58">
        <f t="shared" si="69"/>
        <v>37931.460000000036</v>
      </c>
      <c r="BJ63" s="60">
        <f t="shared" si="70"/>
        <v>8408.1000000000349</v>
      </c>
      <c r="BK63" s="61">
        <v>6917.8000000000038</v>
      </c>
      <c r="BL63" s="61">
        <f t="shared" si="71"/>
        <v>140.13999999999999</v>
      </c>
      <c r="BM63" s="61">
        <f t="shared" si="72"/>
        <v>7057.9400000000041</v>
      </c>
      <c r="BN63" s="61">
        <v>6816.4400000000041</v>
      </c>
      <c r="BO63" s="61">
        <f t="shared" si="73"/>
        <v>138.18</v>
      </c>
      <c r="BP63" s="60">
        <f t="shared" si="74"/>
        <v>6954.6200000000044</v>
      </c>
      <c r="BQ63" s="62">
        <f t="shared" si="29"/>
        <v>0</v>
      </c>
      <c r="BR63" s="63">
        <v>0</v>
      </c>
      <c r="BS63" s="63">
        <f t="shared" si="30"/>
        <v>0</v>
      </c>
      <c r="BT63" s="63">
        <f t="shared" si="31"/>
        <v>0</v>
      </c>
      <c r="BU63" s="63">
        <v>0</v>
      </c>
      <c r="BV63" s="63">
        <f t="shared" si="32"/>
        <v>0</v>
      </c>
      <c r="BW63" s="62">
        <f t="shared" si="33"/>
        <v>0</v>
      </c>
      <c r="BX63" s="64">
        <f t="shared" si="34"/>
        <v>0</v>
      </c>
      <c r="BY63" s="65">
        <v>0</v>
      </c>
      <c r="BZ63" s="65">
        <f t="shared" si="35"/>
        <v>0</v>
      </c>
      <c r="CA63" s="65">
        <f t="shared" si="36"/>
        <v>0</v>
      </c>
      <c r="CB63" s="65">
        <v>0</v>
      </c>
      <c r="CC63" s="65">
        <f t="shared" si="37"/>
        <v>0</v>
      </c>
      <c r="CD63" s="64">
        <f t="shared" si="38"/>
        <v>0</v>
      </c>
      <c r="CE63" s="367">
        <f t="shared" si="39"/>
        <v>-2.9103830456733704E-11</v>
      </c>
      <c r="CF63" s="368">
        <v>0</v>
      </c>
      <c r="CG63" s="368">
        <f t="shared" si="44"/>
        <v>0</v>
      </c>
      <c r="CH63" s="368">
        <f t="shared" si="45"/>
        <v>0</v>
      </c>
      <c r="CI63" s="368">
        <v>0</v>
      </c>
      <c r="CJ63" s="368">
        <f t="shared" si="46"/>
        <v>0</v>
      </c>
      <c r="CK63" s="367">
        <f t="shared" si="40"/>
        <v>0</v>
      </c>
      <c r="CL63" s="66">
        <f t="shared" si="41"/>
        <v>0</v>
      </c>
      <c r="CM63" s="67">
        <v>0</v>
      </c>
      <c r="CN63" s="67">
        <f t="shared" si="47"/>
        <v>0</v>
      </c>
      <c r="CO63" s="67">
        <f t="shared" si="48"/>
        <v>0</v>
      </c>
      <c r="CP63" s="67">
        <v>0</v>
      </c>
      <c r="CQ63" s="67">
        <f t="shared" si="49"/>
        <v>0</v>
      </c>
      <c r="CR63" s="66">
        <f t="shared" si="50"/>
        <v>0</v>
      </c>
    </row>
    <row r="64" spans="1:96" s="77" customFormat="1">
      <c r="A64" s="75"/>
      <c r="B64" s="75"/>
      <c r="C64" s="134" t="s">
        <v>221</v>
      </c>
      <c r="D64" s="135" t="s">
        <v>222</v>
      </c>
      <c r="E64" s="149"/>
      <c r="F64" s="149"/>
      <c r="G64" s="76"/>
      <c r="H64" s="149"/>
      <c r="I64" s="76"/>
      <c r="J64" s="149"/>
      <c r="K64" s="76"/>
      <c r="L64" s="149"/>
      <c r="M64" s="76"/>
      <c r="N64" s="76"/>
      <c r="O64" s="53">
        <v>7445.6099999999988</v>
      </c>
      <c r="P64" s="76"/>
      <c r="Q64" s="53">
        <v>9058.860000000006</v>
      </c>
      <c r="R64" s="76"/>
      <c r="S64" s="53">
        <v>-0.27000000000407454</v>
      </c>
      <c r="T64" s="76"/>
      <c r="U64" s="53">
        <f t="shared" si="42"/>
        <v>0</v>
      </c>
      <c r="V64" s="76"/>
      <c r="W64" s="53">
        <v>16504.2</v>
      </c>
      <c r="X64" s="53"/>
      <c r="Y64" s="116">
        <v>0.2</v>
      </c>
      <c r="AA64" s="348">
        <f t="shared" si="0"/>
        <v>16504.2</v>
      </c>
      <c r="AB64" s="352">
        <v>7407.5399999999972</v>
      </c>
      <c r="AC64" s="348">
        <f t="shared" si="43"/>
        <v>275.07</v>
      </c>
      <c r="AD64" s="346">
        <f t="shared" si="1"/>
        <v>7682.6099999999969</v>
      </c>
      <c r="AE64" s="349">
        <v>7301.0000000000036</v>
      </c>
      <c r="AF64" s="348">
        <f t="shared" si="2"/>
        <v>271.22000000000003</v>
      </c>
      <c r="AG64" s="348">
        <f t="shared" si="3"/>
        <v>7572.2200000000039</v>
      </c>
      <c r="AH64" s="55">
        <f t="shared" si="51"/>
        <v>0</v>
      </c>
      <c r="AI64" s="72">
        <v>0</v>
      </c>
      <c r="AJ64" s="55">
        <f t="shared" si="52"/>
        <v>0</v>
      </c>
      <c r="AK64" s="72">
        <f t="shared" si="53"/>
        <v>0</v>
      </c>
      <c r="AL64" s="72">
        <v>0</v>
      </c>
      <c r="AM64" s="55">
        <f t="shared" si="54"/>
        <v>0</v>
      </c>
      <c r="AN64" s="72">
        <f t="shared" si="55"/>
        <v>0</v>
      </c>
      <c r="AO64" s="56">
        <f t="shared" si="56"/>
        <v>0</v>
      </c>
      <c r="AP64" s="56">
        <v>0</v>
      </c>
      <c r="AQ64" s="56">
        <f t="shared" si="57"/>
        <v>0</v>
      </c>
      <c r="AR64" s="73">
        <f t="shared" si="58"/>
        <v>0</v>
      </c>
      <c r="AS64" s="56">
        <v>0</v>
      </c>
      <c r="AT64" s="56">
        <f t="shared" si="59"/>
        <v>0</v>
      </c>
      <c r="AU64" s="73">
        <f t="shared" si="60"/>
        <v>0</v>
      </c>
      <c r="AV64" s="57">
        <f t="shared" si="75"/>
        <v>0</v>
      </c>
      <c r="AW64" s="57">
        <v>0</v>
      </c>
      <c r="AX64" s="114">
        <f t="shared" si="61"/>
        <v>0</v>
      </c>
      <c r="AY64" s="57">
        <f t="shared" si="62"/>
        <v>0</v>
      </c>
      <c r="AZ64" s="114">
        <v>0</v>
      </c>
      <c r="BA64" s="114">
        <f t="shared" si="63"/>
        <v>0</v>
      </c>
      <c r="BB64" s="57">
        <f t="shared" si="64"/>
        <v>0</v>
      </c>
      <c r="BC64" s="58">
        <f t="shared" si="65"/>
        <v>0</v>
      </c>
      <c r="BD64" s="59">
        <v>0</v>
      </c>
      <c r="BE64" s="59">
        <f t="shared" si="66"/>
        <v>0</v>
      </c>
      <c r="BF64" s="58">
        <f t="shared" si="67"/>
        <v>0</v>
      </c>
      <c r="BG64" s="59">
        <v>0</v>
      </c>
      <c r="BH64" s="59">
        <f t="shared" si="68"/>
        <v>0</v>
      </c>
      <c r="BI64" s="58">
        <f t="shared" si="69"/>
        <v>0</v>
      </c>
      <c r="BJ64" s="60">
        <f t="shared" si="70"/>
        <v>0</v>
      </c>
      <c r="BK64" s="61">
        <v>0</v>
      </c>
      <c r="BL64" s="61">
        <f t="shared" si="71"/>
        <v>0</v>
      </c>
      <c r="BM64" s="61">
        <f t="shared" si="72"/>
        <v>0</v>
      </c>
      <c r="BN64" s="61">
        <v>0</v>
      </c>
      <c r="BO64" s="61">
        <f t="shared" si="73"/>
        <v>0</v>
      </c>
      <c r="BP64" s="60">
        <f t="shared" si="74"/>
        <v>0</v>
      </c>
      <c r="BQ64" s="62">
        <f t="shared" si="29"/>
        <v>7445.6099999999988</v>
      </c>
      <c r="BR64" s="63">
        <v>3726.1000000000013</v>
      </c>
      <c r="BS64" s="63">
        <f t="shared" si="30"/>
        <v>124.09</v>
      </c>
      <c r="BT64" s="63">
        <f t="shared" si="31"/>
        <v>3850.1900000000014</v>
      </c>
      <c r="BU64" s="63">
        <v>3672.2299999999991</v>
      </c>
      <c r="BV64" s="63">
        <f t="shared" si="32"/>
        <v>122.35</v>
      </c>
      <c r="BW64" s="62">
        <f t="shared" si="33"/>
        <v>3794.579999999999</v>
      </c>
      <c r="BX64" s="64">
        <f t="shared" si="34"/>
        <v>9058.860000000006</v>
      </c>
      <c r="BY64" s="65">
        <v>3681.3500000000004</v>
      </c>
      <c r="BZ64" s="65">
        <f t="shared" si="35"/>
        <v>150.97999999999999</v>
      </c>
      <c r="CA64" s="65">
        <f t="shared" si="36"/>
        <v>3832.3300000000004</v>
      </c>
      <c r="CB64" s="65">
        <v>3628.6899999999982</v>
      </c>
      <c r="CC64" s="65">
        <f t="shared" si="37"/>
        <v>148.87</v>
      </c>
      <c r="CD64" s="64">
        <f t="shared" si="38"/>
        <v>3777.5599999999981</v>
      </c>
      <c r="CE64" s="367">
        <f t="shared" si="39"/>
        <v>-0.27000000000407454</v>
      </c>
      <c r="CF64" s="368">
        <v>0.03</v>
      </c>
      <c r="CG64" s="368">
        <f t="shared" si="44"/>
        <v>0</v>
      </c>
      <c r="CH64" s="368">
        <f t="shared" si="45"/>
        <v>0.03</v>
      </c>
      <c r="CI64" s="368">
        <v>0.03</v>
      </c>
      <c r="CJ64" s="368">
        <f t="shared" si="46"/>
        <v>0</v>
      </c>
      <c r="CK64" s="367">
        <f t="shared" si="40"/>
        <v>0.03</v>
      </c>
      <c r="CL64" s="66">
        <f t="shared" si="41"/>
        <v>0</v>
      </c>
      <c r="CM64" s="67">
        <v>0</v>
      </c>
      <c r="CN64" s="67">
        <f t="shared" si="47"/>
        <v>0</v>
      </c>
      <c r="CO64" s="67">
        <f t="shared" si="48"/>
        <v>0</v>
      </c>
      <c r="CP64" s="67">
        <v>0</v>
      </c>
      <c r="CQ64" s="67">
        <f t="shared" si="49"/>
        <v>0</v>
      </c>
      <c r="CR64" s="66">
        <f t="shared" si="50"/>
        <v>0</v>
      </c>
    </row>
    <row r="65" spans="1:96" s="77" customFormat="1">
      <c r="A65" s="75"/>
      <c r="B65" s="75"/>
      <c r="C65" s="134" t="s">
        <v>223</v>
      </c>
      <c r="D65" s="135" t="s">
        <v>224</v>
      </c>
      <c r="E65" s="149"/>
      <c r="F65" s="149"/>
      <c r="G65" s="76"/>
      <c r="H65" s="149"/>
      <c r="I65" s="76"/>
      <c r="J65" s="149"/>
      <c r="K65" s="76"/>
      <c r="L65" s="149"/>
      <c r="M65" s="76"/>
      <c r="N65" s="76"/>
      <c r="O65" s="53">
        <v>0</v>
      </c>
      <c r="P65" s="76"/>
      <c r="Q65" s="53">
        <v>3394.29</v>
      </c>
      <c r="R65" s="76"/>
      <c r="S65" s="53">
        <v>1401.42</v>
      </c>
      <c r="T65" s="76"/>
      <c r="U65" s="53">
        <f t="shared" si="42"/>
        <v>0</v>
      </c>
      <c r="V65" s="76"/>
      <c r="W65" s="53">
        <v>4795.71</v>
      </c>
      <c r="X65" s="53"/>
      <c r="Y65" s="116">
        <v>0.2</v>
      </c>
      <c r="AA65" s="348">
        <f t="shared" si="0"/>
        <v>4795.71</v>
      </c>
      <c r="AB65" s="352">
        <v>1326.2300000000007</v>
      </c>
      <c r="AC65" s="348">
        <f>IF(AA65=" "," ", ROUND(+AA65*Y65/12,2))</f>
        <v>79.930000000000007</v>
      </c>
      <c r="AD65" s="346">
        <f>AB65+AC65</f>
        <v>1406.1600000000008</v>
      </c>
      <c r="AE65" s="349">
        <v>1307.5699999999995</v>
      </c>
      <c r="AF65" s="348">
        <f>ROUND(AC65*$AC$1,2)</f>
        <v>78.81</v>
      </c>
      <c r="AG65" s="348">
        <f>AE65+AF65</f>
        <v>1386.3799999999994</v>
      </c>
      <c r="AH65" s="55">
        <f t="shared" si="51"/>
        <v>0</v>
      </c>
      <c r="AI65" s="72">
        <v>0</v>
      </c>
      <c r="AJ65" s="55">
        <f>IF(AH65=" "," ", ROUND(+AH65*Y65/12,2))</f>
        <v>0</v>
      </c>
      <c r="AK65" s="72">
        <f>AI65+AJ65</f>
        <v>0</v>
      </c>
      <c r="AL65" s="72">
        <v>0</v>
      </c>
      <c r="AM65" s="55">
        <f>ROUND(AJ65*$AC$1,2)</f>
        <v>0</v>
      </c>
      <c r="AN65" s="72">
        <f t="shared" si="55"/>
        <v>0</v>
      </c>
      <c r="AO65" s="56">
        <f t="shared" si="56"/>
        <v>0</v>
      </c>
      <c r="AP65" s="56">
        <v>0</v>
      </c>
      <c r="AQ65" s="56">
        <f>IF(AO65=" "," ", ROUND(+AO65*Y65/12,2))</f>
        <v>0</v>
      </c>
      <c r="AR65" s="73">
        <f>AP65+AQ65</f>
        <v>0</v>
      </c>
      <c r="AS65" s="56">
        <v>0</v>
      </c>
      <c r="AT65" s="56">
        <f>ROUND(AQ65*$AC$1,2)</f>
        <v>0</v>
      </c>
      <c r="AU65" s="73">
        <f>AS65+AT65</f>
        <v>0</v>
      </c>
      <c r="AV65" s="57">
        <f t="shared" si="75"/>
        <v>0</v>
      </c>
      <c r="AW65" s="57">
        <v>0</v>
      </c>
      <c r="AX65" s="114">
        <f>IF(AV65=" "," ", ROUND(+AV65*Y65/12,2))</f>
        <v>0</v>
      </c>
      <c r="AY65" s="57">
        <f t="shared" si="62"/>
        <v>0</v>
      </c>
      <c r="AZ65" s="114">
        <v>0</v>
      </c>
      <c r="BA65" s="114">
        <f>ROUND(AX65*$AC$1,2)</f>
        <v>0</v>
      </c>
      <c r="BB65" s="57">
        <f>BA65+AZ65</f>
        <v>0</v>
      </c>
      <c r="BC65" s="58">
        <f t="shared" si="65"/>
        <v>0</v>
      </c>
      <c r="BD65" s="59">
        <v>0</v>
      </c>
      <c r="BE65" s="59">
        <f>IF(BC65=" "," ", ROUND(+BC65*Y65/12,2))</f>
        <v>0</v>
      </c>
      <c r="BF65" s="58">
        <f>BD65+BE65</f>
        <v>0</v>
      </c>
      <c r="BG65" s="59">
        <v>0</v>
      </c>
      <c r="BH65" s="59">
        <f>ROUND(BE65*$AC$1,2)</f>
        <v>0</v>
      </c>
      <c r="BI65" s="58">
        <f>BH65+BG65</f>
        <v>0</v>
      </c>
      <c r="BJ65" s="60">
        <f t="shared" si="70"/>
        <v>0</v>
      </c>
      <c r="BK65" s="61">
        <v>0</v>
      </c>
      <c r="BL65" s="61">
        <f>IF(BJ65=" "," ", ROUND(+BJ65*Y65/12,2))</f>
        <v>0</v>
      </c>
      <c r="BM65" s="61">
        <f>BK65+BL65</f>
        <v>0</v>
      </c>
      <c r="BN65" s="61">
        <v>0</v>
      </c>
      <c r="BO65" s="61">
        <f>ROUND(BL65*$AC$1,2)</f>
        <v>0</v>
      </c>
      <c r="BP65" s="60">
        <f>BN65+BO65</f>
        <v>0</v>
      </c>
      <c r="BQ65" s="62">
        <f t="shared" si="29"/>
        <v>0</v>
      </c>
      <c r="BR65" s="63">
        <v>0</v>
      </c>
      <c r="BS65" s="63">
        <f>IF(BQ65=" "," ", ROUND(+BQ65*Y65/12,2))</f>
        <v>0</v>
      </c>
      <c r="BT65" s="63">
        <f>BR65+BS65</f>
        <v>0</v>
      </c>
      <c r="BU65" s="63">
        <v>0</v>
      </c>
      <c r="BV65" s="63">
        <f>ROUND(BS65*$AC$1,2)</f>
        <v>0</v>
      </c>
      <c r="BW65" s="62">
        <f>BU65+BV65</f>
        <v>0</v>
      </c>
      <c r="BX65" s="64">
        <f t="shared" si="34"/>
        <v>3394.29</v>
      </c>
      <c r="BY65" s="65">
        <v>1007.8700000000003</v>
      </c>
      <c r="BZ65" s="65">
        <f>IF(BX65=" "," ", ROUND(+BX65*Y65/12,2))</f>
        <v>56.57</v>
      </c>
      <c r="CA65" s="65">
        <f>BY65+BZ65</f>
        <v>1064.4400000000003</v>
      </c>
      <c r="CB65" s="65">
        <v>993.7099999999997</v>
      </c>
      <c r="CC65" s="65">
        <f>ROUND(BZ65*$AC$1,2)</f>
        <v>55.78</v>
      </c>
      <c r="CD65" s="64">
        <f>CB65+CC65</f>
        <v>1049.4899999999998</v>
      </c>
      <c r="CE65" s="367">
        <f t="shared" si="39"/>
        <v>1401.42</v>
      </c>
      <c r="CF65" s="368">
        <v>318.36000000000013</v>
      </c>
      <c r="CG65" s="368">
        <f t="shared" si="44"/>
        <v>23.36</v>
      </c>
      <c r="CH65" s="368">
        <f t="shared" si="45"/>
        <v>341.72000000000014</v>
      </c>
      <c r="CI65" s="368">
        <v>313.87</v>
      </c>
      <c r="CJ65" s="368">
        <f t="shared" si="46"/>
        <v>23.03</v>
      </c>
      <c r="CK65" s="367">
        <f t="shared" si="40"/>
        <v>336.9</v>
      </c>
      <c r="CL65" s="66">
        <f t="shared" si="41"/>
        <v>0</v>
      </c>
      <c r="CM65" s="67">
        <v>0</v>
      </c>
      <c r="CN65" s="67">
        <f t="shared" si="47"/>
        <v>0</v>
      </c>
      <c r="CO65" s="67">
        <f t="shared" si="48"/>
        <v>0</v>
      </c>
      <c r="CP65" s="67">
        <v>0</v>
      </c>
      <c r="CQ65" s="67">
        <f t="shared" si="49"/>
        <v>0</v>
      </c>
      <c r="CR65" s="66">
        <f t="shared" si="50"/>
        <v>0</v>
      </c>
    </row>
    <row r="66" spans="1:96" s="77" customFormat="1">
      <c r="A66" s="75"/>
      <c r="B66" s="75"/>
      <c r="C66" s="134" t="s">
        <v>225</v>
      </c>
      <c r="D66" s="135" t="s">
        <v>226</v>
      </c>
      <c r="E66" s="149"/>
      <c r="F66" s="149"/>
      <c r="G66" s="76"/>
      <c r="H66" s="149"/>
      <c r="I66" s="76"/>
      <c r="J66" s="149"/>
      <c r="K66" s="76"/>
      <c r="L66" s="149"/>
      <c r="M66" s="76"/>
      <c r="N66" s="76"/>
      <c r="O66" s="76"/>
      <c r="P66" s="76"/>
      <c r="Q66" s="53"/>
      <c r="R66" s="76"/>
      <c r="S66" s="53">
        <v>29868.31</v>
      </c>
      <c r="T66" s="76"/>
      <c r="U66" s="53">
        <f t="shared" si="42"/>
        <v>1190.119999999999</v>
      </c>
      <c r="V66" s="76"/>
      <c r="W66" s="53">
        <v>31058.43</v>
      </c>
      <c r="X66" s="76"/>
      <c r="Y66" s="116">
        <v>0.2</v>
      </c>
      <c r="AA66" s="348">
        <f t="shared" si="0"/>
        <v>31058.43</v>
      </c>
      <c r="AB66" s="352">
        <v>2513.4899999999998</v>
      </c>
      <c r="AC66" s="348">
        <f>IF(AA66=" "," ", ROUND(+AA66*Y66/12,2))</f>
        <v>517.64</v>
      </c>
      <c r="AD66" s="346">
        <f>AB66+AC66</f>
        <v>3031.1299999999997</v>
      </c>
      <c r="AE66" s="352">
        <v>2478.2999999999997</v>
      </c>
      <c r="AF66" s="348">
        <f>ROUND(AC66*$AC$1,2)</f>
        <v>510.39</v>
      </c>
      <c r="AG66" s="348">
        <f>AE66+AF66</f>
        <v>2988.6899999999996</v>
      </c>
      <c r="AH66" s="55">
        <f t="shared" si="51"/>
        <v>0</v>
      </c>
      <c r="AI66" s="72">
        <v>0</v>
      </c>
      <c r="AJ66" s="55">
        <f>IF(AH66=" "," ", ROUND(+AH66*Y66/12,2))</f>
        <v>0</v>
      </c>
      <c r="AK66" s="72">
        <f>AI66+AJ66</f>
        <v>0</v>
      </c>
      <c r="AL66" s="72">
        <v>0</v>
      </c>
      <c r="AM66" s="55">
        <f>ROUND(AJ66*$AC$1,2)</f>
        <v>0</v>
      </c>
      <c r="AN66" s="72">
        <f>AL66+AM66</f>
        <v>0</v>
      </c>
      <c r="AO66" s="56">
        <f t="shared" si="56"/>
        <v>0</v>
      </c>
      <c r="AP66" s="56">
        <v>0</v>
      </c>
      <c r="AQ66" s="56">
        <f>IF(AO66=" "," ", ROUND(+AO66*Y66/12,2))</f>
        <v>0</v>
      </c>
      <c r="AR66" s="73">
        <f>AP66+AQ66</f>
        <v>0</v>
      </c>
      <c r="AS66" s="56">
        <v>0</v>
      </c>
      <c r="AT66" s="56">
        <f>ROUND(AQ66*$AC$1,2)</f>
        <v>0</v>
      </c>
      <c r="AU66" s="73">
        <f>AS66+AT66</f>
        <v>0</v>
      </c>
      <c r="AV66" s="57">
        <f t="shared" si="75"/>
        <v>0</v>
      </c>
      <c r="AW66" s="57">
        <v>0</v>
      </c>
      <c r="AX66" s="114">
        <f>IF(AV66=" "," ", ROUND(+AV66*Y66/12,2))</f>
        <v>0</v>
      </c>
      <c r="AY66" s="57">
        <f t="shared" si="62"/>
        <v>0</v>
      </c>
      <c r="AZ66" s="114">
        <v>0</v>
      </c>
      <c r="BA66" s="114">
        <f>ROUND(AX66*$AC$1,2)</f>
        <v>0</v>
      </c>
      <c r="BB66" s="57">
        <f>BA66+AZ66</f>
        <v>0</v>
      </c>
      <c r="BC66" s="58">
        <f t="shared" si="65"/>
        <v>0</v>
      </c>
      <c r="BD66" s="59">
        <v>0</v>
      </c>
      <c r="BE66" s="59">
        <f>IF(BC66=" "," ", ROUND(+BC66*Y66/12,2))</f>
        <v>0</v>
      </c>
      <c r="BF66" s="58">
        <f>BD66+BE66</f>
        <v>0</v>
      </c>
      <c r="BG66" s="59">
        <v>0</v>
      </c>
      <c r="BH66" s="59">
        <f>ROUND(BE66*$AC$1,2)</f>
        <v>0</v>
      </c>
      <c r="BI66" s="58">
        <f>BH66+BG66</f>
        <v>0</v>
      </c>
      <c r="BJ66" s="60">
        <f t="shared" si="70"/>
        <v>0</v>
      </c>
      <c r="BK66" s="61">
        <v>0</v>
      </c>
      <c r="BL66" s="61">
        <f>IF(BJ66=" "," ", ROUND(+BJ66*Y66/12,2))</f>
        <v>0</v>
      </c>
      <c r="BM66" s="61">
        <f>BK66+BL66</f>
        <v>0</v>
      </c>
      <c r="BN66" s="61">
        <v>0</v>
      </c>
      <c r="BO66" s="61">
        <f>ROUND(BL66*$AC$1,2)</f>
        <v>0</v>
      </c>
      <c r="BP66" s="60">
        <f>BN66+BO66</f>
        <v>0</v>
      </c>
      <c r="BQ66" s="62">
        <f t="shared" si="29"/>
        <v>0</v>
      </c>
      <c r="BR66" s="63">
        <v>0</v>
      </c>
      <c r="BS66" s="63">
        <f>IF(BQ66=" "," ", ROUND(+BQ66*Y66/12,2))</f>
        <v>0</v>
      </c>
      <c r="BT66" s="63">
        <f>BR66+BS66</f>
        <v>0</v>
      </c>
      <c r="BU66" s="63">
        <v>0</v>
      </c>
      <c r="BV66" s="63">
        <f>ROUND(BS66*$AC$1,2)</f>
        <v>0</v>
      </c>
      <c r="BW66" s="62">
        <f>BU66+BV66</f>
        <v>0</v>
      </c>
      <c r="BX66" s="64">
        <f t="shared" si="34"/>
        <v>0</v>
      </c>
      <c r="BY66" s="65">
        <v>0</v>
      </c>
      <c r="BZ66" s="65">
        <f>IF(BX66=" "," ", ROUND(+BX66*Y66/12,2))</f>
        <v>0</v>
      </c>
      <c r="CA66" s="65">
        <f>BY66+BZ66</f>
        <v>0</v>
      </c>
      <c r="CB66" s="65">
        <v>0</v>
      </c>
      <c r="CC66" s="65">
        <f>ROUND(BZ66*$AC$1,2)</f>
        <v>0</v>
      </c>
      <c r="CD66" s="64">
        <f>CB66+CC66</f>
        <v>0</v>
      </c>
      <c r="CE66" s="367">
        <f t="shared" si="39"/>
        <v>29868.31</v>
      </c>
      <c r="CF66" s="368">
        <v>2486.87</v>
      </c>
      <c r="CG66" s="368">
        <f>IF(CE66=" "," ", ROUND(+CE66*Y66/12,2))</f>
        <v>497.81</v>
      </c>
      <c r="CH66" s="368">
        <f>CF66+CG66</f>
        <v>2984.68</v>
      </c>
      <c r="CI66" s="368">
        <v>2452.0499999999997</v>
      </c>
      <c r="CJ66" s="368">
        <f>ROUND(CG66*$AC$1,2)</f>
        <v>490.84</v>
      </c>
      <c r="CK66" s="367">
        <f t="shared" si="40"/>
        <v>2942.89</v>
      </c>
      <c r="CL66" s="66">
        <f t="shared" si="41"/>
        <v>1190.119999999999</v>
      </c>
      <c r="CM66" s="67">
        <v>26.630000000000003</v>
      </c>
      <c r="CN66" s="67">
        <f t="shared" si="47"/>
        <v>19.84</v>
      </c>
      <c r="CO66" s="67">
        <f t="shared" si="48"/>
        <v>46.47</v>
      </c>
      <c r="CP66" s="67">
        <v>26.25</v>
      </c>
      <c r="CQ66" s="67">
        <f t="shared" si="49"/>
        <v>19.559999999999999</v>
      </c>
      <c r="CR66" s="66">
        <f t="shared" si="50"/>
        <v>45.81</v>
      </c>
    </row>
    <row r="67" spans="1:96" s="81" customFormat="1" ht="15" thickBot="1">
      <c r="A67" s="78"/>
      <c r="B67" s="78"/>
      <c r="C67" s="136" t="s">
        <v>227</v>
      </c>
      <c r="D67" s="137" t="s">
        <v>228</v>
      </c>
      <c r="E67" s="79">
        <v>0</v>
      </c>
      <c r="F67" s="79"/>
      <c r="G67" s="79">
        <v>0</v>
      </c>
      <c r="H67" s="79"/>
      <c r="I67" s="79">
        <v>0</v>
      </c>
      <c r="J67" s="79"/>
      <c r="K67" s="79"/>
      <c r="L67" s="79"/>
      <c r="M67" s="79">
        <v>50512.420000000006</v>
      </c>
      <c r="N67" s="79"/>
      <c r="O67" s="79">
        <v>44274.85</v>
      </c>
      <c r="P67" s="79"/>
      <c r="Q67" s="53">
        <v>25648.299999999967</v>
      </c>
      <c r="R67" s="76"/>
      <c r="S67" s="53">
        <v>139.48000000001048</v>
      </c>
      <c r="T67" s="76"/>
      <c r="U67" s="53">
        <f t="shared" si="42"/>
        <v>0</v>
      </c>
      <c r="V67" s="76"/>
      <c r="W67" s="53">
        <v>120575.04999999999</v>
      </c>
      <c r="X67" s="76"/>
      <c r="Y67" s="138">
        <v>0.2</v>
      </c>
      <c r="AA67" s="353">
        <f t="shared" si="0"/>
        <v>120575.04999999999</v>
      </c>
      <c r="AB67" s="354">
        <v>64525.500000000022</v>
      </c>
      <c r="AC67" s="353">
        <f>IF(AA67=" "," ", ROUND(+AA67*Y67/12,2))</f>
        <v>2009.58</v>
      </c>
      <c r="AD67" s="353">
        <f>AB67+AC67</f>
        <v>66535.080000000016</v>
      </c>
      <c r="AE67" s="354">
        <v>63590.83999999996</v>
      </c>
      <c r="AF67" s="353">
        <f>ROUND(AC67*$AC$1,2)</f>
        <v>1981.45</v>
      </c>
      <c r="AG67" s="353">
        <f>AE67+AF67</f>
        <v>65572.289999999964</v>
      </c>
      <c r="AH67" s="82">
        <f t="shared" si="51"/>
        <v>0</v>
      </c>
      <c r="AI67" s="82">
        <v>0</v>
      </c>
      <c r="AJ67" s="82">
        <f>IF(AH67=" "," ", ROUND(+AH67*Y67/12,2))</f>
        <v>0</v>
      </c>
      <c r="AK67" s="82">
        <f>AI67+AJ67</f>
        <v>0</v>
      </c>
      <c r="AL67" s="82">
        <v>0</v>
      </c>
      <c r="AM67" s="82">
        <f>ROUND(AJ67*$AC$1,2)</f>
        <v>0</v>
      </c>
      <c r="AN67" s="82">
        <f t="shared" si="55"/>
        <v>0</v>
      </c>
      <c r="AO67" s="83">
        <f t="shared" si="56"/>
        <v>0</v>
      </c>
      <c r="AP67" s="83">
        <v>0</v>
      </c>
      <c r="AQ67" s="83">
        <f>IF(AO67=" "," ", ROUND(+AO67*Y67/12,2))</f>
        <v>0</v>
      </c>
      <c r="AR67" s="83">
        <f>AP67+AQ67</f>
        <v>0</v>
      </c>
      <c r="AS67" s="83">
        <v>0</v>
      </c>
      <c r="AT67" s="83">
        <f>ROUND(AQ67*$AC$1,2)</f>
        <v>0</v>
      </c>
      <c r="AU67" s="83">
        <f>AS67+AT67</f>
        <v>0</v>
      </c>
      <c r="AV67" s="84">
        <f t="shared" si="75"/>
        <v>0</v>
      </c>
      <c r="AW67" s="84">
        <v>0</v>
      </c>
      <c r="AX67" s="139">
        <f>IF(AV67=" "," ", ROUND(+AV67*Y67/12,2))</f>
        <v>0</v>
      </c>
      <c r="AY67" s="84">
        <f t="shared" si="62"/>
        <v>0</v>
      </c>
      <c r="AZ67" s="139">
        <v>0</v>
      </c>
      <c r="BA67" s="139">
        <f>ROUND(AX67*$AC$1,2)</f>
        <v>0</v>
      </c>
      <c r="BB67" s="84">
        <f>BA67+AZ67</f>
        <v>0</v>
      </c>
      <c r="BC67" s="85">
        <f t="shared" si="65"/>
        <v>0</v>
      </c>
      <c r="BD67" s="86">
        <v>0</v>
      </c>
      <c r="BE67" s="86">
        <f>IF(BC67=" "," ", ROUND(+BC67*Y67/12,2))</f>
        <v>0</v>
      </c>
      <c r="BF67" s="85">
        <f>BD67+BE67</f>
        <v>0</v>
      </c>
      <c r="BG67" s="86">
        <v>0</v>
      </c>
      <c r="BH67" s="86">
        <f>ROUND(BE67*$AC$1,2)</f>
        <v>0</v>
      </c>
      <c r="BI67" s="85">
        <f>BH67+BG67</f>
        <v>0</v>
      </c>
      <c r="BJ67" s="87">
        <f t="shared" si="70"/>
        <v>50512.420000000006</v>
      </c>
      <c r="BK67" s="88">
        <v>33674.799999999996</v>
      </c>
      <c r="BL67" s="88">
        <f>IF(BJ67=" "," ", ROUND(+BJ67*Y67/12,2))</f>
        <v>841.87</v>
      </c>
      <c r="BM67" s="88">
        <f>BK67+BL67</f>
        <v>34516.67</v>
      </c>
      <c r="BN67" s="88">
        <v>33183.480000000032</v>
      </c>
      <c r="BO67" s="88">
        <f>ROUND(BL67*$AC$1,2)</f>
        <v>830.08</v>
      </c>
      <c r="BP67" s="87">
        <f>BN67+BO67</f>
        <v>34013.560000000034</v>
      </c>
      <c r="BQ67" s="62">
        <f t="shared" si="29"/>
        <v>44274.85</v>
      </c>
      <c r="BR67" s="63">
        <v>21735.579999999998</v>
      </c>
      <c r="BS67" s="63">
        <f>IF(BQ67=" "," ", ROUND(+BQ67*Y67/12,2))</f>
        <v>737.91</v>
      </c>
      <c r="BT67" s="63">
        <f>BR67+BS67</f>
        <v>22473.489999999998</v>
      </c>
      <c r="BU67" s="63">
        <v>21421.720000000012</v>
      </c>
      <c r="BV67" s="63">
        <f>ROUND(BS67*$AC$1,2)</f>
        <v>727.58</v>
      </c>
      <c r="BW67" s="62">
        <f>BU67+BV67</f>
        <v>22149.300000000014</v>
      </c>
      <c r="BX67" s="64">
        <f t="shared" si="34"/>
        <v>25648.299999999967</v>
      </c>
      <c r="BY67" s="65">
        <v>9080.0400000000009</v>
      </c>
      <c r="BZ67" s="65">
        <f>IF(BX67=" "," ", ROUND(+BX67*Y67/12,2))</f>
        <v>427.47</v>
      </c>
      <c r="CA67" s="65">
        <f>BY67+BZ67</f>
        <v>9507.51</v>
      </c>
      <c r="CB67" s="65">
        <v>8950.9599999999973</v>
      </c>
      <c r="CC67" s="65">
        <f>ROUND(BZ67*$AC$1,2)</f>
        <v>421.49</v>
      </c>
      <c r="CD67" s="64">
        <f>CB67+CC67</f>
        <v>9372.4499999999971</v>
      </c>
      <c r="CE67" s="367">
        <f t="shared" si="39"/>
        <v>139.48000000001048</v>
      </c>
      <c r="CF67" s="368">
        <v>34.799999999999997</v>
      </c>
      <c r="CG67" s="368">
        <f t="shared" si="44"/>
        <v>2.3199999999999998</v>
      </c>
      <c r="CH67" s="368">
        <f t="shared" si="45"/>
        <v>37.119999999999997</v>
      </c>
      <c r="CI67" s="368">
        <v>34.349999999999994</v>
      </c>
      <c r="CJ67" s="368">
        <f t="shared" si="46"/>
        <v>2.29</v>
      </c>
      <c r="CK67" s="367">
        <f t="shared" si="40"/>
        <v>36.639999999999993</v>
      </c>
      <c r="CL67" s="66">
        <f t="shared" si="41"/>
        <v>0</v>
      </c>
      <c r="CM67" s="67">
        <v>0</v>
      </c>
      <c r="CN67" s="67">
        <f t="shared" si="47"/>
        <v>0</v>
      </c>
      <c r="CO67" s="67">
        <f t="shared" si="48"/>
        <v>0</v>
      </c>
      <c r="CP67" s="67">
        <v>0</v>
      </c>
      <c r="CQ67" s="67">
        <f t="shared" si="49"/>
        <v>0</v>
      </c>
      <c r="CR67" s="66">
        <f t="shared" si="50"/>
        <v>0</v>
      </c>
    </row>
    <row r="68" spans="1:96" s="68" customFormat="1">
      <c r="A68" s="50" t="s">
        <v>229</v>
      </c>
      <c r="B68" s="50"/>
      <c r="C68" s="112" t="s">
        <v>142</v>
      </c>
      <c r="D68" s="51" t="s">
        <v>143</v>
      </c>
      <c r="E68" s="53">
        <v>0</v>
      </c>
      <c r="F68" s="53"/>
      <c r="G68" s="53">
        <v>0</v>
      </c>
      <c r="H68" s="53"/>
      <c r="I68" s="53">
        <v>0</v>
      </c>
      <c r="J68" s="53"/>
      <c r="K68" s="53">
        <v>0</v>
      </c>
      <c r="L68" s="53"/>
      <c r="M68" s="53">
        <v>0</v>
      </c>
      <c r="N68" s="53"/>
      <c r="O68" s="53">
        <v>0</v>
      </c>
      <c r="P68" s="53"/>
      <c r="Q68" s="53">
        <v>0</v>
      </c>
      <c r="R68" s="53"/>
      <c r="S68" s="53">
        <v>0</v>
      </c>
      <c r="T68" s="53"/>
      <c r="U68" s="53">
        <f t="shared" si="42"/>
        <v>0</v>
      </c>
      <c r="V68" s="53"/>
      <c r="W68" s="53">
        <v>0</v>
      </c>
      <c r="X68" s="53"/>
      <c r="Y68" s="113">
        <v>0.2</v>
      </c>
      <c r="Z68" s="54"/>
      <c r="AA68" s="346">
        <f t="shared" si="0"/>
        <v>0</v>
      </c>
      <c r="AB68" s="347">
        <v>0</v>
      </c>
      <c r="AC68" s="346">
        <f t="shared" si="43"/>
        <v>0</v>
      </c>
      <c r="AD68" s="346">
        <f t="shared" si="1"/>
        <v>0</v>
      </c>
      <c r="AE68" s="346">
        <v>0</v>
      </c>
      <c r="AF68" s="346">
        <f t="shared" si="2"/>
        <v>0</v>
      </c>
      <c r="AG68" s="346">
        <f t="shared" si="3"/>
        <v>0</v>
      </c>
      <c r="AH68" s="55">
        <f t="shared" si="51"/>
        <v>0</v>
      </c>
      <c r="AI68" s="55">
        <v>785.4599999999997</v>
      </c>
      <c r="AJ68" s="55">
        <f t="shared" si="52"/>
        <v>0</v>
      </c>
      <c r="AK68" s="55">
        <f t="shared" si="53"/>
        <v>785.4599999999997</v>
      </c>
      <c r="AL68" s="55">
        <v>773.70000000000039</v>
      </c>
      <c r="AM68" s="55">
        <f t="shared" si="54"/>
        <v>0</v>
      </c>
      <c r="AN68" s="55">
        <f t="shared" si="55"/>
        <v>773.70000000000039</v>
      </c>
      <c r="AO68" s="56">
        <f t="shared" si="56"/>
        <v>0</v>
      </c>
      <c r="AP68" s="56">
        <v>0</v>
      </c>
      <c r="AQ68" s="56">
        <f t="shared" si="57"/>
        <v>0</v>
      </c>
      <c r="AR68" s="56">
        <f t="shared" si="58"/>
        <v>0</v>
      </c>
      <c r="AS68" s="56">
        <v>0</v>
      </c>
      <c r="AT68" s="56">
        <f t="shared" si="59"/>
        <v>0</v>
      </c>
      <c r="AU68" s="56">
        <f t="shared" si="60"/>
        <v>0</v>
      </c>
      <c r="AV68" s="57">
        <f t="shared" si="75"/>
        <v>0</v>
      </c>
      <c r="AW68" s="57">
        <v>0</v>
      </c>
      <c r="AX68" s="114">
        <f t="shared" si="61"/>
        <v>0</v>
      </c>
      <c r="AY68" s="57">
        <f t="shared" si="62"/>
        <v>0</v>
      </c>
      <c r="AZ68" s="114">
        <v>0</v>
      </c>
      <c r="BA68" s="114">
        <f t="shared" si="63"/>
        <v>0</v>
      </c>
      <c r="BB68" s="57">
        <f t="shared" si="64"/>
        <v>0</v>
      </c>
      <c r="BC68" s="58">
        <f t="shared" si="65"/>
        <v>0</v>
      </c>
      <c r="BD68" s="59">
        <v>0</v>
      </c>
      <c r="BE68" s="59">
        <f t="shared" si="66"/>
        <v>0</v>
      </c>
      <c r="BF68" s="58">
        <f t="shared" si="67"/>
        <v>0</v>
      </c>
      <c r="BG68" s="59">
        <v>0</v>
      </c>
      <c r="BH68" s="59">
        <f t="shared" si="68"/>
        <v>0</v>
      </c>
      <c r="BI68" s="58">
        <f t="shared" si="69"/>
        <v>0</v>
      </c>
      <c r="BJ68" s="60">
        <f t="shared" si="70"/>
        <v>0</v>
      </c>
      <c r="BK68" s="61">
        <v>0</v>
      </c>
      <c r="BL68" s="61">
        <f t="shared" si="71"/>
        <v>0</v>
      </c>
      <c r="BM68" s="61">
        <f t="shared" si="72"/>
        <v>0</v>
      </c>
      <c r="BN68" s="61">
        <v>0</v>
      </c>
      <c r="BO68" s="61">
        <f t="shared" si="73"/>
        <v>0</v>
      </c>
      <c r="BP68" s="60">
        <f t="shared" si="74"/>
        <v>0</v>
      </c>
      <c r="BQ68" s="62">
        <f t="shared" si="29"/>
        <v>0</v>
      </c>
      <c r="BR68" s="63">
        <v>0</v>
      </c>
      <c r="BS68" s="63">
        <f t="shared" si="30"/>
        <v>0</v>
      </c>
      <c r="BT68" s="63">
        <f t="shared" si="31"/>
        <v>0</v>
      </c>
      <c r="BU68" s="63">
        <v>0</v>
      </c>
      <c r="BV68" s="63">
        <f t="shared" si="32"/>
        <v>0</v>
      </c>
      <c r="BW68" s="62">
        <f t="shared" si="33"/>
        <v>0</v>
      </c>
      <c r="BX68" s="64">
        <f t="shared" si="34"/>
        <v>0</v>
      </c>
      <c r="BY68" s="65">
        <v>0</v>
      </c>
      <c r="BZ68" s="65">
        <f t="shared" si="35"/>
        <v>0</v>
      </c>
      <c r="CA68" s="65">
        <f t="shared" si="36"/>
        <v>0</v>
      </c>
      <c r="CB68" s="65">
        <v>0</v>
      </c>
      <c r="CC68" s="65">
        <f t="shared" si="37"/>
        <v>0</v>
      </c>
      <c r="CD68" s="64">
        <f t="shared" si="38"/>
        <v>0</v>
      </c>
      <c r="CE68" s="367">
        <f t="shared" si="39"/>
        <v>0</v>
      </c>
      <c r="CF68" s="368">
        <v>0</v>
      </c>
      <c r="CG68" s="368">
        <f t="shared" si="44"/>
        <v>0</v>
      </c>
      <c r="CH68" s="368">
        <f t="shared" si="45"/>
        <v>0</v>
      </c>
      <c r="CI68" s="368">
        <v>0</v>
      </c>
      <c r="CJ68" s="368">
        <f t="shared" si="46"/>
        <v>0</v>
      </c>
      <c r="CK68" s="367">
        <f t="shared" si="40"/>
        <v>0</v>
      </c>
      <c r="CL68" s="66">
        <f t="shared" si="41"/>
        <v>0</v>
      </c>
      <c r="CM68" s="67">
        <v>0</v>
      </c>
      <c r="CN68" s="67">
        <f t="shared" si="47"/>
        <v>0</v>
      </c>
      <c r="CO68" s="67">
        <f t="shared" si="48"/>
        <v>0</v>
      </c>
      <c r="CP68" s="67">
        <v>0</v>
      </c>
      <c r="CQ68" s="67">
        <f t="shared" si="49"/>
        <v>0</v>
      </c>
      <c r="CR68" s="66">
        <f t="shared" si="50"/>
        <v>0</v>
      </c>
    </row>
    <row r="69" spans="1:96" s="74" customFormat="1">
      <c r="A69" s="69"/>
      <c r="B69" s="69"/>
      <c r="C69" s="112" t="s">
        <v>142</v>
      </c>
      <c r="D69" s="70" t="s">
        <v>144</v>
      </c>
      <c r="E69" s="52">
        <v>0</v>
      </c>
      <c r="F69" s="52"/>
      <c r="G69" s="53">
        <v>0</v>
      </c>
      <c r="H69" s="52"/>
      <c r="I69" s="53">
        <v>0</v>
      </c>
      <c r="J69" s="52"/>
      <c r="K69" s="53">
        <v>0</v>
      </c>
      <c r="L69" s="52"/>
      <c r="M69" s="53">
        <v>0</v>
      </c>
      <c r="N69" s="53"/>
      <c r="O69" s="53">
        <v>0</v>
      </c>
      <c r="P69" s="53"/>
      <c r="Q69" s="53">
        <v>0</v>
      </c>
      <c r="R69" s="53"/>
      <c r="S69" s="53">
        <v>0</v>
      </c>
      <c r="T69" s="53"/>
      <c r="U69" s="53">
        <f t="shared" si="42"/>
        <v>0</v>
      </c>
      <c r="V69" s="53"/>
      <c r="W69" s="53">
        <v>0</v>
      </c>
      <c r="X69" s="53"/>
      <c r="Y69" s="116">
        <v>0.2</v>
      </c>
      <c r="Z69" s="71"/>
      <c r="AA69" s="348">
        <f t="shared" si="0"/>
        <v>0</v>
      </c>
      <c r="AB69" s="349">
        <v>0</v>
      </c>
      <c r="AC69" s="348">
        <f t="shared" si="43"/>
        <v>0</v>
      </c>
      <c r="AD69" s="346">
        <f t="shared" si="1"/>
        <v>0</v>
      </c>
      <c r="AE69" s="348">
        <v>0</v>
      </c>
      <c r="AF69" s="348">
        <f t="shared" si="2"/>
        <v>0</v>
      </c>
      <c r="AG69" s="348">
        <f t="shared" si="3"/>
        <v>0</v>
      </c>
      <c r="AH69" s="55">
        <f t="shared" si="51"/>
        <v>0</v>
      </c>
      <c r="AI69" s="72">
        <v>1055.2599999999995</v>
      </c>
      <c r="AJ69" s="55">
        <f t="shared" si="52"/>
        <v>0</v>
      </c>
      <c r="AK69" s="72">
        <f t="shared" si="53"/>
        <v>1055.2599999999995</v>
      </c>
      <c r="AL69" s="72">
        <v>1039.3000000000006</v>
      </c>
      <c r="AM69" s="55">
        <f t="shared" si="54"/>
        <v>0</v>
      </c>
      <c r="AN69" s="72">
        <f t="shared" si="55"/>
        <v>1039.3000000000006</v>
      </c>
      <c r="AO69" s="56">
        <f t="shared" si="56"/>
        <v>0</v>
      </c>
      <c r="AP69" s="56">
        <v>0</v>
      </c>
      <c r="AQ69" s="56">
        <f t="shared" si="57"/>
        <v>0</v>
      </c>
      <c r="AR69" s="73">
        <f t="shared" si="58"/>
        <v>0</v>
      </c>
      <c r="AS69" s="56">
        <v>0</v>
      </c>
      <c r="AT69" s="56">
        <f t="shared" si="59"/>
        <v>0</v>
      </c>
      <c r="AU69" s="73">
        <f t="shared" si="60"/>
        <v>0</v>
      </c>
      <c r="AV69" s="57">
        <f t="shared" si="75"/>
        <v>0</v>
      </c>
      <c r="AW69" s="57">
        <v>0</v>
      </c>
      <c r="AX69" s="114">
        <f t="shared" si="61"/>
        <v>0</v>
      </c>
      <c r="AY69" s="57">
        <f t="shared" si="62"/>
        <v>0</v>
      </c>
      <c r="AZ69" s="114">
        <v>0</v>
      </c>
      <c r="BA69" s="114">
        <f t="shared" si="63"/>
        <v>0</v>
      </c>
      <c r="BB69" s="57">
        <f t="shared" si="64"/>
        <v>0</v>
      </c>
      <c r="BC69" s="58">
        <f t="shared" si="65"/>
        <v>0</v>
      </c>
      <c r="BD69" s="59">
        <v>0</v>
      </c>
      <c r="BE69" s="59">
        <f t="shared" si="66"/>
        <v>0</v>
      </c>
      <c r="BF69" s="58">
        <f t="shared" si="67"/>
        <v>0</v>
      </c>
      <c r="BG69" s="59">
        <v>0</v>
      </c>
      <c r="BH69" s="59">
        <f t="shared" si="68"/>
        <v>0</v>
      </c>
      <c r="BI69" s="58">
        <f t="shared" si="69"/>
        <v>0</v>
      </c>
      <c r="BJ69" s="60">
        <f t="shared" si="70"/>
        <v>0</v>
      </c>
      <c r="BK69" s="61">
        <v>0</v>
      </c>
      <c r="BL69" s="61">
        <f t="shared" si="71"/>
        <v>0</v>
      </c>
      <c r="BM69" s="61">
        <f t="shared" si="72"/>
        <v>0</v>
      </c>
      <c r="BN69" s="61">
        <v>0</v>
      </c>
      <c r="BO69" s="61">
        <f t="shared" si="73"/>
        <v>0</v>
      </c>
      <c r="BP69" s="60">
        <f t="shared" si="74"/>
        <v>0</v>
      </c>
      <c r="BQ69" s="62">
        <f t="shared" si="29"/>
        <v>0</v>
      </c>
      <c r="BR69" s="63">
        <v>0</v>
      </c>
      <c r="BS69" s="63">
        <f t="shared" si="30"/>
        <v>0</v>
      </c>
      <c r="BT69" s="63">
        <f t="shared" si="31"/>
        <v>0</v>
      </c>
      <c r="BU69" s="63">
        <v>0</v>
      </c>
      <c r="BV69" s="63">
        <f t="shared" si="32"/>
        <v>0</v>
      </c>
      <c r="BW69" s="62">
        <f t="shared" si="33"/>
        <v>0</v>
      </c>
      <c r="BX69" s="64">
        <f t="shared" si="34"/>
        <v>0</v>
      </c>
      <c r="BY69" s="65">
        <v>0</v>
      </c>
      <c r="BZ69" s="65">
        <f t="shared" si="35"/>
        <v>0</v>
      </c>
      <c r="CA69" s="65">
        <f t="shared" si="36"/>
        <v>0</v>
      </c>
      <c r="CB69" s="65">
        <v>0</v>
      </c>
      <c r="CC69" s="65">
        <f t="shared" si="37"/>
        <v>0</v>
      </c>
      <c r="CD69" s="64">
        <f t="shared" si="38"/>
        <v>0</v>
      </c>
      <c r="CE69" s="367">
        <f t="shared" si="39"/>
        <v>0</v>
      </c>
      <c r="CF69" s="368">
        <v>0</v>
      </c>
      <c r="CG69" s="368">
        <f t="shared" si="44"/>
        <v>0</v>
      </c>
      <c r="CH69" s="368">
        <f t="shared" si="45"/>
        <v>0</v>
      </c>
      <c r="CI69" s="368">
        <v>0</v>
      </c>
      <c r="CJ69" s="368">
        <f t="shared" si="46"/>
        <v>0</v>
      </c>
      <c r="CK69" s="367">
        <f t="shared" si="40"/>
        <v>0</v>
      </c>
      <c r="CL69" s="66">
        <f t="shared" si="41"/>
        <v>0</v>
      </c>
      <c r="CM69" s="67">
        <v>0</v>
      </c>
      <c r="CN69" s="67">
        <f t="shared" si="47"/>
        <v>0</v>
      </c>
      <c r="CO69" s="67">
        <f t="shared" si="48"/>
        <v>0</v>
      </c>
      <c r="CP69" s="67">
        <v>0</v>
      </c>
      <c r="CQ69" s="67">
        <f t="shared" si="49"/>
        <v>0</v>
      </c>
      <c r="CR69" s="66">
        <f t="shared" si="50"/>
        <v>0</v>
      </c>
    </row>
    <row r="70" spans="1:96" s="74" customFormat="1">
      <c r="A70" s="69"/>
      <c r="B70" s="69"/>
      <c r="C70" s="115" t="s">
        <v>145</v>
      </c>
      <c r="D70" s="70" t="s">
        <v>146</v>
      </c>
      <c r="E70" s="52">
        <v>0</v>
      </c>
      <c r="F70" s="52"/>
      <c r="G70" s="53">
        <v>0</v>
      </c>
      <c r="H70" s="52"/>
      <c r="I70" s="53">
        <v>0</v>
      </c>
      <c r="J70" s="52"/>
      <c r="K70" s="53">
        <v>0</v>
      </c>
      <c r="L70" s="52"/>
      <c r="M70" s="53">
        <v>0</v>
      </c>
      <c r="N70" s="53"/>
      <c r="O70" s="53">
        <v>0</v>
      </c>
      <c r="P70" s="53"/>
      <c r="Q70" s="53">
        <v>0</v>
      </c>
      <c r="R70" s="53"/>
      <c r="S70" s="53">
        <v>0</v>
      </c>
      <c r="T70" s="53"/>
      <c r="U70" s="53">
        <f t="shared" si="42"/>
        <v>0</v>
      </c>
      <c r="V70" s="53"/>
      <c r="W70" s="53">
        <v>0</v>
      </c>
      <c r="X70" s="53"/>
      <c r="Y70" s="116">
        <v>0.2</v>
      </c>
      <c r="Z70" s="71"/>
      <c r="AA70" s="348">
        <f t="shared" si="0"/>
        <v>0</v>
      </c>
      <c r="AB70" s="349">
        <v>0</v>
      </c>
      <c r="AC70" s="348">
        <f t="shared" si="43"/>
        <v>0</v>
      </c>
      <c r="AD70" s="346">
        <f t="shared" si="1"/>
        <v>0</v>
      </c>
      <c r="AE70" s="349">
        <v>0</v>
      </c>
      <c r="AF70" s="348">
        <f t="shared" si="2"/>
        <v>0</v>
      </c>
      <c r="AG70" s="348">
        <f t="shared" si="3"/>
        <v>0</v>
      </c>
      <c r="AH70" s="55">
        <f t="shared" si="51"/>
        <v>0</v>
      </c>
      <c r="AI70" s="72">
        <v>0</v>
      </c>
      <c r="AJ70" s="55">
        <f t="shared" si="52"/>
        <v>0</v>
      </c>
      <c r="AK70" s="72">
        <f t="shared" si="53"/>
        <v>0</v>
      </c>
      <c r="AL70" s="72">
        <v>0</v>
      </c>
      <c r="AM70" s="55">
        <f t="shared" si="54"/>
        <v>0</v>
      </c>
      <c r="AN70" s="72">
        <f t="shared" si="55"/>
        <v>0</v>
      </c>
      <c r="AO70" s="56">
        <f t="shared" si="56"/>
        <v>0</v>
      </c>
      <c r="AP70" s="56">
        <v>0</v>
      </c>
      <c r="AQ70" s="56">
        <f t="shared" si="57"/>
        <v>0</v>
      </c>
      <c r="AR70" s="73">
        <f t="shared" si="58"/>
        <v>0</v>
      </c>
      <c r="AS70" s="56">
        <v>0</v>
      </c>
      <c r="AT70" s="56">
        <f t="shared" si="59"/>
        <v>0</v>
      </c>
      <c r="AU70" s="73">
        <f t="shared" si="60"/>
        <v>0</v>
      </c>
      <c r="AV70" s="57">
        <f t="shared" si="75"/>
        <v>0</v>
      </c>
      <c r="AW70" s="57">
        <v>0</v>
      </c>
      <c r="AX70" s="114">
        <f t="shared" si="61"/>
        <v>0</v>
      </c>
      <c r="AY70" s="57">
        <f t="shared" si="62"/>
        <v>0</v>
      </c>
      <c r="AZ70" s="114">
        <v>0</v>
      </c>
      <c r="BA70" s="114">
        <f t="shared" si="63"/>
        <v>0</v>
      </c>
      <c r="BB70" s="57">
        <f t="shared" si="64"/>
        <v>0</v>
      </c>
      <c r="BC70" s="58">
        <f t="shared" si="65"/>
        <v>0</v>
      </c>
      <c r="BD70" s="59">
        <v>0</v>
      </c>
      <c r="BE70" s="59">
        <f t="shared" si="66"/>
        <v>0</v>
      </c>
      <c r="BF70" s="58">
        <f t="shared" si="67"/>
        <v>0</v>
      </c>
      <c r="BG70" s="59">
        <v>0</v>
      </c>
      <c r="BH70" s="59">
        <f t="shared" si="68"/>
        <v>0</v>
      </c>
      <c r="BI70" s="58">
        <f t="shared" si="69"/>
        <v>0</v>
      </c>
      <c r="BJ70" s="60">
        <f t="shared" si="70"/>
        <v>0</v>
      </c>
      <c r="BK70" s="61">
        <v>0</v>
      </c>
      <c r="BL70" s="61">
        <f t="shared" si="71"/>
        <v>0</v>
      </c>
      <c r="BM70" s="61">
        <f t="shared" si="72"/>
        <v>0</v>
      </c>
      <c r="BN70" s="61">
        <v>0</v>
      </c>
      <c r="BO70" s="61">
        <f t="shared" si="73"/>
        <v>0</v>
      </c>
      <c r="BP70" s="60">
        <f t="shared" si="74"/>
        <v>0</v>
      </c>
      <c r="BQ70" s="62">
        <f t="shared" si="29"/>
        <v>0</v>
      </c>
      <c r="BR70" s="63">
        <v>0</v>
      </c>
      <c r="BS70" s="63">
        <f t="shared" si="30"/>
        <v>0</v>
      </c>
      <c r="BT70" s="63">
        <f t="shared" si="31"/>
        <v>0</v>
      </c>
      <c r="BU70" s="63">
        <v>0</v>
      </c>
      <c r="BV70" s="63">
        <f t="shared" si="32"/>
        <v>0</v>
      </c>
      <c r="BW70" s="62">
        <f t="shared" si="33"/>
        <v>0</v>
      </c>
      <c r="BX70" s="64">
        <f t="shared" si="34"/>
        <v>0</v>
      </c>
      <c r="BY70" s="65">
        <v>0</v>
      </c>
      <c r="BZ70" s="65">
        <f t="shared" si="35"/>
        <v>0</v>
      </c>
      <c r="CA70" s="65">
        <f t="shared" si="36"/>
        <v>0</v>
      </c>
      <c r="CB70" s="65">
        <v>0</v>
      </c>
      <c r="CC70" s="65">
        <f t="shared" si="37"/>
        <v>0</v>
      </c>
      <c r="CD70" s="64">
        <f t="shared" si="38"/>
        <v>0</v>
      </c>
      <c r="CE70" s="367">
        <f t="shared" si="39"/>
        <v>0</v>
      </c>
      <c r="CF70" s="368">
        <v>0</v>
      </c>
      <c r="CG70" s="368">
        <f t="shared" si="44"/>
        <v>0</v>
      </c>
      <c r="CH70" s="368">
        <f t="shared" si="45"/>
        <v>0</v>
      </c>
      <c r="CI70" s="368">
        <v>0</v>
      </c>
      <c r="CJ70" s="368">
        <f t="shared" si="46"/>
        <v>0</v>
      </c>
      <c r="CK70" s="367">
        <f t="shared" si="40"/>
        <v>0</v>
      </c>
      <c r="CL70" s="66">
        <f t="shared" si="41"/>
        <v>0</v>
      </c>
      <c r="CM70" s="67">
        <v>0</v>
      </c>
      <c r="CN70" s="67">
        <f t="shared" si="47"/>
        <v>0</v>
      </c>
      <c r="CO70" s="67">
        <f t="shared" si="48"/>
        <v>0</v>
      </c>
      <c r="CP70" s="67">
        <v>0</v>
      </c>
      <c r="CQ70" s="67">
        <f t="shared" si="49"/>
        <v>0</v>
      </c>
      <c r="CR70" s="66">
        <f t="shared" si="50"/>
        <v>0</v>
      </c>
    </row>
    <row r="71" spans="1:96" s="74" customFormat="1">
      <c r="A71" s="69"/>
      <c r="B71" s="69"/>
      <c r="C71" s="115" t="s">
        <v>147</v>
      </c>
      <c r="D71" s="117" t="s">
        <v>148</v>
      </c>
      <c r="E71" s="52">
        <v>1240.18</v>
      </c>
      <c r="F71" s="52"/>
      <c r="G71" s="53">
        <v>0</v>
      </c>
      <c r="H71" s="52"/>
      <c r="I71" s="53">
        <v>0</v>
      </c>
      <c r="J71" s="52"/>
      <c r="K71" s="53">
        <v>-4.5474735088646412E-13</v>
      </c>
      <c r="L71" s="52"/>
      <c r="M71" s="53">
        <v>0</v>
      </c>
      <c r="N71" s="53"/>
      <c r="O71" s="53">
        <v>0</v>
      </c>
      <c r="P71" s="53"/>
      <c r="Q71" s="53">
        <v>0</v>
      </c>
      <c r="R71" s="53"/>
      <c r="S71" s="53">
        <v>4.5474735088646412E-13</v>
      </c>
      <c r="T71" s="53"/>
      <c r="U71" s="53">
        <f t="shared" si="42"/>
        <v>0</v>
      </c>
      <c r="V71" s="53"/>
      <c r="W71" s="53">
        <v>1240.18</v>
      </c>
      <c r="X71" s="53"/>
      <c r="Y71" s="116">
        <v>0.2</v>
      </c>
      <c r="Z71" s="71"/>
      <c r="AA71" s="348">
        <f t="shared" si="0"/>
        <v>1240.18</v>
      </c>
      <c r="AB71" s="349">
        <v>1839.6300000000022</v>
      </c>
      <c r="AC71" s="348">
        <f t="shared" si="43"/>
        <v>20.67</v>
      </c>
      <c r="AD71" s="346">
        <f t="shared" si="1"/>
        <v>1860.3000000000022</v>
      </c>
      <c r="AE71" s="349">
        <v>1812.3700000000001</v>
      </c>
      <c r="AF71" s="348">
        <f t="shared" si="2"/>
        <v>20.38</v>
      </c>
      <c r="AG71" s="348">
        <f t="shared" si="3"/>
        <v>1832.7500000000002</v>
      </c>
      <c r="AH71" s="55">
        <f t="shared" si="51"/>
        <v>1240.18</v>
      </c>
      <c r="AI71" s="72">
        <v>1054.5499999999993</v>
      </c>
      <c r="AJ71" s="55">
        <f t="shared" si="52"/>
        <v>20.67</v>
      </c>
      <c r="AK71" s="72">
        <f t="shared" si="53"/>
        <v>1075.2199999999993</v>
      </c>
      <c r="AL71" s="72">
        <v>1039.0700000000004</v>
      </c>
      <c r="AM71" s="55">
        <f t="shared" si="54"/>
        <v>20.38</v>
      </c>
      <c r="AN71" s="72">
        <f t="shared" si="55"/>
        <v>1059.4500000000005</v>
      </c>
      <c r="AO71" s="56">
        <f t="shared" si="56"/>
        <v>0</v>
      </c>
      <c r="AP71" s="56">
        <v>0</v>
      </c>
      <c r="AQ71" s="56">
        <f t="shared" si="57"/>
        <v>0</v>
      </c>
      <c r="AR71" s="73">
        <f t="shared" si="58"/>
        <v>0</v>
      </c>
      <c r="AS71" s="56">
        <v>0</v>
      </c>
      <c r="AT71" s="56">
        <f t="shared" si="59"/>
        <v>0</v>
      </c>
      <c r="AU71" s="73">
        <f t="shared" si="60"/>
        <v>0</v>
      </c>
      <c r="AV71" s="57">
        <f t="shared" si="75"/>
        <v>0</v>
      </c>
      <c r="AW71" s="57">
        <v>0</v>
      </c>
      <c r="AX71" s="114">
        <f t="shared" si="61"/>
        <v>0</v>
      </c>
      <c r="AY71" s="57">
        <f t="shared" si="62"/>
        <v>0</v>
      </c>
      <c r="AZ71" s="114">
        <v>0</v>
      </c>
      <c r="BA71" s="114">
        <f t="shared" si="63"/>
        <v>0</v>
      </c>
      <c r="BB71" s="57">
        <f t="shared" si="64"/>
        <v>0</v>
      </c>
      <c r="BC71" s="58">
        <f t="shared" si="65"/>
        <v>-4.5474735088646412E-13</v>
      </c>
      <c r="BD71" s="59">
        <v>0</v>
      </c>
      <c r="BE71" s="59">
        <f t="shared" si="66"/>
        <v>0</v>
      </c>
      <c r="BF71" s="58">
        <f t="shared" si="67"/>
        <v>0</v>
      </c>
      <c r="BG71" s="59">
        <v>0</v>
      </c>
      <c r="BH71" s="59">
        <f t="shared" si="68"/>
        <v>0</v>
      </c>
      <c r="BI71" s="58">
        <f t="shared" si="69"/>
        <v>0</v>
      </c>
      <c r="BJ71" s="60">
        <f t="shared" si="70"/>
        <v>0</v>
      </c>
      <c r="BK71" s="61">
        <v>0</v>
      </c>
      <c r="BL71" s="61">
        <f t="shared" si="71"/>
        <v>0</v>
      </c>
      <c r="BM71" s="61">
        <f t="shared" si="72"/>
        <v>0</v>
      </c>
      <c r="BN71" s="61">
        <v>0</v>
      </c>
      <c r="BO71" s="61">
        <f t="shared" si="73"/>
        <v>0</v>
      </c>
      <c r="BP71" s="60">
        <f t="shared" si="74"/>
        <v>0</v>
      </c>
      <c r="BQ71" s="62">
        <f t="shared" si="29"/>
        <v>0</v>
      </c>
      <c r="BR71" s="63">
        <v>0</v>
      </c>
      <c r="BS71" s="63">
        <f t="shared" si="30"/>
        <v>0</v>
      </c>
      <c r="BT71" s="63">
        <f t="shared" si="31"/>
        <v>0</v>
      </c>
      <c r="BU71" s="63">
        <v>0</v>
      </c>
      <c r="BV71" s="63">
        <f t="shared" si="32"/>
        <v>0</v>
      </c>
      <c r="BW71" s="62">
        <f t="shared" si="33"/>
        <v>0</v>
      </c>
      <c r="BX71" s="64">
        <f t="shared" si="34"/>
        <v>0</v>
      </c>
      <c r="BY71" s="65">
        <v>0</v>
      </c>
      <c r="BZ71" s="65">
        <f t="shared" si="35"/>
        <v>0</v>
      </c>
      <c r="CA71" s="65">
        <f t="shared" si="36"/>
        <v>0</v>
      </c>
      <c r="CB71" s="65">
        <v>0</v>
      </c>
      <c r="CC71" s="65">
        <f t="shared" si="37"/>
        <v>0</v>
      </c>
      <c r="CD71" s="64">
        <f t="shared" si="38"/>
        <v>0</v>
      </c>
      <c r="CE71" s="367">
        <f t="shared" si="39"/>
        <v>4.5474735088646412E-13</v>
      </c>
      <c r="CF71" s="368">
        <v>0</v>
      </c>
      <c r="CG71" s="368">
        <f t="shared" si="44"/>
        <v>0</v>
      </c>
      <c r="CH71" s="368">
        <f t="shared" si="45"/>
        <v>0</v>
      </c>
      <c r="CI71" s="368">
        <v>0</v>
      </c>
      <c r="CJ71" s="368">
        <f t="shared" si="46"/>
        <v>0</v>
      </c>
      <c r="CK71" s="367">
        <f t="shared" si="40"/>
        <v>0</v>
      </c>
      <c r="CL71" s="66">
        <f t="shared" si="41"/>
        <v>0</v>
      </c>
      <c r="CM71" s="67">
        <v>0</v>
      </c>
      <c r="CN71" s="67">
        <f t="shared" si="47"/>
        <v>0</v>
      </c>
      <c r="CO71" s="67">
        <f t="shared" si="48"/>
        <v>0</v>
      </c>
      <c r="CP71" s="67">
        <v>0</v>
      </c>
      <c r="CQ71" s="67">
        <f t="shared" si="49"/>
        <v>0</v>
      </c>
      <c r="CR71" s="66">
        <f t="shared" si="50"/>
        <v>0</v>
      </c>
    </row>
    <row r="72" spans="1:96" s="74" customFormat="1">
      <c r="A72" s="69"/>
      <c r="B72" s="69"/>
      <c r="C72" s="115" t="s">
        <v>147</v>
      </c>
      <c r="D72" s="117" t="s">
        <v>149</v>
      </c>
      <c r="E72" s="52">
        <v>1666.32</v>
      </c>
      <c r="F72" s="52"/>
      <c r="G72" s="53">
        <v>0</v>
      </c>
      <c r="H72" s="52"/>
      <c r="I72" s="53">
        <v>0</v>
      </c>
      <c r="J72" s="52"/>
      <c r="K72" s="53">
        <v>-4.5474735088646412E-13</v>
      </c>
      <c r="L72" s="52"/>
      <c r="M72" s="53">
        <v>0</v>
      </c>
      <c r="N72" s="53"/>
      <c r="O72" s="53">
        <v>0</v>
      </c>
      <c r="P72" s="53"/>
      <c r="Q72" s="53">
        <v>0</v>
      </c>
      <c r="R72" s="53"/>
      <c r="S72" s="53">
        <v>6.8212102632969618E-13</v>
      </c>
      <c r="T72" s="53"/>
      <c r="U72" s="53">
        <f t="shared" si="42"/>
        <v>0</v>
      </c>
      <c r="V72" s="53"/>
      <c r="W72" s="53">
        <v>1666.3200000000002</v>
      </c>
      <c r="X72" s="53"/>
      <c r="Y72" s="116">
        <v>0.2</v>
      </c>
      <c r="Z72" s="71"/>
      <c r="AA72" s="348">
        <f t="shared" si="0"/>
        <v>1666.3200000000002</v>
      </c>
      <c r="AB72" s="349">
        <v>2471.5299999999988</v>
      </c>
      <c r="AC72" s="348">
        <f t="shared" si="43"/>
        <v>27.77</v>
      </c>
      <c r="AD72" s="346">
        <f t="shared" si="1"/>
        <v>2499.2999999999988</v>
      </c>
      <c r="AE72" s="349">
        <v>2434.6499999999992</v>
      </c>
      <c r="AF72" s="348">
        <f t="shared" si="2"/>
        <v>27.38</v>
      </c>
      <c r="AG72" s="348">
        <f t="shared" si="3"/>
        <v>2462.0299999999993</v>
      </c>
      <c r="AH72" s="55">
        <f t="shared" si="51"/>
        <v>1666.32</v>
      </c>
      <c r="AI72" s="72">
        <v>2892.5699999999983</v>
      </c>
      <c r="AJ72" s="55">
        <f t="shared" si="52"/>
        <v>27.77</v>
      </c>
      <c r="AK72" s="72">
        <f t="shared" si="53"/>
        <v>2920.3399999999983</v>
      </c>
      <c r="AL72" s="72">
        <v>2849.5899999999983</v>
      </c>
      <c r="AM72" s="55">
        <f t="shared" si="54"/>
        <v>27.38</v>
      </c>
      <c r="AN72" s="72">
        <f t="shared" si="55"/>
        <v>2876.9699999999984</v>
      </c>
      <c r="AO72" s="56">
        <f t="shared" si="56"/>
        <v>0</v>
      </c>
      <c r="AP72" s="56">
        <v>0</v>
      </c>
      <c r="AQ72" s="56">
        <f t="shared" si="57"/>
        <v>0</v>
      </c>
      <c r="AR72" s="73">
        <f t="shared" si="58"/>
        <v>0</v>
      </c>
      <c r="AS72" s="56">
        <v>0</v>
      </c>
      <c r="AT72" s="56">
        <f t="shared" si="59"/>
        <v>0</v>
      </c>
      <c r="AU72" s="73">
        <f t="shared" si="60"/>
        <v>0</v>
      </c>
      <c r="AV72" s="57">
        <f t="shared" si="75"/>
        <v>0</v>
      </c>
      <c r="AW72" s="57">
        <v>0</v>
      </c>
      <c r="AX72" s="114">
        <f t="shared" si="61"/>
        <v>0</v>
      </c>
      <c r="AY72" s="57">
        <f t="shared" si="62"/>
        <v>0</v>
      </c>
      <c r="AZ72" s="114">
        <v>0</v>
      </c>
      <c r="BA72" s="114">
        <f t="shared" si="63"/>
        <v>0</v>
      </c>
      <c r="BB72" s="57">
        <f t="shared" si="64"/>
        <v>0</v>
      </c>
      <c r="BC72" s="58">
        <f t="shared" si="65"/>
        <v>-4.5474735088646412E-13</v>
      </c>
      <c r="BD72" s="59">
        <v>0</v>
      </c>
      <c r="BE72" s="59">
        <f t="shared" si="66"/>
        <v>0</v>
      </c>
      <c r="BF72" s="58">
        <f t="shared" si="67"/>
        <v>0</v>
      </c>
      <c r="BG72" s="59">
        <v>0</v>
      </c>
      <c r="BH72" s="59">
        <f t="shared" si="68"/>
        <v>0</v>
      </c>
      <c r="BI72" s="58">
        <f t="shared" si="69"/>
        <v>0</v>
      </c>
      <c r="BJ72" s="60">
        <f t="shared" si="70"/>
        <v>0</v>
      </c>
      <c r="BK72" s="61">
        <v>0</v>
      </c>
      <c r="BL72" s="61">
        <f t="shared" si="71"/>
        <v>0</v>
      </c>
      <c r="BM72" s="61">
        <f t="shared" si="72"/>
        <v>0</v>
      </c>
      <c r="BN72" s="61">
        <v>0</v>
      </c>
      <c r="BO72" s="61">
        <f t="shared" si="73"/>
        <v>0</v>
      </c>
      <c r="BP72" s="60">
        <f t="shared" si="74"/>
        <v>0</v>
      </c>
      <c r="BQ72" s="62">
        <f t="shared" si="29"/>
        <v>0</v>
      </c>
      <c r="BR72" s="63">
        <v>0</v>
      </c>
      <c r="BS72" s="63">
        <f t="shared" si="30"/>
        <v>0</v>
      </c>
      <c r="BT72" s="63">
        <f t="shared" si="31"/>
        <v>0</v>
      </c>
      <c r="BU72" s="63">
        <v>0</v>
      </c>
      <c r="BV72" s="63">
        <f t="shared" si="32"/>
        <v>0</v>
      </c>
      <c r="BW72" s="62">
        <f t="shared" si="33"/>
        <v>0</v>
      </c>
      <c r="BX72" s="64">
        <f t="shared" si="34"/>
        <v>0</v>
      </c>
      <c r="BY72" s="65">
        <v>0</v>
      </c>
      <c r="BZ72" s="65">
        <f t="shared" si="35"/>
        <v>0</v>
      </c>
      <c r="CA72" s="65">
        <f t="shared" si="36"/>
        <v>0</v>
      </c>
      <c r="CB72" s="65">
        <v>0</v>
      </c>
      <c r="CC72" s="65">
        <f t="shared" si="37"/>
        <v>0</v>
      </c>
      <c r="CD72" s="64">
        <f t="shared" si="38"/>
        <v>0</v>
      </c>
      <c r="CE72" s="367">
        <f t="shared" si="39"/>
        <v>6.8212102632969618E-13</v>
      </c>
      <c r="CF72" s="368">
        <v>0</v>
      </c>
      <c r="CG72" s="368">
        <f t="shared" si="44"/>
        <v>0</v>
      </c>
      <c r="CH72" s="368">
        <f t="shared" si="45"/>
        <v>0</v>
      </c>
      <c r="CI72" s="368">
        <v>0</v>
      </c>
      <c r="CJ72" s="368">
        <f t="shared" si="46"/>
        <v>0</v>
      </c>
      <c r="CK72" s="367">
        <f t="shared" si="40"/>
        <v>0</v>
      </c>
      <c r="CL72" s="66">
        <f t="shared" si="41"/>
        <v>0</v>
      </c>
      <c r="CM72" s="67">
        <v>0</v>
      </c>
      <c r="CN72" s="67">
        <f t="shared" si="47"/>
        <v>0</v>
      </c>
      <c r="CO72" s="67">
        <f t="shared" si="48"/>
        <v>0</v>
      </c>
      <c r="CP72" s="67">
        <v>0</v>
      </c>
      <c r="CQ72" s="67">
        <f t="shared" si="49"/>
        <v>0</v>
      </c>
      <c r="CR72" s="66">
        <f t="shared" si="50"/>
        <v>0</v>
      </c>
    </row>
    <row r="73" spans="1:96" s="74" customFormat="1">
      <c r="A73" s="69"/>
      <c r="B73" s="69"/>
      <c r="C73" s="115" t="s">
        <v>147</v>
      </c>
      <c r="D73" s="117" t="s">
        <v>150</v>
      </c>
      <c r="E73" s="52">
        <v>0</v>
      </c>
      <c r="F73" s="52"/>
      <c r="G73" s="53">
        <v>0</v>
      </c>
      <c r="H73" s="52"/>
      <c r="I73" s="53">
        <v>0</v>
      </c>
      <c r="J73" s="52"/>
      <c r="K73" s="53">
        <v>0</v>
      </c>
      <c r="L73" s="52"/>
      <c r="M73" s="53">
        <v>0</v>
      </c>
      <c r="N73" s="53"/>
      <c r="O73" s="53">
        <v>0</v>
      </c>
      <c r="P73" s="53"/>
      <c r="Q73" s="53">
        <v>0</v>
      </c>
      <c r="R73" s="53"/>
      <c r="S73" s="53">
        <v>0</v>
      </c>
      <c r="T73" s="53"/>
      <c r="U73" s="53">
        <f t="shared" si="42"/>
        <v>0</v>
      </c>
      <c r="V73" s="53"/>
      <c r="W73" s="53">
        <v>0</v>
      </c>
      <c r="X73" s="53"/>
      <c r="Y73" s="116">
        <v>0.2</v>
      </c>
      <c r="Z73" s="71"/>
      <c r="AA73" s="348">
        <f t="shared" ref="AA73:AA136" si="76">W73</f>
        <v>0</v>
      </c>
      <c r="AB73" s="349">
        <v>0</v>
      </c>
      <c r="AC73" s="348">
        <f t="shared" si="43"/>
        <v>0</v>
      </c>
      <c r="AD73" s="346">
        <f t="shared" ref="AD73:AD136" si="77">AB73+AC73</f>
        <v>0</v>
      </c>
      <c r="AE73" s="349">
        <v>0</v>
      </c>
      <c r="AF73" s="348">
        <f t="shared" ref="AF73:AF136" si="78">ROUND(AC73*$AC$1,2)</f>
        <v>0</v>
      </c>
      <c r="AG73" s="348">
        <f t="shared" ref="AG73:AG136" si="79">AE73+AF73</f>
        <v>0</v>
      </c>
      <c r="AH73" s="55">
        <f t="shared" si="51"/>
        <v>0</v>
      </c>
      <c r="AI73" s="72">
        <v>205.95999999999984</v>
      </c>
      <c r="AJ73" s="55">
        <f t="shared" si="52"/>
        <v>0</v>
      </c>
      <c r="AK73" s="72">
        <f t="shared" si="53"/>
        <v>205.95999999999984</v>
      </c>
      <c r="AL73" s="72">
        <v>202.9200000000001</v>
      </c>
      <c r="AM73" s="55">
        <f t="shared" si="54"/>
        <v>0</v>
      </c>
      <c r="AN73" s="72">
        <f t="shared" si="55"/>
        <v>202.9200000000001</v>
      </c>
      <c r="AO73" s="56">
        <f t="shared" si="56"/>
        <v>0</v>
      </c>
      <c r="AP73" s="56">
        <v>0</v>
      </c>
      <c r="AQ73" s="56">
        <f t="shared" si="57"/>
        <v>0</v>
      </c>
      <c r="AR73" s="73">
        <f t="shared" si="58"/>
        <v>0</v>
      </c>
      <c r="AS73" s="56">
        <v>0</v>
      </c>
      <c r="AT73" s="56">
        <f t="shared" si="59"/>
        <v>0</v>
      </c>
      <c r="AU73" s="73">
        <f t="shared" si="60"/>
        <v>0</v>
      </c>
      <c r="AV73" s="57">
        <f t="shared" si="75"/>
        <v>0</v>
      </c>
      <c r="AW73" s="57">
        <v>0</v>
      </c>
      <c r="AX73" s="114">
        <f t="shared" si="61"/>
        <v>0</v>
      </c>
      <c r="AY73" s="57">
        <f t="shared" si="62"/>
        <v>0</v>
      </c>
      <c r="AZ73" s="114">
        <v>0</v>
      </c>
      <c r="BA73" s="114">
        <f t="shared" si="63"/>
        <v>0</v>
      </c>
      <c r="BB73" s="57">
        <f t="shared" si="64"/>
        <v>0</v>
      </c>
      <c r="BC73" s="58">
        <f t="shared" si="65"/>
        <v>0</v>
      </c>
      <c r="BD73" s="59">
        <v>0</v>
      </c>
      <c r="BE73" s="59">
        <f t="shared" si="66"/>
        <v>0</v>
      </c>
      <c r="BF73" s="58">
        <f t="shared" si="67"/>
        <v>0</v>
      </c>
      <c r="BG73" s="59">
        <v>0</v>
      </c>
      <c r="BH73" s="59">
        <f t="shared" si="68"/>
        <v>0</v>
      </c>
      <c r="BI73" s="58">
        <f t="shared" si="69"/>
        <v>0</v>
      </c>
      <c r="BJ73" s="60">
        <f t="shared" si="70"/>
        <v>0</v>
      </c>
      <c r="BK73" s="61">
        <v>0</v>
      </c>
      <c r="BL73" s="61">
        <f t="shared" si="71"/>
        <v>0</v>
      </c>
      <c r="BM73" s="61">
        <f t="shared" si="72"/>
        <v>0</v>
      </c>
      <c r="BN73" s="61">
        <v>0</v>
      </c>
      <c r="BO73" s="61">
        <f t="shared" si="73"/>
        <v>0</v>
      </c>
      <c r="BP73" s="60">
        <f t="shared" si="74"/>
        <v>0</v>
      </c>
      <c r="BQ73" s="62">
        <f t="shared" ref="BQ73:BQ136" si="80">O73</f>
        <v>0</v>
      </c>
      <c r="BR73" s="63">
        <v>0</v>
      </c>
      <c r="BS73" s="63">
        <f t="shared" ref="BS73:BS136" si="81">IF(BQ73=" "," ", ROUND(+BQ73*Y73/12,2))</f>
        <v>0</v>
      </c>
      <c r="BT73" s="63">
        <f t="shared" ref="BT73:BT136" si="82">BR73+BS73</f>
        <v>0</v>
      </c>
      <c r="BU73" s="63">
        <v>0</v>
      </c>
      <c r="BV73" s="63">
        <f t="shared" ref="BV73:BV136" si="83">ROUND(BS73*$AC$1,2)</f>
        <v>0</v>
      </c>
      <c r="BW73" s="62">
        <f t="shared" ref="BW73:BW136" si="84">BU73+BV73</f>
        <v>0</v>
      </c>
      <c r="BX73" s="64">
        <f t="shared" ref="BX73:BX136" si="85">Q73</f>
        <v>0</v>
      </c>
      <c r="BY73" s="65">
        <v>0</v>
      </c>
      <c r="BZ73" s="65">
        <f t="shared" ref="BZ73:BZ136" si="86">IF(BX73=" "," ", ROUND(+BX73*Y73/12,2))</f>
        <v>0</v>
      </c>
      <c r="CA73" s="65">
        <f t="shared" ref="CA73:CA136" si="87">BY73+BZ73</f>
        <v>0</v>
      </c>
      <c r="CB73" s="65">
        <v>0</v>
      </c>
      <c r="CC73" s="65">
        <f t="shared" ref="CC73:CC136" si="88">ROUND(BZ73*$AC$1,2)</f>
        <v>0</v>
      </c>
      <c r="CD73" s="64">
        <f t="shared" ref="CD73:CD136" si="89">CB73+CC73</f>
        <v>0</v>
      </c>
      <c r="CE73" s="367">
        <f t="shared" ref="CE73:CE136" si="90">S73</f>
        <v>0</v>
      </c>
      <c r="CF73" s="368">
        <v>0</v>
      </c>
      <c r="CG73" s="368">
        <f t="shared" si="44"/>
        <v>0</v>
      </c>
      <c r="CH73" s="368">
        <f t="shared" si="45"/>
        <v>0</v>
      </c>
      <c r="CI73" s="368">
        <v>0</v>
      </c>
      <c r="CJ73" s="368">
        <f t="shared" si="46"/>
        <v>0</v>
      </c>
      <c r="CK73" s="367">
        <f t="shared" ref="CK73:CK136" si="91">CI73+CJ73</f>
        <v>0</v>
      </c>
      <c r="CL73" s="66">
        <f t="shared" ref="CL73:CL136" si="92">U73</f>
        <v>0</v>
      </c>
      <c r="CM73" s="67">
        <v>0</v>
      </c>
      <c r="CN73" s="67">
        <f t="shared" si="47"/>
        <v>0</v>
      </c>
      <c r="CO73" s="67">
        <f t="shared" si="48"/>
        <v>0</v>
      </c>
      <c r="CP73" s="67">
        <v>0</v>
      </c>
      <c r="CQ73" s="67">
        <f t="shared" si="49"/>
        <v>0</v>
      </c>
      <c r="CR73" s="66">
        <f t="shared" si="50"/>
        <v>0</v>
      </c>
    </row>
    <row r="74" spans="1:96" s="74" customFormat="1">
      <c r="A74" s="69"/>
      <c r="B74" s="69"/>
      <c r="C74" s="115" t="s">
        <v>147</v>
      </c>
      <c r="D74" s="117" t="s">
        <v>151</v>
      </c>
      <c r="E74" s="52">
        <v>0.39</v>
      </c>
      <c r="F74" s="52"/>
      <c r="G74" s="53">
        <v>0</v>
      </c>
      <c r="H74" s="52"/>
      <c r="I74" s="53">
        <v>0</v>
      </c>
      <c r="J74" s="52"/>
      <c r="K74" s="53">
        <v>0</v>
      </c>
      <c r="L74" s="52"/>
      <c r="M74" s="53">
        <v>0</v>
      </c>
      <c r="N74" s="53"/>
      <c r="O74" s="53">
        <v>0</v>
      </c>
      <c r="P74" s="53"/>
      <c r="Q74" s="53">
        <v>0</v>
      </c>
      <c r="R74" s="53"/>
      <c r="S74" s="53">
        <v>0</v>
      </c>
      <c r="T74" s="53"/>
      <c r="U74" s="53">
        <f t="shared" ref="U74:U137" si="93">W74-E74-G74-I74-K74-M74-O74-Q74-S74</f>
        <v>0</v>
      </c>
      <c r="V74" s="53"/>
      <c r="W74" s="53">
        <v>0.39</v>
      </c>
      <c r="X74" s="53"/>
      <c r="Y74" s="116">
        <v>0.2</v>
      </c>
      <c r="Z74" s="71"/>
      <c r="AA74" s="348">
        <f t="shared" si="76"/>
        <v>0.39</v>
      </c>
      <c r="AB74" s="349">
        <v>0.89000000000000057</v>
      </c>
      <c r="AC74" s="348">
        <f t="shared" ref="AC74:AC137" si="94">IF(AA74=" "," ", ROUND(+AA74*Y74/12,2))</f>
        <v>0.01</v>
      </c>
      <c r="AD74" s="346">
        <f t="shared" si="77"/>
        <v>0.90000000000000058</v>
      </c>
      <c r="AE74" s="349">
        <v>0.89000000000000057</v>
      </c>
      <c r="AF74" s="348">
        <f t="shared" si="78"/>
        <v>0.01</v>
      </c>
      <c r="AG74" s="348">
        <f t="shared" si="79"/>
        <v>0.90000000000000058</v>
      </c>
      <c r="AH74" s="55">
        <f t="shared" si="51"/>
        <v>0.39</v>
      </c>
      <c r="AI74" s="72">
        <v>135.02999999999963</v>
      </c>
      <c r="AJ74" s="55">
        <f t="shared" si="52"/>
        <v>0.01</v>
      </c>
      <c r="AK74" s="72">
        <f t="shared" si="53"/>
        <v>135.03999999999962</v>
      </c>
      <c r="AL74" s="72">
        <v>133.12999999999948</v>
      </c>
      <c r="AM74" s="55">
        <f t="shared" si="54"/>
        <v>0.01</v>
      </c>
      <c r="AN74" s="72">
        <f t="shared" si="55"/>
        <v>133.13999999999947</v>
      </c>
      <c r="AO74" s="56">
        <f t="shared" si="56"/>
        <v>0</v>
      </c>
      <c r="AP74" s="56">
        <v>0</v>
      </c>
      <c r="AQ74" s="56">
        <f t="shared" si="57"/>
        <v>0</v>
      </c>
      <c r="AR74" s="73">
        <f t="shared" si="58"/>
        <v>0</v>
      </c>
      <c r="AS74" s="56">
        <v>0</v>
      </c>
      <c r="AT74" s="56">
        <f t="shared" si="59"/>
        <v>0</v>
      </c>
      <c r="AU74" s="73">
        <f t="shared" si="60"/>
        <v>0</v>
      </c>
      <c r="AV74" s="57">
        <f t="shared" si="75"/>
        <v>0</v>
      </c>
      <c r="AW74" s="57">
        <v>0</v>
      </c>
      <c r="AX74" s="114">
        <f t="shared" si="61"/>
        <v>0</v>
      </c>
      <c r="AY74" s="57">
        <f t="shared" si="62"/>
        <v>0</v>
      </c>
      <c r="AZ74" s="114">
        <v>0</v>
      </c>
      <c r="BA74" s="114">
        <f t="shared" si="63"/>
        <v>0</v>
      </c>
      <c r="BB74" s="57">
        <f t="shared" si="64"/>
        <v>0</v>
      </c>
      <c r="BC74" s="58">
        <f t="shared" si="65"/>
        <v>0</v>
      </c>
      <c r="BD74" s="59">
        <v>0</v>
      </c>
      <c r="BE74" s="59">
        <f t="shared" si="66"/>
        <v>0</v>
      </c>
      <c r="BF74" s="58">
        <f t="shared" si="67"/>
        <v>0</v>
      </c>
      <c r="BG74" s="59">
        <v>0</v>
      </c>
      <c r="BH74" s="59">
        <f t="shared" si="68"/>
        <v>0</v>
      </c>
      <c r="BI74" s="58">
        <f t="shared" si="69"/>
        <v>0</v>
      </c>
      <c r="BJ74" s="60">
        <f t="shared" si="70"/>
        <v>0</v>
      </c>
      <c r="BK74" s="61">
        <v>0</v>
      </c>
      <c r="BL74" s="61">
        <f t="shared" si="71"/>
        <v>0</v>
      </c>
      <c r="BM74" s="61">
        <f t="shared" si="72"/>
        <v>0</v>
      </c>
      <c r="BN74" s="61">
        <v>0</v>
      </c>
      <c r="BO74" s="61">
        <f t="shared" si="73"/>
        <v>0</v>
      </c>
      <c r="BP74" s="60">
        <f t="shared" si="74"/>
        <v>0</v>
      </c>
      <c r="BQ74" s="62">
        <f t="shared" si="80"/>
        <v>0</v>
      </c>
      <c r="BR74" s="63">
        <v>0</v>
      </c>
      <c r="BS74" s="63">
        <f t="shared" si="81"/>
        <v>0</v>
      </c>
      <c r="BT74" s="63">
        <f t="shared" si="82"/>
        <v>0</v>
      </c>
      <c r="BU74" s="63">
        <v>0</v>
      </c>
      <c r="BV74" s="63">
        <f t="shared" si="83"/>
        <v>0</v>
      </c>
      <c r="BW74" s="62">
        <f t="shared" si="84"/>
        <v>0</v>
      </c>
      <c r="BX74" s="64">
        <f t="shared" si="85"/>
        <v>0</v>
      </c>
      <c r="BY74" s="65">
        <v>0</v>
      </c>
      <c r="BZ74" s="65">
        <f t="shared" si="86"/>
        <v>0</v>
      </c>
      <c r="CA74" s="65">
        <f t="shared" si="87"/>
        <v>0</v>
      </c>
      <c r="CB74" s="65">
        <v>0</v>
      </c>
      <c r="CC74" s="65">
        <f t="shared" si="88"/>
        <v>0</v>
      </c>
      <c r="CD74" s="64">
        <f t="shared" si="89"/>
        <v>0</v>
      </c>
      <c r="CE74" s="367">
        <f t="shared" si="90"/>
        <v>0</v>
      </c>
      <c r="CF74" s="368">
        <v>0</v>
      </c>
      <c r="CG74" s="368">
        <f t="shared" si="44"/>
        <v>0</v>
      </c>
      <c r="CH74" s="368">
        <f t="shared" si="45"/>
        <v>0</v>
      </c>
      <c r="CI74" s="368">
        <v>0</v>
      </c>
      <c r="CJ74" s="368">
        <f t="shared" si="46"/>
        <v>0</v>
      </c>
      <c r="CK74" s="367">
        <f t="shared" si="91"/>
        <v>0</v>
      </c>
      <c r="CL74" s="66">
        <f t="shared" si="92"/>
        <v>0</v>
      </c>
      <c r="CM74" s="67">
        <v>0</v>
      </c>
      <c r="CN74" s="67">
        <f t="shared" ref="CN74:CN137" si="95">IF(CL74=" "," ", ROUND(+CL74*Y74/12,2))</f>
        <v>0</v>
      </c>
      <c r="CO74" s="67">
        <f t="shared" ref="CO74:CO137" si="96">CM74+CN74</f>
        <v>0</v>
      </c>
      <c r="CP74" s="67">
        <v>0</v>
      </c>
      <c r="CQ74" s="67">
        <f t="shared" ref="CQ74:CQ137" si="97">ROUND(CN74*$AC$1,2)</f>
        <v>0</v>
      </c>
      <c r="CR74" s="66">
        <f t="shared" ref="CR74:CR137" si="98">CP74+CQ74</f>
        <v>0</v>
      </c>
    </row>
    <row r="75" spans="1:96" s="74" customFormat="1">
      <c r="A75" s="69"/>
      <c r="B75" s="69"/>
      <c r="C75" s="115" t="s">
        <v>147</v>
      </c>
      <c r="D75" s="117" t="s">
        <v>152</v>
      </c>
      <c r="E75" s="52">
        <v>2331.2199999999998</v>
      </c>
      <c r="F75" s="52"/>
      <c r="G75" s="53">
        <v>0</v>
      </c>
      <c r="H75" s="52"/>
      <c r="I75" s="53">
        <v>0</v>
      </c>
      <c r="J75" s="52"/>
      <c r="K75" s="53">
        <v>0</v>
      </c>
      <c r="L75" s="52"/>
      <c r="M75" s="53">
        <v>0</v>
      </c>
      <c r="N75" s="53"/>
      <c r="O75" s="53">
        <v>0</v>
      </c>
      <c r="P75" s="53"/>
      <c r="Q75" s="53">
        <v>0</v>
      </c>
      <c r="R75" s="53"/>
      <c r="S75" s="53">
        <v>-4.5474735088646412E-13</v>
      </c>
      <c r="T75" s="53"/>
      <c r="U75" s="53">
        <f t="shared" si="93"/>
        <v>0</v>
      </c>
      <c r="V75" s="53"/>
      <c r="W75" s="53">
        <v>2331.2199999999993</v>
      </c>
      <c r="X75" s="53"/>
      <c r="Y75" s="116">
        <v>0.2</v>
      </c>
      <c r="Z75" s="71"/>
      <c r="AA75" s="348">
        <f t="shared" si="76"/>
        <v>2331.2199999999993</v>
      </c>
      <c r="AB75" s="349">
        <v>3457.6499999999946</v>
      </c>
      <c r="AC75" s="348">
        <f t="shared" si="94"/>
        <v>38.85</v>
      </c>
      <c r="AD75" s="346">
        <f t="shared" si="77"/>
        <v>3496.4999999999945</v>
      </c>
      <c r="AE75" s="349">
        <v>3406.6899999999982</v>
      </c>
      <c r="AF75" s="348">
        <f t="shared" si="78"/>
        <v>38.31</v>
      </c>
      <c r="AG75" s="348">
        <f t="shared" si="79"/>
        <v>3444.9999999999982</v>
      </c>
      <c r="AH75" s="55">
        <f t="shared" si="51"/>
        <v>2331.2199999999998</v>
      </c>
      <c r="AI75" s="72">
        <v>1981.3499999999981</v>
      </c>
      <c r="AJ75" s="55">
        <f t="shared" si="52"/>
        <v>38.85</v>
      </c>
      <c r="AK75" s="72">
        <f t="shared" si="53"/>
        <v>2020.199999999998</v>
      </c>
      <c r="AL75" s="72">
        <v>1952.4299999999987</v>
      </c>
      <c r="AM75" s="55">
        <f t="shared" si="54"/>
        <v>38.31</v>
      </c>
      <c r="AN75" s="72">
        <f t="shared" si="55"/>
        <v>1990.7399999999986</v>
      </c>
      <c r="AO75" s="56">
        <f t="shared" si="56"/>
        <v>0</v>
      </c>
      <c r="AP75" s="56">
        <v>0</v>
      </c>
      <c r="AQ75" s="56">
        <f t="shared" si="57"/>
        <v>0</v>
      </c>
      <c r="AR75" s="73">
        <f t="shared" si="58"/>
        <v>0</v>
      </c>
      <c r="AS75" s="56">
        <v>0</v>
      </c>
      <c r="AT75" s="56">
        <f t="shared" si="59"/>
        <v>0</v>
      </c>
      <c r="AU75" s="73">
        <f t="shared" si="60"/>
        <v>0</v>
      </c>
      <c r="AV75" s="57">
        <f t="shared" si="75"/>
        <v>0</v>
      </c>
      <c r="AW75" s="57">
        <v>0</v>
      </c>
      <c r="AX75" s="114">
        <f t="shared" si="61"/>
        <v>0</v>
      </c>
      <c r="AY75" s="57">
        <f t="shared" si="62"/>
        <v>0</v>
      </c>
      <c r="AZ75" s="114">
        <v>0</v>
      </c>
      <c r="BA75" s="114">
        <f t="shared" si="63"/>
        <v>0</v>
      </c>
      <c r="BB75" s="57">
        <f t="shared" si="64"/>
        <v>0</v>
      </c>
      <c r="BC75" s="58">
        <f t="shared" si="65"/>
        <v>0</v>
      </c>
      <c r="BD75" s="59">
        <v>0</v>
      </c>
      <c r="BE75" s="59">
        <f t="shared" si="66"/>
        <v>0</v>
      </c>
      <c r="BF75" s="58">
        <f t="shared" si="67"/>
        <v>0</v>
      </c>
      <c r="BG75" s="59">
        <v>0</v>
      </c>
      <c r="BH75" s="59">
        <f t="shared" si="68"/>
        <v>0</v>
      </c>
      <c r="BI75" s="58">
        <f t="shared" si="69"/>
        <v>0</v>
      </c>
      <c r="BJ75" s="60">
        <f t="shared" si="70"/>
        <v>0</v>
      </c>
      <c r="BK75" s="61">
        <v>0</v>
      </c>
      <c r="BL75" s="61">
        <f t="shared" si="71"/>
        <v>0</v>
      </c>
      <c r="BM75" s="61">
        <f t="shared" si="72"/>
        <v>0</v>
      </c>
      <c r="BN75" s="61">
        <v>0</v>
      </c>
      <c r="BO75" s="61">
        <f t="shared" si="73"/>
        <v>0</v>
      </c>
      <c r="BP75" s="60">
        <f t="shared" si="74"/>
        <v>0</v>
      </c>
      <c r="BQ75" s="62">
        <f t="shared" si="80"/>
        <v>0</v>
      </c>
      <c r="BR75" s="63">
        <v>0</v>
      </c>
      <c r="BS75" s="63">
        <f t="shared" si="81"/>
        <v>0</v>
      </c>
      <c r="BT75" s="63">
        <f t="shared" si="82"/>
        <v>0</v>
      </c>
      <c r="BU75" s="63">
        <v>0</v>
      </c>
      <c r="BV75" s="63">
        <f t="shared" si="83"/>
        <v>0</v>
      </c>
      <c r="BW75" s="62">
        <f t="shared" si="84"/>
        <v>0</v>
      </c>
      <c r="BX75" s="64">
        <f t="shared" si="85"/>
        <v>0</v>
      </c>
      <c r="BY75" s="65">
        <v>0</v>
      </c>
      <c r="BZ75" s="65">
        <f t="shared" si="86"/>
        <v>0</v>
      </c>
      <c r="CA75" s="65">
        <f t="shared" si="87"/>
        <v>0</v>
      </c>
      <c r="CB75" s="65">
        <v>0</v>
      </c>
      <c r="CC75" s="65">
        <f t="shared" si="88"/>
        <v>0</v>
      </c>
      <c r="CD75" s="64">
        <f t="shared" si="89"/>
        <v>0</v>
      </c>
      <c r="CE75" s="367">
        <f t="shared" si="90"/>
        <v>-4.5474735088646412E-13</v>
      </c>
      <c r="CF75" s="368">
        <v>0</v>
      </c>
      <c r="CG75" s="368">
        <f t="shared" si="44"/>
        <v>0</v>
      </c>
      <c r="CH75" s="368">
        <f t="shared" si="45"/>
        <v>0</v>
      </c>
      <c r="CI75" s="368">
        <v>0</v>
      </c>
      <c r="CJ75" s="368">
        <f t="shared" si="46"/>
        <v>0</v>
      </c>
      <c r="CK75" s="367">
        <f t="shared" si="91"/>
        <v>0</v>
      </c>
      <c r="CL75" s="66">
        <f t="shared" si="92"/>
        <v>0</v>
      </c>
      <c r="CM75" s="67">
        <v>0</v>
      </c>
      <c r="CN75" s="67">
        <f t="shared" si="95"/>
        <v>0</v>
      </c>
      <c r="CO75" s="67">
        <f t="shared" si="96"/>
        <v>0</v>
      </c>
      <c r="CP75" s="67">
        <v>0</v>
      </c>
      <c r="CQ75" s="67">
        <f t="shared" si="97"/>
        <v>0</v>
      </c>
      <c r="CR75" s="66">
        <f t="shared" si="98"/>
        <v>0</v>
      </c>
    </row>
    <row r="76" spans="1:96" s="74" customFormat="1">
      <c r="A76" s="69"/>
      <c r="B76" s="69"/>
      <c r="C76" s="115" t="s">
        <v>147</v>
      </c>
      <c r="D76" s="69" t="s">
        <v>153</v>
      </c>
      <c r="E76" s="52">
        <v>325.12</v>
      </c>
      <c r="F76" s="52"/>
      <c r="G76" s="53">
        <v>0</v>
      </c>
      <c r="H76" s="52"/>
      <c r="I76" s="53">
        <v>0</v>
      </c>
      <c r="J76" s="52"/>
      <c r="K76" s="53">
        <v>0</v>
      </c>
      <c r="L76" s="52"/>
      <c r="M76" s="53">
        <v>0</v>
      </c>
      <c r="N76" s="53"/>
      <c r="O76" s="53">
        <v>0</v>
      </c>
      <c r="P76" s="53"/>
      <c r="Q76" s="53">
        <v>0</v>
      </c>
      <c r="R76" s="53"/>
      <c r="S76" s="53">
        <v>0</v>
      </c>
      <c r="T76" s="53"/>
      <c r="U76" s="53">
        <f t="shared" si="93"/>
        <v>0</v>
      </c>
      <c r="V76" s="53"/>
      <c r="W76" s="53">
        <v>325.12</v>
      </c>
      <c r="X76" s="53"/>
      <c r="Y76" s="116">
        <v>0.2</v>
      </c>
      <c r="Z76" s="71"/>
      <c r="AA76" s="348">
        <f t="shared" si="76"/>
        <v>325.12</v>
      </c>
      <c r="AB76" s="349">
        <v>482.38000000000039</v>
      </c>
      <c r="AC76" s="348">
        <f t="shared" si="94"/>
        <v>5.42</v>
      </c>
      <c r="AD76" s="346">
        <f t="shared" si="77"/>
        <v>487.80000000000041</v>
      </c>
      <c r="AE76" s="349">
        <v>475.25999999999908</v>
      </c>
      <c r="AF76" s="348">
        <f t="shared" si="78"/>
        <v>5.34</v>
      </c>
      <c r="AG76" s="348">
        <f t="shared" si="79"/>
        <v>480.59999999999906</v>
      </c>
      <c r="AH76" s="55">
        <f t="shared" si="51"/>
        <v>325.12</v>
      </c>
      <c r="AI76" s="72">
        <v>276.41999999999979</v>
      </c>
      <c r="AJ76" s="55">
        <f t="shared" si="52"/>
        <v>5.42</v>
      </c>
      <c r="AK76" s="72">
        <f t="shared" si="53"/>
        <v>281.8399999999998</v>
      </c>
      <c r="AL76" s="72">
        <v>272.34000000000003</v>
      </c>
      <c r="AM76" s="55">
        <f t="shared" si="54"/>
        <v>5.34</v>
      </c>
      <c r="AN76" s="72">
        <f t="shared" si="55"/>
        <v>277.68</v>
      </c>
      <c r="AO76" s="56">
        <f t="shared" si="56"/>
        <v>0</v>
      </c>
      <c r="AP76" s="56">
        <v>0</v>
      </c>
      <c r="AQ76" s="56">
        <f t="shared" si="57"/>
        <v>0</v>
      </c>
      <c r="AR76" s="73">
        <f t="shared" si="58"/>
        <v>0</v>
      </c>
      <c r="AS76" s="56">
        <v>0</v>
      </c>
      <c r="AT76" s="56">
        <f t="shared" si="59"/>
        <v>0</v>
      </c>
      <c r="AU76" s="73">
        <f t="shared" si="60"/>
        <v>0</v>
      </c>
      <c r="AV76" s="57">
        <f t="shared" si="75"/>
        <v>0</v>
      </c>
      <c r="AW76" s="57">
        <v>0</v>
      </c>
      <c r="AX76" s="114">
        <f t="shared" si="61"/>
        <v>0</v>
      </c>
      <c r="AY76" s="57">
        <f t="shared" si="62"/>
        <v>0</v>
      </c>
      <c r="AZ76" s="114">
        <v>0</v>
      </c>
      <c r="BA76" s="114">
        <f t="shared" si="63"/>
        <v>0</v>
      </c>
      <c r="BB76" s="57">
        <f t="shared" si="64"/>
        <v>0</v>
      </c>
      <c r="BC76" s="58">
        <f t="shared" si="65"/>
        <v>0</v>
      </c>
      <c r="BD76" s="59">
        <v>0</v>
      </c>
      <c r="BE76" s="59">
        <f t="shared" si="66"/>
        <v>0</v>
      </c>
      <c r="BF76" s="58">
        <f t="shared" si="67"/>
        <v>0</v>
      </c>
      <c r="BG76" s="59">
        <v>0</v>
      </c>
      <c r="BH76" s="59">
        <f t="shared" si="68"/>
        <v>0</v>
      </c>
      <c r="BI76" s="58">
        <f t="shared" si="69"/>
        <v>0</v>
      </c>
      <c r="BJ76" s="60">
        <f t="shared" si="70"/>
        <v>0</v>
      </c>
      <c r="BK76" s="61">
        <v>0</v>
      </c>
      <c r="BL76" s="61">
        <f t="shared" si="71"/>
        <v>0</v>
      </c>
      <c r="BM76" s="61">
        <f t="shared" si="72"/>
        <v>0</v>
      </c>
      <c r="BN76" s="61">
        <v>0</v>
      </c>
      <c r="BO76" s="61">
        <f t="shared" si="73"/>
        <v>0</v>
      </c>
      <c r="BP76" s="60">
        <f t="shared" si="74"/>
        <v>0</v>
      </c>
      <c r="BQ76" s="62">
        <f t="shared" si="80"/>
        <v>0</v>
      </c>
      <c r="BR76" s="63">
        <v>0</v>
      </c>
      <c r="BS76" s="63">
        <f t="shared" si="81"/>
        <v>0</v>
      </c>
      <c r="BT76" s="63">
        <f t="shared" si="82"/>
        <v>0</v>
      </c>
      <c r="BU76" s="63">
        <v>0</v>
      </c>
      <c r="BV76" s="63">
        <f t="shared" si="83"/>
        <v>0</v>
      </c>
      <c r="BW76" s="62">
        <f t="shared" si="84"/>
        <v>0</v>
      </c>
      <c r="BX76" s="64">
        <f t="shared" si="85"/>
        <v>0</v>
      </c>
      <c r="BY76" s="65">
        <v>0</v>
      </c>
      <c r="BZ76" s="65">
        <f t="shared" si="86"/>
        <v>0</v>
      </c>
      <c r="CA76" s="65">
        <f t="shared" si="87"/>
        <v>0</v>
      </c>
      <c r="CB76" s="65">
        <v>0</v>
      </c>
      <c r="CC76" s="65">
        <f t="shared" si="88"/>
        <v>0</v>
      </c>
      <c r="CD76" s="64">
        <f t="shared" si="89"/>
        <v>0</v>
      </c>
      <c r="CE76" s="367">
        <f t="shared" si="90"/>
        <v>0</v>
      </c>
      <c r="CF76" s="368">
        <v>0</v>
      </c>
      <c r="CG76" s="368">
        <f t="shared" ref="CG76:CG141" si="99">IF(CE76=" "," ", ROUND(+CE76*Y76/12,2))</f>
        <v>0</v>
      </c>
      <c r="CH76" s="368">
        <f t="shared" ref="CH76:CH141" si="100">CF76+CG76</f>
        <v>0</v>
      </c>
      <c r="CI76" s="368">
        <v>0</v>
      </c>
      <c r="CJ76" s="368">
        <f t="shared" ref="CJ76:CJ141" si="101">ROUND(CG76*$AC$1,2)</f>
        <v>0</v>
      </c>
      <c r="CK76" s="367">
        <f t="shared" si="91"/>
        <v>0</v>
      </c>
      <c r="CL76" s="66">
        <f t="shared" si="92"/>
        <v>0</v>
      </c>
      <c r="CM76" s="67">
        <v>0</v>
      </c>
      <c r="CN76" s="67">
        <f t="shared" si="95"/>
        <v>0</v>
      </c>
      <c r="CO76" s="67">
        <f t="shared" si="96"/>
        <v>0</v>
      </c>
      <c r="CP76" s="67">
        <v>0</v>
      </c>
      <c r="CQ76" s="67">
        <f t="shared" si="97"/>
        <v>0</v>
      </c>
      <c r="CR76" s="66">
        <f t="shared" si="98"/>
        <v>0</v>
      </c>
    </row>
    <row r="77" spans="1:96" s="74" customFormat="1">
      <c r="A77" s="69"/>
      <c r="B77" s="69"/>
      <c r="C77" s="115" t="s">
        <v>147</v>
      </c>
      <c r="D77" s="117" t="s">
        <v>154</v>
      </c>
      <c r="E77" s="52">
        <v>212.26</v>
      </c>
      <c r="F77" s="52"/>
      <c r="G77" s="53">
        <v>0</v>
      </c>
      <c r="H77" s="52"/>
      <c r="I77" s="53">
        <v>0</v>
      </c>
      <c r="J77" s="52"/>
      <c r="K77" s="53">
        <v>5.6843418860808015E-14</v>
      </c>
      <c r="L77" s="52"/>
      <c r="M77" s="53">
        <v>0</v>
      </c>
      <c r="N77" s="53"/>
      <c r="O77" s="53">
        <v>0</v>
      </c>
      <c r="P77" s="53"/>
      <c r="Q77" s="53">
        <v>0</v>
      </c>
      <c r="R77" s="53"/>
      <c r="S77" s="53">
        <v>0</v>
      </c>
      <c r="T77" s="53"/>
      <c r="U77" s="53">
        <f t="shared" si="93"/>
        <v>0</v>
      </c>
      <c r="V77" s="53"/>
      <c r="W77" s="53">
        <v>212.26000000000005</v>
      </c>
      <c r="X77" s="53"/>
      <c r="Y77" s="116">
        <v>0.2</v>
      </c>
      <c r="Z77" s="71"/>
      <c r="AA77" s="348">
        <f t="shared" si="76"/>
        <v>212.26000000000005</v>
      </c>
      <c r="AB77" s="349">
        <v>315.06000000000017</v>
      </c>
      <c r="AC77" s="348">
        <f t="shared" si="94"/>
        <v>3.54</v>
      </c>
      <c r="AD77" s="346">
        <f t="shared" si="77"/>
        <v>318.60000000000019</v>
      </c>
      <c r="AE77" s="349">
        <v>310.61000000000041</v>
      </c>
      <c r="AF77" s="348">
        <f t="shared" si="78"/>
        <v>3.49</v>
      </c>
      <c r="AG77" s="348">
        <f t="shared" si="79"/>
        <v>314.10000000000042</v>
      </c>
      <c r="AH77" s="55">
        <f t="shared" si="51"/>
        <v>212.26</v>
      </c>
      <c r="AI77" s="72">
        <v>1976.7099999999984</v>
      </c>
      <c r="AJ77" s="55">
        <f t="shared" si="52"/>
        <v>3.54</v>
      </c>
      <c r="AK77" s="72">
        <f t="shared" si="53"/>
        <v>1980.2499999999984</v>
      </c>
      <c r="AL77" s="72">
        <v>1947.2999999999997</v>
      </c>
      <c r="AM77" s="55">
        <f t="shared" si="54"/>
        <v>3.49</v>
      </c>
      <c r="AN77" s="72">
        <f t="shared" si="55"/>
        <v>1950.7899999999997</v>
      </c>
      <c r="AO77" s="56">
        <f t="shared" si="56"/>
        <v>0</v>
      </c>
      <c r="AP77" s="56">
        <v>3636.8200000000011</v>
      </c>
      <c r="AQ77" s="56">
        <f t="shared" si="57"/>
        <v>0</v>
      </c>
      <c r="AR77" s="73">
        <f t="shared" si="58"/>
        <v>3636.8200000000011</v>
      </c>
      <c r="AS77" s="56">
        <v>3582.1399999999981</v>
      </c>
      <c r="AT77" s="56">
        <f t="shared" si="59"/>
        <v>0</v>
      </c>
      <c r="AU77" s="73">
        <f t="shared" si="60"/>
        <v>3582.1399999999981</v>
      </c>
      <c r="AV77" s="57">
        <f t="shared" si="75"/>
        <v>0</v>
      </c>
      <c r="AW77" s="57">
        <v>0</v>
      </c>
      <c r="AX77" s="114">
        <f t="shared" si="61"/>
        <v>0</v>
      </c>
      <c r="AY77" s="57">
        <f t="shared" si="62"/>
        <v>0</v>
      </c>
      <c r="AZ77" s="114">
        <v>0</v>
      </c>
      <c r="BA77" s="114">
        <f t="shared" si="63"/>
        <v>0</v>
      </c>
      <c r="BB77" s="57">
        <f t="shared" si="64"/>
        <v>0</v>
      </c>
      <c r="BC77" s="58">
        <f t="shared" si="65"/>
        <v>5.6843418860808015E-14</v>
      </c>
      <c r="BD77" s="59">
        <v>0</v>
      </c>
      <c r="BE77" s="59">
        <f t="shared" si="66"/>
        <v>0</v>
      </c>
      <c r="BF77" s="58">
        <f t="shared" si="67"/>
        <v>0</v>
      </c>
      <c r="BG77" s="59">
        <v>0</v>
      </c>
      <c r="BH77" s="59">
        <f t="shared" si="68"/>
        <v>0</v>
      </c>
      <c r="BI77" s="58">
        <f t="shared" si="69"/>
        <v>0</v>
      </c>
      <c r="BJ77" s="60">
        <f t="shared" si="70"/>
        <v>0</v>
      </c>
      <c r="BK77" s="61">
        <v>0</v>
      </c>
      <c r="BL77" s="61">
        <f t="shared" si="71"/>
        <v>0</v>
      </c>
      <c r="BM77" s="61">
        <f t="shared" si="72"/>
        <v>0</v>
      </c>
      <c r="BN77" s="61">
        <v>0</v>
      </c>
      <c r="BO77" s="61">
        <f t="shared" si="73"/>
        <v>0</v>
      </c>
      <c r="BP77" s="60">
        <f t="shared" si="74"/>
        <v>0</v>
      </c>
      <c r="BQ77" s="62">
        <f t="shared" si="80"/>
        <v>0</v>
      </c>
      <c r="BR77" s="63">
        <v>0</v>
      </c>
      <c r="BS77" s="63">
        <f t="shared" si="81"/>
        <v>0</v>
      </c>
      <c r="BT77" s="63">
        <f t="shared" si="82"/>
        <v>0</v>
      </c>
      <c r="BU77" s="63">
        <v>0</v>
      </c>
      <c r="BV77" s="63">
        <f t="shared" si="83"/>
        <v>0</v>
      </c>
      <c r="BW77" s="62">
        <f t="shared" si="84"/>
        <v>0</v>
      </c>
      <c r="BX77" s="64">
        <f t="shared" si="85"/>
        <v>0</v>
      </c>
      <c r="BY77" s="65">
        <v>0</v>
      </c>
      <c r="BZ77" s="65">
        <f t="shared" si="86"/>
        <v>0</v>
      </c>
      <c r="CA77" s="65">
        <f t="shared" si="87"/>
        <v>0</v>
      </c>
      <c r="CB77" s="65">
        <v>0</v>
      </c>
      <c r="CC77" s="65">
        <f t="shared" si="88"/>
        <v>0</v>
      </c>
      <c r="CD77" s="64">
        <f t="shared" si="89"/>
        <v>0</v>
      </c>
      <c r="CE77" s="367">
        <f t="shared" si="90"/>
        <v>0</v>
      </c>
      <c r="CF77" s="368">
        <v>0</v>
      </c>
      <c r="CG77" s="368">
        <f t="shared" si="99"/>
        <v>0</v>
      </c>
      <c r="CH77" s="368">
        <f t="shared" si="100"/>
        <v>0</v>
      </c>
      <c r="CI77" s="368">
        <v>0</v>
      </c>
      <c r="CJ77" s="368">
        <f t="shared" si="101"/>
        <v>0</v>
      </c>
      <c r="CK77" s="367">
        <f t="shared" si="91"/>
        <v>0</v>
      </c>
      <c r="CL77" s="66">
        <f t="shared" si="92"/>
        <v>0</v>
      </c>
      <c r="CM77" s="67">
        <v>0</v>
      </c>
      <c r="CN77" s="67">
        <f t="shared" si="95"/>
        <v>0</v>
      </c>
      <c r="CO77" s="67">
        <f t="shared" si="96"/>
        <v>0</v>
      </c>
      <c r="CP77" s="67">
        <v>0</v>
      </c>
      <c r="CQ77" s="67">
        <f t="shared" si="97"/>
        <v>0</v>
      </c>
      <c r="CR77" s="66">
        <f t="shared" si="98"/>
        <v>0</v>
      </c>
    </row>
    <row r="78" spans="1:96" s="74" customFormat="1">
      <c r="A78" s="69"/>
      <c r="B78" s="69"/>
      <c r="C78" s="115" t="s">
        <v>147</v>
      </c>
      <c r="D78" s="117" t="s">
        <v>155</v>
      </c>
      <c r="E78" s="52">
        <v>0</v>
      </c>
      <c r="F78" s="52"/>
      <c r="G78" s="53">
        <v>0</v>
      </c>
      <c r="H78" s="52"/>
      <c r="I78" s="53">
        <v>0</v>
      </c>
      <c r="J78" s="52"/>
      <c r="K78" s="53">
        <v>0</v>
      </c>
      <c r="L78" s="52"/>
      <c r="M78" s="53">
        <v>0</v>
      </c>
      <c r="N78" s="53"/>
      <c r="O78" s="53">
        <v>0</v>
      </c>
      <c r="P78" s="53"/>
      <c r="Q78" s="53">
        <v>0</v>
      </c>
      <c r="R78" s="53"/>
      <c r="S78" s="53">
        <v>0</v>
      </c>
      <c r="T78" s="53"/>
      <c r="U78" s="53">
        <f t="shared" si="93"/>
        <v>0</v>
      </c>
      <c r="V78" s="53"/>
      <c r="W78" s="53">
        <v>0</v>
      </c>
      <c r="X78" s="53"/>
      <c r="Y78" s="116">
        <v>0.2</v>
      </c>
      <c r="Z78" s="71"/>
      <c r="AA78" s="348">
        <f t="shared" si="76"/>
        <v>0</v>
      </c>
      <c r="AB78" s="349">
        <v>0</v>
      </c>
      <c r="AC78" s="348">
        <f t="shared" si="94"/>
        <v>0</v>
      </c>
      <c r="AD78" s="346">
        <f t="shared" si="77"/>
        <v>0</v>
      </c>
      <c r="AE78" s="349">
        <v>0</v>
      </c>
      <c r="AF78" s="348">
        <f t="shared" si="78"/>
        <v>0</v>
      </c>
      <c r="AG78" s="348">
        <f t="shared" si="79"/>
        <v>0</v>
      </c>
      <c r="AH78" s="55">
        <f t="shared" si="51"/>
        <v>0</v>
      </c>
      <c r="AI78" s="72">
        <v>3552.1699999999996</v>
      </c>
      <c r="AJ78" s="55">
        <f t="shared" si="52"/>
        <v>0</v>
      </c>
      <c r="AK78" s="72">
        <f t="shared" si="53"/>
        <v>3552.1699999999996</v>
      </c>
      <c r="AL78" s="72">
        <v>3498.9899999999975</v>
      </c>
      <c r="AM78" s="55">
        <f t="shared" si="54"/>
        <v>0</v>
      </c>
      <c r="AN78" s="72">
        <f t="shared" si="55"/>
        <v>3498.9899999999975</v>
      </c>
      <c r="AO78" s="56">
        <f t="shared" si="56"/>
        <v>0</v>
      </c>
      <c r="AP78" s="56">
        <v>9.3599999999999941</v>
      </c>
      <c r="AQ78" s="56">
        <f t="shared" si="57"/>
        <v>0</v>
      </c>
      <c r="AR78" s="73">
        <f t="shared" si="58"/>
        <v>9.3599999999999941</v>
      </c>
      <c r="AS78" s="56">
        <v>9.3599999999999941</v>
      </c>
      <c r="AT78" s="56">
        <f t="shared" si="59"/>
        <v>0</v>
      </c>
      <c r="AU78" s="73">
        <f t="shared" si="60"/>
        <v>9.3599999999999941</v>
      </c>
      <c r="AV78" s="57">
        <f t="shared" si="75"/>
        <v>0</v>
      </c>
      <c r="AW78" s="57">
        <v>0</v>
      </c>
      <c r="AX78" s="114">
        <f t="shared" si="61"/>
        <v>0</v>
      </c>
      <c r="AY78" s="57">
        <f t="shared" si="62"/>
        <v>0</v>
      </c>
      <c r="AZ78" s="114">
        <v>0</v>
      </c>
      <c r="BA78" s="114">
        <f t="shared" si="63"/>
        <v>0</v>
      </c>
      <c r="BB78" s="57">
        <f t="shared" si="64"/>
        <v>0</v>
      </c>
      <c r="BC78" s="58">
        <f t="shared" si="65"/>
        <v>0</v>
      </c>
      <c r="BD78" s="59">
        <v>0</v>
      </c>
      <c r="BE78" s="59">
        <f t="shared" si="66"/>
        <v>0</v>
      </c>
      <c r="BF78" s="58">
        <f t="shared" si="67"/>
        <v>0</v>
      </c>
      <c r="BG78" s="59">
        <v>0</v>
      </c>
      <c r="BH78" s="59">
        <f t="shared" si="68"/>
        <v>0</v>
      </c>
      <c r="BI78" s="58">
        <f t="shared" si="69"/>
        <v>0</v>
      </c>
      <c r="BJ78" s="60">
        <f t="shared" si="70"/>
        <v>0</v>
      </c>
      <c r="BK78" s="61">
        <v>0</v>
      </c>
      <c r="BL78" s="61">
        <f t="shared" si="71"/>
        <v>0</v>
      </c>
      <c r="BM78" s="61">
        <f t="shared" si="72"/>
        <v>0</v>
      </c>
      <c r="BN78" s="61">
        <v>0</v>
      </c>
      <c r="BO78" s="61">
        <f t="shared" si="73"/>
        <v>0</v>
      </c>
      <c r="BP78" s="60">
        <f t="shared" si="74"/>
        <v>0</v>
      </c>
      <c r="BQ78" s="62">
        <f t="shared" si="80"/>
        <v>0</v>
      </c>
      <c r="BR78" s="63">
        <v>0</v>
      </c>
      <c r="BS78" s="63">
        <f t="shared" si="81"/>
        <v>0</v>
      </c>
      <c r="BT78" s="63">
        <f t="shared" si="82"/>
        <v>0</v>
      </c>
      <c r="BU78" s="63">
        <v>0</v>
      </c>
      <c r="BV78" s="63">
        <f t="shared" si="83"/>
        <v>0</v>
      </c>
      <c r="BW78" s="62">
        <f t="shared" si="84"/>
        <v>0</v>
      </c>
      <c r="BX78" s="64">
        <f t="shared" si="85"/>
        <v>0</v>
      </c>
      <c r="BY78" s="65">
        <v>0</v>
      </c>
      <c r="BZ78" s="65">
        <f t="shared" si="86"/>
        <v>0</v>
      </c>
      <c r="CA78" s="65">
        <f t="shared" si="87"/>
        <v>0</v>
      </c>
      <c r="CB78" s="65">
        <v>0</v>
      </c>
      <c r="CC78" s="65">
        <f t="shared" si="88"/>
        <v>0</v>
      </c>
      <c r="CD78" s="64">
        <f t="shared" si="89"/>
        <v>0</v>
      </c>
      <c r="CE78" s="367">
        <f t="shared" si="90"/>
        <v>0</v>
      </c>
      <c r="CF78" s="368">
        <v>0</v>
      </c>
      <c r="CG78" s="368">
        <f t="shared" si="99"/>
        <v>0</v>
      </c>
      <c r="CH78" s="368">
        <f t="shared" si="100"/>
        <v>0</v>
      </c>
      <c r="CI78" s="368">
        <v>0</v>
      </c>
      <c r="CJ78" s="368">
        <f t="shared" si="101"/>
        <v>0</v>
      </c>
      <c r="CK78" s="367">
        <f t="shared" si="91"/>
        <v>0</v>
      </c>
      <c r="CL78" s="66">
        <f t="shared" si="92"/>
        <v>0</v>
      </c>
      <c r="CM78" s="67">
        <v>0</v>
      </c>
      <c r="CN78" s="67">
        <f t="shared" si="95"/>
        <v>0</v>
      </c>
      <c r="CO78" s="67">
        <f t="shared" si="96"/>
        <v>0</v>
      </c>
      <c r="CP78" s="67">
        <v>0</v>
      </c>
      <c r="CQ78" s="67">
        <f t="shared" si="97"/>
        <v>0</v>
      </c>
      <c r="CR78" s="66">
        <f t="shared" si="98"/>
        <v>0</v>
      </c>
    </row>
    <row r="79" spans="1:96" s="74" customFormat="1">
      <c r="A79" s="69"/>
      <c r="B79" s="69"/>
      <c r="C79" s="115" t="s">
        <v>147</v>
      </c>
      <c r="D79" s="117" t="s">
        <v>156</v>
      </c>
      <c r="E79" s="52">
        <v>0</v>
      </c>
      <c r="F79" s="52"/>
      <c r="G79" s="53">
        <v>0</v>
      </c>
      <c r="H79" s="52"/>
      <c r="I79" s="53">
        <v>0</v>
      </c>
      <c r="J79" s="52"/>
      <c r="K79" s="53">
        <v>0</v>
      </c>
      <c r="L79" s="52"/>
      <c r="M79" s="53">
        <v>0</v>
      </c>
      <c r="N79" s="53"/>
      <c r="O79" s="53">
        <v>0</v>
      </c>
      <c r="P79" s="53"/>
      <c r="Q79" s="53">
        <v>0</v>
      </c>
      <c r="R79" s="53"/>
      <c r="S79" s="53">
        <v>0</v>
      </c>
      <c r="T79" s="53"/>
      <c r="U79" s="53">
        <f t="shared" si="93"/>
        <v>0</v>
      </c>
      <c r="V79" s="53"/>
      <c r="W79" s="53">
        <v>0</v>
      </c>
      <c r="X79" s="53"/>
      <c r="Y79" s="116">
        <v>0.2</v>
      </c>
      <c r="Z79" s="71"/>
      <c r="AA79" s="348">
        <f t="shared" si="76"/>
        <v>0</v>
      </c>
      <c r="AB79" s="349">
        <v>0</v>
      </c>
      <c r="AC79" s="348">
        <f t="shared" si="94"/>
        <v>0</v>
      </c>
      <c r="AD79" s="346">
        <f t="shared" si="77"/>
        <v>0</v>
      </c>
      <c r="AE79" s="349">
        <v>0</v>
      </c>
      <c r="AF79" s="348">
        <f t="shared" si="78"/>
        <v>0</v>
      </c>
      <c r="AG79" s="348">
        <f t="shared" si="79"/>
        <v>0</v>
      </c>
      <c r="AH79" s="55">
        <f t="shared" si="51"/>
        <v>0</v>
      </c>
      <c r="AI79" s="72">
        <v>78.86999999999999</v>
      </c>
      <c r="AJ79" s="55">
        <f t="shared" si="52"/>
        <v>0</v>
      </c>
      <c r="AK79" s="72">
        <f t="shared" si="53"/>
        <v>78.86999999999999</v>
      </c>
      <c r="AL79" s="72">
        <v>77.739999999999966</v>
      </c>
      <c r="AM79" s="55">
        <f t="shared" si="54"/>
        <v>0</v>
      </c>
      <c r="AN79" s="72">
        <f t="shared" si="55"/>
        <v>77.739999999999966</v>
      </c>
      <c r="AO79" s="56">
        <f t="shared" si="56"/>
        <v>0</v>
      </c>
      <c r="AP79" s="56">
        <v>15.479999999999995</v>
      </c>
      <c r="AQ79" s="56">
        <f t="shared" si="57"/>
        <v>0</v>
      </c>
      <c r="AR79" s="73">
        <f t="shared" si="58"/>
        <v>15.479999999999995</v>
      </c>
      <c r="AS79" s="56">
        <v>15.139999999999993</v>
      </c>
      <c r="AT79" s="56">
        <f t="shared" si="59"/>
        <v>0</v>
      </c>
      <c r="AU79" s="73">
        <f t="shared" si="60"/>
        <v>15.139999999999993</v>
      </c>
      <c r="AV79" s="57">
        <f t="shared" si="75"/>
        <v>0</v>
      </c>
      <c r="AW79" s="57">
        <v>0</v>
      </c>
      <c r="AX79" s="114">
        <f t="shared" si="61"/>
        <v>0</v>
      </c>
      <c r="AY79" s="57">
        <f t="shared" si="62"/>
        <v>0</v>
      </c>
      <c r="AZ79" s="114">
        <v>0</v>
      </c>
      <c r="BA79" s="114">
        <f t="shared" si="63"/>
        <v>0</v>
      </c>
      <c r="BB79" s="57">
        <f t="shared" si="64"/>
        <v>0</v>
      </c>
      <c r="BC79" s="58">
        <f t="shared" si="65"/>
        <v>0</v>
      </c>
      <c r="BD79" s="59">
        <v>0</v>
      </c>
      <c r="BE79" s="59">
        <f t="shared" si="66"/>
        <v>0</v>
      </c>
      <c r="BF79" s="58">
        <f t="shared" si="67"/>
        <v>0</v>
      </c>
      <c r="BG79" s="59">
        <v>0</v>
      </c>
      <c r="BH79" s="59">
        <f t="shared" si="68"/>
        <v>0</v>
      </c>
      <c r="BI79" s="58">
        <f t="shared" si="69"/>
        <v>0</v>
      </c>
      <c r="BJ79" s="60">
        <f t="shared" si="70"/>
        <v>0</v>
      </c>
      <c r="BK79" s="61">
        <v>0</v>
      </c>
      <c r="BL79" s="61">
        <f t="shared" si="71"/>
        <v>0</v>
      </c>
      <c r="BM79" s="61">
        <f t="shared" si="72"/>
        <v>0</v>
      </c>
      <c r="BN79" s="61">
        <v>0</v>
      </c>
      <c r="BO79" s="61">
        <f t="shared" si="73"/>
        <v>0</v>
      </c>
      <c r="BP79" s="60">
        <f t="shared" si="74"/>
        <v>0</v>
      </c>
      <c r="BQ79" s="62">
        <f t="shared" si="80"/>
        <v>0</v>
      </c>
      <c r="BR79" s="63">
        <v>0</v>
      </c>
      <c r="BS79" s="63">
        <f t="shared" si="81"/>
        <v>0</v>
      </c>
      <c r="BT79" s="63">
        <f t="shared" si="82"/>
        <v>0</v>
      </c>
      <c r="BU79" s="63">
        <v>0</v>
      </c>
      <c r="BV79" s="63">
        <f t="shared" si="83"/>
        <v>0</v>
      </c>
      <c r="BW79" s="62">
        <f t="shared" si="84"/>
        <v>0</v>
      </c>
      <c r="BX79" s="64">
        <f t="shared" si="85"/>
        <v>0</v>
      </c>
      <c r="BY79" s="65">
        <v>0</v>
      </c>
      <c r="BZ79" s="65">
        <f t="shared" si="86"/>
        <v>0</v>
      </c>
      <c r="CA79" s="65">
        <f t="shared" si="87"/>
        <v>0</v>
      </c>
      <c r="CB79" s="65">
        <v>0</v>
      </c>
      <c r="CC79" s="65">
        <f t="shared" si="88"/>
        <v>0</v>
      </c>
      <c r="CD79" s="64">
        <f t="shared" si="89"/>
        <v>0</v>
      </c>
      <c r="CE79" s="367">
        <f t="shared" si="90"/>
        <v>0</v>
      </c>
      <c r="CF79" s="368">
        <v>0</v>
      </c>
      <c r="CG79" s="368">
        <f t="shared" si="99"/>
        <v>0</v>
      </c>
      <c r="CH79" s="368">
        <f t="shared" si="100"/>
        <v>0</v>
      </c>
      <c r="CI79" s="368">
        <v>0</v>
      </c>
      <c r="CJ79" s="368">
        <f t="shared" si="101"/>
        <v>0</v>
      </c>
      <c r="CK79" s="367">
        <f t="shared" si="91"/>
        <v>0</v>
      </c>
      <c r="CL79" s="66">
        <f t="shared" si="92"/>
        <v>0</v>
      </c>
      <c r="CM79" s="67">
        <v>0</v>
      </c>
      <c r="CN79" s="67">
        <f t="shared" si="95"/>
        <v>0</v>
      </c>
      <c r="CO79" s="67">
        <f t="shared" si="96"/>
        <v>0</v>
      </c>
      <c r="CP79" s="67">
        <v>0</v>
      </c>
      <c r="CQ79" s="67">
        <f t="shared" si="97"/>
        <v>0</v>
      </c>
      <c r="CR79" s="66">
        <f t="shared" si="98"/>
        <v>0</v>
      </c>
    </row>
    <row r="80" spans="1:96" s="74" customFormat="1">
      <c r="A80" s="69"/>
      <c r="B80" s="69"/>
      <c r="C80" s="115" t="s">
        <v>157</v>
      </c>
      <c r="D80" s="117" t="s">
        <v>158</v>
      </c>
      <c r="E80" s="52">
        <v>2849.48</v>
      </c>
      <c r="F80" s="52"/>
      <c r="G80" s="53">
        <v>6621.59</v>
      </c>
      <c r="H80" s="52"/>
      <c r="I80" s="53">
        <v>-0.40999999999985448</v>
      </c>
      <c r="J80" s="52"/>
      <c r="K80" s="53">
        <v>1.8189894035458565E-12</v>
      </c>
      <c r="L80" s="52"/>
      <c r="M80" s="53">
        <v>0</v>
      </c>
      <c r="N80" s="53"/>
      <c r="O80" s="53">
        <v>0</v>
      </c>
      <c r="P80" s="53"/>
      <c r="Q80" s="53">
        <v>0</v>
      </c>
      <c r="R80" s="53"/>
      <c r="S80" s="53">
        <v>-1.8189894035458565E-12</v>
      </c>
      <c r="T80" s="53"/>
      <c r="U80" s="53">
        <f t="shared" si="93"/>
        <v>0</v>
      </c>
      <c r="V80" s="53"/>
      <c r="W80" s="53">
        <v>9470.66</v>
      </c>
      <c r="X80" s="53"/>
      <c r="Y80" s="116">
        <v>0.2</v>
      </c>
      <c r="Z80" s="71"/>
      <c r="AA80" s="348">
        <f t="shared" si="76"/>
        <v>9470.66</v>
      </c>
      <c r="AB80" s="349">
        <v>13482.70000000001</v>
      </c>
      <c r="AC80" s="348">
        <f t="shared" si="94"/>
        <v>157.84</v>
      </c>
      <c r="AD80" s="346">
        <f t="shared" si="77"/>
        <v>13640.54000000001</v>
      </c>
      <c r="AE80" s="349">
        <v>13282.919999999982</v>
      </c>
      <c r="AF80" s="348">
        <f t="shared" si="78"/>
        <v>155.63</v>
      </c>
      <c r="AG80" s="348">
        <f t="shared" si="79"/>
        <v>13438.549999999981</v>
      </c>
      <c r="AH80" s="55">
        <f t="shared" si="51"/>
        <v>2849.48</v>
      </c>
      <c r="AI80" s="72">
        <v>15147.459999999994</v>
      </c>
      <c r="AJ80" s="55">
        <f t="shared" si="52"/>
        <v>47.49</v>
      </c>
      <c r="AK80" s="72">
        <f t="shared" si="53"/>
        <v>15194.949999999993</v>
      </c>
      <c r="AL80" s="72">
        <v>14921.070000000029</v>
      </c>
      <c r="AM80" s="55">
        <f t="shared" si="54"/>
        <v>46.83</v>
      </c>
      <c r="AN80" s="72">
        <f t="shared" si="55"/>
        <v>14967.900000000029</v>
      </c>
      <c r="AO80" s="56">
        <f t="shared" si="56"/>
        <v>6621.59</v>
      </c>
      <c r="AP80" s="56">
        <v>6215.9899999999952</v>
      </c>
      <c r="AQ80" s="56">
        <f t="shared" si="57"/>
        <v>110.36</v>
      </c>
      <c r="AR80" s="73">
        <f t="shared" si="58"/>
        <v>6326.3499999999949</v>
      </c>
      <c r="AS80" s="56">
        <v>6124.3600000000033</v>
      </c>
      <c r="AT80" s="56">
        <f t="shared" si="59"/>
        <v>108.81</v>
      </c>
      <c r="AU80" s="73">
        <f t="shared" si="60"/>
        <v>6233.1700000000037</v>
      </c>
      <c r="AV80" s="57">
        <f t="shared" si="75"/>
        <v>-0.40999999999985448</v>
      </c>
      <c r="AW80" s="57">
        <v>-0.66000000000000036</v>
      </c>
      <c r="AX80" s="114">
        <f t="shared" si="61"/>
        <v>-0.01</v>
      </c>
      <c r="AY80" s="57">
        <f t="shared" si="62"/>
        <v>-0.67000000000000037</v>
      </c>
      <c r="AZ80" s="114">
        <v>-0.66000000000000036</v>
      </c>
      <c r="BA80" s="114">
        <f t="shared" si="63"/>
        <v>-0.01</v>
      </c>
      <c r="BB80" s="57">
        <f t="shared" si="64"/>
        <v>-0.67000000000000037</v>
      </c>
      <c r="BC80" s="58">
        <f t="shared" si="65"/>
        <v>1.8189894035458565E-12</v>
      </c>
      <c r="BD80" s="59">
        <v>0</v>
      </c>
      <c r="BE80" s="59">
        <f t="shared" si="66"/>
        <v>0</v>
      </c>
      <c r="BF80" s="58">
        <f t="shared" si="67"/>
        <v>0</v>
      </c>
      <c r="BG80" s="59">
        <v>0</v>
      </c>
      <c r="BH80" s="59">
        <f t="shared" si="68"/>
        <v>0</v>
      </c>
      <c r="BI80" s="58">
        <f t="shared" si="69"/>
        <v>0</v>
      </c>
      <c r="BJ80" s="60">
        <f t="shared" si="70"/>
        <v>0</v>
      </c>
      <c r="BK80" s="61">
        <v>0</v>
      </c>
      <c r="BL80" s="61">
        <f t="shared" si="71"/>
        <v>0</v>
      </c>
      <c r="BM80" s="61">
        <f t="shared" si="72"/>
        <v>0</v>
      </c>
      <c r="BN80" s="61">
        <v>0</v>
      </c>
      <c r="BO80" s="61">
        <f t="shared" si="73"/>
        <v>0</v>
      </c>
      <c r="BP80" s="60">
        <f t="shared" si="74"/>
        <v>0</v>
      </c>
      <c r="BQ80" s="62">
        <f t="shared" si="80"/>
        <v>0</v>
      </c>
      <c r="BR80" s="63">
        <v>0</v>
      </c>
      <c r="BS80" s="63">
        <f t="shared" si="81"/>
        <v>0</v>
      </c>
      <c r="BT80" s="63">
        <f t="shared" si="82"/>
        <v>0</v>
      </c>
      <c r="BU80" s="63">
        <v>0</v>
      </c>
      <c r="BV80" s="63">
        <f t="shared" si="83"/>
        <v>0</v>
      </c>
      <c r="BW80" s="62">
        <f t="shared" si="84"/>
        <v>0</v>
      </c>
      <c r="BX80" s="64">
        <f t="shared" si="85"/>
        <v>0</v>
      </c>
      <c r="BY80" s="65">
        <v>0</v>
      </c>
      <c r="BZ80" s="65">
        <f t="shared" si="86"/>
        <v>0</v>
      </c>
      <c r="CA80" s="65">
        <f t="shared" si="87"/>
        <v>0</v>
      </c>
      <c r="CB80" s="65">
        <v>0</v>
      </c>
      <c r="CC80" s="65">
        <f t="shared" si="88"/>
        <v>0</v>
      </c>
      <c r="CD80" s="64">
        <f t="shared" si="89"/>
        <v>0</v>
      </c>
      <c r="CE80" s="367">
        <f t="shared" si="90"/>
        <v>-1.8189894035458565E-12</v>
      </c>
      <c r="CF80" s="368">
        <v>0</v>
      </c>
      <c r="CG80" s="368">
        <f t="shared" si="99"/>
        <v>0</v>
      </c>
      <c r="CH80" s="368">
        <f t="shared" si="100"/>
        <v>0</v>
      </c>
      <c r="CI80" s="368">
        <v>0</v>
      </c>
      <c r="CJ80" s="368">
        <f t="shared" si="101"/>
        <v>0</v>
      </c>
      <c r="CK80" s="367">
        <f t="shared" si="91"/>
        <v>0</v>
      </c>
      <c r="CL80" s="66">
        <f t="shared" si="92"/>
        <v>0</v>
      </c>
      <c r="CM80" s="67">
        <v>0</v>
      </c>
      <c r="CN80" s="67">
        <f t="shared" si="95"/>
        <v>0</v>
      </c>
      <c r="CO80" s="67">
        <f t="shared" si="96"/>
        <v>0</v>
      </c>
      <c r="CP80" s="67">
        <v>0</v>
      </c>
      <c r="CQ80" s="67">
        <f t="shared" si="97"/>
        <v>0</v>
      </c>
      <c r="CR80" s="66">
        <f t="shared" si="98"/>
        <v>0</v>
      </c>
    </row>
    <row r="81" spans="1:96" s="74" customFormat="1">
      <c r="A81" s="69"/>
      <c r="B81" s="69"/>
      <c r="C81" s="115" t="s">
        <v>157</v>
      </c>
      <c r="D81" s="117" t="s">
        <v>159</v>
      </c>
      <c r="E81" s="52">
        <v>5611.2999999999993</v>
      </c>
      <c r="F81" s="52"/>
      <c r="G81" s="53">
        <v>15.699999999999818</v>
      </c>
      <c r="H81" s="52"/>
      <c r="I81" s="53">
        <v>0</v>
      </c>
      <c r="J81" s="52"/>
      <c r="K81" s="53">
        <v>-9.0949470177292824E-13</v>
      </c>
      <c r="L81" s="52"/>
      <c r="M81" s="53">
        <v>0</v>
      </c>
      <c r="N81" s="53"/>
      <c r="O81" s="53">
        <v>0</v>
      </c>
      <c r="P81" s="53"/>
      <c r="Q81" s="53">
        <v>0</v>
      </c>
      <c r="R81" s="53"/>
      <c r="S81" s="53">
        <v>9.0949470177292824E-13</v>
      </c>
      <c r="T81" s="53"/>
      <c r="U81" s="53">
        <f t="shared" si="93"/>
        <v>0</v>
      </c>
      <c r="V81" s="53"/>
      <c r="W81" s="53">
        <v>5626.9999999999991</v>
      </c>
      <c r="X81" s="53"/>
      <c r="Y81" s="116">
        <v>0.2</v>
      </c>
      <c r="Z81" s="71"/>
      <c r="AA81" s="348">
        <f t="shared" si="76"/>
        <v>5626.9999999999991</v>
      </c>
      <c r="AB81" s="349">
        <v>8344.309999999994</v>
      </c>
      <c r="AC81" s="348">
        <f t="shared" si="94"/>
        <v>93.78</v>
      </c>
      <c r="AD81" s="346">
        <f t="shared" si="77"/>
        <v>8438.0899999999947</v>
      </c>
      <c r="AE81" s="349">
        <v>8220.5099999999984</v>
      </c>
      <c r="AF81" s="348">
        <f t="shared" si="78"/>
        <v>92.47</v>
      </c>
      <c r="AG81" s="348">
        <f t="shared" si="79"/>
        <v>8312.9799999999977</v>
      </c>
      <c r="AH81" s="55">
        <f t="shared" si="51"/>
        <v>5611.2999999999993</v>
      </c>
      <c r="AI81" s="72">
        <v>33225.220000000023</v>
      </c>
      <c r="AJ81" s="55">
        <f t="shared" si="52"/>
        <v>93.52</v>
      </c>
      <c r="AK81" s="72">
        <f t="shared" si="53"/>
        <v>33318.74000000002</v>
      </c>
      <c r="AL81" s="72">
        <v>32728.529999999955</v>
      </c>
      <c r="AM81" s="55">
        <f t="shared" si="54"/>
        <v>92.21</v>
      </c>
      <c r="AN81" s="72">
        <f t="shared" si="55"/>
        <v>32820.739999999954</v>
      </c>
      <c r="AO81" s="56">
        <f t="shared" si="56"/>
        <v>15.699999999999818</v>
      </c>
      <c r="AP81" s="56">
        <v>8286.7600000000075</v>
      </c>
      <c r="AQ81" s="56">
        <f t="shared" si="57"/>
        <v>0.26</v>
      </c>
      <c r="AR81" s="73">
        <f t="shared" si="58"/>
        <v>8287.0200000000077</v>
      </c>
      <c r="AS81" s="56">
        <v>8162.6900000000169</v>
      </c>
      <c r="AT81" s="56">
        <f t="shared" si="59"/>
        <v>0.26</v>
      </c>
      <c r="AU81" s="73">
        <f t="shared" si="60"/>
        <v>8162.9500000000171</v>
      </c>
      <c r="AV81" s="57">
        <f t="shared" si="75"/>
        <v>0</v>
      </c>
      <c r="AW81" s="57">
        <v>0</v>
      </c>
      <c r="AX81" s="114">
        <f t="shared" si="61"/>
        <v>0</v>
      </c>
      <c r="AY81" s="57">
        <f t="shared" si="62"/>
        <v>0</v>
      </c>
      <c r="AZ81" s="114">
        <v>0</v>
      </c>
      <c r="BA81" s="114">
        <f t="shared" si="63"/>
        <v>0</v>
      </c>
      <c r="BB81" s="57">
        <f t="shared" si="64"/>
        <v>0</v>
      </c>
      <c r="BC81" s="58">
        <f t="shared" si="65"/>
        <v>-9.0949470177292824E-13</v>
      </c>
      <c r="BD81" s="59">
        <v>0</v>
      </c>
      <c r="BE81" s="59">
        <f t="shared" si="66"/>
        <v>0</v>
      </c>
      <c r="BF81" s="58">
        <f t="shared" si="67"/>
        <v>0</v>
      </c>
      <c r="BG81" s="59">
        <v>0</v>
      </c>
      <c r="BH81" s="59">
        <f t="shared" si="68"/>
        <v>0</v>
      </c>
      <c r="BI81" s="58">
        <f t="shared" si="69"/>
        <v>0</v>
      </c>
      <c r="BJ81" s="60">
        <f t="shared" si="70"/>
        <v>0</v>
      </c>
      <c r="BK81" s="61">
        <v>0</v>
      </c>
      <c r="BL81" s="61">
        <f t="shared" si="71"/>
        <v>0</v>
      </c>
      <c r="BM81" s="61">
        <f t="shared" si="72"/>
        <v>0</v>
      </c>
      <c r="BN81" s="61">
        <v>0</v>
      </c>
      <c r="BO81" s="61">
        <f t="shared" si="73"/>
        <v>0</v>
      </c>
      <c r="BP81" s="60">
        <f t="shared" si="74"/>
        <v>0</v>
      </c>
      <c r="BQ81" s="62">
        <f t="shared" si="80"/>
        <v>0</v>
      </c>
      <c r="BR81" s="63">
        <v>0</v>
      </c>
      <c r="BS81" s="63">
        <f t="shared" si="81"/>
        <v>0</v>
      </c>
      <c r="BT81" s="63">
        <f t="shared" si="82"/>
        <v>0</v>
      </c>
      <c r="BU81" s="63">
        <v>0</v>
      </c>
      <c r="BV81" s="63">
        <f t="shared" si="83"/>
        <v>0</v>
      </c>
      <c r="BW81" s="62">
        <f t="shared" si="84"/>
        <v>0</v>
      </c>
      <c r="BX81" s="64">
        <f t="shared" si="85"/>
        <v>0</v>
      </c>
      <c r="BY81" s="65">
        <v>0</v>
      </c>
      <c r="BZ81" s="65">
        <f t="shared" si="86"/>
        <v>0</v>
      </c>
      <c r="CA81" s="65">
        <f t="shared" si="87"/>
        <v>0</v>
      </c>
      <c r="CB81" s="65">
        <v>0</v>
      </c>
      <c r="CC81" s="65">
        <f t="shared" si="88"/>
        <v>0</v>
      </c>
      <c r="CD81" s="64">
        <f t="shared" si="89"/>
        <v>0</v>
      </c>
      <c r="CE81" s="367">
        <f t="shared" si="90"/>
        <v>9.0949470177292824E-13</v>
      </c>
      <c r="CF81" s="368">
        <v>0</v>
      </c>
      <c r="CG81" s="368">
        <f t="shared" si="99"/>
        <v>0</v>
      </c>
      <c r="CH81" s="368">
        <f t="shared" si="100"/>
        <v>0</v>
      </c>
      <c r="CI81" s="368">
        <v>0</v>
      </c>
      <c r="CJ81" s="368">
        <f t="shared" si="101"/>
        <v>0</v>
      </c>
      <c r="CK81" s="367">
        <f t="shared" si="91"/>
        <v>0</v>
      </c>
      <c r="CL81" s="66">
        <f t="shared" si="92"/>
        <v>0</v>
      </c>
      <c r="CM81" s="67">
        <v>0</v>
      </c>
      <c r="CN81" s="67">
        <f t="shared" si="95"/>
        <v>0</v>
      </c>
      <c r="CO81" s="67">
        <f t="shared" si="96"/>
        <v>0</v>
      </c>
      <c r="CP81" s="67">
        <v>0</v>
      </c>
      <c r="CQ81" s="67">
        <f t="shared" si="97"/>
        <v>0</v>
      </c>
      <c r="CR81" s="66">
        <f t="shared" si="98"/>
        <v>0</v>
      </c>
    </row>
    <row r="82" spans="1:96" s="74" customFormat="1">
      <c r="A82" s="69"/>
      <c r="B82" s="69"/>
      <c r="C82" s="115" t="s">
        <v>157</v>
      </c>
      <c r="D82" s="117" t="s">
        <v>160</v>
      </c>
      <c r="E82" s="52">
        <v>126.14999999999998</v>
      </c>
      <c r="F82" s="52"/>
      <c r="G82" s="53">
        <v>26.299999999999983</v>
      </c>
      <c r="H82" s="52"/>
      <c r="I82" s="53">
        <v>0</v>
      </c>
      <c r="J82" s="52"/>
      <c r="K82" s="53">
        <v>5.6843418860808015E-14</v>
      </c>
      <c r="L82" s="52"/>
      <c r="M82" s="53">
        <v>0</v>
      </c>
      <c r="N82" s="53"/>
      <c r="O82" s="53">
        <v>0</v>
      </c>
      <c r="P82" s="53"/>
      <c r="Q82" s="53">
        <v>0</v>
      </c>
      <c r="R82" s="53"/>
      <c r="S82" s="53">
        <v>-5.6843418860808015E-14</v>
      </c>
      <c r="T82" s="53"/>
      <c r="U82" s="53">
        <f t="shared" si="93"/>
        <v>0</v>
      </c>
      <c r="V82" s="53"/>
      <c r="W82" s="53">
        <v>152.44999999999996</v>
      </c>
      <c r="X82" s="53"/>
      <c r="Y82" s="116">
        <v>0.2</v>
      </c>
      <c r="Z82" s="71"/>
      <c r="AA82" s="348">
        <f t="shared" si="76"/>
        <v>152.44999999999996</v>
      </c>
      <c r="AB82" s="349">
        <v>223.88999999999984</v>
      </c>
      <c r="AC82" s="348">
        <f t="shared" si="94"/>
        <v>2.54</v>
      </c>
      <c r="AD82" s="346">
        <f t="shared" si="77"/>
        <v>226.42999999999984</v>
      </c>
      <c r="AE82" s="349">
        <v>220.36</v>
      </c>
      <c r="AF82" s="348">
        <f t="shared" si="78"/>
        <v>2.5</v>
      </c>
      <c r="AG82" s="348">
        <f t="shared" si="79"/>
        <v>222.86</v>
      </c>
      <c r="AH82" s="55">
        <f t="shared" si="51"/>
        <v>126.14999999999998</v>
      </c>
      <c r="AI82" s="72">
        <v>58427.239999999954</v>
      </c>
      <c r="AJ82" s="55">
        <f t="shared" si="52"/>
        <v>2.1</v>
      </c>
      <c r="AK82" s="72">
        <f t="shared" si="53"/>
        <v>58429.339999999953</v>
      </c>
      <c r="AL82" s="72">
        <v>57551.030000000028</v>
      </c>
      <c r="AM82" s="55">
        <f t="shared" si="54"/>
        <v>2.0699999999999998</v>
      </c>
      <c r="AN82" s="72">
        <f t="shared" si="55"/>
        <v>57553.100000000028</v>
      </c>
      <c r="AO82" s="56">
        <f t="shared" si="56"/>
        <v>26.299999999999983</v>
      </c>
      <c r="AP82" s="56">
        <v>28311.249999999956</v>
      </c>
      <c r="AQ82" s="56">
        <f t="shared" si="57"/>
        <v>0.44</v>
      </c>
      <c r="AR82" s="73">
        <f t="shared" si="58"/>
        <v>28311.689999999955</v>
      </c>
      <c r="AS82" s="56">
        <v>27886.479999999992</v>
      </c>
      <c r="AT82" s="56">
        <f t="shared" si="59"/>
        <v>0.43</v>
      </c>
      <c r="AU82" s="73">
        <f t="shared" si="60"/>
        <v>27886.909999999993</v>
      </c>
      <c r="AV82" s="57">
        <f t="shared" si="75"/>
        <v>0</v>
      </c>
      <c r="AW82" s="57">
        <v>0</v>
      </c>
      <c r="AX82" s="114">
        <f t="shared" si="61"/>
        <v>0</v>
      </c>
      <c r="AY82" s="57">
        <f t="shared" si="62"/>
        <v>0</v>
      </c>
      <c r="AZ82" s="114">
        <v>0</v>
      </c>
      <c r="BA82" s="114">
        <f t="shared" si="63"/>
        <v>0</v>
      </c>
      <c r="BB82" s="57">
        <f t="shared" si="64"/>
        <v>0</v>
      </c>
      <c r="BC82" s="58">
        <f t="shared" si="65"/>
        <v>5.6843418860808015E-14</v>
      </c>
      <c r="BD82" s="59">
        <v>0</v>
      </c>
      <c r="BE82" s="59">
        <f t="shared" si="66"/>
        <v>0</v>
      </c>
      <c r="BF82" s="58">
        <f t="shared" si="67"/>
        <v>0</v>
      </c>
      <c r="BG82" s="59">
        <v>0</v>
      </c>
      <c r="BH82" s="59">
        <f t="shared" si="68"/>
        <v>0</v>
      </c>
      <c r="BI82" s="58">
        <f t="shared" si="69"/>
        <v>0</v>
      </c>
      <c r="BJ82" s="60">
        <f t="shared" si="70"/>
        <v>0</v>
      </c>
      <c r="BK82" s="61">
        <v>0</v>
      </c>
      <c r="BL82" s="61">
        <f t="shared" si="71"/>
        <v>0</v>
      </c>
      <c r="BM82" s="61">
        <f t="shared" si="72"/>
        <v>0</v>
      </c>
      <c r="BN82" s="61">
        <v>0</v>
      </c>
      <c r="BO82" s="61">
        <f t="shared" si="73"/>
        <v>0</v>
      </c>
      <c r="BP82" s="60">
        <f t="shared" si="74"/>
        <v>0</v>
      </c>
      <c r="BQ82" s="62">
        <f t="shared" si="80"/>
        <v>0</v>
      </c>
      <c r="BR82" s="63">
        <v>0</v>
      </c>
      <c r="BS82" s="63">
        <f t="shared" si="81"/>
        <v>0</v>
      </c>
      <c r="BT82" s="63">
        <f t="shared" si="82"/>
        <v>0</v>
      </c>
      <c r="BU82" s="63">
        <v>0</v>
      </c>
      <c r="BV82" s="63">
        <f t="shared" si="83"/>
        <v>0</v>
      </c>
      <c r="BW82" s="62">
        <f t="shared" si="84"/>
        <v>0</v>
      </c>
      <c r="BX82" s="64">
        <f t="shared" si="85"/>
        <v>0</v>
      </c>
      <c r="BY82" s="65">
        <v>0</v>
      </c>
      <c r="BZ82" s="65">
        <f t="shared" si="86"/>
        <v>0</v>
      </c>
      <c r="CA82" s="65">
        <f t="shared" si="87"/>
        <v>0</v>
      </c>
      <c r="CB82" s="65">
        <v>0</v>
      </c>
      <c r="CC82" s="65">
        <f t="shared" si="88"/>
        <v>0</v>
      </c>
      <c r="CD82" s="64">
        <f t="shared" si="89"/>
        <v>0</v>
      </c>
      <c r="CE82" s="367">
        <f t="shared" si="90"/>
        <v>-5.6843418860808015E-14</v>
      </c>
      <c r="CF82" s="368">
        <v>0</v>
      </c>
      <c r="CG82" s="368">
        <f t="shared" si="99"/>
        <v>0</v>
      </c>
      <c r="CH82" s="368">
        <f t="shared" si="100"/>
        <v>0</v>
      </c>
      <c r="CI82" s="368">
        <v>0</v>
      </c>
      <c r="CJ82" s="368">
        <f t="shared" si="101"/>
        <v>0</v>
      </c>
      <c r="CK82" s="367">
        <f t="shared" si="91"/>
        <v>0</v>
      </c>
      <c r="CL82" s="66">
        <f t="shared" si="92"/>
        <v>0</v>
      </c>
      <c r="CM82" s="67">
        <v>0</v>
      </c>
      <c r="CN82" s="67">
        <f t="shared" si="95"/>
        <v>0</v>
      </c>
      <c r="CO82" s="67">
        <f t="shared" si="96"/>
        <v>0</v>
      </c>
      <c r="CP82" s="67">
        <v>0</v>
      </c>
      <c r="CQ82" s="67">
        <f t="shared" si="97"/>
        <v>0</v>
      </c>
      <c r="CR82" s="66">
        <f t="shared" si="98"/>
        <v>0</v>
      </c>
    </row>
    <row r="83" spans="1:96" s="74" customFormat="1">
      <c r="A83" s="69"/>
      <c r="B83" s="69"/>
      <c r="C83" s="115" t="s">
        <v>161</v>
      </c>
      <c r="D83" s="117" t="s">
        <v>162</v>
      </c>
      <c r="E83" s="52">
        <v>20627.009999999998</v>
      </c>
      <c r="F83" s="52"/>
      <c r="G83" s="53">
        <v>2323.2200000000048</v>
      </c>
      <c r="H83" s="52"/>
      <c r="I83" s="53">
        <v>0</v>
      </c>
      <c r="J83" s="52"/>
      <c r="K83" s="53">
        <v>-7.2759576141834259E-12</v>
      </c>
      <c r="L83" s="52"/>
      <c r="M83" s="53">
        <v>0</v>
      </c>
      <c r="N83" s="53"/>
      <c r="O83" s="53">
        <v>0</v>
      </c>
      <c r="P83" s="53"/>
      <c r="Q83" s="53">
        <v>0</v>
      </c>
      <c r="R83" s="53"/>
      <c r="S83" s="53">
        <v>7.2759576141834259E-12</v>
      </c>
      <c r="T83" s="53"/>
      <c r="U83" s="53">
        <f t="shared" si="93"/>
        <v>0</v>
      </c>
      <c r="V83" s="53"/>
      <c r="W83" s="53">
        <v>22950.230000000003</v>
      </c>
      <c r="X83" s="53"/>
      <c r="Y83" s="116">
        <v>0.2</v>
      </c>
      <c r="Z83" s="71"/>
      <c r="AA83" s="348">
        <f t="shared" si="76"/>
        <v>22950.230000000003</v>
      </c>
      <c r="AB83" s="349">
        <v>32820.629999999997</v>
      </c>
      <c r="AC83" s="348">
        <f t="shared" si="94"/>
        <v>382.5</v>
      </c>
      <c r="AD83" s="346">
        <f t="shared" si="77"/>
        <v>33203.129999999997</v>
      </c>
      <c r="AE83" s="349">
        <v>32334.55999999999</v>
      </c>
      <c r="AF83" s="348">
        <f t="shared" si="78"/>
        <v>377.15</v>
      </c>
      <c r="AG83" s="348">
        <f t="shared" si="79"/>
        <v>32711.709999999992</v>
      </c>
      <c r="AH83" s="55">
        <f t="shared" si="51"/>
        <v>20627.009999999998</v>
      </c>
      <c r="AI83" s="72">
        <v>17532.780000000006</v>
      </c>
      <c r="AJ83" s="55">
        <f t="shared" si="52"/>
        <v>343.78</v>
      </c>
      <c r="AK83" s="72">
        <f t="shared" si="53"/>
        <v>17876.560000000005</v>
      </c>
      <c r="AL83" s="72">
        <v>17275.400000000001</v>
      </c>
      <c r="AM83" s="55">
        <f t="shared" si="54"/>
        <v>338.97</v>
      </c>
      <c r="AN83" s="72">
        <f t="shared" si="55"/>
        <v>17614.370000000003</v>
      </c>
      <c r="AO83" s="56">
        <f t="shared" si="56"/>
        <v>2323.2200000000048</v>
      </c>
      <c r="AP83" s="56">
        <v>3802.689999999991</v>
      </c>
      <c r="AQ83" s="56">
        <f t="shared" si="57"/>
        <v>38.72</v>
      </c>
      <c r="AR83" s="73">
        <f t="shared" si="58"/>
        <v>3841.4099999999908</v>
      </c>
      <c r="AS83" s="56">
        <v>3746.4299999999935</v>
      </c>
      <c r="AT83" s="56">
        <f t="shared" si="59"/>
        <v>38.18</v>
      </c>
      <c r="AU83" s="73">
        <f t="shared" si="60"/>
        <v>3784.6099999999933</v>
      </c>
      <c r="AV83" s="57">
        <f t="shared" si="75"/>
        <v>0</v>
      </c>
      <c r="AW83" s="57">
        <v>0</v>
      </c>
      <c r="AX83" s="114">
        <f t="shared" si="61"/>
        <v>0</v>
      </c>
      <c r="AY83" s="57">
        <f t="shared" si="62"/>
        <v>0</v>
      </c>
      <c r="AZ83" s="114">
        <v>0</v>
      </c>
      <c r="BA83" s="114">
        <f t="shared" si="63"/>
        <v>0</v>
      </c>
      <c r="BB83" s="57">
        <f t="shared" si="64"/>
        <v>0</v>
      </c>
      <c r="BC83" s="58">
        <f t="shared" si="65"/>
        <v>-7.2759576141834259E-12</v>
      </c>
      <c r="BD83" s="59">
        <v>0</v>
      </c>
      <c r="BE83" s="59">
        <f t="shared" si="66"/>
        <v>0</v>
      </c>
      <c r="BF83" s="58">
        <f t="shared" si="67"/>
        <v>0</v>
      </c>
      <c r="BG83" s="59">
        <v>0</v>
      </c>
      <c r="BH83" s="59">
        <f t="shared" si="68"/>
        <v>0</v>
      </c>
      <c r="BI83" s="58">
        <f t="shared" si="69"/>
        <v>0</v>
      </c>
      <c r="BJ83" s="60">
        <f t="shared" si="70"/>
        <v>0</v>
      </c>
      <c r="BK83" s="61">
        <v>0</v>
      </c>
      <c r="BL83" s="61">
        <f t="shared" si="71"/>
        <v>0</v>
      </c>
      <c r="BM83" s="61">
        <f t="shared" si="72"/>
        <v>0</v>
      </c>
      <c r="BN83" s="61">
        <v>0</v>
      </c>
      <c r="BO83" s="61">
        <f t="shared" si="73"/>
        <v>0</v>
      </c>
      <c r="BP83" s="60">
        <f t="shared" si="74"/>
        <v>0</v>
      </c>
      <c r="BQ83" s="62">
        <f t="shared" si="80"/>
        <v>0</v>
      </c>
      <c r="BR83" s="63">
        <v>0</v>
      </c>
      <c r="BS83" s="63">
        <f t="shared" si="81"/>
        <v>0</v>
      </c>
      <c r="BT83" s="63">
        <f t="shared" si="82"/>
        <v>0</v>
      </c>
      <c r="BU83" s="63">
        <v>0</v>
      </c>
      <c r="BV83" s="63">
        <f t="shared" si="83"/>
        <v>0</v>
      </c>
      <c r="BW83" s="62">
        <f t="shared" si="84"/>
        <v>0</v>
      </c>
      <c r="BX83" s="64">
        <f t="shared" si="85"/>
        <v>0</v>
      </c>
      <c r="BY83" s="65">
        <v>0</v>
      </c>
      <c r="BZ83" s="65">
        <f t="shared" si="86"/>
        <v>0</v>
      </c>
      <c r="CA83" s="65">
        <f t="shared" si="87"/>
        <v>0</v>
      </c>
      <c r="CB83" s="65">
        <v>0</v>
      </c>
      <c r="CC83" s="65">
        <f t="shared" si="88"/>
        <v>0</v>
      </c>
      <c r="CD83" s="64">
        <f t="shared" si="89"/>
        <v>0</v>
      </c>
      <c r="CE83" s="367">
        <f t="shared" si="90"/>
        <v>7.2759576141834259E-12</v>
      </c>
      <c r="CF83" s="368">
        <v>0</v>
      </c>
      <c r="CG83" s="368">
        <f t="shared" si="99"/>
        <v>0</v>
      </c>
      <c r="CH83" s="368">
        <f t="shared" si="100"/>
        <v>0</v>
      </c>
      <c r="CI83" s="368">
        <v>0</v>
      </c>
      <c r="CJ83" s="368">
        <f t="shared" si="101"/>
        <v>0</v>
      </c>
      <c r="CK83" s="367">
        <f t="shared" si="91"/>
        <v>0</v>
      </c>
      <c r="CL83" s="66">
        <f t="shared" si="92"/>
        <v>0</v>
      </c>
      <c r="CM83" s="67">
        <v>0</v>
      </c>
      <c r="CN83" s="67">
        <f t="shared" si="95"/>
        <v>0</v>
      </c>
      <c r="CO83" s="67">
        <f t="shared" si="96"/>
        <v>0</v>
      </c>
      <c r="CP83" s="67">
        <v>0</v>
      </c>
      <c r="CQ83" s="67">
        <f t="shared" si="97"/>
        <v>0</v>
      </c>
      <c r="CR83" s="66">
        <f t="shared" si="98"/>
        <v>0</v>
      </c>
    </row>
    <row r="84" spans="1:96" s="74" customFormat="1">
      <c r="A84" s="69"/>
      <c r="B84" s="69"/>
      <c r="C84" s="115" t="s">
        <v>163</v>
      </c>
      <c r="D84" s="117" t="s">
        <v>164</v>
      </c>
      <c r="E84" s="52">
        <v>45446.76</v>
      </c>
      <c r="F84" s="52"/>
      <c r="G84" s="53">
        <v>16889.120000000003</v>
      </c>
      <c r="H84" s="52"/>
      <c r="I84" s="53">
        <v>14018.739999999991</v>
      </c>
      <c r="J84" s="52"/>
      <c r="K84" s="53">
        <v>202.27000000001863</v>
      </c>
      <c r="L84" s="52"/>
      <c r="M84" s="53">
        <v>85.54</v>
      </c>
      <c r="N84" s="53"/>
      <c r="O84" s="53">
        <v>8.1428197518107481E-12</v>
      </c>
      <c r="P84" s="53"/>
      <c r="Q84" s="53">
        <v>0</v>
      </c>
      <c r="R84" s="53"/>
      <c r="S84" s="53">
        <v>0</v>
      </c>
      <c r="T84" s="53"/>
      <c r="U84" s="53">
        <f t="shared" si="93"/>
        <v>0</v>
      </c>
      <c r="V84" s="53"/>
      <c r="W84" s="53">
        <v>76642.430000000022</v>
      </c>
      <c r="X84" s="53"/>
      <c r="Y84" s="116">
        <v>0.2</v>
      </c>
      <c r="Z84" s="71"/>
      <c r="AA84" s="348">
        <f t="shared" si="76"/>
        <v>76642.430000000022</v>
      </c>
      <c r="AB84" s="349">
        <v>105910.42999999986</v>
      </c>
      <c r="AC84" s="348">
        <f t="shared" si="94"/>
        <v>1277.3699999999999</v>
      </c>
      <c r="AD84" s="346">
        <f t="shared" si="77"/>
        <v>107187.79999999986</v>
      </c>
      <c r="AE84" s="349">
        <v>104342.90000000015</v>
      </c>
      <c r="AF84" s="348">
        <f t="shared" si="78"/>
        <v>1259.49</v>
      </c>
      <c r="AG84" s="348">
        <f t="shared" si="79"/>
        <v>105602.39000000016</v>
      </c>
      <c r="AH84" s="55">
        <f t="shared" si="51"/>
        <v>45446.76</v>
      </c>
      <c r="AI84" s="72">
        <v>38629.949999999997</v>
      </c>
      <c r="AJ84" s="55">
        <f t="shared" si="52"/>
        <v>757.45</v>
      </c>
      <c r="AK84" s="72">
        <f t="shared" si="53"/>
        <v>39387.399999999994</v>
      </c>
      <c r="AL84" s="72">
        <v>38063.139999999978</v>
      </c>
      <c r="AM84" s="55">
        <f t="shared" si="54"/>
        <v>746.85</v>
      </c>
      <c r="AN84" s="72">
        <f t="shared" si="55"/>
        <v>38809.989999999976</v>
      </c>
      <c r="AO84" s="56">
        <f t="shared" si="56"/>
        <v>16889.120000000003</v>
      </c>
      <c r="AP84" s="56">
        <v>23476.000000000036</v>
      </c>
      <c r="AQ84" s="56">
        <f t="shared" si="57"/>
        <v>281.49</v>
      </c>
      <c r="AR84" s="73">
        <f t="shared" si="58"/>
        <v>23757.490000000038</v>
      </c>
      <c r="AS84" s="56">
        <v>23128.550000000007</v>
      </c>
      <c r="AT84" s="56">
        <f t="shared" si="59"/>
        <v>277.55</v>
      </c>
      <c r="AU84" s="73">
        <f t="shared" si="60"/>
        <v>23406.100000000006</v>
      </c>
      <c r="AV84" s="57">
        <f t="shared" si="75"/>
        <v>14018.739999999991</v>
      </c>
      <c r="AW84" s="57">
        <v>15925.559999999983</v>
      </c>
      <c r="AX84" s="114">
        <f t="shared" si="61"/>
        <v>233.65</v>
      </c>
      <c r="AY84" s="57">
        <f t="shared" si="62"/>
        <v>16159.209999999983</v>
      </c>
      <c r="AZ84" s="114">
        <v>15690.789999999977</v>
      </c>
      <c r="BA84" s="114">
        <f t="shared" si="63"/>
        <v>230.38</v>
      </c>
      <c r="BB84" s="57">
        <f t="shared" si="64"/>
        <v>15921.169999999976</v>
      </c>
      <c r="BC84" s="58">
        <f t="shared" si="65"/>
        <v>202.27000000001863</v>
      </c>
      <c r="BD84" s="59">
        <v>210.87000000000018</v>
      </c>
      <c r="BE84" s="59">
        <f t="shared" si="66"/>
        <v>3.37</v>
      </c>
      <c r="BF84" s="58">
        <f t="shared" si="67"/>
        <v>214.24000000000018</v>
      </c>
      <c r="BG84" s="59">
        <v>207.72999999999973</v>
      </c>
      <c r="BH84" s="59">
        <f t="shared" si="68"/>
        <v>3.32</v>
      </c>
      <c r="BI84" s="58">
        <f t="shared" si="69"/>
        <v>211.04999999999973</v>
      </c>
      <c r="BJ84" s="60">
        <f t="shared" si="70"/>
        <v>85.54</v>
      </c>
      <c r="BK84" s="61">
        <v>60.129999999999988</v>
      </c>
      <c r="BL84" s="61">
        <f t="shared" si="71"/>
        <v>1.43</v>
      </c>
      <c r="BM84" s="61">
        <f t="shared" si="72"/>
        <v>61.559999999999988</v>
      </c>
      <c r="BN84" s="61">
        <v>59.309999999999938</v>
      </c>
      <c r="BO84" s="61">
        <f t="shared" si="73"/>
        <v>1.41</v>
      </c>
      <c r="BP84" s="60">
        <f t="shared" si="74"/>
        <v>60.719999999999935</v>
      </c>
      <c r="BQ84" s="62">
        <f t="shared" si="80"/>
        <v>8.1428197518107481E-12</v>
      </c>
      <c r="BR84" s="63">
        <v>0</v>
      </c>
      <c r="BS84" s="63">
        <f t="shared" si="81"/>
        <v>0</v>
      </c>
      <c r="BT84" s="63">
        <f t="shared" si="82"/>
        <v>0</v>
      </c>
      <c r="BU84" s="63">
        <v>0</v>
      </c>
      <c r="BV84" s="63">
        <f t="shared" si="83"/>
        <v>0</v>
      </c>
      <c r="BW84" s="62">
        <f t="shared" si="84"/>
        <v>0</v>
      </c>
      <c r="BX84" s="64">
        <f t="shared" si="85"/>
        <v>0</v>
      </c>
      <c r="BY84" s="65">
        <v>0</v>
      </c>
      <c r="BZ84" s="65">
        <f t="shared" si="86"/>
        <v>0</v>
      </c>
      <c r="CA84" s="65">
        <f t="shared" si="87"/>
        <v>0</v>
      </c>
      <c r="CB84" s="65">
        <v>0</v>
      </c>
      <c r="CC84" s="65">
        <f t="shared" si="88"/>
        <v>0</v>
      </c>
      <c r="CD84" s="64">
        <f t="shared" si="89"/>
        <v>0</v>
      </c>
      <c r="CE84" s="367">
        <f t="shared" si="90"/>
        <v>0</v>
      </c>
      <c r="CF84" s="368">
        <v>0</v>
      </c>
      <c r="CG84" s="368">
        <f t="shared" si="99"/>
        <v>0</v>
      </c>
      <c r="CH84" s="368">
        <f t="shared" si="100"/>
        <v>0</v>
      </c>
      <c r="CI84" s="368">
        <v>0</v>
      </c>
      <c r="CJ84" s="368">
        <f t="shared" si="101"/>
        <v>0</v>
      </c>
      <c r="CK84" s="367">
        <f t="shared" si="91"/>
        <v>0</v>
      </c>
      <c r="CL84" s="66">
        <f t="shared" si="92"/>
        <v>0</v>
      </c>
      <c r="CM84" s="67">
        <v>0</v>
      </c>
      <c r="CN84" s="67">
        <f t="shared" si="95"/>
        <v>0</v>
      </c>
      <c r="CO84" s="67">
        <f t="shared" si="96"/>
        <v>0</v>
      </c>
      <c r="CP84" s="67">
        <v>0</v>
      </c>
      <c r="CQ84" s="67">
        <f t="shared" si="97"/>
        <v>0</v>
      </c>
      <c r="CR84" s="66">
        <f t="shared" si="98"/>
        <v>0</v>
      </c>
    </row>
    <row r="85" spans="1:96" s="74" customFormat="1">
      <c r="A85" s="69"/>
      <c r="B85" s="69"/>
      <c r="C85" s="115" t="s">
        <v>165</v>
      </c>
      <c r="D85" s="117" t="s">
        <v>166</v>
      </c>
      <c r="E85" s="52">
        <v>94573.47</v>
      </c>
      <c r="F85" s="52"/>
      <c r="G85" s="53">
        <v>54650</v>
      </c>
      <c r="H85" s="52"/>
      <c r="I85" s="53">
        <v>57209.25</v>
      </c>
      <c r="J85" s="52"/>
      <c r="K85" s="53">
        <v>32380.820000000007</v>
      </c>
      <c r="L85" s="52"/>
      <c r="M85" s="53">
        <v>30744.610000000008</v>
      </c>
      <c r="N85" s="53"/>
      <c r="O85" s="53">
        <v>-5.0931703299283981E-11</v>
      </c>
      <c r="P85" s="53"/>
      <c r="Q85" s="53">
        <v>0</v>
      </c>
      <c r="R85" s="53"/>
      <c r="S85" s="53">
        <v>5.8207660913467407E-11</v>
      </c>
      <c r="T85" s="53"/>
      <c r="U85" s="53">
        <f t="shared" si="93"/>
        <v>0</v>
      </c>
      <c r="V85" s="53"/>
      <c r="W85" s="53">
        <v>269558.15000000002</v>
      </c>
      <c r="X85" s="53"/>
      <c r="Y85" s="116">
        <v>0.2</v>
      </c>
      <c r="Z85" s="71"/>
      <c r="AA85" s="348">
        <f t="shared" si="76"/>
        <v>269558.15000000002</v>
      </c>
      <c r="AB85" s="349">
        <v>332191.91000000061</v>
      </c>
      <c r="AC85" s="348">
        <f t="shared" si="94"/>
        <v>4492.6400000000003</v>
      </c>
      <c r="AD85" s="346">
        <f t="shared" si="77"/>
        <v>336684.55000000063</v>
      </c>
      <c r="AE85" s="349">
        <v>327283.18999999989</v>
      </c>
      <c r="AF85" s="348">
        <f t="shared" si="78"/>
        <v>4429.74</v>
      </c>
      <c r="AG85" s="348">
        <f t="shared" si="79"/>
        <v>331712.92999999988</v>
      </c>
      <c r="AH85" s="55">
        <f t="shared" si="51"/>
        <v>94573.47</v>
      </c>
      <c r="AI85" s="72">
        <v>80387.220000000045</v>
      </c>
      <c r="AJ85" s="55">
        <f t="shared" si="52"/>
        <v>1576.22</v>
      </c>
      <c r="AK85" s="72">
        <f t="shared" si="53"/>
        <v>81963.440000000046</v>
      </c>
      <c r="AL85" s="72">
        <v>79207.509999999995</v>
      </c>
      <c r="AM85" s="55">
        <f t="shared" si="54"/>
        <v>1554.15</v>
      </c>
      <c r="AN85" s="72">
        <f t="shared" si="55"/>
        <v>80761.659999999989</v>
      </c>
      <c r="AO85" s="56">
        <f t="shared" si="56"/>
        <v>54650</v>
      </c>
      <c r="AP85" s="56">
        <v>48374.050000000061</v>
      </c>
      <c r="AQ85" s="56">
        <f t="shared" si="57"/>
        <v>910.83</v>
      </c>
      <c r="AR85" s="73">
        <f t="shared" si="58"/>
        <v>49284.880000000063</v>
      </c>
      <c r="AS85" s="56">
        <v>47663.689999999995</v>
      </c>
      <c r="AT85" s="56">
        <f t="shared" si="59"/>
        <v>898.08</v>
      </c>
      <c r="AU85" s="73">
        <f t="shared" si="60"/>
        <v>48561.77</v>
      </c>
      <c r="AV85" s="57">
        <f t="shared" si="75"/>
        <v>57209.25</v>
      </c>
      <c r="AW85" s="57">
        <v>68699.489999999976</v>
      </c>
      <c r="AX85" s="114">
        <f t="shared" si="61"/>
        <v>953.49</v>
      </c>
      <c r="AY85" s="57">
        <f t="shared" si="62"/>
        <v>69652.979999999981</v>
      </c>
      <c r="AZ85" s="114">
        <v>67684.86000000003</v>
      </c>
      <c r="BA85" s="114">
        <f t="shared" si="63"/>
        <v>940.14</v>
      </c>
      <c r="BB85" s="57">
        <f t="shared" si="64"/>
        <v>68625.000000000029</v>
      </c>
      <c r="BC85" s="58">
        <f t="shared" si="65"/>
        <v>32380.820000000007</v>
      </c>
      <c r="BD85" s="59">
        <v>27523.680000000011</v>
      </c>
      <c r="BE85" s="59">
        <f t="shared" si="66"/>
        <v>539.67999999999995</v>
      </c>
      <c r="BF85" s="58">
        <f t="shared" si="67"/>
        <v>28063.360000000011</v>
      </c>
      <c r="BG85" s="59">
        <v>27119.499999999989</v>
      </c>
      <c r="BH85" s="59">
        <f t="shared" si="68"/>
        <v>532.12</v>
      </c>
      <c r="BI85" s="58">
        <f t="shared" si="69"/>
        <v>27651.619999999988</v>
      </c>
      <c r="BJ85" s="60">
        <f t="shared" si="70"/>
        <v>30744.610000000008</v>
      </c>
      <c r="BK85" s="61">
        <v>22519.429999999997</v>
      </c>
      <c r="BL85" s="61">
        <f t="shared" si="71"/>
        <v>512.41</v>
      </c>
      <c r="BM85" s="61">
        <f t="shared" si="72"/>
        <v>23031.839999999997</v>
      </c>
      <c r="BN85" s="61">
        <v>22190.060000000012</v>
      </c>
      <c r="BO85" s="61">
        <f t="shared" si="73"/>
        <v>505.24</v>
      </c>
      <c r="BP85" s="60">
        <f t="shared" si="74"/>
        <v>22695.300000000014</v>
      </c>
      <c r="BQ85" s="62">
        <f t="shared" si="80"/>
        <v>-5.0931703299283981E-11</v>
      </c>
      <c r="BR85" s="63">
        <v>0</v>
      </c>
      <c r="BS85" s="63">
        <f t="shared" si="81"/>
        <v>0</v>
      </c>
      <c r="BT85" s="63">
        <f t="shared" si="82"/>
        <v>0</v>
      </c>
      <c r="BU85" s="63">
        <v>0</v>
      </c>
      <c r="BV85" s="63">
        <f t="shared" si="83"/>
        <v>0</v>
      </c>
      <c r="BW85" s="62">
        <f t="shared" si="84"/>
        <v>0</v>
      </c>
      <c r="BX85" s="64">
        <f t="shared" si="85"/>
        <v>0</v>
      </c>
      <c r="BY85" s="65">
        <v>0</v>
      </c>
      <c r="BZ85" s="65">
        <f t="shared" si="86"/>
        <v>0</v>
      </c>
      <c r="CA85" s="65">
        <f t="shared" si="87"/>
        <v>0</v>
      </c>
      <c r="CB85" s="65">
        <v>0</v>
      </c>
      <c r="CC85" s="65">
        <f t="shared" si="88"/>
        <v>0</v>
      </c>
      <c r="CD85" s="64">
        <f t="shared" si="89"/>
        <v>0</v>
      </c>
      <c r="CE85" s="367">
        <f t="shared" si="90"/>
        <v>5.8207660913467407E-11</v>
      </c>
      <c r="CF85" s="368">
        <v>0</v>
      </c>
      <c r="CG85" s="368">
        <f t="shared" si="99"/>
        <v>0</v>
      </c>
      <c r="CH85" s="368">
        <f t="shared" si="100"/>
        <v>0</v>
      </c>
      <c r="CI85" s="368">
        <v>0</v>
      </c>
      <c r="CJ85" s="368">
        <f t="shared" si="101"/>
        <v>0</v>
      </c>
      <c r="CK85" s="367">
        <f t="shared" si="91"/>
        <v>0</v>
      </c>
      <c r="CL85" s="66">
        <f t="shared" si="92"/>
        <v>0</v>
      </c>
      <c r="CM85" s="67">
        <v>0</v>
      </c>
      <c r="CN85" s="67">
        <f t="shared" si="95"/>
        <v>0</v>
      </c>
      <c r="CO85" s="67">
        <f t="shared" si="96"/>
        <v>0</v>
      </c>
      <c r="CP85" s="67">
        <v>0</v>
      </c>
      <c r="CQ85" s="67">
        <f t="shared" si="97"/>
        <v>0</v>
      </c>
      <c r="CR85" s="66">
        <f t="shared" si="98"/>
        <v>0</v>
      </c>
    </row>
    <row r="86" spans="1:96" s="74" customFormat="1">
      <c r="A86" s="69"/>
      <c r="B86" s="69"/>
      <c r="C86" s="115" t="s">
        <v>167</v>
      </c>
      <c r="D86" s="117" t="s">
        <v>168</v>
      </c>
      <c r="E86" s="52">
        <v>0</v>
      </c>
      <c r="F86" s="52"/>
      <c r="G86" s="53">
        <v>3854.22</v>
      </c>
      <c r="H86" s="52"/>
      <c r="I86" s="53">
        <v>7911.27</v>
      </c>
      <c r="J86" s="52"/>
      <c r="K86" s="53">
        <v>3770.8900000000031</v>
      </c>
      <c r="L86" s="52"/>
      <c r="M86" s="53">
        <v>27.37</v>
      </c>
      <c r="N86" s="53"/>
      <c r="O86" s="53">
        <v>6.2563287883676821E-12</v>
      </c>
      <c r="P86" s="53"/>
      <c r="Q86" s="53">
        <v>0</v>
      </c>
      <c r="R86" s="53"/>
      <c r="S86" s="53">
        <v>-1.0913936421275139E-11</v>
      </c>
      <c r="T86" s="53"/>
      <c r="U86" s="53">
        <f t="shared" si="93"/>
        <v>0</v>
      </c>
      <c r="V86" s="53"/>
      <c r="W86" s="53">
        <v>15563.749999999998</v>
      </c>
      <c r="X86" s="53"/>
      <c r="Y86" s="116">
        <v>0.2</v>
      </c>
      <c r="Z86" s="71"/>
      <c r="AA86" s="348">
        <f t="shared" si="76"/>
        <v>15563.749999999998</v>
      </c>
      <c r="AB86" s="349">
        <v>17636.729999999989</v>
      </c>
      <c r="AC86" s="348">
        <f t="shared" si="94"/>
        <v>259.39999999999998</v>
      </c>
      <c r="AD86" s="346">
        <f t="shared" si="77"/>
        <v>17896.12999999999</v>
      </c>
      <c r="AE86" s="349">
        <v>17376.570000000011</v>
      </c>
      <c r="AF86" s="348">
        <f t="shared" si="78"/>
        <v>255.77</v>
      </c>
      <c r="AG86" s="348">
        <f t="shared" si="79"/>
        <v>17632.340000000011</v>
      </c>
      <c r="AH86" s="55">
        <f t="shared" si="51"/>
        <v>0</v>
      </c>
      <c r="AI86" s="72">
        <v>0</v>
      </c>
      <c r="AJ86" s="55">
        <f t="shared" si="52"/>
        <v>0</v>
      </c>
      <c r="AK86" s="72">
        <f t="shared" si="53"/>
        <v>0</v>
      </c>
      <c r="AL86" s="72">
        <v>0</v>
      </c>
      <c r="AM86" s="55">
        <f t="shared" si="54"/>
        <v>0</v>
      </c>
      <c r="AN86" s="72">
        <f t="shared" si="55"/>
        <v>0</v>
      </c>
      <c r="AO86" s="56">
        <f t="shared" si="56"/>
        <v>3854.22</v>
      </c>
      <c r="AP86" s="56">
        <v>4938.3399999999901</v>
      </c>
      <c r="AQ86" s="56">
        <f t="shared" si="57"/>
        <v>64.239999999999995</v>
      </c>
      <c r="AR86" s="73">
        <f t="shared" si="58"/>
        <v>5002.5799999999899</v>
      </c>
      <c r="AS86" s="56">
        <v>4865.5300000000079</v>
      </c>
      <c r="AT86" s="56">
        <f t="shared" si="59"/>
        <v>63.34</v>
      </c>
      <c r="AU86" s="73">
        <f t="shared" si="60"/>
        <v>4928.8700000000081</v>
      </c>
      <c r="AV86" s="57">
        <f t="shared" si="75"/>
        <v>7911.27</v>
      </c>
      <c r="AW86" s="57">
        <v>9232.4100000000108</v>
      </c>
      <c r="AX86" s="114">
        <f t="shared" si="61"/>
        <v>131.85</v>
      </c>
      <c r="AY86" s="57">
        <f t="shared" si="62"/>
        <v>9364.2600000000111</v>
      </c>
      <c r="AZ86" s="114">
        <v>9095.9399999999951</v>
      </c>
      <c r="BA86" s="114">
        <f t="shared" si="63"/>
        <v>130</v>
      </c>
      <c r="BB86" s="57">
        <f t="shared" si="64"/>
        <v>9225.9399999999951</v>
      </c>
      <c r="BC86" s="58">
        <f t="shared" si="65"/>
        <v>3770.8900000000031</v>
      </c>
      <c r="BD86" s="59">
        <v>3278.9099999999971</v>
      </c>
      <c r="BE86" s="59">
        <f t="shared" si="66"/>
        <v>62.85</v>
      </c>
      <c r="BF86" s="58">
        <f t="shared" si="67"/>
        <v>3341.759999999997</v>
      </c>
      <c r="BG86" s="59">
        <v>3230.8799999999974</v>
      </c>
      <c r="BH86" s="59">
        <f t="shared" si="68"/>
        <v>61.97</v>
      </c>
      <c r="BI86" s="58">
        <f t="shared" si="69"/>
        <v>3292.8499999999972</v>
      </c>
      <c r="BJ86" s="60">
        <f t="shared" si="70"/>
        <v>27.37</v>
      </c>
      <c r="BK86" s="61">
        <v>21.080000000000023</v>
      </c>
      <c r="BL86" s="61">
        <f t="shared" si="71"/>
        <v>0.46</v>
      </c>
      <c r="BM86" s="61">
        <f t="shared" si="72"/>
        <v>21.540000000000024</v>
      </c>
      <c r="BN86" s="61">
        <v>20.619999999999983</v>
      </c>
      <c r="BO86" s="61">
        <f t="shared" si="73"/>
        <v>0.45</v>
      </c>
      <c r="BP86" s="60">
        <f t="shared" si="74"/>
        <v>21.069999999999983</v>
      </c>
      <c r="BQ86" s="62">
        <f t="shared" si="80"/>
        <v>6.2563287883676821E-12</v>
      </c>
      <c r="BR86" s="63">
        <v>0</v>
      </c>
      <c r="BS86" s="63">
        <f t="shared" si="81"/>
        <v>0</v>
      </c>
      <c r="BT86" s="63">
        <f t="shared" si="82"/>
        <v>0</v>
      </c>
      <c r="BU86" s="63">
        <v>0</v>
      </c>
      <c r="BV86" s="63">
        <f t="shared" si="83"/>
        <v>0</v>
      </c>
      <c r="BW86" s="62">
        <f t="shared" si="84"/>
        <v>0</v>
      </c>
      <c r="BX86" s="64">
        <f t="shared" si="85"/>
        <v>0</v>
      </c>
      <c r="BY86" s="65">
        <v>0</v>
      </c>
      <c r="BZ86" s="65">
        <f t="shared" si="86"/>
        <v>0</v>
      </c>
      <c r="CA86" s="65">
        <f t="shared" si="87"/>
        <v>0</v>
      </c>
      <c r="CB86" s="65">
        <v>0</v>
      </c>
      <c r="CC86" s="65">
        <f t="shared" si="88"/>
        <v>0</v>
      </c>
      <c r="CD86" s="64">
        <f t="shared" si="89"/>
        <v>0</v>
      </c>
      <c r="CE86" s="367">
        <f t="shared" si="90"/>
        <v>-1.0913936421275139E-11</v>
      </c>
      <c r="CF86" s="368">
        <v>0</v>
      </c>
      <c r="CG86" s="368">
        <f t="shared" si="99"/>
        <v>0</v>
      </c>
      <c r="CH86" s="368">
        <f t="shared" si="100"/>
        <v>0</v>
      </c>
      <c r="CI86" s="368">
        <v>0</v>
      </c>
      <c r="CJ86" s="368">
        <f t="shared" si="101"/>
        <v>0</v>
      </c>
      <c r="CK86" s="367">
        <f t="shared" si="91"/>
        <v>0</v>
      </c>
      <c r="CL86" s="66">
        <f t="shared" si="92"/>
        <v>0</v>
      </c>
      <c r="CM86" s="67">
        <v>0</v>
      </c>
      <c r="CN86" s="67">
        <f t="shared" si="95"/>
        <v>0</v>
      </c>
      <c r="CO86" s="67">
        <f t="shared" si="96"/>
        <v>0</v>
      </c>
      <c r="CP86" s="67">
        <v>0</v>
      </c>
      <c r="CQ86" s="67">
        <f t="shared" si="97"/>
        <v>0</v>
      </c>
      <c r="CR86" s="66">
        <f t="shared" si="98"/>
        <v>0</v>
      </c>
    </row>
    <row r="87" spans="1:96" s="74" customFormat="1">
      <c r="A87" s="69"/>
      <c r="B87" s="69"/>
      <c r="C87" s="115" t="s">
        <v>169</v>
      </c>
      <c r="D87" s="117" t="s">
        <v>170</v>
      </c>
      <c r="E87" s="52">
        <v>0</v>
      </c>
      <c r="F87" s="52"/>
      <c r="G87" s="53">
        <v>19792.86</v>
      </c>
      <c r="H87" s="52"/>
      <c r="I87" s="53">
        <v>33813.220000000008</v>
      </c>
      <c r="J87" s="52"/>
      <c r="K87" s="53">
        <v>1177.2299999999886</v>
      </c>
      <c r="L87" s="52"/>
      <c r="M87" s="53">
        <v>0</v>
      </c>
      <c r="N87" s="53"/>
      <c r="O87" s="53">
        <v>-7.2759576141834259E-12</v>
      </c>
      <c r="P87" s="53"/>
      <c r="Q87" s="53">
        <v>0</v>
      </c>
      <c r="R87" s="53"/>
      <c r="S87" s="53">
        <v>-7.2759576141834259E-12</v>
      </c>
      <c r="T87" s="53"/>
      <c r="U87" s="53">
        <f t="shared" si="93"/>
        <v>0</v>
      </c>
      <c r="V87" s="53"/>
      <c r="W87" s="53">
        <v>54783.309999999983</v>
      </c>
      <c r="X87" s="53"/>
      <c r="Y87" s="116">
        <v>0.2</v>
      </c>
      <c r="Z87" s="71"/>
      <c r="AA87" s="348">
        <f t="shared" si="76"/>
        <v>54783.309999999983</v>
      </c>
      <c r="AB87" s="349">
        <v>66180.489999999947</v>
      </c>
      <c r="AC87" s="348">
        <f t="shared" si="94"/>
        <v>913.06</v>
      </c>
      <c r="AD87" s="346">
        <f t="shared" si="77"/>
        <v>67093.549999999945</v>
      </c>
      <c r="AE87" s="349">
        <v>65202.750000000007</v>
      </c>
      <c r="AF87" s="348">
        <f t="shared" si="78"/>
        <v>900.28</v>
      </c>
      <c r="AG87" s="348">
        <f t="shared" si="79"/>
        <v>66103.030000000013</v>
      </c>
      <c r="AH87" s="55">
        <f t="shared" si="51"/>
        <v>0</v>
      </c>
      <c r="AI87" s="72">
        <v>0</v>
      </c>
      <c r="AJ87" s="55">
        <f t="shared" si="52"/>
        <v>0</v>
      </c>
      <c r="AK87" s="72">
        <f t="shared" si="53"/>
        <v>0</v>
      </c>
      <c r="AL87" s="72">
        <v>0</v>
      </c>
      <c r="AM87" s="55">
        <f t="shared" si="54"/>
        <v>0</v>
      </c>
      <c r="AN87" s="72">
        <f t="shared" si="55"/>
        <v>0</v>
      </c>
      <c r="AO87" s="56">
        <f t="shared" si="56"/>
        <v>19792.86</v>
      </c>
      <c r="AP87" s="56">
        <v>22558.199999999997</v>
      </c>
      <c r="AQ87" s="56">
        <f t="shared" si="57"/>
        <v>329.88</v>
      </c>
      <c r="AR87" s="73">
        <f t="shared" si="58"/>
        <v>22888.079999999998</v>
      </c>
      <c r="AS87" s="56">
        <v>22225.219999999987</v>
      </c>
      <c r="AT87" s="56">
        <f t="shared" si="59"/>
        <v>325.26</v>
      </c>
      <c r="AU87" s="73">
        <f t="shared" si="60"/>
        <v>22550.479999999985</v>
      </c>
      <c r="AV87" s="57">
        <f t="shared" si="75"/>
        <v>33813.220000000008</v>
      </c>
      <c r="AW87" s="57">
        <v>38990.660000000003</v>
      </c>
      <c r="AX87" s="114">
        <f t="shared" si="61"/>
        <v>563.54999999999995</v>
      </c>
      <c r="AY87" s="57">
        <f t="shared" si="62"/>
        <v>39554.210000000006</v>
      </c>
      <c r="AZ87" s="114">
        <v>38415.260000000009</v>
      </c>
      <c r="BA87" s="114">
        <f t="shared" si="63"/>
        <v>555.66</v>
      </c>
      <c r="BB87" s="57">
        <f t="shared" si="64"/>
        <v>38970.920000000013</v>
      </c>
      <c r="BC87" s="58">
        <f t="shared" si="65"/>
        <v>1177.2299999999886</v>
      </c>
      <c r="BD87" s="59">
        <v>1245.2999999999988</v>
      </c>
      <c r="BE87" s="59">
        <f t="shared" si="66"/>
        <v>19.62</v>
      </c>
      <c r="BF87" s="58">
        <f t="shared" si="67"/>
        <v>1264.9199999999987</v>
      </c>
      <c r="BG87" s="59">
        <v>1227.1099999999997</v>
      </c>
      <c r="BH87" s="59">
        <f t="shared" si="68"/>
        <v>19.350000000000001</v>
      </c>
      <c r="BI87" s="58">
        <f t="shared" si="69"/>
        <v>1246.4599999999996</v>
      </c>
      <c r="BJ87" s="60">
        <f t="shared" si="70"/>
        <v>0</v>
      </c>
      <c r="BK87" s="61">
        <v>0</v>
      </c>
      <c r="BL87" s="61">
        <f t="shared" si="71"/>
        <v>0</v>
      </c>
      <c r="BM87" s="61">
        <f t="shared" si="72"/>
        <v>0</v>
      </c>
      <c r="BN87" s="61">
        <v>0</v>
      </c>
      <c r="BO87" s="61">
        <f t="shared" si="73"/>
        <v>0</v>
      </c>
      <c r="BP87" s="60">
        <f t="shared" si="74"/>
        <v>0</v>
      </c>
      <c r="BQ87" s="62">
        <f t="shared" si="80"/>
        <v>-7.2759576141834259E-12</v>
      </c>
      <c r="BR87" s="63">
        <v>0</v>
      </c>
      <c r="BS87" s="63">
        <f t="shared" si="81"/>
        <v>0</v>
      </c>
      <c r="BT87" s="63">
        <f t="shared" si="82"/>
        <v>0</v>
      </c>
      <c r="BU87" s="63">
        <v>0</v>
      </c>
      <c r="BV87" s="63">
        <f t="shared" si="83"/>
        <v>0</v>
      </c>
      <c r="BW87" s="62">
        <f t="shared" si="84"/>
        <v>0</v>
      </c>
      <c r="BX87" s="64">
        <f t="shared" si="85"/>
        <v>0</v>
      </c>
      <c r="BY87" s="65">
        <v>0</v>
      </c>
      <c r="BZ87" s="65">
        <f t="shared" si="86"/>
        <v>0</v>
      </c>
      <c r="CA87" s="65">
        <f t="shared" si="87"/>
        <v>0</v>
      </c>
      <c r="CB87" s="65">
        <v>0</v>
      </c>
      <c r="CC87" s="65">
        <f t="shared" si="88"/>
        <v>0</v>
      </c>
      <c r="CD87" s="64">
        <f t="shared" si="89"/>
        <v>0</v>
      </c>
      <c r="CE87" s="367">
        <f t="shared" si="90"/>
        <v>-7.2759576141834259E-12</v>
      </c>
      <c r="CF87" s="368">
        <v>0</v>
      </c>
      <c r="CG87" s="368">
        <f t="shared" si="99"/>
        <v>0</v>
      </c>
      <c r="CH87" s="368">
        <f t="shared" si="100"/>
        <v>0</v>
      </c>
      <c r="CI87" s="368">
        <v>0</v>
      </c>
      <c r="CJ87" s="368">
        <f t="shared" si="101"/>
        <v>0</v>
      </c>
      <c r="CK87" s="367">
        <f t="shared" si="91"/>
        <v>0</v>
      </c>
      <c r="CL87" s="66">
        <f t="shared" si="92"/>
        <v>0</v>
      </c>
      <c r="CM87" s="67">
        <v>0</v>
      </c>
      <c r="CN87" s="67">
        <f t="shared" si="95"/>
        <v>0</v>
      </c>
      <c r="CO87" s="67">
        <f t="shared" si="96"/>
        <v>0</v>
      </c>
      <c r="CP87" s="67">
        <v>0</v>
      </c>
      <c r="CQ87" s="67">
        <f t="shared" si="97"/>
        <v>0</v>
      </c>
      <c r="CR87" s="66">
        <f t="shared" si="98"/>
        <v>0</v>
      </c>
    </row>
    <row r="88" spans="1:96" s="74" customFormat="1">
      <c r="A88" s="69"/>
      <c r="B88" s="69"/>
      <c r="C88" s="115" t="s">
        <v>171</v>
      </c>
      <c r="D88" s="117" t="s">
        <v>172</v>
      </c>
      <c r="E88" s="52">
        <v>0</v>
      </c>
      <c r="F88" s="52"/>
      <c r="G88" s="53">
        <v>4497.2299999999996</v>
      </c>
      <c r="H88" s="52"/>
      <c r="I88" s="53">
        <v>2910.5800000000017</v>
      </c>
      <c r="J88" s="52"/>
      <c r="K88" s="53">
        <v>-368.14999999999691</v>
      </c>
      <c r="L88" s="52"/>
      <c r="M88" s="53">
        <v>0</v>
      </c>
      <c r="N88" s="53"/>
      <c r="O88" s="53">
        <v>-4.5474735088646412E-12</v>
      </c>
      <c r="P88" s="53"/>
      <c r="Q88" s="53">
        <v>0</v>
      </c>
      <c r="R88" s="53"/>
      <c r="S88" s="53">
        <v>9.0949470177292824E-13</v>
      </c>
      <c r="T88" s="53"/>
      <c r="U88" s="53">
        <f t="shared" si="93"/>
        <v>0</v>
      </c>
      <c r="V88" s="53"/>
      <c r="W88" s="53">
        <v>7039.6600000000008</v>
      </c>
      <c r="X88" s="53"/>
      <c r="Y88" s="116">
        <v>0.2</v>
      </c>
      <c r="Z88" s="71"/>
      <c r="AA88" s="348">
        <f t="shared" si="76"/>
        <v>7039.6600000000008</v>
      </c>
      <c r="AB88" s="349">
        <v>8519.3299999999963</v>
      </c>
      <c r="AC88" s="348">
        <f t="shared" si="94"/>
        <v>117.33</v>
      </c>
      <c r="AD88" s="346">
        <f t="shared" si="77"/>
        <v>8636.6599999999962</v>
      </c>
      <c r="AE88" s="349">
        <v>8393.5799999999908</v>
      </c>
      <c r="AF88" s="348">
        <f t="shared" si="78"/>
        <v>115.69</v>
      </c>
      <c r="AG88" s="348">
        <f t="shared" si="79"/>
        <v>8509.2699999999913</v>
      </c>
      <c r="AH88" s="55">
        <f t="shared" si="51"/>
        <v>0</v>
      </c>
      <c r="AI88" s="72">
        <v>0</v>
      </c>
      <c r="AJ88" s="55">
        <f t="shared" si="52"/>
        <v>0</v>
      </c>
      <c r="AK88" s="72">
        <f t="shared" si="53"/>
        <v>0</v>
      </c>
      <c r="AL88" s="72">
        <v>0</v>
      </c>
      <c r="AM88" s="55">
        <f t="shared" si="54"/>
        <v>0</v>
      </c>
      <c r="AN88" s="72">
        <f t="shared" si="55"/>
        <v>0</v>
      </c>
      <c r="AO88" s="56">
        <f t="shared" si="56"/>
        <v>4497.2299999999996</v>
      </c>
      <c r="AP88" s="56">
        <v>3822.4499999999966</v>
      </c>
      <c r="AQ88" s="56">
        <f t="shared" si="57"/>
        <v>74.95</v>
      </c>
      <c r="AR88" s="73">
        <f t="shared" si="58"/>
        <v>3897.3999999999965</v>
      </c>
      <c r="AS88" s="56">
        <v>3766.48</v>
      </c>
      <c r="AT88" s="56">
        <f t="shared" si="59"/>
        <v>73.900000000000006</v>
      </c>
      <c r="AU88" s="73">
        <f t="shared" si="60"/>
        <v>3840.38</v>
      </c>
      <c r="AV88" s="57">
        <f t="shared" si="75"/>
        <v>2910.5800000000017</v>
      </c>
      <c r="AW88" s="57">
        <v>3077.7900000000045</v>
      </c>
      <c r="AX88" s="114">
        <f t="shared" si="61"/>
        <v>48.51</v>
      </c>
      <c r="AY88" s="57">
        <f t="shared" si="62"/>
        <v>3126.3000000000047</v>
      </c>
      <c r="AZ88" s="114">
        <v>3032.2999999999984</v>
      </c>
      <c r="BA88" s="114">
        <f t="shared" si="63"/>
        <v>47.83</v>
      </c>
      <c r="BB88" s="57">
        <f t="shared" si="64"/>
        <v>3080.1299999999983</v>
      </c>
      <c r="BC88" s="58">
        <f t="shared" si="65"/>
        <v>-368.14999999999691</v>
      </c>
      <c r="BD88" s="59">
        <v>-303.17999999999961</v>
      </c>
      <c r="BE88" s="59">
        <f t="shared" si="66"/>
        <v>-6.14</v>
      </c>
      <c r="BF88" s="58">
        <f t="shared" si="67"/>
        <v>-309.3199999999996</v>
      </c>
      <c r="BG88" s="59">
        <v>-298.71000000000026</v>
      </c>
      <c r="BH88" s="59">
        <f t="shared" si="68"/>
        <v>-6.05</v>
      </c>
      <c r="BI88" s="58">
        <f t="shared" si="69"/>
        <v>-304.76000000000028</v>
      </c>
      <c r="BJ88" s="60">
        <f t="shared" si="70"/>
        <v>0</v>
      </c>
      <c r="BK88" s="61">
        <v>0</v>
      </c>
      <c r="BL88" s="61">
        <f t="shared" si="71"/>
        <v>0</v>
      </c>
      <c r="BM88" s="61">
        <f t="shared" si="72"/>
        <v>0</v>
      </c>
      <c r="BN88" s="61">
        <v>0</v>
      </c>
      <c r="BO88" s="61">
        <f t="shared" si="73"/>
        <v>0</v>
      </c>
      <c r="BP88" s="60">
        <f t="shared" si="74"/>
        <v>0</v>
      </c>
      <c r="BQ88" s="62">
        <f t="shared" si="80"/>
        <v>-4.5474735088646412E-12</v>
      </c>
      <c r="BR88" s="63">
        <v>0</v>
      </c>
      <c r="BS88" s="63">
        <f t="shared" si="81"/>
        <v>0</v>
      </c>
      <c r="BT88" s="63">
        <f t="shared" si="82"/>
        <v>0</v>
      </c>
      <c r="BU88" s="63">
        <v>0</v>
      </c>
      <c r="BV88" s="63">
        <f t="shared" si="83"/>
        <v>0</v>
      </c>
      <c r="BW88" s="62">
        <f t="shared" si="84"/>
        <v>0</v>
      </c>
      <c r="BX88" s="64">
        <f t="shared" si="85"/>
        <v>0</v>
      </c>
      <c r="BY88" s="65">
        <v>0</v>
      </c>
      <c r="BZ88" s="65">
        <f t="shared" si="86"/>
        <v>0</v>
      </c>
      <c r="CA88" s="65">
        <f t="shared" si="87"/>
        <v>0</v>
      </c>
      <c r="CB88" s="65">
        <v>0</v>
      </c>
      <c r="CC88" s="65">
        <f t="shared" si="88"/>
        <v>0</v>
      </c>
      <c r="CD88" s="64">
        <f t="shared" si="89"/>
        <v>0</v>
      </c>
      <c r="CE88" s="367">
        <f t="shared" si="90"/>
        <v>9.0949470177292824E-13</v>
      </c>
      <c r="CF88" s="368">
        <v>0</v>
      </c>
      <c r="CG88" s="368">
        <f t="shared" si="99"/>
        <v>0</v>
      </c>
      <c r="CH88" s="368">
        <f t="shared" si="100"/>
        <v>0</v>
      </c>
      <c r="CI88" s="368">
        <v>0</v>
      </c>
      <c r="CJ88" s="368">
        <f t="shared" si="101"/>
        <v>0</v>
      </c>
      <c r="CK88" s="367">
        <f t="shared" si="91"/>
        <v>0</v>
      </c>
      <c r="CL88" s="66">
        <f t="shared" si="92"/>
        <v>0</v>
      </c>
      <c r="CM88" s="67">
        <v>0</v>
      </c>
      <c r="CN88" s="67">
        <f t="shared" si="95"/>
        <v>0</v>
      </c>
      <c r="CO88" s="67">
        <f t="shared" si="96"/>
        <v>0</v>
      </c>
      <c r="CP88" s="67">
        <v>0</v>
      </c>
      <c r="CQ88" s="67">
        <f t="shared" si="97"/>
        <v>0</v>
      </c>
      <c r="CR88" s="66">
        <f t="shared" si="98"/>
        <v>0</v>
      </c>
    </row>
    <row r="89" spans="1:96" s="74" customFormat="1">
      <c r="A89" s="69"/>
      <c r="B89" s="69"/>
      <c r="C89" s="115" t="s">
        <v>171</v>
      </c>
      <c r="D89" s="117" t="s">
        <v>173</v>
      </c>
      <c r="E89" s="52">
        <v>0</v>
      </c>
      <c r="F89" s="52"/>
      <c r="G89" s="53">
        <v>3574.85</v>
      </c>
      <c r="H89" s="52"/>
      <c r="I89" s="53">
        <v>10551.039999999999</v>
      </c>
      <c r="J89" s="52"/>
      <c r="K89" s="53">
        <v>2258.8900000000031</v>
      </c>
      <c r="L89" s="52"/>
      <c r="M89" s="53">
        <v>18.950000000000003</v>
      </c>
      <c r="N89" s="53"/>
      <c r="O89" s="53">
        <v>-2.9132252166164108E-12</v>
      </c>
      <c r="P89" s="53"/>
      <c r="Q89" s="53">
        <v>0</v>
      </c>
      <c r="R89" s="53"/>
      <c r="S89" s="53">
        <v>0</v>
      </c>
      <c r="T89" s="53"/>
      <c r="U89" s="53">
        <f t="shared" si="93"/>
        <v>0</v>
      </c>
      <c r="V89" s="53"/>
      <c r="W89" s="53">
        <v>16403.73</v>
      </c>
      <c r="X89" s="53"/>
      <c r="Y89" s="116">
        <v>0.2</v>
      </c>
      <c r="Z89" s="71"/>
      <c r="AA89" s="348">
        <f t="shared" si="76"/>
        <v>16403.73</v>
      </c>
      <c r="AB89" s="349">
        <v>19131.84</v>
      </c>
      <c r="AC89" s="348">
        <f t="shared" si="94"/>
        <v>273.39999999999998</v>
      </c>
      <c r="AD89" s="346">
        <f t="shared" si="77"/>
        <v>19405.240000000002</v>
      </c>
      <c r="AE89" s="349">
        <v>18849.349999999977</v>
      </c>
      <c r="AF89" s="348">
        <f t="shared" si="78"/>
        <v>269.57</v>
      </c>
      <c r="AG89" s="348">
        <f t="shared" si="79"/>
        <v>19118.919999999976</v>
      </c>
      <c r="AH89" s="55">
        <f t="shared" si="51"/>
        <v>0</v>
      </c>
      <c r="AI89" s="72">
        <v>0</v>
      </c>
      <c r="AJ89" s="55">
        <f t="shared" si="52"/>
        <v>0</v>
      </c>
      <c r="AK89" s="72">
        <f t="shared" si="53"/>
        <v>0</v>
      </c>
      <c r="AL89" s="72">
        <v>0</v>
      </c>
      <c r="AM89" s="55">
        <f t="shared" si="54"/>
        <v>0</v>
      </c>
      <c r="AN89" s="72">
        <f t="shared" si="55"/>
        <v>0</v>
      </c>
      <c r="AO89" s="56">
        <f t="shared" si="56"/>
        <v>3574.85</v>
      </c>
      <c r="AP89" s="56">
        <v>3038.5799999999981</v>
      </c>
      <c r="AQ89" s="56">
        <f t="shared" si="57"/>
        <v>59.58</v>
      </c>
      <c r="AR89" s="73">
        <f t="shared" si="58"/>
        <v>3098.159999999998</v>
      </c>
      <c r="AS89" s="56">
        <v>2994.1800000000017</v>
      </c>
      <c r="AT89" s="56">
        <f t="shared" si="59"/>
        <v>58.75</v>
      </c>
      <c r="AU89" s="73">
        <f t="shared" si="60"/>
        <v>3052.9300000000017</v>
      </c>
      <c r="AV89" s="57">
        <f t="shared" si="75"/>
        <v>10551.039999999999</v>
      </c>
      <c r="AW89" s="57">
        <v>12352.470000000016</v>
      </c>
      <c r="AX89" s="114">
        <f t="shared" si="61"/>
        <v>175.85</v>
      </c>
      <c r="AY89" s="57">
        <f t="shared" si="62"/>
        <v>12528.320000000016</v>
      </c>
      <c r="AZ89" s="114">
        <v>12170.019999999986</v>
      </c>
      <c r="BA89" s="114">
        <f t="shared" si="63"/>
        <v>173.39</v>
      </c>
      <c r="BB89" s="57">
        <f t="shared" si="64"/>
        <v>12343.409999999985</v>
      </c>
      <c r="BC89" s="58">
        <f t="shared" si="65"/>
        <v>2258.8900000000031</v>
      </c>
      <c r="BD89" s="59">
        <v>2064.2700000000018</v>
      </c>
      <c r="BE89" s="59">
        <f t="shared" si="66"/>
        <v>37.65</v>
      </c>
      <c r="BF89" s="58">
        <f t="shared" si="67"/>
        <v>2101.9200000000019</v>
      </c>
      <c r="BG89" s="59">
        <v>2034.0399999999981</v>
      </c>
      <c r="BH89" s="59">
        <f t="shared" si="68"/>
        <v>37.119999999999997</v>
      </c>
      <c r="BI89" s="58">
        <f t="shared" si="69"/>
        <v>2071.159999999998</v>
      </c>
      <c r="BJ89" s="60">
        <f t="shared" si="70"/>
        <v>18.950000000000003</v>
      </c>
      <c r="BK89" s="61">
        <v>14.400000000000007</v>
      </c>
      <c r="BL89" s="61">
        <f t="shared" si="71"/>
        <v>0.32</v>
      </c>
      <c r="BM89" s="61">
        <f t="shared" si="72"/>
        <v>14.720000000000008</v>
      </c>
      <c r="BN89" s="61">
        <v>14.390000000000008</v>
      </c>
      <c r="BO89" s="61">
        <f t="shared" si="73"/>
        <v>0.32</v>
      </c>
      <c r="BP89" s="60">
        <f t="shared" si="74"/>
        <v>14.710000000000008</v>
      </c>
      <c r="BQ89" s="62">
        <f t="shared" si="80"/>
        <v>-2.9132252166164108E-12</v>
      </c>
      <c r="BR89" s="63">
        <v>0</v>
      </c>
      <c r="BS89" s="63">
        <f t="shared" si="81"/>
        <v>0</v>
      </c>
      <c r="BT89" s="63">
        <f t="shared" si="82"/>
        <v>0</v>
      </c>
      <c r="BU89" s="63">
        <v>0</v>
      </c>
      <c r="BV89" s="63">
        <f t="shared" si="83"/>
        <v>0</v>
      </c>
      <c r="BW89" s="62">
        <f t="shared" si="84"/>
        <v>0</v>
      </c>
      <c r="BX89" s="64">
        <f t="shared" si="85"/>
        <v>0</v>
      </c>
      <c r="BY89" s="65">
        <v>0</v>
      </c>
      <c r="BZ89" s="65">
        <f t="shared" si="86"/>
        <v>0</v>
      </c>
      <c r="CA89" s="65">
        <f t="shared" si="87"/>
        <v>0</v>
      </c>
      <c r="CB89" s="65">
        <v>0</v>
      </c>
      <c r="CC89" s="65">
        <f t="shared" si="88"/>
        <v>0</v>
      </c>
      <c r="CD89" s="64">
        <f t="shared" si="89"/>
        <v>0</v>
      </c>
      <c r="CE89" s="367">
        <f t="shared" si="90"/>
        <v>0</v>
      </c>
      <c r="CF89" s="368">
        <v>0</v>
      </c>
      <c r="CG89" s="368">
        <f t="shared" si="99"/>
        <v>0</v>
      </c>
      <c r="CH89" s="368">
        <f t="shared" si="100"/>
        <v>0</v>
      </c>
      <c r="CI89" s="368">
        <v>0</v>
      </c>
      <c r="CJ89" s="368">
        <f t="shared" si="101"/>
        <v>0</v>
      </c>
      <c r="CK89" s="367">
        <f t="shared" si="91"/>
        <v>0</v>
      </c>
      <c r="CL89" s="66">
        <f t="shared" si="92"/>
        <v>0</v>
      </c>
      <c r="CM89" s="67">
        <v>0</v>
      </c>
      <c r="CN89" s="67">
        <f t="shared" si="95"/>
        <v>0</v>
      </c>
      <c r="CO89" s="67">
        <f t="shared" si="96"/>
        <v>0</v>
      </c>
      <c r="CP89" s="67">
        <v>0</v>
      </c>
      <c r="CQ89" s="67">
        <f t="shared" si="97"/>
        <v>0</v>
      </c>
      <c r="CR89" s="66">
        <f t="shared" si="98"/>
        <v>0</v>
      </c>
    </row>
    <row r="90" spans="1:96" s="74" customFormat="1">
      <c r="A90" s="69"/>
      <c r="B90" s="69"/>
      <c r="C90" s="115" t="s">
        <v>171</v>
      </c>
      <c r="D90" s="117" t="s">
        <v>174</v>
      </c>
      <c r="E90" s="52">
        <v>0</v>
      </c>
      <c r="F90" s="52"/>
      <c r="G90" s="53">
        <v>12764.19</v>
      </c>
      <c r="H90" s="52"/>
      <c r="I90" s="53">
        <v>7492.4100000000017</v>
      </c>
      <c r="J90" s="52"/>
      <c r="K90" s="53">
        <v>488.90999999999985</v>
      </c>
      <c r="L90" s="52"/>
      <c r="M90" s="53">
        <v>227.1699999999999</v>
      </c>
      <c r="N90" s="53"/>
      <c r="O90" s="53">
        <v>8976.6100000000042</v>
      </c>
      <c r="P90" s="53"/>
      <c r="Q90" s="53">
        <v>18.849999999998545</v>
      </c>
      <c r="R90" s="53"/>
      <c r="S90" s="53">
        <v>-7.2759576141834259E-12</v>
      </c>
      <c r="T90" s="53"/>
      <c r="U90" s="53">
        <f t="shared" si="93"/>
        <v>0</v>
      </c>
      <c r="V90" s="53"/>
      <c r="W90" s="53">
        <v>29968.14</v>
      </c>
      <c r="X90" s="53"/>
      <c r="Y90" s="116">
        <v>0.2</v>
      </c>
      <c r="Z90" s="71"/>
      <c r="AA90" s="348">
        <f t="shared" si="76"/>
        <v>29968.14</v>
      </c>
      <c r="AB90" s="349">
        <v>32343.210000000021</v>
      </c>
      <c r="AC90" s="348">
        <f t="shared" si="94"/>
        <v>499.47</v>
      </c>
      <c r="AD90" s="346">
        <f t="shared" si="77"/>
        <v>32842.680000000022</v>
      </c>
      <c r="AE90" s="349">
        <v>31866.319999999992</v>
      </c>
      <c r="AF90" s="348">
        <f t="shared" si="78"/>
        <v>492.48</v>
      </c>
      <c r="AG90" s="348">
        <f t="shared" si="79"/>
        <v>32358.799999999992</v>
      </c>
      <c r="AH90" s="55">
        <f t="shared" si="51"/>
        <v>0</v>
      </c>
      <c r="AI90" s="72">
        <v>0</v>
      </c>
      <c r="AJ90" s="55">
        <f t="shared" si="52"/>
        <v>0</v>
      </c>
      <c r="AK90" s="72">
        <f t="shared" si="53"/>
        <v>0</v>
      </c>
      <c r="AL90" s="72">
        <v>0</v>
      </c>
      <c r="AM90" s="55">
        <f t="shared" si="54"/>
        <v>0</v>
      </c>
      <c r="AN90" s="72">
        <f t="shared" si="55"/>
        <v>0</v>
      </c>
      <c r="AO90" s="56">
        <f t="shared" si="56"/>
        <v>12764.19</v>
      </c>
      <c r="AP90" s="56">
        <v>10849.739999999993</v>
      </c>
      <c r="AQ90" s="56">
        <f t="shared" si="57"/>
        <v>212.74</v>
      </c>
      <c r="AR90" s="73">
        <f t="shared" si="58"/>
        <v>11062.479999999992</v>
      </c>
      <c r="AS90" s="56">
        <v>10690.510000000007</v>
      </c>
      <c r="AT90" s="56">
        <f t="shared" si="59"/>
        <v>209.76</v>
      </c>
      <c r="AU90" s="73">
        <f t="shared" si="60"/>
        <v>10900.270000000008</v>
      </c>
      <c r="AV90" s="57">
        <f t="shared" si="75"/>
        <v>7492.4100000000017</v>
      </c>
      <c r="AW90" s="57">
        <v>8569.9999999999964</v>
      </c>
      <c r="AX90" s="114">
        <f t="shared" si="61"/>
        <v>124.87</v>
      </c>
      <c r="AY90" s="57">
        <f t="shared" si="62"/>
        <v>8694.8699999999972</v>
      </c>
      <c r="AZ90" s="114">
        <v>8443.61</v>
      </c>
      <c r="BA90" s="114">
        <f t="shared" si="63"/>
        <v>123.12</v>
      </c>
      <c r="BB90" s="57">
        <f t="shared" si="64"/>
        <v>8566.7300000000014</v>
      </c>
      <c r="BC90" s="58">
        <f t="shared" si="65"/>
        <v>488.90999999999985</v>
      </c>
      <c r="BD90" s="59">
        <v>2129.9700000000053</v>
      </c>
      <c r="BE90" s="59">
        <f t="shared" si="66"/>
        <v>8.15</v>
      </c>
      <c r="BF90" s="58">
        <f t="shared" si="67"/>
        <v>2138.1200000000053</v>
      </c>
      <c r="BG90" s="59">
        <v>2098.329999999999</v>
      </c>
      <c r="BH90" s="59">
        <f t="shared" si="68"/>
        <v>8.0399999999999991</v>
      </c>
      <c r="BI90" s="58">
        <f t="shared" si="69"/>
        <v>2106.369999999999</v>
      </c>
      <c r="BJ90" s="60">
        <f t="shared" si="70"/>
        <v>227.1699999999999</v>
      </c>
      <c r="BK90" s="61">
        <v>170.66</v>
      </c>
      <c r="BL90" s="61">
        <f t="shared" si="71"/>
        <v>3.79</v>
      </c>
      <c r="BM90" s="61">
        <f t="shared" si="72"/>
        <v>174.45</v>
      </c>
      <c r="BN90" s="61">
        <v>168.15000000000009</v>
      </c>
      <c r="BO90" s="61">
        <f t="shared" si="73"/>
        <v>3.74</v>
      </c>
      <c r="BP90" s="60">
        <f t="shared" si="74"/>
        <v>171.8900000000001</v>
      </c>
      <c r="BQ90" s="62">
        <f t="shared" si="80"/>
        <v>8976.6100000000042</v>
      </c>
      <c r="BR90" s="63">
        <v>4878.5300000000007</v>
      </c>
      <c r="BS90" s="63">
        <f t="shared" si="81"/>
        <v>149.61000000000001</v>
      </c>
      <c r="BT90" s="63">
        <f t="shared" si="82"/>
        <v>5028.1400000000003</v>
      </c>
      <c r="BU90" s="63">
        <v>4807.97</v>
      </c>
      <c r="BV90" s="63">
        <f t="shared" si="83"/>
        <v>147.52000000000001</v>
      </c>
      <c r="BW90" s="62">
        <f t="shared" si="84"/>
        <v>4955.4900000000007</v>
      </c>
      <c r="BX90" s="64">
        <f t="shared" si="85"/>
        <v>18.849999999998545</v>
      </c>
      <c r="BY90" s="65">
        <v>10.079999999999998</v>
      </c>
      <c r="BZ90" s="65">
        <f t="shared" si="86"/>
        <v>0.31</v>
      </c>
      <c r="CA90" s="65">
        <f t="shared" si="87"/>
        <v>10.389999999999999</v>
      </c>
      <c r="CB90" s="65">
        <v>10.050000000000001</v>
      </c>
      <c r="CC90" s="65">
        <f t="shared" si="88"/>
        <v>0.31</v>
      </c>
      <c r="CD90" s="64">
        <f t="shared" si="89"/>
        <v>10.360000000000001</v>
      </c>
      <c r="CE90" s="367">
        <f t="shared" si="90"/>
        <v>-7.2759576141834259E-12</v>
      </c>
      <c r="CF90" s="368">
        <v>0</v>
      </c>
      <c r="CG90" s="368">
        <f t="shared" si="99"/>
        <v>0</v>
      </c>
      <c r="CH90" s="368">
        <f t="shared" si="100"/>
        <v>0</v>
      </c>
      <c r="CI90" s="368">
        <v>0</v>
      </c>
      <c r="CJ90" s="368">
        <f t="shared" si="101"/>
        <v>0</v>
      </c>
      <c r="CK90" s="367">
        <f t="shared" si="91"/>
        <v>0</v>
      </c>
      <c r="CL90" s="66">
        <f t="shared" si="92"/>
        <v>0</v>
      </c>
      <c r="CM90" s="67">
        <v>0</v>
      </c>
      <c r="CN90" s="67">
        <f t="shared" si="95"/>
        <v>0</v>
      </c>
      <c r="CO90" s="67">
        <f t="shared" si="96"/>
        <v>0</v>
      </c>
      <c r="CP90" s="67">
        <v>0</v>
      </c>
      <c r="CQ90" s="67">
        <f t="shared" si="97"/>
        <v>0</v>
      </c>
      <c r="CR90" s="66">
        <f t="shared" si="98"/>
        <v>0</v>
      </c>
    </row>
    <row r="91" spans="1:96" s="74" customFormat="1">
      <c r="A91" s="69"/>
      <c r="B91" s="69"/>
      <c r="C91" s="115" t="s">
        <v>171</v>
      </c>
      <c r="D91" s="117" t="s">
        <v>175</v>
      </c>
      <c r="E91" s="52">
        <v>0</v>
      </c>
      <c r="F91" s="52"/>
      <c r="G91" s="53">
        <v>0</v>
      </c>
      <c r="H91" s="52"/>
      <c r="I91" s="53">
        <v>4950.4299999999994</v>
      </c>
      <c r="J91" s="52"/>
      <c r="K91" s="53">
        <v>0</v>
      </c>
      <c r="L91" s="52"/>
      <c r="M91" s="53">
        <v>0</v>
      </c>
      <c r="N91" s="53"/>
      <c r="O91" s="53">
        <v>-9.0949470177292824E-13</v>
      </c>
      <c r="P91" s="53"/>
      <c r="Q91" s="53">
        <v>0</v>
      </c>
      <c r="R91" s="53"/>
      <c r="S91" s="53">
        <v>1.8189894035458565E-12</v>
      </c>
      <c r="T91" s="53"/>
      <c r="U91" s="53">
        <f t="shared" si="93"/>
        <v>0</v>
      </c>
      <c r="V91" s="53"/>
      <c r="W91" s="53">
        <v>4950.43</v>
      </c>
      <c r="X91" s="53"/>
      <c r="Y91" s="116">
        <v>0.2</v>
      </c>
      <c r="Z91" s="71"/>
      <c r="AA91" s="348">
        <f t="shared" si="76"/>
        <v>4950.43</v>
      </c>
      <c r="AB91" s="349">
        <v>5801.8900000000094</v>
      </c>
      <c r="AC91" s="348">
        <f t="shared" si="94"/>
        <v>82.51</v>
      </c>
      <c r="AD91" s="346">
        <f t="shared" si="77"/>
        <v>5884.4000000000096</v>
      </c>
      <c r="AE91" s="349">
        <v>5716.0200000000059</v>
      </c>
      <c r="AF91" s="348">
        <f t="shared" si="78"/>
        <v>81.349999999999994</v>
      </c>
      <c r="AG91" s="348">
        <f t="shared" si="79"/>
        <v>5797.3700000000063</v>
      </c>
      <c r="AH91" s="55">
        <f t="shared" si="51"/>
        <v>0</v>
      </c>
      <c r="AI91" s="72">
        <v>0</v>
      </c>
      <c r="AJ91" s="55">
        <f t="shared" si="52"/>
        <v>0</v>
      </c>
      <c r="AK91" s="72">
        <f t="shared" si="53"/>
        <v>0</v>
      </c>
      <c r="AL91" s="72">
        <v>0</v>
      </c>
      <c r="AM91" s="55">
        <f t="shared" si="54"/>
        <v>0</v>
      </c>
      <c r="AN91" s="72">
        <f t="shared" si="55"/>
        <v>0</v>
      </c>
      <c r="AO91" s="56">
        <f t="shared" si="56"/>
        <v>0</v>
      </c>
      <c r="AP91" s="56">
        <v>0</v>
      </c>
      <c r="AQ91" s="56">
        <f t="shared" si="57"/>
        <v>0</v>
      </c>
      <c r="AR91" s="73">
        <f t="shared" si="58"/>
        <v>0</v>
      </c>
      <c r="AS91" s="56">
        <v>0</v>
      </c>
      <c r="AT91" s="56">
        <f t="shared" si="59"/>
        <v>0</v>
      </c>
      <c r="AU91" s="73">
        <f t="shared" si="60"/>
        <v>0</v>
      </c>
      <c r="AV91" s="57">
        <f t="shared" si="75"/>
        <v>4950.4299999999994</v>
      </c>
      <c r="AW91" s="57">
        <v>5801.8900000000094</v>
      </c>
      <c r="AX91" s="114">
        <f t="shared" si="61"/>
        <v>82.51</v>
      </c>
      <c r="AY91" s="57">
        <f t="shared" si="62"/>
        <v>5884.4000000000096</v>
      </c>
      <c r="AZ91" s="114">
        <v>5716.0200000000059</v>
      </c>
      <c r="BA91" s="114">
        <f t="shared" si="63"/>
        <v>81.349999999999994</v>
      </c>
      <c r="BB91" s="57">
        <f t="shared" si="64"/>
        <v>5797.3700000000063</v>
      </c>
      <c r="BC91" s="58">
        <f t="shared" si="65"/>
        <v>0</v>
      </c>
      <c r="BD91" s="59">
        <v>0</v>
      </c>
      <c r="BE91" s="59">
        <f t="shared" si="66"/>
        <v>0</v>
      </c>
      <c r="BF91" s="58">
        <f t="shared" si="67"/>
        <v>0</v>
      </c>
      <c r="BG91" s="59">
        <v>0</v>
      </c>
      <c r="BH91" s="59">
        <f t="shared" si="68"/>
        <v>0</v>
      </c>
      <c r="BI91" s="58">
        <f t="shared" si="69"/>
        <v>0</v>
      </c>
      <c r="BJ91" s="60">
        <f t="shared" si="70"/>
        <v>0</v>
      </c>
      <c r="BK91" s="61">
        <v>0</v>
      </c>
      <c r="BL91" s="61">
        <f t="shared" si="71"/>
        <v>0</v>
      </c>
      <c r="BM91" s="61">
        <f t="shared" si="72"/>
        <v>0</v>
      </c>
      <c r="BN91" s="61">
        <v>0</v>
      </c>
      <c r="BO91" s="61">
        <f t="shared" si="73"/>
        <v>0</v>
      </c>
      <c r="BP91" s="60">
        <f t="shared" si="74"/>
        <v>0</v>
      </c>
      <c r="BQ91" s="62">
        <f t="shared" si="80"/>
        <v>-9.0949470177292824E-13</v>
      </c>
      <c r="BR91" s="63">
        <v>0</v>
      </c>
      <c r="BS91" s="63">
        <f t="shared" si="81"/>
        <v>0</v>
      </c>
      <c r="BT91" s="63">
        <f t="shared" si="82"/>
        <v>0</v>
      </c>
      <c r="BU91" s="63">
        <v>0</v>
      </c>
      <c r="BV91" s="63">
        <f t="shared" si="83"/>
        <v>0</v>
      </c>
      <c r="BW91" s="62">
        <f t="shared" si="84"/>
        <v>0</v>
      </c>
      <c r="BX91" s="64">
        <f t="shared" si="85"/>
        <v>0</v>
      </c>
      <c r="BY91" s="65">
        <v>0</v>
      </c>
      <c r="BZ91" s="65">
        <f t="shared" si="86"/>
        <v>0</v>
      </c>
      <c r="CA91" s="65">
        <f t="shared" si="87"/>
        <v>0</v>
      </c>
      <c r="CB91" s="65">
        <v>0</v>
      </c>
      <c r="CC91" s="65">
        <f t="shared" si="88"/>
        <v>0</v>
      </c>
      <c r="CD91" s="64">
        <f t="shared" si="89"/>
        <v>0</v>
      </c>
      <c r="CE91" s="367">
        <f t="shared" si="90"/>
        <v>1.8189894035458565E-12</v>
      </c>
      <c r="CF91" s="368">
        <v>0</v>
      </c>
      <c r="CG91" s="368">
        <f t="shared" si="99"/>
        <v>0</v>
      </c>
      <c r="CH91" s="368">
        <f t="shared" si="100"/>
        <v>0</v>
      </c>
      <c r="CI91" s="368">
        <v>0</v>
      </c>
      <c r="CJ91" s="368">
        <f t="shared" si="101"/>
        <v>0</v>
      </c>
      <c r="CK91" s="367">
        <f t="shared" si="91"/>
        <v>0</v>
      </c>
      <c r="CL91" s="66">
        <f t="shared" si="92"/>
        <v>0</v>
      </c>
      <c r="CM91" s="67">
        <v>0</v>
      </c>
      <c r="CN91" s="67">
        <f t="shared" si="95"/>
        <v>0</v>
      </c>
      <c r="CO91" s="67">
        <f t="shared" si="96"/>
        <v>0</v>
      </c>
      <c r="CP91" s="67">
        <v>0</v>
      </c>
      <c r="CQ91" s="67">
        <f t="shared" si="97"/>
        <v>0</v>
      </c>
      <c r="CR91" s="66">
        <f t="shared" si="98"/>
        <v>0</v>
      </c>
    </row>
    <row r="92" spans="1:96" s="74" customFormat="1">
      <c r="A92" s="69"/>
      <c r="B92" s="69"/>
      <c r="C92" s="115" t="s">
        <v>171</v>
      </c>
      <c r="D92" s="117" t="s">
        <v>176</v>
      </c>
      <c r="E92" s="52">
        <v>0</v>
      </c>
      <c r="F92" s="52"/>
      <c r="G92" s="53">
        <v>0</v>
      </c>
      <c r="H92" s="52"/>
      <c r="I92" s="53">
        <v>8502.1500000000015</v>
      </c>
      <c r="J92" s="52"/>
      <c r="K92" s="53">
        <v>4547.0099999999966</v>
      </c>
      <c r="L92" s="52"/>
      <c r="M92" s="53">
        <v>19.349999999999998</v>
      </c>
      <c r="N92" s="53"/>
      <c r="O92" s="53">
        <v>5.822897719554021E-12</v>
      </c>
      <c r="P92" s="53"/>
      <c r="Q92" s="53">
        <v>0</v>
      </c>
      <c r="R92" s="53"/>
      <c r="S92" s="53">
        <v>-5.4569682106375694E-12</v>
      </c>
      <c r="T92" s="53"/>
      <c r="U92" s="53">
        <f t="shared" si="93"/>
        <v>0</v>
      </c>
      <c r="V92" s="53"/>
      <c r="W92" s="53">
        <v>13068.509999999998</v>
      </c>
      <c r="X92" s="53"/>
      <c r="Y92" s="116">
        <v>0.2</v>
      </c>
      <c r="Z92" s="71"/>
      <c r="AA92" s="348">
        <f t="shared" si="76"/>
        <v>13068.509999999998</v>
      </c>
      <c r="AB92" s="349">
        <v>13606.169999999995</v>
      </c>
      <c r="AC92" s="348">
        <f t="shared" si="94"/>
        <v>217.81</v>
      </c>
      <c r="AD92" s="346">
        <f t="shared" si="77"/>
        <v>13823.979999999994</v>
      </c>
      <c r="AE92" s="349">
        <v>13405.600000000009</v>
      </c>
      <c r="AF92" s="348">
        <f t="shared" si="78"/>
        <v>214.76</v>
      </c>
      <c r="AG92" s="348">
        <f t="shared" si="79"/>
        <v>13620.36000000001</v>
      </c>
      <c r="AH92" s="55">
        <f t="shared" si="51"/>
        <v>0</v>
      </c>
      <c r="AI92" s="72">
        <v>0</v>
      </c>
      <c r="AJ92" s="55">
        <f t="shared" si="52"/>
        <v>0</v>
      </c>
      <c r="AK92" s="72">
        <f t="shared" si="53"/>
        <v>0</v>
      </c>
      <c r="AL92" s="72">
        <v>0</v>
      </c>
      <c r="AM92" s="55">
        <f t="shared" si="54"/>
        <v>0</v>
      </c>
      <c r="AN92" s="72">
        <f t="shared" si="55"/>
        <v>0</v>
      </c>
      <c r="AO92" s="56">
        <f t="shared" si="56"/>
        <v>0</v>
      </c>
      <c r="AP92" s="56">
        <v>0</v>
      </c>
      <c r="AQ92" s="56">
        <f t="shared" si="57"/>
        <v>0</v>
      </c>
      <c r="AR92" s="73">
        <f t="shared" si="58"/>
        <v>0</v>
      </c>
      <c r="AS92" s="56">
        <v>0</v>
      </c>
      <c r="AT92" s="56">
        <f t="shared" si="59"/>
        <v>0</v>
      </c>
      <c r="AU92" s="73">
        <f t="shared" si="60"/>
        <v>0</v>
      </c>
      <c r="AV92" s="57">
        <f t="shared" si="75"/>
        <v>8502.1500000000015</v>
      </c>
      <c r="AW92" s="57">
        <v>9622.44</v>
      </c>
      <c r="AX92" s="114">
        <f t="shared" si="61"/>
        <v>141.69999999999999</v>
      </c>
      <c r="AY92" s="57">
        <f t="shared" si="62"/>
        <v>9764.1400000000012</v>
      </c>
      <c r="AZ92" s="114">
        <v>9480.2999999999902</v>
      </c>
      <c r="BA92" s="114">
        <f t="shared" si="63"/>
        <v>139.72</v>
      </c>
      <c r="BB92" s="57">
        <f t="shared" si="64"/>
        <v>9620.0199999999895</v>
      </c>
      <c r="BC92" s="58">
        <f t="shared" si="65"/>
        <v>4547.0099999999966</v>
      </c>
      <c r="BD92" s="59">
        <v>3966.7800000000047</v>
      </c>
      <c r="BE92" s="59">
        <f t="shared" si="66"/>
        <v>75.78</v>
      </c>
      <c r="BF92" s="58">
        <f t="shared" si="67"/>
        <v>4042.5600000000049</v>
      </c>
      <c r="BG92" s="59">
        <v>3908.3999999999969</v>
      </c>
      <c r="BH92" s="59">
        <f t="shared" si="68"/>
        <v>74.72</v>
      </c>
      <c r="BI92" s="58">
        <f t="shared" si="69"/>
        <v>3983.1199999999967</v>
      </c>
      <c r="BJ92" s="60">
        <f t="shared" si="70"/>
        <v>19.349999999999998</v>
      </c>
      <c r="BK92" s="61">
        <v>16.320000000000007</v>
      </c>
      <c r="BL92" s="61">
        <f t="shared" si="71"/>
        <v>0.32</v>
      </c>
      <c r="BM92" s="61">
        <f t="shared" si="72"/>
        <v>16.640000000000008</v>
      </c>
      <c r="BN92" s="61">
        <v>16.310000000000009</v>
      </c>
      <c r="BO92" s="61">
        <f t="shared" si="73"/>
        <v>0.32</v>
      </c>
      <c r="BP92" s="60">
        <f t="shared" si="74"/>
        <v>16.63000000000001</v>
      </c>
      <c r="BQ92" s="62">
        <f t="shared" si="80"/>
        <v>5.822897719554021E-12</v>
      </c>
      <c r="BR92" s="63">
        <v>0</v>
      </c>
      <c r="BS92" s="63">
        <f t="shared" si="81"/>
        <v>0</v>
      </c>
      <c r="BT92" s="63">
        <f t="shared" si="82"/>
        <v>0</v>
      </c>
      <c r="BU92" s="63">
        <v>0</v>
      </c>
      <c r="BV92" s="63">
        <f t="shared" si="83"/>
        <v>0</v>
      </c>
      <c r="BW92" s="62">
        <f t="shared" si="84"/>
        <v>0</v>
      </c>
      <c r="BX92" s="64">
        <f t="shared" si="85"/>
        <v>0</v>
      </c>
      <c r="BY92" s="65">
        <v>0</v>
      </c>
      <c r="BZ92" s="65">
        <f t="shared" si="86"/>
        <v>0</v>
      </c>
      <c r="CA92" s="65">
        <f t="shared" si="87"/>
        <v>0</v>
      </c>
      <c r="CB92" s="65">
        <v>0</v>
      </c>
      <c r="CC92" s="65">
        <f t="shared" si="88"/>
        <v>0</v>
      </c>
      <c r="CD92" s="64">
        <f t="shared" si="89"/>
        <v>0</v>
      </c>
      <c r="CE92" s="367">
        <f t="shared" si="90"/>
        <v>-5.4569682106375694E-12</v>
      </c>
      <c r="CF92" s="368">
        <v>0</v>
      </c>
      <c r="CG92" s="368">
        <f t="shared" si="99"/>
        <v>0</v>
      </c>
      <c r="CH92" s="368">
        <f t="shared" si="100"/>
        <v>0</v>
      </c>
      <c r="CI92" s="368">
        <v>0</v>
      </c>
      <c r="CJ92" s="368">
        <f t="shared" si="101"/>
        <v>0</v>
      </c>
      <c r="CK92" s="367">
        <f t="shared" si="91"/>
        <v>0</v>
      </c>
      <c r="CL92" s="66">
        <f t="shared" si="92"/>
        <v>0</v>
      </c>
      <c r="CM92" s="67">
        <v>0</v>
      </c>
      <c r="CN92" s="67">
        <f t="shared" si="95"/>
        <v>0</v>
      </c>
      <c r="CO92" s="67">
        <f t="shared" si="96"/>
        <v>0</v>
      </c>
      <c r="CP92" s="67">
        <v>0</v>
      </c>
      <c r="CQ92" s="67">
        <f t="shared" si="97"/>
        <v>0</v>
      </c>
      <c r="CR92" s="66">
        <f t="shared" si="98"/>
        <v>0</v>
      </c>
    </row>
    <row r="93" spans="1:96" s="74" customFormat="1">
      <c r="A93" s="69"/>
      <c r="B93" s="69"/>
      <c r="C93" s="115" t="s">
        <v>171</v>
      </c>
      <c r="D93" s="117" t="s">
        <v>177</v>
      </c>
      <c r="E93" s="52">
        <v>0</v>
      </c>
      <c r="F93" s="52"/>
      <c r="G93" s="53">
        <v>0</v>
      </c>
      <c r="H93" s="52"/>
      <c r="I93" s="53">
        <v>0</v>
      </c>
      <c r="J93" s="52"/>
      <c r="K93" s="53">
        <v>0</v>
      </c>
      <c r="L93" s="52"/>
      <c r="M93" s="53">
        <v>8808.3600000000042</v>
      </c>
      <c r="N93" s="53"/>
      <c r="O93" s="53">
        <v>1859.5100000000002</v>
      </c>
      <c r="P93" s="53"/>
      <c r="Q93" s="53">
        <v>131.56999999999971</v>
      </c>
      <c r="R93" s="53"/>
      <c r="S93" s="53">
        <v>1.1199999999989814</v>
      </c>
      <c r="T93" s="53"/>
      <c r="U93" s="53">
        <f t="shared" si="93"/>
        <v>0</v>
      </c>
      <c r="V93" s="53"/>
      <c r="W93" s="53">
        <v>10800.560000000003</v>
      </c>
      <c r="X93" s="53"/>
      <c r="Y93" s="116">
        <v>0.2</v>
      </c>
      <c r="Z93" s="71"/>
      <c r="AA93" s="348">
        <f t="shared" si="76"/>
        <v>10800.560000000003</v>
      </c>
      <c r="AB93" s="349">
        <v>7128.4400000000032</v>
      </c>
      <c r="AC93" s="348">
        <f t="shared" si="94"/>
        <v>180.01</v>
      </c>
      <c r="AD93" s="346">
        <f t="shared" si="77"/>
        <v>7308.4500000000035</v>
      </c>
      <c r="AE93" s="349">
        <v>7024.4399999999969</v>
      </c>
      <c r="AF93" s="348">
        <f t="shared" si="78"/>
        <v>177.49</v>
      </c>
      <c r="AG93" s="348">
        <f t="shared" si="79"/>
        <v>7201.9299999999967</v>
      </c>
      <c r="AH93" s="55">
        <f t="shared" si="51"/>
        <v>0</v>
      </c>
      <c r="AI93" s="72">
        <v>0</v>
      </c>
      <c r="AJ93" s="55">
        <f t="shared" si="52"/>
        <v>0</v>
      </c>
      <c r="AK93" s="72">
        <f t="shared" si="53"/>
        <v>0</v>
      </c>
      <c r="AL93" s="72">
        <v>0</v>
      </c>
      <c r="AM93" s="55">
        <f t="shared" si="54"/>
        <v>0</v>
      </c>
      <c r="AN93" s="72">
        <f t="shared" si="55"/>
        <v>0</v>
      </c>
      <c r="AO93" s="56">
        <f t="shared" si="56"/>
        <v>0</v>
      </c>
      <c r="AP93" s="56">
        <v>0</v>
      </c>
      <c r="AQ93" s="56">
        <f t="shared" si="57"/>
        <v>0</v>
      </c>
      <c r="AR93" s="73">
        <f t="shared" si="58"/>
        <v>0</v>
      </c>
      <c r="AS93" s="56">
        <v>0</v>
      </c>
      <c r="AT93" s="56">
        <f t="shared" si="59"/>
        <v>0</v>
      </c>
      <c r="AU93" s="73">
        <f t="shared" si="60"/>
        <v>0</v>
      </c>
      <c r="AV93" s="57">
        <f t="shared" si="75"/>
        <v>0</v>
      </c>
      <c r="AW93" s="57">
        <v>0</v>
      </c>
      <c r="AX93" s="114">
        <f t="shared" si="61"/>
        <v>0</v>
      </c>
      <c r="AY93" s="57">
        <f t="shared" si="62"/>
        <v>0</v>
      </c>
      <c r="AZ93" s="114">
        <v>0</v>
      </c>
      <c r="BA93" s="114">
        <f t="shared" si="63"/>
        <v>0</v>
      </c>
      <c r="BB93" s="57">
        <f t="shared" si="64"/>
        <v>0</v>
      </c>
      <c r="BC93" s="58">
        <f t="shared" si="65"/>
        <v>0</v>
      </c>
      <c r="BD93" s="59">
        <v>0</v>
      </c>
      <c r="BE93" s="59">
        <f t="shared" si="66"/>
        <v>0</v>
      </c>
      <c r="BF93" s="58">
        <f t="shared" si="67"/>
        <v>0</v>
      </c>
      <c r="BG93" s="59">
        <v>0</v>
      </c>
      <c r="BH93" s="59">
        <f t="shared" si="68"/>
        <v>0</v>
      </c>
      <c r="BI93" s="58">
        <f t="shared" si="69"/>
        <v>0</v>
      </c>
      <c r="BJ93" s="60">
        <f t="shared" si="70"/>
        <v>8808.3600000000042</v>
      </c>
      <c r="BK93" s="61">
        <v>6077.1500000000042</v>
      </c>
      <c r="BL93" s="61">
        <f t="shared" si="71"/>
        <v>146.81</v>
      </c>
      <c r="BM93" s="61">
        <f t="shared" si="72"/>
        <v>6223.9600000000046</v>
      </c>
      <c r="BN93" s="61">
        <v>5988.3800000000019</v>
      </c>
      <c r="BO93" s="61">
        <f t="shared" si="73"/>
        <v>144.75</v>
      </c>
      <c r="BP93" s="60">
        <f t="shared" si="74"/>
        <v>6133.1300000000019</v>
      </c>
      <c r="BQ93" s="62">
        <f t="shared" si="80"/>
        <v>1859.5100000000002</v>
      </c>
      <c r="BR93" s="63">
        <v>1005.0600000000002</v>
      </c>
      <c r="BS93" s="63">
        <f t="shared" si="81"/>
        <v>30.99</v>
      </c>
      <c r="BT93" s="63">
        <f t="shared" si="82"/>
        <v>1036.0500000000002</v>
      </c>
      <c r="BU93" s="63">
        <v>990.61999999999887</v>
      </c>
      <c r="BV93" s="63">
        <f t="shared" si="83"/>
        <v>30.56</v>
      </c>
      <c r="BW93" s="62">
        <f t="shared" si="84"/>
        <v>1021.1799999999988</v>
      </c>
      <c r="BX93" s="64">
        <f t="shared" si="85"/>
        <v>131.56999999999971</v>
      </c>
      <c r="BY93" s="65">
        <v>46.019999999999996</v>
      </c>
      <c r="BZ93" s="65">
        <f t="shared" si="86"/>
        <v>2.19</v>
      </c>
      <c r="CA93" s="65">
        <f t="shared" si="87"/>
        <v>48.209999999999994</v>
      </c>
      <c r="CB93" s="65">
        <v>45.379999999999981</v>
      </c>
      <c r="CC93" s="65">
        <f t="shared" si="88"/>
        <v>2.16</v>
      </c>
      <c r="CD93" s="64">
        <f t="shared" si="89"/>
        <v>47.539999999999978</v>
      </c>
      <c r="CE93" s="367">
        <f t="shared" si="90"/>
        <v>1.1199999999989814</v>
      </c>
      <c r="CF93" s="368">
        <v>0.3</v>
      </c>
      <c r="CG93" s="368">
        <f t="shared" si="99"/>
        <v>0.02</v>
      </c>
      <c r="CH93" s="368">
        <f t="shared" si="100"/>
        <v>0.32</v>
      </c>
      <c r="CI93" s="368">
        <v>0.3</v>
      </c>
      <c r="CJ93" s="368">
        <f t="shared" si="101"/>
        <v>0.02</v>
      </c>
      <c r="CK93" s="367">
        <f t="shared" si="91"/>
        <v>0.32</v>
      </c>
      <c r="CL93" s="66">
        <f t="shared" si="92"/>
        <v>0</v>
      </c>
      <c r="CM93" s="67">
        <v>0</v>
      </c>
      <c r="CN93" s="67">
        <f t="shared" si="95"/>
        <v>0</v>
      </c>
      <c r="CO93" s="67">
        <f t="shared" si="96"/>
        <v>0</v>
      </c>
      <c r="CP93" s="67">
        <v>0</v>
      </c>
      <c r="CQ93" s="67">
        <f t="shared" si="97"/>
        <v>0</v>
      </c>
      <c r="CR93" s="66">
        <f t="shared" si="98"/>
        <v>0</v>
      </c>
    </row>
    <row r="94" spans="1:96" s="121" customFormat="1">
      <c r="A94" s="118"/>
      <c r="B94" s="118"/>
      <c r="C94" s="115" t="s">
        <v>171</v>
      </c>
      <c r="D94" s="117" t="s">
        <v>178</v>
      </c>
      <c r="E94" s="119">
        <v>0</v>
      </c>
      <c r="F94" s="119"/>
      <c r="G94" s="120">
        <v>0</v>
      </c>
      <c r="H94" s="119"/>
      <c r="I94" s="120">
        <v>0</v>
      </c>
      <c r="J94" s="119"/>
      <c r="K94" s="120">
        <v>0</v>
      </c>
      <c r="L94" s="119"/>
      <c r="M94" s="120">
        <v>10021.559999999998</v>
      </c>
      <c r="N94" s="120"/>
      <c r="O94" s="53">
        <v>52.210000000004584</v>
      </c>
      <c r="P94" s="120"/>
      <c r="Q94" s="53">
        <v>0</v>
      </c>
      <c r="R94" s="53"/>
      <c r="S94" s="53">
        <v>-1.8189894035458565E-12</v>
      </c>
      <c r="T94" s="120"/>
      <c r="U94" s="53">
        <f t="shared" si="93"/>
        <v>0</v>
      </c>
      <c r="V94" s="120"/>
      <c r="W94" s="53">
        <v>10073.77</v>
      </c>
      <c r="X94" s="53"/>
      <c r="Y94" s="116">
        <v>0.2</v>
      </c>
      <c r="Z94" s="140"/>
      <c r="AA94" s="350">
        <f t="shared" si="76"/>
        <v>10073.77</v>
      </c>
      <c r="AB94" s="349">
        <v>7048.5499999999956</v>
      </c>
      <c r="AC94" s="350">
        <f t="shared" si="94"/>
        <v>167.9</v>
      </c>
      <c r="AD94" s="351">
        <f t="shared" si="77"/>
        <v>7216.4499999999953</v>
      </c>
      <c r="AE94" s="349">
        <v>6945.5600000000049</v>
      </c>
      <c r="AF94" s="350">
        <f t="shared" si="78"/>
        <v>165.55</v>
      </c>
      <c r="AG94" s="350">
        <f t="shared" si="79"/>
        <v>7111.1100000000051</v>
      </c>
      <c r="AH94" s="122">
        <f t="shared" si="51"/>
        <v>0</v>
      </c>
      <c r="AI94" s="123">
        <v>0</v>
      </c>
      <c r="AJ94" s="122">
        <f t="shared" si="52"/>
        <v>0</v>
      </c>
      <c r="AK94" s="123">
        <f t="shared" si="53"/>
        <v>0</v>
      </c>
      <c r="AL94" s="123">
        <v>0</v>
      </c>
      <c r="AM94" s="122">
        <f t="shared" si="54"/>
        <v>0</v>
      </c>
      <c r="AN94" s="123">
        <f t="shared" si="55"/>
        <v>0</v>
      </c>
      <c r="AO94" s="124">
        <f t="shared" si="56"/>
        <v>0</v>
      </c>
      <c r="AP94" s="124">
        <v>0</v>
      </c>
      <c r="AQ94" s="124">
        <f t="shared" si="57"/>
        <v>0</v>
      </c>
      <c r="AR94" s="125">
        <f t="shared" si="58"/>
        <v>0</v>
      </c>
      <c r="AS94" s="124">
        <v>0</v>
      </c>
      <c r="AT94" s="124">
        <f t="shared" si="59"/>
        <v>0</v>
      </c>
      <c r="AU94" s="125">
        <f t="shared" si="60"/>
        <v>0</v>
      </c>
      <c r="AV94" s="126">
        <f t="shared" si="75"/>
        <v>0</v>
      </c>
      <c r="AW94" s="126">
        <v>0</v>
      </c>
      <c r="AX94" s="114">
        <f t="shared" si="61"/>
        <v>0</v>
      </c>
      <c r="AY94" s="126">
        <f t="shared" si="62"/>
        <v>0</v>
      </c>
      <c r="AZ94" s="114">
        <v>0</v>
      </c>
      <c r="BA94" s="114">
        <f t="shared" si="63"/>
        <v>0</v>
      </c>
      <c r="BB94" s="126">
        <f t="shared" si="64"/>
        <v>0</v>
      </c>
      <c r="BC94" s="127">
        <f t="shared" si="65"/>
        <v>0</v>
      </c>
      <c r="BD94" s="128">
        <v>0</v>
      </c>
      <c r="BE94" s="128">
        <f t="shared" si="66"/>
        <v>0</v>
      </c>
      <c r="BF94" s="127">
        <f t="shared" si="67"/>
        <v>0</v>
      </c>
      <c r="BG94" s="128">
        <v>0</v>
      </c>
      <c r="BH94" s="128">
        <f t="shared" si="68"/>
        <v>0</v>
      </c>
      <c r="BI94" s="127">
        <f t="shared" si="69"/>
        <v>0</v>
      </c>
      <c r="BJ94" s="129">
        <f t="shared" si="70"/>
        <v>10021.559999999998</v>
      </c>
      <c r="BK94" s="130">
        <v>7014.8999999999978</v>
      </c>
      <c r="BL94" s="130">
        <f t="shared" si="71"/>
        <v>167.03</v>
      </c>
      <c r="BM94" s="130">
        <f t="shared" si="72"/>
        <v>7181.9299999999976</v>
      </c>
      <c r="BN94" s="130">
        <v>6912.3099999999931</v>
      </c>
      <c r="BO94" s="130">
        <f t="shared" si="73"/>
        <v>164.69</v>
      </c>
      <c r="BP94" s="129">
        <f t="shared" si="74"/>
        <v>7076.9999999999927</v>
      </c>
      <c r="BQ94" s="62">
        <f t="shared" si="80"/>
        <v>52.210000000004584</v>
      </c>
      <c r="BR94" s="63">
        <v>33.660000000000011</v>
      </c>
      <c r="BS94" s="63">
        <f t="shared" si="81"/>
        <v>0.87</v>
      </c>
      <c r="BT94" s="63">
        <f t="shared" si="82"/>
        <v>34.530000000000008</v>
      </c>
      <c r="BU94" s="63">
        <v>33.259999999999991</v>
      </c>
      <c r="BV94" s="63">
        <f t="shared" si="83"/>
        <v>0.86</v>
      </c>
      <c r="BW94" s="62">
        <f t="shared" si="84"/>
        <v>34.11999999999999</v>
      </c>
      <c r="BX94" s="64">
        <f t="shared" si="85"/>
        <v>0</v>
      </c>
      <c r="BY94" s="65">
        <v>0</v>
      </c>
      <c r="BZ94" s="65">
        <f t="shared" si="86"/>
        <v>0</v>
      </c>
      <c r="CA94" s="65">
        <f t="shared" si="87"/>
        <v>0</v>
      </c>
      <c r="CB94" s="65">
        <v>0</v>
      </c>
      <c r="CC94" s="65">
        <f t="shared" si="88"/>
        <v>0</v>
      </c>
      <c r="CD94" s="64">
        <f t="shared" si="89"/>
        <v>0</v>
      </c>
      <c r="CE94" s="367">
        <f t="shared" si="90"/>
        <v>-1.8189894035458565E-12</v>
      </c>
      <c r="CF94" s="368">
        <v>0</v>
      </c>
      <c r="CG94" s="368">
        <f t="shared" si="99"/>
        <v>0</v>
      </c>
      <c r="CH94" s="368">
        <f t="shared" si="100"/>
        <v>0</v>
      </c>
      <c r="CI94" s="368">
        <v>0</v>
      </c>
      <c r="CJ94" s="368">
        <f t="shared" si="101"/>
        <v>0</v>
      </c>
      <c r="CK94" s="367">
        <f t="shared" si="91"/>
        <v>0</v>
      </c>
      <c r="CL94" s="66">
        <f t="shared" si="92"/>
        <v>0</v>
      </c>
      <c r="CM94" s="67">
        <v>0</v>
      </c>
      <c r="CN94" s="67">
        <f t="shared" si="95"/>
        <v>0</v>
      </c>
      <c r="CO94" s="67">
        <f t="shared" si="96"/>
        <v>0</v>
      </c>
      <c r="CP94" s="67">
        <v>0</v>
      </c>
      <c r="CQ94" s="67">
        <f t="shared" si="97"/>
        <v>0</v>
      </c>
      <c r="CR94" s="66">
        <f t="shared" si="98"/>
        <v>0</v>
      </c>
    </row>
    <row r="95" spans="1:96" s="121" customFormat="1">
      <c r="A95" s="118"/>
      <c r="B95" s="118"/>
      <c r="C95" s="115" t="s">
        <v>171</v>
      </c>
      <c r="D95" s="117" t="s">
        <v>179</v>
      </c>
      <c r="E95" s="119">
        <v>0</v>
      </c>
      <c r="F95" s="119"/>
      <c r="G95" s="120">
        <v>0</v>
      </c>
      <c r="H95" s="119"/>
      <c r="I95" s="120">
        <v>0</v>
      </c>
      <c r="J95" s="119"/>
      <c r="K95" s="120">
        <v>0</v>
      </c>
      <c r="L95" s="119"/>
      <c r="M95" s="120">
        <v>0</v>
      </c>
      <c r="N95" s="120"/>
      <c r="O95" s="53">
        <v>1574.31</v>
      </c>
      <c r="P95" s="120"/>
      <c r="Q95" s="53">
        <v>328.90999999999985</v>
      </c>
      <c r="R95" s="53"/>
      <c r="S95" s="53">
        <v>0</v>
      </c>
      <c r="T95" s="120"/>
      <c r="U95" s="53">
        <f t="shared" si="93"/>
        <v>0</v>
      </c>
      <c r="V95" s="120"/>
      <c r="W95" s="53">
        <v>1903.2199999999998</v>
      </c>
      <c r="X95" s="53"/>
      <c r="Y95" s="116">
        <v>0.2</v>
      </c>
      <c r="Z95" s="140"/>
      <c r="AA95" s="350">
        <f t="shared" si="76"/>
        <v>1903.2199999999998</v>
      </c>
      <c r="AB95" s="349">
        <v>1018.0300000000005</v>
      </c>
      <c r="AC95" s="350">
        <f t="shared" si="94"/>
        <v>31.72</v>
      </c>
      <c r="AD95" s="351">
        <f t="shared" si="77"/>
        <v>1049.7500000000005</v>
      </c>
      <c r="AE95" s="349">
        <v>1003.3399999999996</v>
      </c>
      <c r="AF95" s="350">
        <f t="shared" si="78"/>
        <v>31.28</v>
      </c>
      <c r="AG95" s="350">
        <f t="shared" si="79"/>
        <v>1034.6199999999997</v>
      </c>
      <c r="AH95" s="122">
        <f t="shared" si="51"/>
        <v>0</v>
      </c>
      <c r="AI95" s="123">
        <v>0</v>
      </c>
      <c r="AJ95" s="122">
        <f t="shared" si="52"/>
        <v>0</v>
      </c>
      <c r="AK95" s="123">
        <f t="shared" si="53"/>
        <v>0</v>
      </c>
      <c r="AL95" s="123">
        <v>0</v>
      </c>
      <c r="AM95" s="122">
        <f t="shared" si="54"/>
        <v>0</v>
      </c>
      <c r="AN95" s="123">
        <f t="shared" si="55"/>
        <v>0</v>
      </c>
      <c r="AO95" s="124">
        <f t="shared" si="56"/>
        <v>0</v>
      </c>
      <c r="AP95" s="124">
        <v>0</v>
      </c>
      <c r="AQ95" s="124">
        <f t="shared" si="57"/>
        <v>0</v>
      </c>
      <c r="AR95" s="125">
        <f t="shared" si="58"/>
        <v>0</v>
      </c>
      <c r="AS95" s="124">
        <v>0</v>
      </c>
      <c r="AT95" s="124">
        <f t="shared" si="59"/>
        <v>0</v>
      </c>
      <c r="AU95" s="125">
        <f t="shared" si="60"/>
        <v>0</v>
      </c>
      <c r="AV95" s="126">
        <f t="shared" si="75"/>
        <v>0</v>
      </c>
      <c r="AW95" s="126">
        <v>0</v>
      </c>
      <c r="AX95" s="114">
        <f t="shared" si="61"/>
        <v>0</v>
      </c>
      <c r="AY95" s="126">
        <f t="shared" si="62"/>
        <v>0</v>
      </c>
      <c r="AZ95" s="114">
        <v>0</v>
      </c>
      <c r="BA95" s="114">
        <f t="shared" si="63"/>
        <v>0</v>
      </c>
      <c r="BB95" s="126">
        <f t="shared" si="64"/>
        <v>0</v>
      </c>
      <c r="BC95" s="127">
        <f t="shared" si="65"/>
        <v>0</v>
      </c>
      <c r="BD95" s="128">
        <v>0</v>
      </c>
      <c r="BE95" s="128">
        <f t="shared" si="66"/>
        <v>0</v>
      </c>
      <c r="BF95" s="127">
        <f t="shared" si="67"/>
        <v>0</v>
      </c>
      <c r="BG95" s="128">
        <v>0</v>
      </c>
      <c r="BH95" s="128">
        <f t="shared" si="68"/>
        <v>0</v>
      </c>
      <c r="BI95" s="127">
        <f t="shared" si="69"/>
        <v>0</v>
      </c>
      <c r="BJ95" s="129">
        <f t="shared" si="70"/>
        <v>0</v>
      </c>
      <c r="BK95" s="130">
        <v>0</v>
      </c>
      <c r="BL95" s="130">
        <f t="shared" si="71"/>
        <v>0</v>
      </c>
      <c r="BM95" s="130">
        <f t="shared" si="72"/>
        <v>0</v>
      </c>
      <c r="BN95" s="130">
        <v>0</v>
      </c>
      <c r="BO95" s="130">
        <f t="shared" si="73"/>
        <v>0</v>
      </c>
      <c r="BP95" s="129">
        <f t="shared" si="74"/>
        <v>0</v>
      </c>
      <c r="BQ95" s="131">
        <f t="shared" si="80"/>
        <v>1574.31</v>
      </c>
      <c r="BR95" s="132">
        <v>885.05000000000018</v>
      </c>
      <c r="BS95" s="132">
        <f t="shared" si="81"/>
        <v>26.24</v>
      </c>
      <c r="BT95" s="132">
        <f t="shared" si="82"/>
        <v>911.29000000000019</v>
      </c>
      <c r="BU95" s="132">
        <v>872.21000000000015</v>
      </c>
      <c r="BV95" s="132">
        <f t="shared" si="83"/>
        <v>25.87</v>
      </c>
      <c r="BW95" s="131">
        <f t="shared" si="84"/>
        <v>898.08000000000015</v>
      </c>
      <c r="BX95" s="64">
        <f t="shared" si="85"/>
        <v>328.90999999999985</v>
      </c>
      <c r="BY95" s="65">
        <v>132.99000000000007</v>
      </c>
      <c r="BZ95" s="65">
        <f t="shared" si="86"/>
        <v>5.48</v>
      </c>
      <c r="CA95" s="65">
        <f t="shared" si="87"/>
        <v>138.47000000000006</v>
      </c>
      <c r="CB95" s="65">
        <v>131.05000000000004</v>
      </c>
      <c r="CC95" s="65">
        <f t="shared" si="88"/>
        <v>5.4</v>
      </c>
      <c r="CD95" s="64">
        <f t="shared" si="89"/>
        <v>136.45000000000005</v>
      </c>
      <c r="CE95" s="367">
        <f t="shared" si="90"/>
        <v>0</v>
      </c>
      <c r="CF95" s="368">
        <v>0</v>
      </c>
      <c r="CG95" s="368">
        <f t="shared" si="99"/>
        <v>0</v>
      </c>
      <c r="CH95" s="368">
        <f t="shared" si="100"/>
        <v>0</v>
      </c>
      <c r="CI95" s="368">
        <v>0</v>
      </c>
      <c r="CJ95" s="368">
        <f t="shared" si="101"/>
        <v>0</v>
      </c>
      <c r="CK95" s="367">
        <f t="shared" si="91"/>
        <v>0</v>
      </c>
      <c r="CL95" s="66">
        <f t="shared" si="92"/>
        <v>0</v>
      </c>
      <c r="CM95" s="67">
        <v>0</v>
      </c>
      <c r="CN95" s="67">
        <f t="shared" si="95"/>
        <v>0</v>
      </c>
      <c r="CO95" s="67">
        <f t="shared" si="96"/>
        <v>0</v>
      </c>
      <c r="CP95" s="67">
        <v>0</v>
      </c>
      <c r="CQ95" s="67">
        <f t="shared" si="97"/>
        <v>0</v>
      </c>
      <c r="CR95" s="66">
        <f t="shared" si="98"/>
        <v>0</v>
      </c>
    </row>
    <row r="96" spans="1:96" s="121" customFormat="1">
      <c r="A96" s="118"/>
      <c r="B96" s="118"/>
      <c r="C96" s="115" t="s">
        <v>171</v>
      </c>
      <c r="D96" s="117" t="s">
        <v>180</v>
      </c>
      <c r="E96" s="119"/>
      <c r="F96" s="119"/>
      <c r="G96" s="120"/>
      <c r="H96" s="119"/>
      <c r="I96" s="120"/>
      <c r="J96" s="119"/>
      <c r="K96" s="120"/>
      <c r="L96" s="119"/>
      <c r="M96" s="120">
        <v>0</v>
      </c>
      <c r="N96" s="120"/>
      <c r="O96" s="53">
        <v>9118.970000000003</v>
      </c>
      <c r="P96" s="120"/>
      <c r="Q96" s="53">
        <v>14.069999999996071</v>
      </c>
      <c r="R96" s="53"/>
      <c r="S96" s="53">
        <v>0</v>
      </c>
      <c r="T96" s="120"/>
      <c r="U96" s="53">
        <f t="shared" si="93"/>
        <v>0</v>
      </c>
      <c r="V96" s="120"/>
      <c r="W96" s="53">
        <v>9133.0399999999991</v>
      </c>
      <c r="X96" s="53"/>
      <c r="Y96" s="116">
        <v>0.2</v>
      </c>
      <c r="Z96" s="140"/>
      <c r="AA96" s="350">
        <f t="shared" si="76"/>
        <v>9133.0399999999991</v>
      </c>
      <c r="AB96" s="349">
        <v>5450.93</v>
      </c>
      <c r="AC96" s="350">
        <f t="shared" si="94"/>
        <v>152.22</v>
      </c>
      <c r="AD96" s="351">
        <f t="shared" si="77"/>
        <v>5603.1500000000005</v>
      </c>
      <c r="AE96" s="349">
        <v>5371.7400000000016</v>
      </c>
      <c r="AF96" s="350">
        <f t="shared" si="78"/>
        <v>150.09</v>
      </c>
      <c r="AG96" s="350">
        <f t="shared" si="79"/>
        <v>5521.8300000000017</v>
      </c>
      <c r="AH96" s="122">
        <f t="shared" si="51"/>
        <v>0</v>
      </c>
      <c r="AI96" s="123">
        <v>0</v>
      </c>
      <c r="AJ96" s="122">
        <f t="shared" si="52"/>
        <v>0</v>
      </c>
      <c r="AK96" s="123">
        <f t="shared" si="53"/>
        <v>0</v>
      </c>
      <c r="AL96" s="123">
        <v>0</v>
      </c>
      <c r="AM96" s="122">
        <f t="shared" si="54"/>
        <v>0</v>
      </c>
      <c r="AN96" s="123">
        <f t="shared" si="55"/>
        <v>0</v>
      </c>
      <c r="AO96" s="124">
        <f t="shared" si="56"/>
        <v>0</v>
      </c>
      <c r="AP96" s="124">
        <v>0</v>
      </c>
      <c r="AQ96" s="124">
        <f t="shared" si="57"/>
        <v>0</v>
      </c>
      <c r="AR96" s="125">
        <f t="shared" si="58"/>
        <v>0</v>
      </c>
      <c r="AS96" s="124">
        <v>0</v>
      </c>
      <c r="AT96" s="124">
        <f t="shared" si="59"/>
        <v>0</v>
      </c>
      <c r="AU96" s="125">
        <f t="shared" si="60"/>
        <v>0</v>
      </c>
      <c r="AV96" s="126">
        <f t="shared" si="75"/>
        <v>0</v>
      </c>
      <c r="AW96" s="126">
        <v>0</v>
      </c>
      <c r="AX96" s="114">
        <f t="shared" si="61"/>
        <v>0</v>
      </c>
      <c r="AY96" s="126">
        <f t="shared" si="62"/>
        <v>0</v>
      </c>
      <c r="AZ96" s="114">
        <v>0</v>
      </c>
      <c r="BA96" s="114">
        <f t="shared" si="63"/>
        <v>0</v>
      </c>
      <c r="BB96" s="126">
        <f t="shared" si="64"/>
        <v>0</v>
      </c>
      <c r="BC96" s="127">
        <f t="shared" si="65"/>
        <v>0</v>
      </c>
      <c r="BD96" s="128">
        <v>0</v>
      </c>
      <c r="BE96" s="128">
        <f t="shared" si="66"/>
        <v>0</v>
      </c>
      <c r="BF96" s="127">
        <f t="shared" si="67"/>
        <v>0</v>
      </c>
      <c r="BG96" s="128">
        <v>0</v>
      </c>
      <c r="BH96" s="128">
        <f t="shared" si="68"/>
        <v>0</v>
      </c>
      <c r="BI96" s="127">
        <f t="shared" si="69"/>
        <v>0</v>
      </c>
      <c r="BJ96" s="129">
        <f t="shared" si="70"/>
        <v>0</v>
      </c>
      <c r="BK96" s="130">
        <v>0</v>
      </c>
      <c r="BL96" s="130">
        <f t="shared" si="71"/>
        <v>0</v>
      </c>
      <c r="BM96" s="130">
        <f t="shared" si="72"/>
        <v>0</v>
      </c>
      <c r="BN96" s="130">
        <v>0</v>
      </c>
      <c r="BO96" s="130">
        <f t="shared" si="73"/>
        <v>0</v>
      </c>
      <c r="BP96" s="129">
        <f t="shared" si="74"/>
        <v>0</v>
      </c>
      <c r="BQ96" s="131">
        <f t="shared" si="80"/>
        <v>9118.970000000003</v>
      </c>
      <c r="BR96" s="132">
        <v>5445.2899999999963</v>
      </c>
      <c r="BS96" s="132">
        <f t="shared" si="81"/>
        <v>151.97999999999999</v>
      </c>
      <c r="BT96" s="132">
        <f t="shared" si="82"/>
        <v>5597.2699999999959</v>
      </c>
      <c r="BU96" s="132">
        <v>5366.1000000000022</v>
      </c>
      <c r="BV96" s="132">
        <f t="shared" si="83"/>
        <v>149.85</v>
      </c>
      <c r="BW96" s="131">
        <f t="shared" si="84"/>
        <v>5515.9500000000025</v>
      </c>
      <c r="BX96" s="64">
        <f t="shared" si="85"/>
        <v>14.069999999996071</v>
      </c>
      <c r="BY96" s="65">
        <v>5.4300000000000024</v>
      </c>
      <c r="BZ96" s="65">
        <f t="shared" si="86"/>
        <v>0.23</v>
      </c>
      <c r="CA96" s="65">
        <f t="shared" si="87"/>
        <v>5.6600000000000028</v>
      </c>
      <c r="CB96" s="65">
        <v>5.4300000000000024</v>
      </c>
      <c r="CC96" s="65">
        <f t="shared" si="88"/>
        <v>0.23</v>
      </c>
      <c r="CD96" s="64">
        <f t="shared" si="89"/>
        <v>5.6600000000000028</v>
      </c>
      <c r="CE96" s="367">
        <f t="shared" si="90"/>
        <v>0</v>
      </c>
      <c r="CF96" s="368">
        <v>0</v>
      </c>
      <c r="CG96" s="368">
        <f t="shared" si="99"/>
        <v>0</v>
      </c>
      <c r="CH96" s="368">
        <f t="shared" si="100"/>
        <v>0</v>
      </c>
      <c r="CI96" s="368">
        <v>0</v>
      </c>
      <c r="CJ96" s="368">
        <f t="shared" si="101"/>
        <v>0</v>
      </c>
      <c r="CK96" s="367">
        <f t="shared" si="91"/>
        <v>0</v>
      </c>
      <c r="CL96" s="66">
        <f t="shared" si="92"/>
        <v>0</v>
      </c>
      <c r="CM96" s="67">
        <v>0</v>
      </c>
      <c r="CN96" s="67">
        <f t="shared" si="95"/>
        <v>0</v>
      </c>
      <c r="CO96" s="67">
        <f t="shared" si="96"/>
        <v>0</v>
      </c>
      <c r="CP96" s="67">
        <v>0</v>
      </c>
      <c r="CQ96" s="67">
        <f t="shared" si="97"/>
        <v>0</v>
      </c>
      <c r="CR96" s="66">
        <f t="shared" si="98"/>
        <v>0</v>
      </c>
    </row>
    <row r="97" spans="1:96" s="121" customFormat="1">
      <c r="A97" s="118"/>
      <c r="B97" s="118"/>
      <c r="C97" s="115" t="s">
        <v>171</v>
      </c>
      <c r="D97" s="117" t="s">
        <v>181</v>
      </c>
      <c r="E97" s="119"/>
      <c r="F97" s="119"/>
      <c r="G97" s="120"/>
      <c r="H97" s="119"/>
      <c r="I97" s="120"/>
      <c r="J97" s="119"/>
      <c r="K97" s="120"/>
      <c r="L97" s="119"/>
      <c r="M97" s="120">
        <v>0</v>
      </c>
      <c r="N97" s="120"/>
      <c r="O97" s="53">
        <v>202.69</v>
      </c>
      <c r="P97" s="120"/>
      <c r="Q97" s="53">
        <v>0.66999999999998749</v>
      </c>
      <c r="R97" s="53"/>
      <c r="S97" s="53">
        <v>0</v>
      </c>
      <c r="T97" s="120"/>
      <c r="U97" s="53">
        <f t="shared" si="93"/>
        <v>0</v>
      </c>
      <c r="V97" s="120"/>
      <c r="W97" s="53">
        <v>203.35999999999999</v>
      </c>
      <c r="X97" s="53"/>
      <c r="Y97" s="116">
        <v>0.2</v>
      </c>
      <c r="Z97" s="140"/>
      <c r="AA97" s="350">
        <f t="shared" si="76"/>
        <v>203.35999999999999</v>
      </c>
      <c r="AB97" s="349">
        <v>107.81000000000002</v>
      </c>
      <c r="AC97" s="350">
        <f t="shared" si="94"/>
        <v>3.39</v>
      </c>
      <c r="AD97" s="351">
        <f t="shared" si="77"/>
        <v>111.20000000000002</v>
      </c>
      <c r="AE97" s="349">
        <v>106.25000000000007</v>
      </c>
      <c r="AF97" s="350">
        <f t="shared" si="78"/>
        <v>3.34</v>
      </c>
      <c r="AG97" s="350">
        <f t="shared" si="79"/>
        <v>109.59000000000007</v>
      </c>
      <c r="AH97" s="122">
        <f t="shared" si="51"/>
        <v>0</v>
      </c>
      <c r="AI97" s="123">
        <v>0</v>
      </c>
      <c r="AJ97" s="122">
        <f t="shared" si="52"/>
        <v>0</v>
      </c>
      <c r="AK97" s="123">
        <f t="shared" si="53"/>
        <v>0</v>
      </c>
      <c r="AL97" s="123">
        <v>0</v>
      </c>
      <c r="AM97" s="122">
        <f t="shared" si="54"/>
        <v>0</v>
      </c>
      <c r="AN97" s="123">
        <f t="shared" si="55"/>
        <v>0</v>
      </c>
      <c r="AO97" s="124">
        <f t="shared" si="56"/>
        <v>0</v>
      </c>
      <c r="AP97" s="124">
        <v>0</v>
      </c>
      <c r="AQ97" s="124">
        <f t="shared" si="57"/>
        <v>0</v>
      </c>
      <c r="AR97" s="125">
        <f t="shared" si="58"/>
        <v>0</v>
      </c>
      <c r="AS97" s="124">
        <v>0</v>
      </c>
      <c r="AT97" s="124">
        <f t="shared" si="59"/>
        <v>0</v>
      </c>
      <c r="AU97" s="125">
        <f t="shared" si="60"/>
        <v>0</v>
      </c>
      <c r="AV97" s="126">
        <f t="shared" si="75"/>
        <v>0</v>
      </c>
      <c r="AW97" s="126">
        <v>0</v>
      </c>
      <c r="AX97" s="114">
        <f t="shared" si="61"/>
        <v>0</v>
      </c>
      <c r="AY97" s="126">
        <f t="shared" si="62"/>
        <v>0</v>
      </c>
      <c r="AZ97" s="114">
        <v>0</v>
      </c>
      <c r="BA97" s="114">
        <f t="shared" si="63"/>
        <v>0</v>
      </c>
      <c r="BB97" s="126">
        <f t="shared" si="64"/>
        <v>0</v>
      </c>
      <c r="BC97" s="127">
        <f t="shared" si="65"/>
        <v>0</v>
      </c>
      <c r="BD97" s="128">
        <v>0</v>
      </c>
      <c r="BE97" s="128">
        <f t="shared" si="66"/>
        <v>0</v>
      </c>
      <c r="BF97" s="127">
        <f t="shared" si="67"/>
        <v>0</v>
      </c>
      <c r="BG97" s="128">
        <v>0</v>
      </c>
      <c r="BH97" s="128">
        <f t="shared" si="68"/>
        <v>0</v>
      </c>
      <c r="BI97" s="127">
        <f t="shared" si="69"/>
        <v>0</v>
      </c>
      <c r="BJ97" s="129">
        <f t="shared" si="70"/>
        <v>0</v>
      </c>
      <c r="BK97" s="130">
        <v>0</v>
      </c>
      <c r="BL97" s="130">
        <f t="shared" si="71"/>
        <v>0</v>
      </c>
      <c r="BM97" s="130">
        <f t="shared" si="72"/>
        <v>0</v>
      </c>
      <c r="BN97" s="130">
        <v>0</v>
      </c>
      <c r="BO97" s="130">
        <f t="shared" si="73"/>
        <v>0</v>
      </c>
      <c r="BP97" s="129">
        <f t="shared" si="74"/>
        <v>0</v>
      </c>
      <c r="BQ97" s="131">
        <f t="shared" si="80"/>
        <v>202.69</v>
      </c>
      <c r="BR97" s="132">
        <v>107.53999999999996</v>
      </c>
      <c r="BS97" s="132">
        <f t="shared" si="81"/>
        <v>3.38</v>
      </c>
      <c r="BT97" s="132">
        <f t="shared" si="82"/>
        <v>110.91999999999996</v>
      </c>
      <c r="BU97" s="132">
        <v>105.96999999999996</v>
      </c>
      <c r="BV97" s="132">
        <f t="shared" si="83"/>
        <v>3.33</v>
      </c>
      <c r="BW97" s="131">
        <f t="shared" si="84"/>
        <v>109.29999999999995</v>
      </c>
      <c r="BX97" s="64">
        <f t="shared" si="85"/>
        <v>0.66999999999998749</v>
      </c>
      <c r="BY97" s="65">
        <v>0.27000000000000007</v>
      </c>
      <c r="BZ97" s="65">
        <f t="shared" si="86"/>
        <v>0.01</v>
      </c>
      <c r="CA97" s="65">
        <f t="shared" si="87"/>
        <v>0.28000000000000008</v>
      </c>
      <c r="CB97" s="65">
        <v>0.27000000000000007</v>
      </c>
      <c r="CC97" s="65">
        <f t="shared" si="88"/>
        <v>0.01</v>
      </c>
      <c r="CD97" s="64">
        <f t="shared" si="89"/>
        <v>0.28000000000000008</v>
      </c>
      <c r="CE97" s="367">
        <f t="shared" si="90"/>
        <v>0</v>
      </c>
      <c r="CF97" s="368">
        <v>0</v>
      </c>
      <c r="CG97" s="368">
        <f t="shared" si="99"/>
        <v>0</v>
      </c>
      <c r="CH97" s="368">
        <f t="shared" si="100"/>
        <v>0</v>
      </c>
      <c r="CI97" s="368">
        <v>0</v>
      </c>
      <c r="CJ97" s="368">
        <f t="shared" si="101"/>
        <v>0</v>
      </c>
      <c r="CK97" s="367">
        <f t="shared" si="91"/>
        <v>0</v>
      </c>
      <c r="CL97" s="66">
        <f t="shared" si="92"/>
        <v>0</v>
      </c>
      <c r="CM97" s="67">
        <v>0</v>
      </c>
      <c r="CN97" s="67">
        <f t="shared" si="95"/>
        <v>0</v>
      </c>
      <c r="CO97" s="67">
        <f t="shared" si="96"/>
        <v>0</v>
      </c>
      <c r="CP97" s="67">
        <v>0</v>
      </c>
      <c r="CQ97" s="67">
        <f t="shared" si="97"/>
        <v>0</v>
      </c>
      <c r="CR97" s="66">
        <f t="shared" si="98"/>
        <v>0</v>
      </c>
    </row>
    <row r="98" spans="1:96" s="121" customFormat="1">
      <c r="A98" s="118"/>
      <c r="B98" s="118"/>
      <c r="C98" s="115" t="s">
        <v>171</v>
      </c>
      <c r="D98" s="117" t="s">
        <v>182</v>
      </c>
      <c r="E98" s="119"/>
      <c r="F98" s="119"/>
      <c r="G98" s="120"/>
      <c r="H98" s="119"/>
      <c r="I98" s="120"/>
      <c r="J98" s="119"/>
      <c r="K98" s="120"/>
      <c r="L98" s="119"/>
      <c r="M98" s="120">
        <v>0</v>
      </c>
      <c r="N98" s="120"/>
      <c r="O98" s="53">
        <v>575.70999999999992</v>
      </c>
      <c r="P98" s="120"/>
      <c r="Q98" s="53">
        <v>213.22000000000014</v>
      </c>
      <c r="R98" s="53"/>
      <c r="S98" s="53">
        <v>4.4100000000000819</v>
      </c>
      <c r="T98" s="120"/>
      <c r="U98" s="53">
        <f t="shared" si="93"/>
        <v>0</v>
      </c>
      <c r="V98" s="120"/>
      <c r="W98" s="53">
        <v>793.34000000000015</v>
      </c>
      <c r="X98" s="53"/>
      <c r="Y98" s="116">
        <v>0.2</v>
      </c>
      <c r="Z98" s="140"/>
      <c r="AA98" s="350">
        <f t="shared" si="76"/>
        <v>793.34000000000015</v>
      </c>
      <c r="AB98" s="349">
        <v>383.53000000000026</v>
      </c>
      <c r="AC98" s="350">
        <f t="shared" si="94"/>
        <v>13.22</v>
      </c>
      <c r="AD98" s="351">
        <f t="shared" si="77"/>
        <v>396.75000000000028</v>
      </c>
      <c r="AE98" s="349">
        <v>377.93999999999971</v>
      </c>
      <c r="AF98" s="350">
        <f t="shared" si="78"/>
        <v>13.03</v>
      </c>
      <c r="AG98" s="350">
        <f t="shared" si="79"/>
        <v>390.96999999999969</v>
      </c>
      <c r="AH98" s="122">
        <f t="shared" si="51"/>
        <v>0</v>
      </c>
      <c r="AI98" s="123">
        <v>0</v>
      </c>
      <c r="AJ98" s="122">
        <f t="shared" si="52"/>
        <v>0</v>
      </c>
      <c r="AK98" s="123">
        <f t="shared" si="53"/>
        <v>0</v>
      </c>
      <c r="AL98" s="123">
        <v>0</v>
      </c>
      <c r="AM98" s="122">
        <f t="shared" si="54"/>
        <v>0</v>
      </c>
      <c r="AN98" s="123">
        <f t="shared" si="55"/>
        <v>0</v>
      </c>
      <c r="AO98" s="124">
        <f t="shared" si="56"/>
        <v>0</v>
      </c>
      <c r="AP98" s="124">
        <v>0</v>
      </c>
      <c r="AQ98" s="124">
        <f t="shared" si="57"/>
        <v>0</v>
      </c>
      <c r="AR98" s="125">
        <f t="shared" si="58"/>
        <v>0</v>
      </c>
      <c r="AS98" s="124">
        <v>0</v>
      </c>
      <c r="AT98" s="124">
        <f t="shared" si="59"/>
        <v>0</v>
      </c>
      <c r="AU98" s="125">
        <f t="shared" si="60"/>
        <v>0</v>
      </c>
      <c r="AV98" s="126">
        <f t="shared" si="75"/>
        <v>0</v>
      </c>
      <c r="AW98" s="126">
        <v>0</v>
      </c>
      <c r="AX98" s="114">
        <f t="shared" si="61"/>
        <v>0</v>
      </c>
      <c r="AY98" s="126">
        <f t="shared" si="62"/>
        <v>0</v>
      </c>
      <c r="AZ98" s="114">
        <v>0</v>
      </c>
      <c r="BA98" s="114">
        <f t="shared" si="63"/>
        <v>0</v>
      </c>
      <c r="BB98" s="126">
        <f t="shared" si="64"/>
        <v>0</v>
      </c>
      <c r="BC98" s="127">
        <f t="shared" si="65"/>
        <v>0</v>
      </c>
      <c r="BD98" s="128">
        <v>0</v>
      </c>
      <c r="BE98" s="128">
        <f t="shared" si="66"/>
        <v>0</v>
      </c>
      <c r="BF98" s="127">
        <f t="shared" si="67"/>
        <v>0</v>
      </c>
      <c r="BG98" s="128">
        <v>0</v>
      </c>
      <c r="BH98" s="128">
        <f t="shared" si="68"/>
        <v>0</v>
      </c>
      <c r="BI98" s="127">
        <f t="shared" si="69"/>
        <v>0</v>
      </c>
      <c r="BJ98" s="129">
        <f t="shared" si="70"/>
        <v>0</v>
      </c>
      <c r="BK98" s="130">
        <v>0</v>
      </c>
      <c r="BL98" s="130">
        <f t="shared" si="71"/>
        <v>0</v>
      </c>
      <c r="BM98" s="130">
        <f t="shared" si="72"/>
        <v>0</v>
      </c>
      <c r="BN98" s="130">
        <v>0</v>
      </c>
      <c r="BO98" s="130">
        <f t="shared" si="73"/>
        <v>0</v>
      </c>
      <c r="BP98" s="129">
        <f t="shared" si="74"/>
        <v>0</v>
      </c>
      <c r="BQ98" s="131">
        <f t="shared" si="80"/>
        <v>575.70999999999992</v>
      </c>
      <c r="BR98" s="132">
        <v>305.44</v>
      </c>
      <c r="BS98" s="132">
        <f t="shared" si="81"/>
        <v>9.6</v>
      </c>
      <c r="BT98" s="132">
        <f t="shared" si="82"/>
        <v>315.04000000000002</v>
      </c>
      <c r="BU98" s="132">
        <v>301.14000000000016</v>
      </c>
      <c r="BV98" s="132">
        <f t="shared" si="83"/>
        <v>9.4700000000000006</v>
      </c>
      <c r="BW98" s="131">
        <f t="shared" si="84"/>
        <v>310.61000000000018</v>
      </c>
      <c r="BX98" s="64">
        <f t="shared" si="85"/>
        <v>213.22000000000014</v>
      </c>
      <c r="BY98" s="65">
        <v>77.089999999999975</v>
      </c>
      <c r="BZ98" s="65">
        <f t="shared" si="86"/>
        <v>3.55</v>
      </c>
      <c r="CA98" s="65">
        <f t="shared" si="87"/>
        <v>80.639999999999972</v>
      </c>
      <c r="CB98" s="65">
        <v>76</v>
      </c>
      <c r="CC98" s="65">
        <f t="shared" si="88"/>
        <v>3.5</v>
      </c>
      <c r="CD98" s="64">
        <f t="shared" si="89"/>
        <v>79.5</v>
      </c>
      <c r="CE98" s="367">
        <f t="shared" si="90"/>
        <v>4.4100000000000819</v>
      </c>
      <c r="CF98" s="368">
        <v>1.0200000000000005</v>
      </c>
      <c r="CG98" s="368">
        <f t="shared" si="99"/>
        <v>7.0000000000000007E-2</v>
      </c>
      <c r="CH98" s="368">
        <f t="shared" si="100"/>
        <v>1.0900000000000005</v>
      </c>
      <c r="CI98" s="368">
        <v>1.0200000000000005</v>
      </c>
      <c r="CJ98" s="368">
        <f t="shared" si="101"/>
        <v>7.0000000000000007E-2</v>
      </c>
      <c r="CK98" s="367">
        <f t="shared" si="91"/>
        <v>1.0900000000000005</v>
      </c>
      <c r="CL98" s="66">
        <f t="shared" si="92"/>
        <v>0</v>
      </c>
      <c r="CM98" s="67">
        <v>0</v>
      </c>
      <c r="CN98" s="67">
        <f t="shared" si="95"/>
        <v>0</v>
      </c>
      <c r="CO98" s="67">
        <f t="shared" si="96"/>
        <v>0</v>
      </c>
      <c r="CP98" s="67">
        <v>0</v>
      </c>
      <c r="CQ98" s="67">
        <f t="shared" si="97"/>
        <v>0</v>
      </c>
      <c r="CR98" s="66">
        <f t="shared" si="98"/>
        <v>0</v>
      </c>
    </row>
    <row r="99" spans="1:96" s="121" customFormat="1">
      <c r="A99" s="118"/>
      <c r="B99" s="118"/>
      <c r="C99" s="115" t="s">
        <v>171</v>
      </c>
      <c r="D99" s="117" t="s">
        <v>183</v>
      </c>
      <c r="E99" s="119"/>
      <c r="F99" s="119"/>
      <c r="G99" s="120"/>
      <c r="H99" s="119"/>
      <c r="I99" s="120"/>
      <c r="J99" s="119"/>
      <c r="K99" s="120"/>
      <c r="L99" s="119"/>
      <c r="M99" s="120"/>
      <c r="N99" s="120"/>
      <c r="O99" s="53">
        <v>238.16000000000003</v>
      </c>
      <c r="P99" s="120"/>
      <c r="Q99" s="53">
        <v>302.77000000000004</v>
      </c>
      <c r="R99" s="53"/>
      <c r="S99" s="53">
        <v>0</v>
      </c>
      <c r="T99" s="120"/>
      <c r="U99" s="53">
        <f t="shared" si="93"/>
        <v>0</v>
      </c>
      <c r="V99" s="120"/>
      <c r="W99" s="53">
        <v>540.93000000000006</v>
      </c>
      <c r="X99" s="53"/>
      <c r="Y99" s="116">
        <v>0.2</v>
      </c>
      <c r="Z99" s="140"/>
      <c r="AA99" s="350">
        <f t="shared" si="76"/>
        <v>540.93000000000006</v>
      </c>
      <c r="AB99" s="349">
        <v>244.0100000000001</v>
      </c>
      <c r="AC99" s="350">
        <f t="shared" si="94"/>
        <v>9.02</v>
      </c>
      <c r="AD99" s="351">
        <f t="shared" si="77"/>
        <v>253.03000000000011</v>
      </c>
      <c r="AE99" s="349">
        <v>240.45999999999987</v>
      </c>
      <c r="AF99" s="350">
        <f t="shared" si="78"/>
        <v>8.89</v>
      </c>
      <c r="AG99" s="350">
        <f t="shared" si="79"/>
        <v>249.34999999999985</v>
      </c>
      <c r="AH99" s="122">
        <f t="shared" si="51"/>
        <v>0</v>
      </c>
      <c r="AI99" s="123">
        <v>0</v>
      </c>
      <c r="AJ99" s="122">
        <f t="shared" si="52"/>
        <v>0</v>
      </c>
      <c r="AK99" s="123">
        <f t="shared" si="53"/>
        <v>0</v>
      </c>
      <c r="AL99" s="123">
        <v>0</v>
      </c>
      <c r="AM99" s="122">
        <f t="shared" si="54"/>
        <v>0</v>
      </c>
      <c r="AN99" s="123">
        <f t="shared" si="55"/>
        <v>0</v>
      </c>
      <c r="AO99" s="124">
        <f t="shared" si="56"/>
        <v>0</v>
      </c>
      <c r="AP99" s="124">
        <v>0</v>
      </c>
      <c r="AQ99" s="124">
        <f t="shared" si="57"/>
        <v>0</v>
      </c>
      <c r="AR99" s="125">
        <f t="shared" si="58"/>
        <v>0</v>
      </c>
      <c r="AS99" s="124">
        <v>0</v>
      </c>
      <c r="AT99" s="124">
        <f t="shared" si="59"/>
        <v>0</v>
      </c>
      <c r="AU99" s="125">
        <f t="shared" si="60"/>
        <v>0</v>
      </c>
      <c r="AV99" s="126">
        <f t="shared" si="75"/>
        <v>0</v>
      </c>
      <c r="AW99" s="126">
        <v>0</v>
      </c>
      <c r="AX99" s="114">
        <f t="shared" si="61"/>
        <v>0</v>
      </c>
      <c r="AY99" s="126">
        <f t="shared" si="62"/>
        <v>0</v>
      </c>
      <c r="AZ99" s="114">
        <v>0</v>
      </c>
      <c r="BA99" s="114">
        <f t="shared" si="63"/>
        <v>0</v>
      </c>
      <c r="BB99" s="126">
        <f t="shared" si="64"/>
        <v>0</v>
      </c>
      <c r="BC99" s="127">
        <f t="shared" si="65"/>
        <v>0</v>
      </c>
      <c r="BD99" s="128">
        <v>0</v>
      </c>
      <c r="BE99" s="128">
        <f t="shared" si="66"/>
        <v>0</v>
      </c>
      <c r="BF99" s="127">
        <f t="shared" si="67"/>
        <v>0</v>
      </c>
      <c r="BG99" s="128">
        <v>0</v>
      </c>
      <c r="BH99" s="128">
        <f t="shared" si="68"/>
        <v>0</v>
      </c>
      <c r="BI99" s="127">
        <f t="shared" si="69"/>
        <v>0</v>
      </c>
      <c r="BJ99" s="129">
        <f t="shared" si="70"/>
        <v>0</v>
      </c>
      <c r="BK99" s="130">
        <v>0</v>
      </c>
      <c r="BL99" s="130">
        <f t="shared" si="71"/>
        <v>0</v>
      </c>
      <c r="BM99" s="130">
        <f t="shared" si="72"/>
        <v>0</v>
      </c>
      <c r="BN99" s="130">
        <v>0</v>
      </c>
      <c r="BO99" s="130">
        <f t="shared" si="73"/>
        <v>0</v>
      </c>
      <c r="BP99" s="129">
        <f t="shared" si="74"/>
        <v>0</v>
      </c>
      <c r="BQ99" s="131">
        <f t="shared" si="80"/>
        <v>238.16000000000003</v>
      </c>
      <c r="BR99" s="132">
        <v>119.66999999999997</v>
      </c>
      <c r="BS99" s="132">
        <f t="shared" si="81"/>
        <v>3.97</v>
      </c>
      <c r="BT99" s="132">
        <f t="shared" si="82"/>
        <v>123.63999999999997</v>
      </c>
      <c r="BU99" s="132">
        <v>117.85999999999994</v>
      </c>
      <c r="BV99" s="132">
        <f t="shared" si="83"/>
        <v>3.91</v>
      </c>
      <c r="BW99" s="131">
        <f t="shared" si="84"/>
        <v>121.76999999999994</v>
      </c>
      <c r="BX99" s="64">
        <f t="shared" si="85"/>
        <v>302.77000000000004</v>
      </c>
      <c r="BY99" s="65">
        <v>124.33999999999996</v>
      </c>
      <c r="BZ99" s="65">
        <f t="shared" si="86"/>
        <v>5.05</v>
      </c>
      <c r="CA99" s="65">
        <f t="shared" si="87"/>
        <v>129.38999999999996</v>
      </c>
      <c r="CB99" s="65">
        <v>122.57000000000006</v>
      </c>
      <c r="CC99" s="65">
        <f t="shared" si="88"/>
        <v>4.9800000000000004</v>
      </c>
      <c r="CD99" s="64">
        <f t="shared" si="89"/>
        <v>127.55000000000007</v>
      </c>
      <c r="CE99" s="367">
        <f t="shared" si="90"/>
        <v>0</v>
      </c>
      <c r="CF99" s="368">
        <v>0</v>
      </c>
      <c r="CG99" s="368">
        <f t="shared" si="99"/>
        <v>0</v>
      </c>
      <c r="CH99" s="368">
        <f t="shared" si="100"/>
        <v>0</v>
      </c>
      <c r="CI99" s="368">
        <v>0</v>
      </c>
      <c r="CJ99" s="368">
        <f t="shared" si="101"/>
        <v>0</v>
      </c>
      <c r="CK99" s="367">
        <f t="shared" si="91"/>
        <v>0</v>
      </c>
      <c r="CL99" s="66">
        <f t="shared" si="92"/>
        <v>0</v>
      </c>
      <c r="CM99" s="67">
        <v>0</v>
      </c>
      <c r="CN99" s="67">
        <f t="shared" si="95"/>
        <v>0</v>
      </c>
      <c r="CO99" s="67">
        <f t="shared" si="96"/>
        <v>0</v>
      </c>
      <c r="CP99" s="67">
        <v>0</v>
      </c>
      <c r="CQ99" s="67">
        <f t="shared" si="97"/>
        <v>0</v>
      </c>
      <c r="CR99" s="66">
        <f t="shared" si="98"/>
        <v>0</v>
      </c>
    </row>
    <row r="100" spans="1:96" s="121" customFormat="1">
      <c r="A100" s="118"/>
      <c r="B100" s="118"/>
      <c r="C100" s="115" t="s">
        <v>171</v>
      </c>
      <c r="D100" s="117" t="s">
        <v>184</v>
      </c>
      <c r="E100" s="119"/>
      <c r="F100" s="119"/>
      <c r="G100" s="120"/>
      <c r="H100" s="119"/>
      <c r="I100" s="120"/>
      <c r="J100" s="119"/>
      <c r="K100" s="120"/>
      <c r="L100" s="119"/>
      <c r="M100" s="120"/>
      <c r="N100" s="120"/>
      <c r="O100" s="53">
        <v>205.85</v>
      </c>
      <c r="P100" s="120"/>
      <c r="Q100" s="53">
        <v>170.91999999999993</v>
      </c>
      <c r="R100" s="53"/>
      <c r="S100" s="53">
        <v>0</v>
      </c>
      <c r="T100" s="120"/>
      <c r="U100" s="53">
        <f t="shared" si="93"/>
        <v>5.6843418860808015E-14</v>
      </c>
      <c r="V100" s="120"/>
      <c r="W100" s="53">
        <v>376.77</v>
      </c>
      <c r="X100" s="53"/>
      <c r="Y100" s="116">
        <v>0.2</v>
      </c>
      <c r="Z100" s="140"/>
      <c r="AA100" s="350">
        <f t="shared" si="76"/>
        <v>376.77</v>
      </c>
      <c r="AB100" s="349">
        <v>163.53</v>
      </c>
      <c r="AC100" s="350">
        <f t="shared" si="94"/>
        <v>6.28</v>
      </c>
      <c r="AD100" s="351">
        <f t="shared" si="77"/>
        <v>169.81</v>
      </c>
      <c r="AE100" s="349">
        <v>161.14999999999998</v>
      </c>
      <c r="AF100" s="350">
        <f t="shared" si="78"/>
        <v>6.19</v>
      </c>
      <c r="AG100" s="350">
        <f t="shared" si="79"/>
        <v>167.33999999999997</v>
      </c>
      <c r="AH100" s="122"/>
      <c r="AI100" s="123"/>
      <c r="AJ100" s="122"/>
      <c r="AK100" s="123"/>
      <c r="AL100" s="123"/>
      <c r="AM100" s="122"/>
      <c r="AN100" s="123"/>
      <c r="AO100" s="124"/>
      <c r="AP100" s="124"/>
      <c r="AQ100" s="124"/>
      <c r="AR100" s="125"/>
      <c r="AS100" s="124"/>
      <c r="AT100" s="124"/>
      <c r="AU100" s="125"/>
      <c r="AV100" s="126"/>
      <c r="AW100" s="126"/>
      <c r="AX100" s="114"/>
      <c r="AY100" s="126"/>
      <c r="AZ100" s="114"/>
      <c r="BA100" s="114"/>
      <c r="BB100" s="126"/>
      <c r="BC100" s="127"/>
      <c r="BD100" s="128"/>
      <c r="BE100" s="128"/>
      <c r="BF100" s="127"/>
      <c r="BG100" s="128"/>
      <c r="BH100" s="128"/>
      <c r="BI100" s="127"/>
      <c r="BJ100" s="129"/>
      <c r="BK100" s="130"/>
      <c r="BL100" s="130"/>
      <c r="BM100" s="130"/>
      <c r="BN100" s="130"/>
      <c r="BO100" s="130"/>
      <c r="BP100" s="129"/>
      <c r="BQ100" s="131">
        <f t="shared" si="80"/>
        <v>205.85</v>
      </c>
      <c r="BR100" s="132">
        <v>102.27000000000008</v>
      </c>
      <c r="BS100" s="132">
        <f t="shared" si="81"/>
        <v>3.43</v>
      </c>
      <c r="BT100" s="132">
        <f t="shared" si="82"/>
        <v>105.70000000000009</v>
      </c>
      <c r="BU100" s="132">
        <v>100.76999999999997</v>
      </c>
      <c r="BV100" s="132">
        <f t="shared" si="83"/>
        <v>3.38</v>
      </c>
      <c r="BW100" s="131">
        <f t="shared" si="84"/>
        <v>104.14999999999996</v>
      </c>
      <c r="BX100" s="64">
        <f t="shared" si="85"/>
        <v>170.91999999999993</v>
      </c>
      <c r="BY100" s="65">
        <v>61.260000000000019</v>
      </c>
      <c r="BZ100" s="65">
        <f t="shared" si="86"/>
        <v>2.85</v>
      </c>
      <c r="CA100" s="65">
        <f t="shared" si="87"/>
        <v>64.110000000000014</v>
      </c>
      <c r="CB100" s="65">
        <v>60.390000000000015</v>
      </c>
      <c r="CC100" s="65">
        <f t="shared" si="88"/>
        <v>2.81</v>
      </c>
      <c r="CD100" s="64">
        <f t="shared" si="89"/>
        <v>63.200000000000017</v>
      </c>
      <c r="CE100" s="367">
        <f t="shared" si="90"/>
        <v>0</v>
      </c>
      <c r="CF100" s="368">
        <v>0</v>
      </c>
      <c r="CG100" s="368">
        <f t="shared" si="99"/>
        <v>0</v>
      </c>
      <c r="CH100" s="368">
        <f t="shared" si="100"/>
        <v>0</v>
      </c>
      <c r="CI100" s="368">
        <v>0</v>
      </c>
      <c r="CJ100" s="368">
        <f t="shared" si="101"/>
        <v>0</v>
      </c>
      <c r="CK100" s="367">
        <f t="shared" si="91"/>
        <v>0</v>
      </c>
      <c r="CL100" s="66">
        <f t="shared" si="92"/>
        <v>5.6843418860808015E-14</v>
      </c>
      <c r="CM100" s="67">
        <v>0</v>
      </c>
      <c r="CN100" s="67">
        <f t="shared" si="95"/>
        <v>0</v>
      </c>
      <c r="CO100" s="67">
        <f t="shared" si="96"/>
        <v>0</v>
      </c>
      <c r="CP100" s="67">
        <v>0</v>
      </c>
      <c r="CQ100" s="67">
        <f t="shared" si="97"/>
        <v>0</v>
      </c>
      <c r="CR100" s="66">
        <f t="shared" si="98"/>
        <v>0</v>
      </c>
    </row>
    <row r="101" spans="1:96" s="121" customFormat="1">
      <c r="A101" s="118"/>
      <c r="B101" s="118"/>
      <c r="C101" s="115" t="s">
        <v>171</v>
      </c>
      <c r="D101" s="117" t="s">
        <v>185</v>
      </c>
      <c r="E101" s="119"/>
      <c r="F101" s="119"/>
      <c r="G101" s="120"/>
      <c r="H101" s="119"/>
      <c r="I101" s="120"/>
      <c r="J101" s="119"/>
      <c r="K101" s="120"/>
      <c r="L101" s="119"/>
      <c r="M101" s="120"/>
      <c r="N101" s="120"/>
      <c r="O101" s="53">
        <v>631.33999999999992</v>
      </c>
      <c r="P101" s="120"/>
      <c r="Q101" s="53">
        <v>165.10000000000014</v>
      </c>
      <c r="R101" s="53"/>
      <c r="S101" s="53">
        <v>0</v>
      </c>
      <c r="T101" s="120"/>
      <c r="U101" s="53">
        <f t="shared" si="93"/>
        <v>0</v>
      </c>
      <c r="V101" s="120"/>
      <c r="W101" s="53">
        <v>796.44</v>
      </c>
      <c r="X101" s="53"/>
      <c r="Y101" s="116">
        <v>0.2</v>
      </c>
      <c r="Z101" s="140"/>
      <c r="AA101" s="350">
        <f t="shared" si="76"/>
        <v>796.44</v>
      </c>
      <c r="AB101" s="349">
        <v>368.36999999999995</v>
      </c>
      <c r="AC101" s="350">
        <f t="shared" si="94"/>
        <v>13.27</v>
      </c>
      <c r="AD101" s="351">
        <f t="shared" si="77"/>
        <v>381.63999999999993</v>
      </c>
      <c r="AE101" s="349">
        <v>362.9799999999999</v>
      </c>
      <c r="AF101" s="350">
        <f t="shared" si="78"/>
        <v>13.08</v>
      </c>
      <c r="AG101" s="350">
        <f t="shared" si="79"/>
        <v>376.05999999999989</v>
      </c>
      <c r="AH101" s="122"/>
      <c r="AI101" s="123"/>
      <c r="AJ101" s="122"/>
      <c r="AK101" s="123"/>
      <c r="AL101" s="123"/>
      <c r="AM101" s="122"/>
      <c r="AN101" s="123"/>
      <c r="AO101" s="124"/>
      <c r="AP101" s="124"/>
      <c r="AQ101" s="124"/>
      <c r="AR101" s="125"/>
      <c r="AS101" s="124"/>
      <c r="AT101" s="124"/>
      <c r="AU101" s="125"/>
      <c r="AV101" s="126"/>
      <c r="AW101" s="126"/>
      <c r="AX101" s="114"/>
      <c r="AY101" s="126"/>
      <c r="AZ101" s="114"/>
      <c r="BA101" s="114"/>
      <c r="BB101" s="126"/>
      <c r="BC101" s="127"/>
      <c r="BD101" s="128"/>
      <c r="BE101" s="128"/>
      <c r="BF101" s="127"/>
      <c r="BG101" s="128"/>
      <c r="BH101" s="128"/>
      <c r="BI101" s="127"/>
      <c r="BJ101" s="129"/>
      <c r="BK101" s="130"/>
      <c r="BL101" s="130"/>
      <c r="BM101" s="130"/>
      <c r="BN101" s="130"/>
      <c r="BO101" s="130"/>
      <c r="BP101" s="129"/>
      <c r="BQ101" s="131">
        <f t="shared" si="80"/>
        <v>631.33999999999992</v>
      </c>
      <c r="BR101" s="132">
        <v>294.81</v>
      </c>
      <c r="BS101" s="132">
        <f t="shared" si="81"/>
        <v>10.52</v>
      </c>
      <c r="BT101" s="132">
        <f t="shared" si="82"/>
        <v>305.33</v>
      </c>
      <c r="BU101" s="132">
        <v>290.49000000000007</v>
      </c>
      <c r="BV101" s="132">
        <f t="shared" si="83"/>
        <v>10.37</v>
      </c>
      <c r="BW101" s="131">
        <f t="shared" si="84"/>
        <v>300.86000000000007</v>
      </c>
      <c r="BX101" s="64">
        <f t="shared" si="85"/>
        <v>165.10000000000014</v>
      </c>
      <c r="BY101" s="65">
        <v>73.56</v>
      </c>
      <c r="BZ101" s="65">
        <f t="shared" si="86"/>
        <v>2.75</v>
      </c>
      <c r="CA101" s="65">
        <f t="shared" si="87"/>
        <v>76.31</v>
      </c>
      <c r="CB101" s="65">
        <v>72.489999999999995</v>
      </c>
      <c r="CC101" s="65">
        <f t="shared" si="88"/>
        <v>2.71</v>
      </c>
      <c r="CD101" s="64">
        <f t="shared" si="89"/>
        <v>75.199999999999989</v>
      </c>
      <c r="CE101" s="367">
        <f t="shared" si="90"/>
        <v>0</v>
      </c>
      <c r="CF101" s="368">
        <v>0</v>
      </c>
      <c r="CG101" s="368">
        <f t="shared" si="99"/>
        <v>0</v>
      </c>
      <c r="CH101" s="368">
        <f t="shared" si="100"/>
        <v>0</v>
      </c>
      <c r="CI101" s="368">
        <v>0</v>
      </c>
      <c r="CJ101" s="368">
        <f t="shared" si="101"/>
        <v>0</v>
      </c>
      <c r="CK101" s="367">
        <f t="shared" si="91"/>
        <v>0</v>
      </c>
      <c r="CL101" s="66">
        <f t="shared" si="92"/>
        <v>0</v>
      </c>
      <c r="CM101" s="67">
        <v>0</v>
      </c>
      <c r="CN101" s="67">
        <f t="shared" si="95"/>
        <v>0</v>
      </c>
      <c r="CO101" s="67">
        <f t="shared" si="96"/>
        <v>0</v>
      </c>
      <c r="CP101" s="67">
        <v>0</v>
      </c>
      <c r="CQ101" s="67">
        <f t="shared" si="97"/>
        <v>0</v>
      </c>
      <c r="CR101" s="66">
        <f t="shared" si="98"/>
        <v>0</v>
      </c>
    </row>
    <row r="102" spans="1:96" s="121" customFormat="1">
      <c r="A102" s="118"/>
      <c r="B102" s="118"/>
      <c r="C102" s="115" t="s">
        <v>171</v>
      </c>
      <c r="D102" s="117" t="s">
        <v>186</v>
      </c>
      <c r="E102" s="119"/>
      <c r="F102" s="119"/>
      <c r="G102" s="120"/>
      <c r="H102" s="119"/>
      <c r="I102" s="120"/>
      <c r="J102" s="119"/>
      <c r="K102" s="120"/>
      <c r="L102" s="119"/>
      <c r="M102" s="120"/>
      <c r="N102" s="120"/>
      <c r="O102" s="53"/>
      <c r="P102" s="120"/>
      <c r="Q102" s="53">
        <v>657.42000000000007</v>
      </c>
      <c r="R102" s="53"/>
      <c r="S102" s="53">
        <v>10.709999999999809</v>
      </c>
      <c r="T102" s="120"/>
      <c r="U102" s="53">
        <f t="shared" si="93"/>
        <v>2.5099999999999909</v>
      </c>
      <c r="V102" s="120"/>
      <c r="W102" s="53">
        <v>670.63999999999987</v>
      </c>
      <c r="X102" s="53"/>
      <c r="Y102" s="116">
        <v>0.2</v>
      </c>
      <c r="Z102" s="140"/>
      <c r="AA102" s="350">
        <f t="shared" si="76"/>
        <v>670.63999999999987</v>
      </c>
      <c r="AB102" s="349">
        <v>217.08999999999997</v>
      </c>
      <c r="AC102" s="350">
        <f>IF(AA102=" "," ", ROUND(+AA102*Y102/12,2))</f>
        <v>11.18</v>
      </c>
      <c r="AD102" s="351">
        <f>AB102+AC102</f>
        <v>228.26999999999998</v>
      </c>
      <c r="AE102" s="349">
        <v>213.99999999999997</v>
      </c>
      <c r="AF102" s="350">
        <f>ROUND(AC102*$AC$1,2)</f>
        <v>11.02</v>
      </c>
      <c r="AG102" s="350">
        <f>AE102+AF102</f>
        <v>225.01999999999998</v>
      </c>
      <c r="AH102" s="122"/>
      <c r="AI102" s="123"/>
      <c r="AJ102" s="122"/>
      <c r="AK102" s="123"/>
      <c r="AL102" s="123"/>
      <c r="AM102" s="122"/>
      <c r="AN102" s="123"/>
      <c r="AO102" s="124"/>
      <c r="AP102" s="124"/>
      <c r="AQ102" s="124"/>
      <c r="AR102" s="125"/>
      <c r="AS102" s="124"/>
      <c r="AT102" s="124"/>
      <c r="AU102" s="125"/>
      <c r="AV102" s="126"/>
      <c r="AW102" s="126"/>
      <c r="AX102" s="114"/>
      <c r="AY102" s="126"/>
      <c r="AZ102" s="114"/>
      <c r="BA102" s="114"/>
      <c r="BB102" s="126"/>
      <c r="BC102" s="127"/>
      <c r="BD102" s="128"/>
      <c r="BE102" s="128"/>
      <c r="BF102" s="127"/>
      <c r="BG102" s="128"/>
      <c r="BH102" s="128"/>
      <c r="BI102" s="127"/>
      <c r="BJ102" s="129"/>
      <c r="BK102" s="130"/>
      <c r="BL102" s="130"/>
      <c r="BM102" s="130"/>
      <c r="BN102" s="130"/>
      <c r="BO102" s="130"/>
      <c r="BP102" s="129"/>
      <c r="BQ102" s="131">
        <f t="shared" si="80"/>
        <v>0</v>
      </c>
      <c r="BR102" s="132">
        <v>0</v>
      </c>
      <c r="BS102" s="132">
        <f>IF(BQ102=" "," ", ROUND(+BQ102*Y102/12,2))</f>
        <v>0</v>
      </c>
      <c r="BT102" s="132">
        <f>BR102+BS102</f>
        <v>0</v>
      </c>
      <c r="BU102" s="132">
        <v>0</v>
      </c>
      <c r="BV102" s="132">
        <f>ROUND(BS102*$AC$1,2)</f>
        <v>0</v>
      </c>
      <c r="BW102" s="131">
        <f>BU102+BV102</f>
        <v>0</v>
      </c>
      <c r="BX102" s="64">
        <f t="shared" si="85"/>
        <v>657.42000000000007</v>
      </c>
      <c r="BY102" s="65">
        <v>214.8600000000001</v>
      </c>
      <c r="BZ102" s="65">
        <f>IF(BX102=" "," ", ROUND(+BX102*Y102/12,2))</f>
        <v>10.96</v>
      </c>
      <c r="CA102" s="65">
        <f>BY102+BZ102</f>
        <v>225.82000000000011</v>
      </c>
      <c r="CB102" s="65">
        <v>211.88000000000002</v>
      </c>
      <c r="CC102" s="65">
        <f>ROUND(BZ102*$AC$1,2)</f>
        <v>10.81</v>
      </c>
      <c r="CD102" s="64">
        <f>CB102+CC102</f>
        <v>222.69000000000003</v>
      </c>
      <c r="CE102" s="367">
        <f t="shared" si="90"/>
        <v>10.709999999999809</v>
      </c>
      <c r="CF102" s="368">
        <v>2.19</v>
      </c>
      <c r="CG102" s="368">
        <f t="shared" si="99"/>
        <v>0.18</v>
      </c>
      <c r="CH102" s="368">
        <f t="shared" si="100"/>
        <v>2.37</v>
      </c>
      <c r="CI102" s="368">
        <v>2.19</v>
      </c>
      <c r="CJ102" s="368">
        <f t="shared" si="101"/>
        <v>0.18</v>
      </c>
      <c r="CK102" s="367">
        <f t="shared" si="91"/>
        <v>2.37</v>
      </c>
      <c r="CL102" s="66">
        <f t="shared" si="92"/>
        <v>2.5099999999999909</v>
      </c>
      <c r="CM102" s="67">
        <v>0.08</v>
      </c>
      <c r="CN102" s="67">
        <f t="shared" si="95"/>
        <v>0.04</v>
      </c>
      <c r="CO102" s="67">
        <f t="shared" si="96"/>
        <v>0.12</v>
      </c>
      <c r="CP102" s="67">
        <v>0.08</v>
      </c>
      <c r="CQ102" s="67">
        <f t="shared" si="97"/>
        <v>0.04</v>
      </c>
      <c r="CR102" s="66">
        <f t="shared" si="98"/>
        <v>0.12</v>
      </c>
    </row>
    <row r="103" spans="1:96" s="121" customFormat="1">
      <c r="A103" s="118"/>
      <c r="B103" s="118"/>
      <c r="C103" s="115" t="s">
        <v>171</v>
      </c>
      <c r="D103" s="117" t="s">
        <v>187</v>
      </c>
      <c r="E103" s="119"/>
      <c r="F103" s="119"/>
      <c r="G103" s="120"/>
      <c r="H103" s="119"/>
      <c r="I103" s="120">
        <v>0</v>
      </c>
      <c r="J103" s="119"/>
      <c r="K103" s="120">
        <v>0</v>
      </c>
      <c r="L103" s="119"/>
      <c r="M103" s="120">
        <v>0</v>
      </c>
      <c r="N103" s="120"/>
      <c r="O103" s="53">
        <v>3380.8100000000004</v>
      </c>
      <c r="P103" s="120"/>
      <c r="Q103" s="53">
        <v>651.0399999999986</v>
      </c>
      <c r="R103" s="53"/>
      <c r="S103" s="53">
        <v>127.41000000000031</v>
      </c>
      <c r="T103" s="120"/>
      <c r="U103" s="53">
        <f t="shared" si="93"/>
        <v>0</v>
      </c>
      <c r="V103" s="120"/>
      <c r="W103" s="53">
        <v>4159.2599999999993</v>
      </c>
      <c r="X103" s="53"/>
      <c r="Y103" s="116">
        <v>0.2</v>
      </c>
      <c r="Z103" s="140"/>
      <c r="AA103" s="350">
        <f t="shared" si="76"/>
        <v>4159.2599999999993</v>
      </c>
      <c r="AB103" s="349">
        <v>2110.6099999999997</v>
      </c>
      <c r="AC103" s="350">
        <f t="shared" si="94"/>
        <v>69.319999999999993</v>
      </c>
      <c r="AD103" s="351">
        <f t="shared" si="77"/>
        <v>2179.9299999999998</v>
      </c>
      <c r="AE103" s="349">
        <v>2080.099999999999</v>
      </c>
      <c r="AF103" s="350">
        <f t="shared" si="78"/>
        <v>68.349999999999994</v>
      </c>
      <c r="AG103" s="350">
        <f t="shared" si="79"/>
        <v>2148.4499999999989</v>
      </c>
      <c r="AH103" s="122">
        <f t="shared" ref="AH103:AH158" si="102">E103</f>
        <v>0</v>
      </c>
      <c r="AI103" s="123">
        <v>0</v>
      </c>
      <c r="AJ103" s="122">
        <f t="shared" ref="AJ103:AJ143" si="103">IF(AH103=" "," ", ROUND(+AH103*Y103/12,2))</f>
        <v>0</v>
      </c>
      <c r="AK103" s="123">
        <f t="shared" ref="AK103:AK158" si="104">AI103+AJ103</f>
        <v>0</v>
      </c>
      <c r="AL103" s="123">
        <v>0</v>
      </c>
      <c r="AM103" s="122">
        <f t="shared" ref="AM103:AM158" si="105">ROUND(AJ103*$AC$1,2)</f>
        <v>0</v>
      </c>
      <c r="AN103" s="123">
        <f t="shared" ref="AN103:AN158" si="106">AL103+AM103</f>
        <v>0</v>
      </c>
      <c r="AO103" s="124">
        <f t="shared" ref="AO103:AO158" si="107">G103</f>
        <v>0</v>
      </c>
      <c r="AP103" s="124">
        <v>0</v>
      </c>
      <c r="AQ103" s="124">
        <f t="shared" ref="AQ103:AQ158" si="108">IF(AO103=" "," ", ROUND(+AO103*Y103/12,2))</f>
        <v>0</v>
      </c>
      <c r="AR103" s="125">
        <f t="shared" ref="AR103:AR158" si="109">AP103+AQ103</f>
        <v>0</v>
      </c>
      <c r="AS103" s="124">
        <v>0</v>
      </c>
      <c r="AT103" s="124">
        <f t="shared" ref="AT103:AT158" si="110">ROUND(AQ103*$AC$1,2)</f>
        <v>0</v>
      </c>
      <c r="AU103" s="125">
        <f t="shared" ref="AU103:AU158" si="111">AS103+AT103</f>
        <v>0</v>
      </c>
      <c r="AV103" s="126">
        <f>I103</f>
        <v>0</v>
      </c>
      <c r="AW103" s="126">
        <v>0</v>
      </c>
      <c r="AX103" s="114">
        <f t="shared" ref="AX103:AX158" si="112">IF(AV103=" "," ", ROUND(+AV103*Y103/12,2))</f>
        <v>0</v>
      </c>
      <c r="AY103" s="126">
        <f t="shared" ref="AY103:AY158" si="113">AW103+AX103</f>
        <v>0</v>
      </c>
      <c r="AZ103" s="114">
        <v>0</v>
      </c>
      <c r="BA103" s="114">
        <f t="shared" ref="BA103:BA158" si="114">ROUND(AX103*$AC$1,2)</f>
        <v>0</v>
      </c>
      <c r="BB103" s="126">
        <f t="shared" ref="BB103:BB158" si="115">BA103+AZ103</f>
        <v>0</v>
      </c>
      <c r="BC103" s="127">
        <f t="shared" ref="BC103:BC158" si="116">K103</f>
        <v>0</v>
      </c>
      <c r="BD103" s="128">
        <v>0</v>
      </c>
      <c r="BE103" s="128">
        <f t="shared" ref="BE103:BE158" si="117">IF(BC103=" "," ", ROUND(+BC103*Y103/12,2))</f>
        <v>0</v>
      </c>
      <c r="BF103" s="127">
        <f t="shared" ref="BF103:BF158" si="118">BD103+BE103</f>
        <v>0</v>
      </c>
      <c r="BG103" s="128">
        <v>0</v>
      </c>
      <c r="BH103" s="128">
        <f t="shared" ref="BH103:BH158" si="119">ROUND(BE103*$AC$1,2)</f>
        <v>0</v>
      </c>
      <c r="BI103" s="127">
        <f t="shared" ref="BI103:BI158" si="120">BH103+BG103</f>
        <v>0</v>
      </c>
      <c r="BJ103" s="129">
        <f t="shared" ref="BJ103:BJ158" si="121">M103</f>
        <v>0</v>
      </c>
      <c r="BK103" s="130">
        <v>0</v>
      </c>
      <c r="BL103" s="130">
        <f t="shared" ref="BL103:BL158" si="122">IF(BJ103=" "," ", ROUND(+BJ103*Y103/12,2))</f>
        <v>0</v>
      </c>
      <c r="BM103" s="130">
        <f t="shared" ref="BM103:BM158" si="123">BK103+BL103</f>
        <v>0</v>
      </c>
      <c r="BN103" s="130">
        <v>0</v>
      </c>
      <c r="BO103" s="130">
        <f t="shared" ref="BO103:BO158" si="124">ROUND(BL103*$AC$1,2)</f>
        <v>0</v>
      </c>
      <c r="BP103" s="129">
        <f t="shared" ref="BP103:BP158" si="125">BN103+BO103</f>
        <v>0</v>
      </c>
      <c r="BQ103" s="131">
        <f t="shared" si="80"/>
        <v>3380.8100000000004</v>
      </c>
      <c r="BR103" s="132">
        <v>1843.579999999999</v>
      </c>
      <c r="BS103" s="132">
        <f t="shared" si="81"/>
        <v>56.35</v>
      </c>
      <c r="BT103" s="132">
        <f t="shared" si="82"/>
        <v>1899.9299999999989</v>
      </c>
      <c r="BU103" s="132">
        <v>1816.7899999999991</v>
      </c>
      <c r="BV103" s="132">
        <f t="shared" si="83"/>
        <v>55.56</v>
      </c>
      <c r="BW103" s="131">
        <f t="shared" si="84"/>
        <v>1872.349999999999</v>
      </c>
      <c r="BX103" s="64">
        <f t="shared" si="85"/>
        <v>651.0399999999986</v>
      </c>
      <c r="BY103" s="65">
        <v>238.8899999999999</v>
      </c>
      <c r="BZ103" s="65">
        <f t="shared" si="86"/>
        <v>10.85</v>
      </c>
      <c r="CA103" s="65">
        <f t="shared" si="87"/>
        <v>249.7399999999999</v>
      </c>
      <c r="CB103" s="65">
        <v>235.5199999999999</v>
      </c>
      <c r="CC103" s="65">
        <f t="shared" si="88"/>
        <v>10.7</v>
      </c>
      <c r="CD103" s="64">
        <f t="shared" si="89"/>
        <v>246.21999999999989</v>
      </c>
      <c r="CE103" s="367">
        <f t="shared" si="90"/>
        <v>127.41000000000031</v>
      </c>
      <c r="CF103" s="368">
        <v>28.20000000000001</v>
      </c>
      <c r="CG103" s="368">
        <f t="shared" si="99"/>
        <v>2.12</v>
      </c>
      <c r="CH103" s="368">
        <f t="shared" si="100"/>
        <v>30.320000000000011</v>
      </c>
      <c r="CI103" s="368">
        <v>27.81</v>
      </c>
      <c r="CJ103" s="368">
        <f t="shared" si="101"/>
        <v>2.09</v>
      </c>
      <c r="CK103" s="367">
        <f t="shared" si="91"/>
        <v>29.9</v>
      </c>
      <c r="CL103" s="66">
        <f t="shared" si="92"/>
        <v>0</v>
      </c>
      <c r="CM103" s="67">
        <v>0</v>
      </c>
      <c r="CN103" s="67">
        <f t="shared" si="95"/>
        <v>0</v>
      </c>
      <c r="CO103" s="67">
        <f t="shared" si="96"/>
        <v>0</v>
      </c>
      <c r="CP103" s="67">
        <v>0</v>
      </c>
      <c r="CQ103" s="67">
        <f t="shared" si="97"/>
        <v>0</v>
      </c>
      <c r="CR103" s="66">
        <f t="shared" si="98"/>
        <v>0</v>
      </c>
    </row>
    <row r="104" spans="1:96" s="121" customFormat="1">
      <c r="A104" s="118"/>
      <c r="B104" s="118"/>
      <c r="C104" s="115" t="s">
        <v>171</v>
      </c>
      <c r="D104" s="117" t="s">
        <v>188</v>
      </c>
      <c r="E104" s="119"/>
      <c r="F104" s="119"/>
      <c r="G104" s="120"/>
      <c r="H104" s="119"/>
      <c r="I104" s="120">
        <v>0</v>
      </c>
      <c r="J104" s="119"/>
      <c r="K104" s="120">
        <v>0</v>
      </c>
      <c r="L104" s="119"/>
      <c r="M104" s="120">
        <v>0</v>
      </c>
      <c r="N104" s="120"/>
      <c r="O104" s="53">
        <v>0</v>
      </c>
      <c r="P104" s="120"/>
      <c r="Q104" s="53">
        <v>1210.3499999999999</v>
      </c>
      <c r="R104" s="53"/>
      <c r="S104" s="53">
        <v>130.85000000000014</v>
      </c>
      <c r="T104" s="120"/>
      <c r="U104" s="53">
        <f t="shared" si="93"/>
        <v>0</v>
      </c>
      <c r="V104" s="120"/>
      <c r="W104" s="53">
        <v>1341.2</v>
      </c>
      <c r="X104" s="53"/>
      <c r="Y104" s="116">
        <v>0.2</v>
      </c>
      <c r="Z104" s="140"/>
      <c r="AA104" s="350">
        <f t="shared" si="76"/>
        <v>1341.2</v>
      </c>
      <c r="AB104" s="349">
        <v>386.25000000000011</v>
      </c>
      <c r="AC104" s="350">
        <f>IF(AA104=" "," ", ROUND(+AA104*Y104/12,2))</f>
        <v>22.35</v>
      </c>
      <c r="AD104" s="351">
        <f>AB104+AC104</f>
        <v>408.60000000000014</v>
      </c>
      <c r="AE104" s="349">
        <v>380.84000000000009</v>
      </c>
      <c r="AF104" s="350">
        <f>ROUND(AC104*$AC$1,2)</f>
        <v>22.04</v>
      </c>
      <c r="AG104" s="350">
        <f>AE104+AF104</f>
        <v>402.88000000000011</v>
      </c>
      <c r="AH104" s="122">
        <f t="shared" si="102"/>
        <v>0</v>
      </c>
      <c r="AI104" s="123">
        <v>0</v>
      </c>
      <c r="AJ104" s="122">
        <f>IF(AH104=" "," ", ROUND(+AH104*Y104/12,2))</f>
        <v>0</v>
      </c>
      <c r="AK104" s="123">
        <f>AI104+AJ104</f>
        <v>0</v>
      </c>
      <c r="AL104" s="123">
        <v>0</v>
      </c>
      <c r="AM104" s="122">
        <f>ROUND(AJ104*$AC$1,2)</f>
        <v>0</v>
      </c>
      <c r="AN104" s="123">
        <f t="shared" si="106"/>
        <v>0</v>
      </c>
      <c r="AO104" s="124">
        <f t="shared" si="107"/>
        <v>0</v>
      </c>
      <c r="AP104" s="124">
        <v>0</v>
      </c>
      <c r="AQ104" s="124">
        <f>IF(AO104=" "," ", ROUND(+AO104*Y104/12,2))</f>
        <v>0</v>
      </c>
      <c r="AR104" s="125">
        <f>AP104+AQ104</f>
        <v>0</v>
      </c>
      <c r="AS104" s="124">
        <v>0</v>
      </c>
      <c r="AT104" s="124">
        <f>ROUND(AQ104*$AC$1,2)</f>
        <v>0</v>
      </c>
      <c r="AU104" s="125">
        <f>AS104+AT104</f>
        <v>0</v>
      </c>
      <c r="AV104" s="126">
        <f>I104</f>
        <v>0</v>
      </c>
      <c r="AW104" s="126">
        <v>0</v>
      </c>
      <c r="AX104" s="114">
        <f>IF(AV104=" "," ", ROUND(+AV104*Y104/12,2))</f>
        <v>0</v>
      </c>
      <c r="AY104" s="126">
        <f t="shared" si="113"/>
        <v>0</v>
      </c>
      <c r="AZ104" s="114">
        <v>0</v>
      </c>
      <c r="BA104" s="114">
        <f>ROUND(AX104*$AC$1,2)</f>
        <v>0</v>
      </c>
      <c r="BB104" s="126">
        <f>BA104+AZ104</f>
        <v>0</v>
      </c>
      <c r="BC104" s="127">
        <f t="shared" si="116"/>
        <v>0</v>
      </c>
      <c r="BD104" s="128">
        <v>0</v>
      </c>
      <c r="BE104" s="128">
        <f>IF(BC104=" "," ", ROUND(+BC104*Y104/12,2))</f>
        <v>0</v>
      </c>
      <c r="BF104" s="127">
        <f>BD104+BE104</f>
        <v>0</v>
      </c>
      <c r="BG104" s="128">
        <v>0</v>
      </c>
      <c r="BH104" s="128">
        <f>ROUND(BE104*$AC$1,2)</f>
        <v>0</v>
      </c>
      <c r="BI104" s="127">
        <f>BH104+BG104</f>
        <v>0</v>
      </c>
      <c r="BJ104" s="129">
        <f t="shared" si="121"/>
        <v>0</v>
      </c>
      <c r="BK104" s="130">
        <v>0</v>
      </c>
      <c r="BL104" s="130">
        <f>IF(BJ104=" "," ", ROUND(+BJ104*Y104/12,2))</f>
        <v>0</v>
      </c>
      <c r="BM104" s="130">
        <f>BK104+BL104</f>
        <v>0</v>
      </c>
      <c r="BN104" s="130">
        <v>0</v>
      </c>
      <c r="BO104" s="130">
        <f>ROUND(BL104*$AC$1,2)</f>
        <v>0</v>
      </c>
      <c r="BP104" s="129">
        <f>BN104+BO104</f>
        <v>0</v>
      </c>
      <c r="BQ104" s="131">
        <f t="shared" si="80"/>
        <v>0</v>
      </c>
      <c r="BR104" s="132">
        <v>0</v>
      </c>
      <c r="BS104" s="132">
        <f>IF(BQ104=" "," ", ROUND(+BQ104*Y104/12,2))</f>
        <v>0</v>
      </c>
      <c r="BT104" s="132">
        <f>BR104+BS104</f>
        <v>0</v>
      </c>
      <c r="BU104" s="132">
        <v>0</v>
      </c>
      <c r="BV104" s="132">
        <f>ROUND(BS104*$AC$1,2)</f>
        <v>0</v>
      </c>
      <c r="BW104" s="131">
        <f>BU104+BV104</f>
        <v>0</v>
      </c>
      <c r="BX104" s="64">
        <f t="shared" si="85"/>
        <v>1210.3499999999999</v>
      </c>
      <c r="BY104" s="65">
        <v>361.1600000000002</v>
      </c>
      <c r="BZ104" s="65">
        <f>IF(BX104=" "," ", ROUND(+BX104*Y104/12,2))</f>
        <v>20.170000000000002</v>
      </c>
      <c r="CA104" s="65">
        <f>BY104+BZ104</f>
        <v>381.33000000000021</v>
      </c>
      <c r="CB104" s="65">
        <v>356.10999999999984</v>
      </c>
      <c r="CC104" s="65">
        <f>ROUND(BZ104*$AC$1,2)</f>
        <v>19.89</v>
      </c>
      <c r="CD104" s="64">
        <f>CB104+CC104</f>
        <v>375.99999999999983</v>
      </c>
      <c r="CE104" s="367">
        <f t="shared" si="90"/>
        <v>130.85000000000014</v>
      </c>
      <c r="CF104" s="368">
        <v>25.08</v>
      </c>
      <c r="CG104" s="368">
        <f t="shared" si="99"/>
        <v>2.1800000000000002</v>
      </c>
      <c r="CH104" s="368">
        <f t="shared" si="100"/>
        <v>27.259999999999998</v>
      </c>
      <c r="CI104" s="368">
        <v>24.739999999999995</v>
      </c>
      <c r="CJ104" s="368">
        <f t="shared" si="101"/>
        <v>2.15</v>
      </c>
      <c r="CK104" s="367">
        <f t="shared" si="91"/>
        <v>26.889999999999993</v>
      </c>
      <c r="CL104" s="66">
        <f t="shared" si="92"/>
        <v>0</v>
      </c>
      <c r="CM104" s="67">
        <v>0</v>
      </c>
      <c r="CN104" s="67">
        <f t="shared" si="95"/>
        <v>0</v>
      </c>
      <c r="CO104" s="67">
        <f t="shared" si="96"/>
        <v>0</v>
      </c>
      <c r="CP104" s="67">
        <v>0</v>
      </c>
      <c r="CQ104" s="67">
        <f t="shared" si="97"/>
        <v>0</v>
      </c>
      <c r="CR104" s="66">
        <f t="shared" si="98"/>
        <v>0</v>
      </c>
    </row>
    <row r="105" spans="1:96" s="121" customFormat="1">
      <c r="A105" s="118"/>
      <c r="B105" s="118"/>
      <c r="C105" s="115" t="s">
        <v>171</v>
      </c>
      <c r="D105" s="117" t="s">
        <v>189</v>
      </c>
      <c r="E105" s="119"/>
      <c r="F105" s="119"/>
      <c r="G105" s="120"/>
      <c r="H105" s="119"/>
      <c r="I105" s="120"/>
      <c r="J105" s="119"/>
      <c r="K105" s="120"/>
      <c r="L105" s="119"/>
      <c r="M105" s="120"/>
      <c r="N105" s="120"/>
      <c r="O105" s="53"/>
      <c r="P105" s="120"/>
      <c r="Q105" s="53">
        <v>184.74</v>
      </c>
      <c r="R105" s="53"/>
      <c r="S105" s="53">
        <v>113.30000000000001</v>
      </c>
      <c r="T105" s="120"/>
      <c r="U105" s="53">
        <f t="shared" si="93"/>
        <v>0</v>
      </c>
      <c r="V105" s="120"/>
      <c r="W105" s="53">
        <v>298.04000000000002</v>
      </c>
      <c r="X105" s="53"/>
      <c r="Y105" s="116">
        <v>0.2</v>
      </c>
      <c r="Z105" s="140"/>
      <c r="AA105" s="350">
        <f t="shared" si="76"/>
        <v>298.04000000000002</v>
      </c>
      <c r="AB105" s="349">
        <v>77.749999999999986</v>
      </c>
      <c r="AC105" s="350">
        <f>IF(AA105=" "," ", ROUND(+AA105*Y105/12,2))</f>
        <v>4.97</v>
      </c>
      <c r="AD105" s="351">
        <f>AB105+AC105</f>
        <v>82.719999999999985</v>
      </c>
      <c r="AE105" s="349">
        <v>76.660000000000011</v>
      </c>
      <c r="AF105" s="350">
        <f>ROUND(AC105*$AC$1,2)</f>
        <v>4.9000000000000004</v>
      </c>
      <c r="AG105" s="350">
        <f>AE105+AF105</f>
        <v>81.560000000000016</v>
      </c>
      <c r="AH105" s="122">
        <f t="shared" si="102"/>
        <v>0</v>
      </c>
      <c r="AI105" s="123">
        <v>0</v>
      </c>
      <c r="AJ105" s="122">
        <f>IF(AH105=" "," ", ROUND(+AH105*Y105/12,2))</f>
        <v>0</v>
      </c>
      <c r="AK105" s="123">
        <f>AI105+AJ105</f>
        <v>0</v>
      </c>
      <c r="AL105" s="123">
        <v>0</v>
      </c>
      <c r="AM105" s="122">
        <f>ROUND(AJ105*$AC$1,2)</f>
        <v>0</v>
      </c>
      <c r="AN105" s="123">
        <f t="shared" si="106"/>
        <v>0</v>
      </c>
      <c r="AO105" s="124">
        <f t="shared" si="107"/>
        <v>0</v>
      </c>
      <c r="AP105" s="124">
        <v>0</v>
      </c>
      <c r="AQ105" s="124">
        <f>IF(AO105=" "," ", ROUND(+AO105*Y105/12,2))</f>
        <v>0</v>
      </c>
      <c r="AR105" s="125">
        <f>AP105+AQ105</f>
        <v>0</v>
      </c>
      <c r="AS105" s="124">
        <v>0</v>
      </c>
      <c r="AT105" s="124">
        <f>ROUND(AQ105*$AC$1,2)</f>
        <v>0</v>
      </c>
      <c r="AU105" s="125">
        <f>AS105+AT105</f>
        <v>0</v>
      </c>
      <c r="AV105" s="126">
        <f>I105</f>
        <v>0</v>
      </c>
      <c r="AW105" s="126">
        <v>0</v>
      </c>
      <c r="AX105" s="114">
        <f>IF(AV105=" "," ", ROUND(+AV105*Y105/12,2))</f>
        <v>0</v>
      </c>
      <c r="AY105" s="126">
        <f t="shared" si="113"/>
        <v>0</v>
      </c>
      <c r="AZ105" s="114">
        <v>0</v>
      </c>
      <c r="BA105" s="114">
        <f>ROUND(AX105*$AC$1,2)</f>
        <v>0</v>
      </c>
      <c r="BB105" s="126">
        <f>BA105+AZ105</f>
        <v>0</v>
      </c>
      <c r="BC105" s="127">
        <f t="shared" si="116"/>
        <v>0</v>
      </c>
      <c r="BD105" s="128">
        <v>0</v>
      </c>
      <c r="BE105" s="128">
        <f>IF(BC105=" "," ", ROUND(+BC105*Y105/12,2))</f>
        <v>0</v>
      </c>
      <c r="BF105" s="127">
        <f>BD105+BE105</f>
        <v>0</v>
      </c>
      <c r="BG105" s="128">
        <v>0</v>
      </c>
      <c r="BH105" s="128">
        <f>ROUND(BE105*$AC$1,2)</f>
        <v>0</v>
      </c>
      <c r="BI105" s="127">
        <f>BH105+BG105</f>
        <v>0</v>
      </c>
      <c r="BJ105" s="129">
        <f t="shared" si="121"/>
        <v>0</v>
      </c>
      <c r="BK105" s="130">
        <v>0</v>
      </c>
      <c r="BL105" s="130">
        <f>IF(BJ105=" "," ", ROUND(+BJ105*Y105/12,2))</f>
        <v>0</v>
      </c>
      <c r="BM105" s="130">
        <f>BK105+BL105</f>
        <v>0</v>
      </c>
      <c r="BN105" s="130">
        <v>0</v>
      </c>
      <c r="BO105" s="130">
        <f>ROUND(BL105*$AC$1,2)</f>
        <v>0</v>
      </c>
      <c r="BP105" s="129">
        <f>BN105+BO105</f>
        <v>0</v>
      </c>
      <c r="BQ105" s="131">
        <f t="shared" si="80"/>
        <v>0</v>
      </c>
      <c r="BR105" s="132">
        <v>0</v>
      </c>
      <c r="BS105" s="132">
        <f>IF(BQ105=" "," ", ROUND(+BQ105*Y105/12,2))</f>
        <v>0</v>
      </c>
      <c r="BT105" s="132">
        <f>BR105+BS105</f>
        <v>0</v>
      </c>
      <c r="BU105" s="132">
        <v>0</v>
      </c>
      <c r="BV105" s="132">
        <f>ROUND(BS105*$AC$1,2)</f>
        <v>0</v>
      </c>
      <c r="BW105" s="131">
        <f>BU105+BV105</f>
        <v>0</v>
      </c>
      <c r="BX105" s="64">
        <f t="shared" si="85"/>
        <v>184.74</v>
      </c>
      <c r="BY105" s="65">
        <v>52.09999999999998</v>
      </c>
      <c r="BZ105" s="65">
        <f>IF(BX105=" "," ", ROUND(+BX105*Y105/12,2))</f>
        <v>3.08</v>
      </c>
      <c r="CA105" s="65">
        <f>BY105+BZ105</f>
        <v>55.179999999999978</v>
      </c>
      <c r="CB105" s="65">
        <v>51.419999999999987</v>
      </c>
      <c r="CC105" s="65">
        <f>ROUND(BZ105*$AC$1,2)</f>
        <v>3.04</v>
      </c>
      <c r="CD105" s="64">
        <f>CB105+CC105</f>
        <v>54.459999999999987</v>
      </c>
      <c r="CE105" s="367">
        <f t="shared" si="90"/>
        <v>113.30000000000001</v>
      </c>
      <c r="CF105" s="368">
        <v>25.660000000000004</v>
      </c>
      <c r="CG105" s="368">
        <f t="shared" si="99"/>
        <v>1.89</v>
      </c>
      <c r="CH105" s="368">
        <f t="shared" si="100"/>
        <v>27.550000000000004</v>
      </c>
      <c r="CI105" s="368">
        <v>25.259999999999994</v>
      </c>
      <c r="CJ105" s="368">
        <f t="shared" si="101"/>
        <v>1.86</v>
      </c>
      <c r="CK105" s="367">
        <f t="shared" si="91"/>
        <v>27.119999999999994</v>
      </c>
      <c r="CL105" s="66">
        <f t="shared" si="92"/>
        <v>0</v>
      </c>
      <c r="CM105" s="67">
        <v>0</v>
      </c>
      <c r="CN105" s="67">
        <f t="shared" si="95"/>
        <v>0</v>
      </c>
      <c r="CO105" s="67">
        <f t="shared" si="96"/>
        <v>0</v>
      </c>
      <c r="CP105" s="67">
        <v>0</v>
      </c>
      <c r="CQ105" s="67">
        <f t="shared" si="97"/>
        <v>0</v>
      </c>
      <c r="CR105" s="66">
        <f t="shared" si="98"/>
        <v>0</v>
      </c>
    </row>
    <row r="106" spans="1:96" s="121" customFormat="1">
      <c r="A106" s="118"/>
      <c r="B106" s="118"/>
      <c r="C106" s="115" t="s">
        <v>171</v>
      </c>
      <c r="D106" s="133" t="s">
        <v>190</v>
      </c>
      <c r="E106" s="119"/>
      <c r="F106" s="119"/>
      <c r="G106" s="120"/>
      <c r="H106" s="119"/>
      <c r="I106" s="120"/>
      <c r="J106" s="119"/>
      <c r="K106" s="120"/>
      <c r="L106" s="119"/>
      <c r="M106" s="120"/>
      <c r="N106" s="120"/>
      <c r="O106" s="53"/>
      <c r="P106" s="120"/>
      <c r="Q106" s="53"/>
      <c r="R106" s="53"/>
      <c r="S106" s="53">
        <v>12.39</v>
      </c>
      <c r="T106" s="120"/>
      <c r="U106" s="53">
        <f t="shared" si="93"/>
        <v>25.17</v>
      </c>
      <c r="V106" s="120"/>
      <c r="W106" s="53">
        <v>37.56</v>
      </c>
      <c r="X106" s="53"/>
      <c r="Y106" s="116">
        <v>0.2</v>
      </c>
      <c r="Z106" s="140"/>
      <c r="AA106" s="350">
        <f t="shared" si="76"/>
        <v>37.56</v>
      </c>
      <c r="AB106" s="349">
        <v>1.56</v>
      </c>
      <c r="AC106" s="350">
        <f>IF(AA106=" "," ", ROUND(+AA106*Y106/12,2))</f>
        <v>0.63</v>
      </c>
      <c r="AD106" s="351">
        <f>AB106+AC106</f>
        <v>2.19</v>
      </c>
      <c r="AE106" s="349">
        <v>1.54</v>
      </c>
      <c r="AF106" s="350">
        <f>ROUND(AC106*$AC$1,2)</f>
        <v>0.62</v>
      </c>
      <c r="AG106" s="350">
        <f>AE106+AF106</f>
        <v>2.16</v>
      </c>
      <c r="AH106" s="122">
        <f t="shared" si="102"/>
        <v>0</v>
      </c>
      <c r="AI106" s="123">
        <v>0</v>
      </c>
      <c r="AJ106" s="122">
        <f>IF(AH106=" "," ", ROUND(+AH106*Y106/12,2))</f>
        <v>0</v>
      </c>
      <c r="AK106" s="123">
        <f>AI106+AJ106</f>
        <v>0</v>
      </c>
      <c r="AL106" s="123">
        <v>0</v>
      </c>
      <c r="AM106" s="122">
        <f>ROUND(AJ106*$AC$1,2)</f>
        <v>0</v>
      </c>
      <c r="AN106" s="123">
        <f t="shared" si="106"/>
        <v>0</v>
      </c>
      <c r="AO106" s="124">
        <f t="shared" si="107"/>
        <v>0</v>
      </c>
      <c r="AP106" s="124">
        <v>0</v>
      </c>
      <c r="AQ106" s="124">
        <f>IF(AO106=" "," ", ROUND(+AO106*Y106/12,2))</f>
        <v>0</v>
      </c>
      <c r="AR106" s="125">
        <f>AP106+AQ106</f>
        <v>0</v>
      </c>
      <c r="AS106" s="124">
        <v>0</v>
      </c>
      <c r="AT106" s="124">
        <f>ROUND(AQ106*$AC$1,2)</f>
        <v>0</v>
      </c>
      <c r="AU106" s="125">
        <f>AS106+AT106</f>
        <v>0</v>
      </c>
      <c r="AV106" s="126">
        <v>0</v>
      </c>
      <c r="AW106" s="126">
        <v>0</v>
      </c>
      <c r="AX106" s="114">
        <f>IF(AV106=" "," ", ROUND(+AV106*Y106/12,2))</f>
        <v>0</v>
      </c>
      <c r="AY106" s="126">
        <f t="shared" si="113"/>
        <v>0</v>
      </c>
      <c r="AZ106" s="114">
        <v>0</v>
      </c>
      <c r="BA106" s="114">
        <f>ROUND(AX106*$AC$1,2)</f>
        <v>0</v>
      </c>
      <c r="BB106" s="126">
        <f>BA106+AZ106</f>
        <v>0</v>
      </c>
      <c r="BC106" s="127">
        <f t="shared" si="116"/>
        <v>0</v>
      </c>
      <c r="BD106" s="128">
        <v>0</v>
      </c>
      <c r="BE106" s="128">
        <f>IF(BC106=" "," ", ROUND(+BC106*Y106/12,2))</f>
        <v>0</v>
      </c>
      <c r="BF106" s="127">
        <f>BD106+BE106</f>
        <v>0</v>
      </c>
      <c r="BG106" s="128">
        <v>0</v>
      </c>
      <c r="BH106" s="128">
        <f>ROUND(BE106*$AC$1,2)</f>
        <v>0</v>
      </c>
      <c r="BI106" s="127">
        <f>BH106+BG106</f>
        <v>0</v>
      </c>
      <c r="BJ106" s="129">
        <f t="shared" si="121"/>
        <v>0</v>
      </c>
      <c r="BK106" s="130">
        <v>0</v>
      </c>
      <c r="BL106" s="130">
        <f>IF(BJ106=" "," ", ROUND(+BJ106*Y106/12,2))</f>
        <v>0</v>
      </c>
      <c r="BM106" s="130">
        <f>BK106+BL106</f>
        <v>0</v>
      </c>
      <c r="BN106" s="130">
        <v>0</v>
      </c>
      <c r="BO106" s="130">
        <f>ROUND(BL106*$AC$1,2)</f>
        <v>0</v>
      </c>
      <c r="BP106" s="129">
        <f>BN106+BO106</f>
        <v>0</v>
      </c>
      <c r="BQ106" s="131">
        <f t="shared" si="80"/>
        <v>0</v>
      </c>
      <c r="BR106" s="132">
        <v>0</v>
      </c>
      <c r="BS106" s="132">
        <f>IF(BQ106=" "," ", ROUND(+BQ106*Y106/12,2))</f>
        <v>0</v>
      </c>
      <c r="BT106" s="132">
        <f>BR106+BS106</f>
        <v>0</v>
      </c>
      <c r="BU106" s="132">
        <v>0</v>
      </c>
      <c r="BV106" s="132">
        <f>ROUND(BS106*$AC$1,2)</f>
        <v>0</v>
      </c>
      <c r="BW106" s="131">
        <f>BU106+BV106</f>
        <v>0</v>
      </c>
      <c r="BX106" s="64">
        <f t="shared" si="85"/>
        <v>0</v>
      </c>
      <c r="BY106" s="65">
        <v>0</v>
      </c>
      <c r="BZ106" s="65">
        <f>IF(BX106=" "," ", ROUND(+BX106*Y106/12,2))</f>
        <v>0</v>
      </c>
      <c r="CA106" s="65">
        <f>BY106+BZ106</f>
        <v>0</v>
      </c>
      <c r="CB106" s="65">
        <v>0</v>
      </c>
      <c r="CC106" s="65">
        <f>ROUND(BZ106*$AC$1,2)</f>
        <v>0</v>
      </c>
      <c r="CD106" s="64">
        <f>CB106+CC106</f>
        <v>0</v>
      </c>
      <c r="CE106" s="367">
        <f t="shared" si="90"/>
        <v>12.39</v>
      </c>
      <c r="CF106" s="368">
        <v>0.99999999999999989</v>
      </c>
      <c r="CG106" s="368">
        <f t="shared" si="99"/>
        <v>0.21</v>
      </c>
      <c r="CH106" s="368">
        <f t="shared" si="100"/>
        <v>1.21</v>
      </c>
      <c r="CI106" s="368">
        <v>0.99999999999999989</v>
      </c>
      <c r="CJ106" s="368">
        <f t="shared" si="101"/>
        <v>0.21</v>
      </c>
      <c r="CK106" s="367">
        <f t="shared" si="91"/>
        <v>1.21</v>
      </c>
      <c r="CL106" s="66">
        <f t="shared" si="92"/>
        <v>25.17</v>
      </c>
      <c r="CM106" s="67">
        <v>0.58000000000000007</v>
      </c>
      <c r="CN106" s="67">
        <f t="shared" si="95"/>
        <v>0.42</v>
      </c>
      <c r="CO106" s="67">
        <f t="shared" si="96"/>
        <v>1</v>
      </c>
      <c r="CP106" s="67">
        <v>0.58000000000000007</v>
      </c>
      <c r="CQ106" s="67">
        <f t="shared" si="97"/>
        <v>0.41</v>
      </c>
      <c r="CR106" s="66">
        <f t="shared" si="98"/>
        <v>0.99</v>
      </c>
    </row>
    <row r="107" spans="1:96" s="74" customFormat="1">
      <c r="A107" s="69"/>
      <c r="B107" s="69"/>
      <c r="C107" s="115" t="s">
        <v>191</v>
      </c>
      <c r="D107" s="117" t="s">
        <v>192</v>
      </c>
      <c r="E107" s="52">
        <v>0</v>
      </c>
      <c r="F107" s="52"/>
      <c r="G107" s="53">
        <v>0</v>
      </c>
      <c r="H107" s="52"/>
      <c r="I107" s="53">
        <v>51512.010000000017</v>
      </c>
      <c r="J107" s="52"/>
      <c r="K107" s="53">
        <v>1252.7099999999409</v>
      </c>
      <c r="L107" s="52"/>
      <c r="M107" s="53">
        <v>0</v>
      </c>
      <c r="N107" s="53"/>
      <c r="O107" s="53">
        <v>-1.4551915228366852E-11</v>
      </c>
      <c r="P107" s="53"/>
      <c r="Q107" s="53">
        <v>0</v>
      </c>
      <c r="R107" s="53"/>
      <c r="S107" s="53">
        <v>4.3655745685100555E-11</v>
      </c>
      <c r="T107" s="53"/>
      <c r="U107" s="53">
        <f t="shared" si="93"/>
        <v>0</v>
      </c>
      <c r="V107" s="53"/>
      <c r="W107" s="53">
        <v>52764.719999999987</v>
      </c>
      <c r="X107" s="53"/>
      <c r="Y107" s="116">
        <v>0.2</v>
      </c>
      <c r="Z107" s="71"/>
      <c r="AA107" s="348">
        <f t="shared" si="76"/>
        <v>52764.719999999987</v>
      </c>
      <c r="AB107" s="349">
        <v>60239.960000000108</v>
      </c>
      <c r="AC107" s="348">
        <f t="shared" si="94"/>
        <v>879.41</v>
      </c>
      <c r="AD107" s="346">
        <f t="shared" si="77"/>
        <v>61119.370000000112</v>
      </c>
      <c r="AE107" s="349">
        <v>59350.920000000006</v>
      </c>
      <c r="AF107" s="348">
        <f t="shared" si="78"/>
        <v>867.1</v>
      </c>
      <c r="AG107" s="348">
        <f t="shared" si="79"/>
        <v>60218.020000000004</v>
      </c>
      <c r="AH107" s="55">
        <f t="shared" si="102"/>
        <v>0</v>
      </c>
      <c r="AI107" s="72">
        <v>0</v>
      </c>
      <c r="AJ107" s="55">
        <f t="shared" si="103"/>
        <v>0</v>
      </c>
      <c r="AK107" s="72">
        <f t="shared" si="104"/>
        <v>0</v>
      </c>
      <c r="AL107" s="72">
        <v>0</v>
      </c>
      <c r="AM107" s="55">
        <f t="shared" si="105"/>
        <v>0</v>
      </c>
      <c r="AN107" s="72">
        <f t="shared" si="106"/>
        <v>0</v>
      </c>
      <c r="AO107" s="56">
        <f t="shared" si="107"/>
        <v>0</v>
      </c>
      <c r="AP107" s="56">
        <v>0</v>
      </c>
      <c r="AQ107" s="56">
        <f t="shared" si="108"/>
        <v>0</v>
      </c>
      <c r="AR107" s="73">
        <f t="shared" si="109"/>
        <v>0</v>
      </c>
      <c r="AS107" s="56">
        <v>0</v>
      </c>
      <c r="AT107" s="56">
        <f t="shared" si="110"/>
        <v>0</v>
      </c>
      <c r="AU107" s="73">
        <f t="shared" si="111"/>
        <v>0</v>
      </c>
      <c r="AV107" s="57">
        <f t="shared" ref="AV107:AV158" si="126">I107</f>
        <v>51512.010000000017</v>
      </c>
      <c r="AW107" s="57">
        <v>59127.559999999947</v>
      </c>
      <c r="AX107" s="114">
        <f t="shared" si="112"/>
        <v>858.53</v>
      </c>
      <c r="AY107" s="57">
        <f t="shared" si="113"/>
        <v>59986.089999999946</v>
      </c>
      <c r="AZ107" s="114">
        <v>58254.730000000076</v>
      </c>
      <c r="BA107" s="114">
        <f t="shared" si="114"/>
        <v>846.51</v>
      </c>
      <c r="BB107" s="57">
        <f t="shared" si="115"/>
        <v>59101.240000000078</v>
      </c>
      <c r="BC107" s="58">
        <f t="shared" si="116"/>
        <v>1252.7099999999409</v>
      </c>
      <c r="BD107" s="59">
        <v>1112.2800000000004</v>
      </c>
      <c r="BE107" s="59">
        <f t="shared" si="117"/>
        <v>20.88</v>
      </c>
      <c r="BF107" s="58">
        <f t="shared" si="118"/>
        <v>1133.1600000000005</v>
      </c>
      <c r="BG107" s="59">
        <v>1096.0800000000006</v>
      </c>
      <c r="BH107" s="59">
        <f t="shared" si="119"/>
        <v>20.59</v>
      </c>
      <c r="BI107" s="58">
        <f t="shared" si="120"/>
        <v>1116.6700000000005</v>
      </c>
      <c r="BJ107" s="60">
        <f t="shared" si="121"/>
        <v>0</v>
      </c>
      <c r="BK107" s="61">
        <v>0</v>
      </c>
      <c r="BL107" s="61">
        <f t="shared" si="122"/>
        <v>0</v>
      </c>
      <c r="BM107" s="61">
        <f t="shared" si="123"/>
        <v>0</v>
      </c>
      <c r="BN107" s="61">
        <v>0</v>
      </c>
      <c r="BO107" s="61">
        <f t="shared" si="124"/>
        <v>0</v>
      </c>
      <c r="BP107" s="60">
        <f t="shared" si="125"/>
        <v>0</v>
      </c>
      <c r="BQ107" s="62">
        <f t="shared" si="80"/>
        <v>-1.4551915228366852E-11</v>
      </c>
      <c r="BR107" s="63">
        <v>0</v>
      </c>
      <c r="BS107" s="63">
        <f t="shared" si="81"/>
        <v>0</v>
      </c>
      <c r="BT107" s="63">
        <f t="shared" si="82"/>
        <v>0</v>
      </c>
      <c r="BU107" s="63">
        <v>0</v>
      </c>
      <c r="BV107" s="63">
        <f t="shared" si="83"/>
        <v>0</v>
      </c>
      <c r="BW107" s="62">
        <f t="shared" si="84"/>
        <v>0</v>
      </c>
      <c r="BX107" s="64">
        <f t="shared" si="85"/>
        <v>0</v>
      </c>
      <c r="BY107" s="65">
        <v>0</v>
      </c>
      <c r="BZ107" s="65">
        <f t="shared" si="86"/>
        <v>0</v>
      </c>
      <c r="CA107" s="65">
        <f t="shared" si="87"/>
        <v>0</v>
      </c>
      <c r="CB107" s="65">
        <v>0</v>
      </c>
      <c r="CC107" s="65">
        <f t="shared" si="88"/>
        <v>0</v>
      </c>
      <c r="CD107" s="64">
        <f t="shared" si="89"/>
        <v>0</v>
      </c>
      <c r="CE107" s="367">
        <f t="shared" si="90"/>
        <v>4.3655745685100555E-11</v>
      </c>
      <c r="CF107" s="368">
        <v>0</v>
      </c>
      <c r="CG107" s="368">
        <f t="shared" si="99"/>
        <v>0</v>
      </c>
      <c r="CH107" s="368">
        <f t="shared" si="100"/>
        <v>0</v>
      </c>
      <c r="CI107" s="368">
        <v>0</v>
      </c>
      <c r="CJ107" s="368">
        <f t="shared" si="101"/>
        <v>0</v>
      </c>
      <c r="CK107" s="367">
        <f t="shared" si="91"/>
        <v>0</v>
      </c>
      <c r="CL107" s="66">
        <f t="shared" si="92"/>
        <v>0</v>
      </c>
      <c r="CM107" s="67">
        <v>0</v>
      </c>
      <c r="CN107" s="67">
        <f t="shared" si="95"/>
        <v>0</v>
      </c>
      <c r="CO107" s="67">
        <f t="shared" si="96"/>
        <v>0</v>
      </c>
      <c r="CP107" s="67">
        <v>0</v>
      </c>
      <c r="CQ107" s="67">
        <f t="shared" si="97"/>
        <v>0</v>
      </c>
      <c r="CR107" s="66">
        <f t="shared" si="98"/>
        <v>0</v>
      </c>
    </row>
    <row r="108" spans="1:96" s="74" customFormat="1">
      <c r="A108" s="69"/>
      <c r="B108" s="69"/>
      <c r="C108" s="115" t="s">
        <v>193</v>
      </c>
      <c r="D108" s="117" t="s">
        <v>194</v>
      </c>
      <c r="E108" s="52">
        <v>0</v>
      </c>
      <c r="F108" s="52"/>
      <c r="G108" s="53">
        <v>0</v>
      </c>
      <c r="H108" s="52"/>
      <c r="I108" s="53">
        <v>46558.219999999987</v>
      </c>
      <c r="J108" s="52"/>
      <c r="K108" s="53">
        <v>1933.5599999999977</v>
      </c>
      <c r="L108" s="52"/>
      <c r="M108" s="53">
        <v>1714.3199999999986</v>
      </c>
      <c r="N108" s="53"/>
      <c r="O108" s="53">
        <v>613.48000000002617</v>
      </c>
      <c r="P108" s="53"/>
      <c r="Q108" s="53">
        <v>7.9599999999991269</v>
      </c>
      <c r="R108" s="53"/>
      <c r="S108" s="53">
        <v>-2.9103830456733704E-11</v>
      </c>
      <c r="T108" s="53"/>
      <c r="U108" s="53">
        <f t="shared" si="93"/>
        <v>0</v>
      </c>
      <c r="V108" s="53"/>
      <c r="W108" s="53">
        <v>50827.539999999979</v>
      </c>
      <c r="X108" s="53"/>
      <c r="Y108" s="116">
        <v>0.2</v>
      </c>
      <c r="Z108" s="71"/>
      <c r="AA108" s="348">
        <f t="shared" si="76"/>
        <v>50827.539999999979</v>
      </c>
      <c r="AB108" s="349">
        <v>56839.529999999955</v>
      </c>
      <c r="AC108" s="348">
        <f t="shared" si="94"/>
        <v>847.13</v>
      </c>
      <c r="AD108" s="346">
        <f t="shared" si="77"/>
        <v>57686.659999999953</v>
      </c>
      <c r="AE108" s="349">
        <v>56000.869999999952</v>
      </c>
      <c r="AF108" s="348">
        <f t="shared" si="78"/>
        <v>835.27</v>
      </c>
      <c r="AG108" s="348">
        <f t="shared" si="79"/>
        <v>56836.139999999948</v>
      </c>
      <c r="AH108" s="55">
        <f t="shared" si="102"/>
        <v>0</v>
      </c>
      <c r="AI108" s="72">
        <v>0</v>
      </c>
      <c r="AJ108" s="55">
        <f t="shared" si="103"/>
        <v>0</v>
      </c>
      <c r="AK108" s="72">
        <f t="shared" si="104"/>
        <v>0</v>
      </c>
      <c r="AL108" s="72">
        <v>0</v>
      </c>
      <c r="AM108" s="55">
        <f t="shared" si="105"/>
        <v>0</v>
      </c>
      <c r="AN108" s="72">
        <f t="shared" si="106"/>
        <v>0</v>
      </c>
      <c r="AO108" s="56">
        <f t="shared" si="107"/>
        <v>0</v>
      </c>
      <c r="AP108" s="56">
        <v>0</v>
      </c>
      <c r="AQ108" s="56">
        <f t="shared" si="108"/>
        <v>0</v>
      </c>
      <c r="AR108" s="73">
        <f t="shared" si="109"/>
        <v>0</v>
      </c>
      <c r="AS108" s="56">
        <v>0</v>
      </c>
      <c r="AT108" s="56">
        <f t="shared" si="110"/>
        <v>0</v>
      </c>
      <c r="AU108" s="73">
        <f t="shared" si="111"/>
        <v>0</v>
      </c>
      <c r="AV108" s="57">
        <f t="shared" si="126"/>
        <v>46558.219999999987</v>
      </c>
      <c r="AW108" s="57">
        <v>53465.71000000005</v>
      </c>
      <c r="AX108" s="114">
        <f t="shared" si="112"/>
        <v>775.97</v>
      </c>
      <c r="AY108" s="57">
        <f t="shared" si="113"/>
        <v>54241.680000000051</v>
      </c>
      <c r="AZ108" s="114">
        <v>52676.580000000053</v>
      </c>
      <c r="BA108" s="114">
        <f t="shared" si="114"/>
        <v>765.11</v>
      </c>
      <c r="BB108" s="57">
        <f t="shared" si="115"/>
        <v>53441.690000000053</v>
      </c>
      <c r="BC108" s="58">
        <f t="shared" si="116"/>
        <v>1933.5599999999977</v>
      </c>
      <c r="BD108" s="59">
        <v>1682.3700000000006</v>
      </c>
      <c r="BE108" s="59">
        <f t="shared" si="117"/>
        <v>32.229999999999997</v>
      </c>
      <c r="BF108" s="58">
        <f t="shared" si="118"/>
        <v>1714.6000000000006</v>
      </c>
      <c r="BG108" s="59">
        <v>1657.7799999999995</v>
      </c>
      <c r="BH108" s="59">
        <f t="shared" si="119"/>
        <v>31.78</v>
      </c>
      <c r="BI108" s="58">
        <f t="shared" si="120"/>
        <v>1689.5599999999995</v>
      </c>
      <c r="BJ108" s="60">
        <f t="shared" si="121"/>
        <v>1714.3199999999986</v>
      </c>
      <c r="BK108" s="61">
        <v>1321.9800000000002</v>
      </c>
      <c r="BL108" s="61">
        <f t="shared" si="122"/>
        <v>28.57</v>
      </c>
      <c r="BM108" s="61">
        <f t="shared" si="123"/>
        <v>1350.5500000000002</v>
      </c>
      <c r="BN108" s="61">
        <v>1302.6000000000001</v>
      </c>
      <c r="BO108" s="61">
        <f t="shared" si="124"/>
        <v>28.17</v>
      </c>
      <c r="BP108" s="60">
        <f t="shared" si="125"/>
        <v>1330.7700000000002</v>
      </c>
      <c r="BQ108" s="62">
        <f t="shared" si="80"/>
        <v>613.48000000002617</v>
      </c>
      <c r="BR108" s="63">
        <v>366.22000000000025</v>
      </c>
      <c r="BS108" s="63">
        <f t="shared" si="81"/>
        <v>10.220000000000001</v>
      </c>
      <c r="BT108" s="63">
        <f t="shared" si="82"/>
        <v>376.44000000000028</v>
      </c>
      <c r="BU108" s="63">
        <v>360.99999999999983</v>
      </c>
      <c r="BV108" s="63">
        <f t="shared" si="83"/>
        <v>10.08</v>
      </c>
      <c r="BW108" s="62">
        <f t="shared" si="84"/>
        <v>371.07999999999981</v>
      </c>
      <c r="BX108" s="64">
        <f t="shared" si="85"/>
        <v>7.9599999999991269</v>
      </c>
      <c r="BY108" s="65">
        <v>3.1399999999999983</v>
      </c>
      <c r="BZ108" s="65">
        <f t="shared" si="86"/>
        <v>0.13</v>
      </c>
      <c r="CA108" s="65">
        <f t="shared" si="87"/>
        <v>3.2699999999999982</v>
      </c>
      <c r="CB108" s="65">
        <v>3.1399999999999983</v>
      </c>
      <c r="CC108" s="65">
        <f t="shared" si="88"/>
        <v>0.13</v>
      </c>
      <c r="CD108" s="64">
        <f t="shared" si="89"/>
        <v>3.2699999999999982</v>
      </c>
      <c r="CE108" s="367">
        <f t="shared" si="90"/>
        <v>-2.9103830456733704E-11</v>
      </c>
      <c r="CF108" s="368">
        <v>0</v>
      </c>
      <c r="CG108" s="368">
        <f t="shared" si="99"/>
        <v>0</v>
      </c>
      <c r="CH108" s="368">
        <f t="shared" si="100"/>
        <v>0</v>
      </c>
      <c r="CI108" s="368">
        <v>0</v>
      </c>
      <c r="CJ108" s="368">
        <f t="shared" si="101"/>
        <v>0</v>
      </c>
      <c r="CK108" s="367">
        <f t="shared" si="91"/>
        <v>0</v>
      </c>
      <c r="CL108" s="66">
        <f t="shared" si="92"/>
        <v>0</v>
      </c>
      <c r="CM108" s="67">
        <v>0</v>
      </c>
      <c r="CN108" s="67">
        <f t="shared" si="95"/>
        <v>0</v>
      </c>
      <c r="CO108" s="67">
        <f t="shared" si="96"/>
        <v>0</v>
      </c>
      <c r="CP108" s="67">
        <v>0</v>
      </c>
      <c r="CQ108" s="67">
        <f t="shared" si="97"/>
        <v>0</v>
      </c>
      <c r="CR108" s="66">
        <f t="shared" si="98"/>
        <v>0</v>
      </c>
    </row>
    <row r="109" spans="1:96" s="74" customFormat="1">
      <c r="A109" s="69"/>
      <c r="B109" s="69"/>
      <c r="C109" s="115" t="s">
        <v>195</v>
      </c>
      <c r="D109" s="117" t="s">
        <v>196</v>
      </c>
      <c r="E109" s="52">
        <v>0</v>
      </c>
      <c r="F109" s="52"/>
      <c r="G109" s="53">
        <v>0</v>
      </c>
      <c r="H109" s="52"/>
      <c r="I109" s="53">
        <v>29844.659999999996</v>
      </c>
      <c r="J109" s="52"/>
      <c r="K109" s="53">
        <v>28478.339999999982</v>
      </c>
      <c r="L109" s="52"/>
      <c r="M109" s="53">
        <v>33626.379999999983</v>
      </c>
      <c r="N109" s="53"/>
      <c r="O109" s="53">
        <v>5171.2800000000352</v>
      </c>
      <c r="P109" s="53"/>
      <c r="Q109" s="53">
        <v>0</v>
      </c>
      <c r="R109" s="53"/>
      <c r="S109" s="53">
        <v>0</v>
      </c>
      <c r="T109" s="53"/>
      <c r="U109" s="53">
        <f t="shared" si="93"/>
        <v>0</v>
      </c>
      <c r="V109" s="53"/>
      <c r="W109" s="53">
        <v>97120.66</v>
      </c>
      <c r="X109" s="53"/>
      <c r="Y109" s="116">
        <v>0.2</v>
      </c>
      <c r="Z109" s="71"/>
      <c r="AA109" s="348">
        <f t="shared" si="76"/>
        <v>97120.66</v>
      </c>
      <c r="AB109" s="349">
        <v>86771.519999999917</v>
      </c>
      <c r="AC109" s="348">
        <f t="shared" si="94"/>
        <v>1618.68</v>
      </c>
      <c r="AD109" s="346">
        <f t="shared" si="77"/>
        <v>88390.19999999991</v>
      </c>
      <c r="AE109" s="349">
        <v>85496.670000000071</v>
      </c>
      <c r="AF109" s="348">
        <f t="shared" si="78"/>
        <v>1596.02</v>
      </c>
      <c r="AG109" s="348">
        <f t="shared" si="79"/>
        <v>87092.690000000075</v>
      </c>
      <c r="AH109" s="55">
        <f t="shared" si="102"/>
        <v>0</v>
      </c>
      <c r="AI109" s="72">
        <v>0</v>
      </c>
      <c r="AJ109" s="55">
        <f t="shared" si="103"/>
        <v>0</v>
      </c>
      <c r="AK109" s="72">
        <f t="shared" si="104"/>
        <v>0</v>
      </c>
      <c r="AL109" s="72">
        <v>0</v>
      </c>
      <c r="AM109" s="55">
        <f t="shared" si="105"/>
        <v>0</v>
      </c>
      <c r="AN109" s="72">
        <f t="shared" si="106"/>
        <v>0</v>
      </c>
      <c r="AO109" s="56">
        <f t="shared" si="107"/>
        <v>0</v>
      </c>
      <c r="AP109" s="56">
        <v>0</v>
      </c>
      <c r="AQ109" s="56">
        <f t="shared" si="108"/>
        <v>0</v>
      </c>
      <c r="AR109" s="73">
        <f t="shared" si="109"/>
        <v>0</v>
      </c>
      <c r="AS109" s="56">
        <v>0</v>
      </c>
      <c r="AT109" s="56">
        <f t="shared" si="110"/>
        <v>0</v>
      </c>
      <c r="AU109" s="73">
        <f t="shared" si="111"/>
        <v>0</v>
      </c>
      <c r="AV109" s="57">
        <f t="shared" si="126"/>
        <v>29844.659999999996</v>
      </c>
      <c r="AW109" s="57">
        <v>33223.119999999995</v>
      </c>
      <c r="AX109" s="114">
        <f t="shared" si="112"/>
        <v>497.41</v>
      </c>
      <c r="AY109" s="57">
        <f t="shared" si="113"/>
        <v>33720.53</v>
      </c>
      <c r="AZ109" s="114">
        <v>32733.090000000033</v>
      </c>
      <c r="BA109" s="114">
        <f t="shared" si="114"/>
        <v>490.45</v>
      </c>
      <c r="BB109" s="57">
        <f t="shared" si="115"/>
        <v>33223.54000000003</v>
      </c>
      <c r="BC109" s="58">
        <f t="shared" si="116"/>
        <v>28478.339999999982</v>
      </c>
      <c r="BD109" s="59">
        <v>24613.559999999983</v>
      </c>
      <c r="BE109" s="59">
        <f t="shared" si="117"/>
        <v>474.64</v>
      </c>
      <c r="BF109" s="58">
        <f t="shared" si="118"/>
        <v>25088.199999999983</v>
      </c>
      <c r="BG109" s="59">
        <v>24252.250000000011</v>
      </c>
      <c r="BH109" s="59">
        <f t="shared" si="119"/>
        <v>468</v>
      </c>
      <c r="BI109" s="58">
        <f t="shared" si="120"/>
        <v>24720.250000000011</v>
      </c>
      <c r="BJ109" s="60">
        <f t="shared" si="121"/>
        <v>33626.379999999983</v>
      </c>
      <c r="BK109" s="61">
        <v>25685.139999999989</v>
      </c>
      <c r="BL109" s="61">
        <f t="shared" si="122"/>
        <v>560.44000000000005</v>
      </c>
      <c r="BM109" s="61">
        <f t="shared" si="123"/>
        <v>26245.579999999987</v>
      </c>
      <c r="BN109" s="61">
        <v>25308.96000000001</v>
      </c>
      <c r="BO109" s="61">
        <f t="shared" si="124"/>
        <v>552.59</v>
      </c>
      <c r="BP109" s="60">
        <f t="shared" si="125"/>
        <v>25861.55000000001</v>
      </c>
      <c r="BQ109" s="62">
        <f t="shared" si="80"/>
        <v>5171.2800000000352</v>
      </c>
      <c r="BR109" s="63">
        <v>3249.7100000000014</v>
      </c>
      <c r="BS109" s="63">
        <f t="shared" si="81"/>
        <v>86.19</v>
      </c>
      <c r="BT109" s="63">
        <f t="shared" si="82"/>
        <v>3335.9000000000015</v>
      </c>
      <c r="BU109" s="63">
        <v>3202.3700000000008</v>
      </c>
      <c r="BV109" s="63">
        <f t="shared" si="83"/>
        <v>84.98</v>
      </c>
      <c r="BW109" s="62">
        <f t="shared" si="84"/>
        <v>3287.3500000000008</v>
      </c>
      <c r="BX109" s="64">
        <f t="shared" si="85"/>
        <v>0</v>
      </c>
      <c r="BY109" s="65">
        <v>0</v>
      </c>
      <c r="BZ109" s="65">
        <f t="shared" si="86"/>
        <v>0</v>
      </c>
      <c r="CA109" s="65">
        <f t="shared" si="87"/>
        <v>0</v>
      </c>
      <c r="CB109" s="65">
        <v>0</v>
      </c>
      <c r="CC109" s="65">
        <f t="shared" si="88"/>
        <v>0</v>
      </c>
      <c r="CD109" s="64">
        <f t="shared" si="89"/>
        <v>0</v>
      </c>
      <c r="CE109" s="367">
        <f t="shared" si="90"/>
        <v>0</v>
      </c>
      <c r="CF109" s="368">
        <v>0</v>
      </c>
      <c r="CG109" s="368">
        <f t="shared" si="99"/>
        <v>0</v>
      </c>
      <c r="CH109" s="368">
        <f t="shared" si="100"/>
        <v>0</v>
      </c>
      <c r="CI109" s="368">
        <v>0</v>
      </c>
      <c r="CJ109" s="368">
        <f t="shared" si="101"/>
        <v>0</v>
      </c>
      <c r="CK109" s="367">
        <f t="shared" si="91"/>
        <v>0</v>
      </c>
      <c r="CL109" s="66">
        <f t="shared" si="92"/>
        <v>0</v>
      </c>
      <c r="CM109" s="67">
        <v>0</v>
      </c>
      <c r="CN109" s="67">
        <f t="shared" si="95"/>
        <v>0</v>
      </c>
      <c r="CO109" s="67">
        <f t="shared" si="96"/>
        <v>0</v>
      </c>
      <c r="CP109" s="67">
        <v>0</v>
      </c>
      <c r="CQ109" s="67">
        <f t="shared" si="97"/>
        <v>0</v>
      </c>
      <c r="CR109" s="66">
        <f t="shared" si="98"/>
        <v>0</v>
      </c>
    </row>
    <row r="110" spans="1:96" s="74" customFormat="1">
      <c r="A110" s="69"/>
      <c r="B110" s="69"/>
      <c r="C110" s="115" t="s">
        <v>197</v>
      </c>
      <c r="D110" s="117" t="s">
        <v>198</v>
      </c>
      <c r="E110" s="52">
        <v>0</v>
      </c>
      <c r="F110" s="52"/>
      <c r="G110" s="53">
        <v>0</v>
      </c>
      <c r="H110" s="52"/>
      <c r="I110" s="53">
        <v>29908.209999999995</v>
      </c>
      <c r="J110" s="52"/>
      <c r="K110" s="53">
        <v>2025.1199999999844</v>
      </c>
      <c r="L110" s="52"/>
      <c r="M110" s="53">
        <v>2351.4999999999991</v>
      </c>
      <c r="N110" s="53"/>
      <c r="O110" s="53">
        <v>2608.8300000000245</v>
      </c>
      <c r="P110" s="53"/>
      <c r="Q110" s="53">
        <v>0.47999999999592546</v>
      </c>
      <c r="R110" s="53"/>
      <c r="S110" s="53">
        <v>7.2759576141834259E-12</v>
      </c>
      <c r="T110" s="53"/>
      <c r="U110" s="53">
        <f t="shared" si="93"/>
        <v>0</v>
      </c>
      <c r="V110" s="53"/>
      <c r="W110" s="53">
        <v>36894.140000000007</v>
      </c>
      <c r="X110" s="53"/>
      <c r="Y110" s="116">
        <v>0.2</v>
      </c>
      <c r="Z110" s="71"/>
      <c r="AA110" s="348">
        <f t="shared" si="76"/>
        <v>36894.140000000007</v>
      </c>
      <c r="AB110" s="349">
        <v>36819.630000000034</v>
      </c>
      <c r="AC110" s="348">
        <f t="shared" si="94"/>
        <v>614.9</v>
      </c>
      <c r="AD110" s="346">
        <f t="shared" si="77"/>
        <v>37434.530000000035</v>
      </c>
      <c r="AE110" s="349">
        <v>36277.48000000001</v>
      </c>
      <c r="AF110" s="348">
        <f t="shared" si="78"/>
        <v>606.29</v>
      </c>
      <c r="AG110" s="348">
        <f t="shared" si="79"/>
        <v>36883.770000000011</v>
      </c>
      <c r="AH110" s="55">
        <f t="shared" si="102"/>
        <v>0</v>
      </c>
      <c r="AI110" s="72">
        <v>0</v>
      </c>
      <c r="AJ110" s="55">
        <f t="shared" si="103"/>
        <v>0</v>
      </c>
      <c r="AK110" s="72">
        <f t="shared" si="104"/>
        <v>0</v>
      </c>
      <c r="AL110" s="72">
        <v>0</v>
      </c>
      <c r="AM110" s="55">
        <f t="shared" si="105"/>
        <v>0</v>
      </c>
      <c r="AN110" s="72">
        <f t="shared" si="106"/>
        <v>0</v>
      </c>
      <c r="AO110" s="56">
        <f t="shared" si="107"/>
        <v>0</v>
      </c>
      <c r="AP110" s="56">
        <v>0</v>
      </c>
      <c r="AQ110" s="56">
        <f t="shared" si="108"/>
        <v>0</v>
      </c>
      <c r="AR110" s="73">
        <f t="shared" si="109"/>
        <v>0</v>
      </c>
      <c r="AS110" s="56">
        <v>0</v>
      </c>
      <c r="AT110" s="56">
        <f t="shared" si="110"/>
        <v>0</v>
      </c>
      <c r="AU110" s="73">
        <f t="shared" si="111"/>
        <v>0</v>
      </c>
      <c r="AV110" s="57">
        <f t="shared" si="126"/>
        <v>29908.209999999995</v>
      </c>
      <c r="AW110" s="57">
        <v>31922.230000000029</v>
      </c>
      <c r="AX110" s="114">
        <f t="shared" si="112"/>
        <v>498.47</v>
      </c>
      <c r="AY110" s="57">
        <f t="shared" si="113"/>
        <v>32420.70000000003</v>
      </c>
      <c r="AZ110" s="114">
        <v>31451.460000000043</v>
      </c>
      <c r="BA110" s="114">
        <f t="shared" si="114"/>
        <v>491.49</v>
      </c>
      <c r="BB110" s="57">
        <f t="shared" si="115"/>
        <v>31942.950000000044</v>
      </c>
      <c r="BC110" s="58">
        <f t="shared" si="116"/>
        <v>2025.1199999999844</v>
      </c>
      <c r="BD110" s="59">
        <v>1625.73</v>
      </c>
      <c r="BE110" s="59">
        <f t="shared" si="117"/>
        <v>33.75</v>
      </c>
      <c r="BF110" s="58">
        <f t="shared" si="118"/>
        <v>1659.48</v>
      </c>
      <c r="BG110" s="59">
        <v>1601.8299999999997</v>
      </c>
      <c r="BH110" s="59">
        <f t="shared" si="119"/>
        <v>33.28</v>
      </c>
      <c r="BI110" s="58">
        <f t="shared" si="120"/>
        <v>1635.1099999999997</v>
      </c>
      <c r="BJ110" s="60">
        <f t="shared" si="121"/>
        <v>2351.4999999999991</v>
      </c>
      <c r="BK110" s="61">
        <v>1826.6300000000017</v>
      </c>
      <c r="BL110" s="61">
        <f t="shared" si="122"/>
        <v>39.19</v>
      </c>
      <c r="BM110" s="61">
        <f t="shared" si="123"/>
        <v>1865.8200000000018</v>
      </c>
      <c r="BN110" s="61">
        <v>1799.8100000000018</v>
      </c>
      <c r="BO110" s="61">
        <f t="shared" si="124"/>
        <v>38.64</v>
      </c>
      <c r="BP110" s="60">
        <f t="shared" si="125"/>
        <v>1838.4500000000019</v>
      </c>
      <c r="BQ110" s="62">
        <f t="shared" si="80"/>
        <v>2608.8300000000245</v>
      </c>
      <c r="BR110" s="63">
        <v>1444.6700000000005</v>
      </c>
      <c r="BS110" s="63">
        <f t="shared" si="81"/>
        <v>43.48</v>
      </c>
      <c r="BT110" s="63">
        <f t="shared" si="82"/>
        <v>1488.1500000000005</v>
      </c>
      <c r="BU110" s="63">
        <v>1423.7299999999991</v>
      </c>
      <c r="BV110" s="63">
        <f t="shared" si="83"/>
        <v>42.87</v>
      </c>
      <c r="BW110" s="62">
        <f t="shared" si="84"/>
        <v>1466.599999999999</v>
      </c>
      <c r="BX110" s="64">
        <f t="shared" si="85"/>
        <v>0.47999999999592546</v>
      </c>
      <c r="BY110" s="65">
        <v>0.29000000000000009</v>
      </c>
      <c r="BZ110" s="65">
        <f t="shared" si="86"/>
        <v>0.01</v>
      </c>
      <c r="CA110" s="65">
        <f t="shared" si="87"/>
        <v>0.3000000000000001</v>
      </c>
      <c r="CB110" s="65">
        <v>0.29000000000000009</v>
      </c>
      <c r="CC110" s="65">
        <f t="shared" si="88"/>
        <v>0.01</v>
      </c>
      <c r="CD110" s="64">
        <f t="shared" si="89"/>
        <v>0.3000000000000001</v>
      </c>
      <c r="CE110" s="367">
        <f t="shared" si="90"/>
        <v>7.2759576141834259E-12</v>
      </c>
      <c r="CF110" s="368">
        <v>0</v>
      </c>
      <c r="CG110" s="368">
        <f t="shared" si="99"/>
        <v>0</v>
      </c>
      <c r="CH110" s="368">
        <f t="shared" si="100"/>
        <v>0</v>
      </c>
      <c r="CI110" s="368">
        <v>0</v>
      </c>
      <c r="CJ110" s="368">
        <f t="shared" si="101"/>
        <v>0</v>
      </c>
      <c r="CK110" s="367">
        <f t="shared" si="91"/>
        <v>0</v>
      </c>
      <c r="CL110" s="66">
        <f t="shared" si="92"/>
        <v>0</v>
      </c>
      <c r="CM110" s="67">
        <v>0</v>
      </c>
      <c r="CN110" s="67">
        <f t="shared" si="95"/>
        <v>0</v>
      </c>
      <c r="CO110" s="67">
        <f t="shared" si="96"/>
        <v>0</v>
      </c>
      <c r="CP110" s="67">
        <v>0</v>
      </c>
      <c r="CQ110" s="67">
        <f t="shared" si="97"/>
        <v>0</v>
      </c>
      <c r="CR110" s="66">
        <f t="shared" si="98"/>
        <v>0</v>
      </c>
    </row>
    <row r="111" spans="1:96" s="74" customFormat="1">
      <c r="A111" s="69"/>
      <c r="B111" s="69"/>
      <c r="C111" s="115" t="s">
        <v>199</v>
      </c>
      <c r="D111" s="117" t="s">
        <v>200</v>
      </c>
      <c r="E111" s="52">
        <v>0</v>
      </c>
      <c r="F111" s="52"/>
      <c r="G111" s="53">
        <v>0</v>
      </c>
      <c r="H111" s="52"/>
      <c r="I111" s="53">
        <v>68834.519999999975</v>
      </c>
      <c r="J111" s="52"/>
      <c r="K111" s="53">
        <v>9812.8200000000361</v>
      </c>
      <c r="L111" s="52"/>
      <c r="M111" s="53">
        <v>149.30999999999992</v>
      </c>
      <c r="N111" s="53"/>
      <c r="O111" s="53">
        <v>-2.2453150450019166E-12</v>
      </c>
      <c r="P111" s="53"/>
      <c r="Q111" s="53">
        <v>0</v>
      </c>
      <c r="R111" s="53"/>
      <c r="S111" s="53">
        <v>0</v>
      </c>
      <c r="T111" s="53"/>
      <c r="U111" s="53">
        <f t="shared" si="93"/>
        <v>0</v>
      </c>
      <c r="V111" s="53"/>
      <c r="W111" s="53">
        <v>78796.650000000009</v>
      </c>
      <c r="X111" s="53"/>
      <c r="Y111" s="116">
        <v>0.2</v>
      </c>
      <c r="Z111" s="71"/>
      <c r="AA111" s="348">
        <f t="shared" si="76"/>
        <v>78796.650000000009</v>
      </c>
      <c r="AB111" s="349">
        <v>87363.979999999952</v>
      </c>
      <c r="AC111" s="348">
        <f t="shared" si="94"/>
        <v>1313.28</v>
      </c>
      <c r="AD111" s="346">
        <f t="shared" si="77"/>
        <v>88677.259999999951</v>
      </c>
      <c r="AE111" s="349">
        <v>86075.150000000038</v>
      </c>
      <c r="AF111" s="348">
        <f t="shared" si="78"/>
        <v>1294.8900000000001</v>
      </c>
      <c r="AG111" s="348">
        <f t="shared" si="79"/>
        <v>87370.040000000037</v>
      </c>
      <c r="AH111" s="55">
        <f t="shared" si="102"/>
        <v>0</v>
      </c>
      <c r="AI111" s="72">
        <v>0</v>
      </c>
      <c r="AJ111" s="55">
        <f t="shared" si="103"/>
        <v>0</v>
      </c>
      <c r="AK111" s="72">
        <f t="shared" si="104"/>
        <v>0</v>
      </c>
      <c r="AL111" s="72">
        <v>0</v>
      </c>
      <c r="AM111" s="55">
        <f t="shared" si="105"/>
        <v>0</v>
      </c>
      <c r="AN111" s="72">
        <f t="shared" si="106"/>
        <v>0</v>
      </c>
      <c r="AO111" s="56">
        <f t="shared" si="107"/>
        <v>0</v>
      </c>
      <c r="AP111" s="56">
        <v>0</v>
      </c>
      <c r="AQ111" s="56">
        <f t="shared" si="108"/>
        <v>0</v>
      </c>
      <c r="AR111" s="73">
        <f t="shared" si="109"/>
        <v>0</v>
      </c>
      <c r="AS111" s="56">
        <v>0</v>
      </c>
      <c r="AT111" s="56">
        <f t="shared" si="110"/>
        <v>0</v>
      </c>
      <c r="AU111" s="73">
        <f t="shared" si="111"/>
        <v>0</v>
      </c>
      <c r="AV111" s="57">
        <f t="shared" si="126"/>
        <v>68834.519999999975</v>
      </c>
      <c r="AW111" s="57">
        <v>73446.720000000001</v>
      </c>
      <c r="AX111" s="114">
        <f t="shared" si="112"/>
        <v>1147.24</v>
      </c>
      <c r="AY111" s="57">
        <f t="shared" si="113"/>
        <v>74593.960000000006</v>
      </c>
      <c r="AZ111" s="114">
        <v>72363.92999999992</v>
      </c>
      <c r="BA111" s="114">
        <f t="shared" si="114"/>
        <v>1131.18</v>
      </c>
      <c r="BB111" s="57">
        <f t="shared" si="115"/>
        <v>73495.109999999913</v>
      </c>
      <c r="BC111" s="58">
        <f t="shared" si="116"/>
        <v>9812.8200000000361</v>
      </c>
      <c r="BD111" s="59">
        <v>13799.129999999979</v>
      </c>
      <c r="BE111" s="59">
        <f t="shared" si="117"/>
        <v>163.55000000000001</v>
      </c>
      <c r="BF111" s="58">
        <f t="shared" si="118"/>
        <v>13962.679999999978</v>
      </c>
      <c r="BG111" s="59">
        <v>13594.980000000016</v>
      </c>
      <c r="BH111" s="59">
        <f t="shared" si="119"/>
        <v>161.26</v>
      </c>
      <c r="BI111" s="58">
        <f t="shared" si="120"/>
        <v>13756.240000000016</v>
      </c>
      <c r="BJ111" s="60">
        <f t="shared" si="121"/>
        <v>149.30999999999992</v>
      </c>
      <c r="BK111" s="61">
        <v>118.12999999999992</v>
      </c>
      <c r="BL111" s="61">
        <f t="shared" si="122"/>
        <v>2.4900000000000002</v>
      </c>
      <c r="BM111" s="61">
        <f t="shared" si="123"/>
        <v>120.61999999999992</v>
      </c>
      <c r="BN111" s="61">
        <v>116.40999999999994</v>
      </c>
      <c r="BO111" s="61">
        <f t="shared" si="124"/>
        <v>2.46</v>
      </c>
      <c r="BP111" s="60">
        <f t="shared" si="125"/>
        <v>118.86999999999993</v>
      </c>
      <c r="BQ111" s="62">
        <f t="shared" si="80"/>
        <v>-2.2453150450019166E-12</v>
      </c>
      <c r="BR111" s="63">
        <v>0</v>
      </c>
      <c r="BS111" s="63">
        <f t="shared" si="81"/>
        <v>0</v>
      </c>
      <c r="BT111" s="63">
        <f t="shared" si="82"/>
        <v>0</v>
      </c>
      <c r="BU111" s="63">
        <v>0</v>
      </c>
      <c r="BV111" s="63">
        <f t="shared" si="83"/>
        <v>0</v>
      </c>
      <c r="BW111" s="62">
        <f t="shared" si="84"/>
        <v>0</v>
      </c>
      <c r="BX111" s="64">
        <f t="shared" si="85"/>
        <v>0</v>
      </c>
      <c r="BY111" s="65">
        <v>0</v>
      </c>
      <c r="BZ111" s="65">
        <f t="shared" si="86"/>
        <v>0</v>
      </c>
      <c r="CA111" s="65">
        <f t="shared" si="87"/>
        <v>0</v>
      </c>
      <c r="CB111" s="65">
        <v>0</v>
      </c>
      <c r="CC111" s="65">
        <f t="shared" si="88"/>
        <v>0</v>
      </c>
      <c r="CD111" s="64">
        <f t="shared" si="89"/>
        <v>0</v>
      </c>
      <c r="CE111" s="367">
        <f t="shared" si="90"/>
        <v>0</v>
      </c>
      <c r="CF111" s="368">
        <v>0</v>
      </c>
      <c r="CG111" s="368">
        <f t="shared" si="99"/>
        <v>0</v>
      </c>
      <c r="CH111" s="368">
        <f t="shared" si="100"/>
        <v>0</v>
      </c>
      <c r="CI111" s="368">
        <v>0</v>
      </c>
      <c r="CJ111" s="368">
        <f t="shared" si="101"/>
        <v>0</v>
      </c>
      <c r="CK111" s="367">
        <f t="shared" si="91"/>
        <v>0</v>
      </c>
      <c r="CL111" s="66">
        <f t="shared" si="92"/>
        <v>0</v>
      </c>
      <c r="CM111" s="67">
        <v>0</v>
      </c>
      <c r="CN111" s="67">
        <f t="shared" si="95"/>
        <v>0</v>
      </c>
      <c r="CO111" s="67">
        <f t="shared" si="96"/>
        <v>0</v>
      </c>
      <c r="CP111" s="67">
        <v>0</v>
      </c>
      <c r="CQ111" s="67">
        <f t="shared" si="97"/>
        <v>0</v>
      </c>
      <c r="CR111" s="66">
        <f t="shared" si="98"/>
        <v>0</v>
      </c>
    </row>
    <row r="112" spans="1:96" s="74" customFormat="1">
      <c r="A112" s="69"/>
      <c r="B112" s="69"/>
      <c r="C112" s="115" t="s">
        <v>201</v>
      </c>
      <c r="D112" s="117" t="s">
        <v>202</v>
      </c>
      <c r="E112" s="52">
        <v>0</v>
      </c>
      <c r="F112" s="52"/>
      <c r="G112" s="53">
        <v>0</v>
      </c>
      <c r="H112" s="52"/>
      <c r="I112" s="53">
        <v>66170.77</v>
      </c>
      <c r="J112" s="52"/>
      <c r="K112" s="53">
        <v>22260.900000000009</v>
      </c>
      <c r="L112" s="52"/>
      <c r="M112" s="53">
        <v>46204.07999999998</v>
      </c>
      <c r="N112" s="53"/>
      <c r="O112" s="53">
        <v>5841.130000000041</v>
      </c>
      <c r="P112" s="53"/>
      <c r="Q112" s="53">
        <v>15.079999999987194</v>
      </c>
      <c r="R112" s="53"/>
      <c r="S112" s="53">
        <v>-2.9103830456733704E-11</v>
      </c>
      <c r="T112" s="53"/>
      <c r="U112" s="53">
        <f t="shared" si="93"/>
        <v>0</v>
      </c>
      <c r="V112" s="53"/>
      <c r="W112" s="53">
        <v>140491.96</v>
      </c>
      <c r="X112" s="53"/>
      <c r="Y112" s="116">
        <v>0.2</v>
      </c>
      <c r="Z112" s="71"/>
      <c r="AA112" s="348">
        <f t="shared" si="76"/>
        <v>140491.96</v>
      </c>
      <c r="AB112" s="349">
        <v>128056.02</v>
      </c>
      <c r="AC112" s="348">
        <f t="shared" si="94"/>
        <v>2341.5300000000002</v>
      </c>
      <c r="AD112" s="346">
        <f t="shared" si="77"/>
        <v>130397.55</v>
      </c>
      <c r="AE112" s="349">
        <v>126173.87000000001</v>
      </c>
      <c r="AF112" s="348">
        <f t="shared" si="78"/>
        <v>2308.75</v>
      </c>
      <c r="AG112" s="348">
        <f t="shared" si="79"/>
        <v>128482.62000000001</v>
      </c>
      <c r="AH112" s="55">
        <f t="shared" si="102"/>
        <v>0</v>
      </c>
      <c r="AI112" s="72">
        <v>0</v>
      </c>
      <c r="AJ112" s="55">
        <f t="shared" si="103"/>
        <v>0</v>
      </c>
      <c r="AK112" s="72">
        <f t="shared" si="104"/>
        <v>0</v>
      </c>
      <c r="AL112" s="72">
        <v>0</v>
      </c>
      <c r="AM112" s="55">
        <f t="shared" si="105"/>
        <v>0</v>
      </c>
      <c r="AN112" s="72">
        <f t="shared" si="106"/>
        <v>0</v>
      </c>
      <c r="AO112" s="56">
        <f t="shared" si="107"/>
        <v>0</v>
      </c>
      <c r="AP112" s="56">
        <v>0</v>
      </c>
      <c r="AQ112" s="56">
        <f t="shared" si="108"/>
        <v>0</v>
      </c>
      <c r="AR112" s="73">
        <f t="shared" si="109"/>
        <v>0</v>
      </c>
      <c r="AS112" s="56">
        <v>0</v>
      </c>
      <c r="AT112" s="56">
        <f t="shared" si="110"/>
        <v>0</v>
      </c>
      <c r="AU112" s="73">
        <f t="shared" si="111"/>
        <v>0</v>
      </c>
      <c r="AV112" s="57">
        <f t="shared" si="126"/>
        <v>66170.77</v>
      </c>
      <c r="AW112" s="57">
        <v>70582.429999999964</v>
      </c>
      <c r="AX112" s="114">
        <f t="shared" si="112"/>
        <v>1102.8499999999999</v>
      </c>
      <c r="AY112" s="57">
        <f t="shared" si="113"/>
        <v>71685.27999999997</v>
      </c>
      <c r="AZ112" s="114">
        <v>69542.030000000028</v>
      </c>
      <c r="BA112" s="114">
        <f t="shared" si="114"/>
        <v>1087.4100000000001</v>
      </c>
      <c r="BB112" s="57">
        <f t="shared" si="115"/>
        <v>70629.440000000031</v>
      </c>
      <c r="BC112" s="58">
        <f t="shared" si="116"/>
        <v>22260.900000000009</v>
      </c>
      <c r="BD112" s="59">
        <v>19528.500000000018</v>
      </c>
      <c r="BE112" s="59">
        <f t="shared" si="117"/>
        <v>371.02</v>
      </c>
      <c r="BF112" s="58">
        <f t="shared" si="118"/>
        <v>19899.520000000019</v>
      </c>
      <c r="BG112" s="59">
        <v>19241.58000000002</v>
      </c>
      <c r="BH112" s="59">
        <f t="shared" si="119"/>
        <v>365.83</v>
      </c>
      <c r="BI112" s="58">
        <f t="shared" si="120"/>
        <v>19607.410000000022</v>
      </c>
      <c r="BJ112" s="60">
        <f t="shared" si="121"/>
        <v>46204.07999999998</v>
      </c>
      <c r="BK112" s="61">
        <v>34377.589999999989</v>
      </c>
      <c r="BL112" s="61">
        <f t="shared" si="122"/>
        <v>770.07</v>
      </c>
      <c r="BM112" s="61">
        <f t="shared" si="123"/>
        <v>35147.659999999989</v>
      </c>
      <c r="BN112" s="61">
        <v>33874.680000000022</v>
      </c>
      <c r="BO112" s="61">
        <f t="shared" si="124"/>
        <v>759.29</v>
      </c>
      <c r="BP112" s="60">
        <f t="shared" si="125"/>
        <v>34633.970000000023</v>
      </c>
      <c r="BQ112" s="62">
        <f t="shared" si="80"/>
        <v>5841.130000000041</v>
      </c>
      <c r="BR112" s="63">
        <v>3562.4399999999978</v>
      </c>
      <c r="BS112" s="63">
        <f t="shared" si="81"/>
        <v>97.35</v>
      </c>
      <c r="BT112" s="63">
        <f t="shared" si="82"/>
        <v>3659.7899999999977</v>
      </c>
      <c r="BU112" s="63">
        <v>3510.6499999999974</v>
      </c>
      <c r="BV112" s="63">
        <f t="shared" si="83"/>
        <v>95.99</v>
      </c>
      <c r="BW112" s="62">
        <f t="shared" si="84"/>
        <v>3606.6399999999971</v>
      </c>
      <c r="BX112" s="64">
        <f t="shared" si="85"/>
        <v>15.079999999987194</v>
      </c>
      <c r="BY112" s="65">
        <v>5.55</v>
      </c>
      <c r="BZ112" s="65">
        <f t="shared" si="86"/>
        <v>0.25</v>
      </c>
      <c r="CA112" s="65">
        <f t="shared" si="87"/>
        <v>5.8</v>
      </c>
      <c r="CB112" s="65">
        <v>5.55</v>
      </c>
      <c r="CC112" s="65">
        <f t="shared" si="88"/>
        <v>0.25</v>
      </c>
      <c r="CD112" s="64">
        <f t="shared" si="89"/>
        <v>5.8</v>
      </c>
      <c r="CE112" s="367">
        <f t="shared" si="90"/>
        <v>-2.9103830456733704E-11</v>
      </c>
      <c r="CF112" s="368">
        <v>0</v>
      </c>
      <c r="CG112" s="368">
        <f t="shared" si="99"/>
        <v>0</v>
      </c>
      <c r="CH112" s="368">
        <f t="shared" si="100"/>
        <v>0</v>
      </c>
      <c r="CI112" s="368">
        <v>0</v>
      </c>
      <c r="CJ112" s="368">
        <f t="shared" si="101"/>
        <v>0</v>
      </c>
      <c r="CK112" s="367">
        <f t="shared" si="91"/>
        <v>0</v>
      </c>
      <c r="CL112" s="66">
        <f t="shared" si="92"/>
        <v>0</v>
      </c>
      <c r="CM112" s="67">
        <v>0</v>
      </c>
      <c r="CN112" s="67">
        <f t="shared" si="95"/>
        <v>0</v>
      </c>
      <c r="CO112" s="67">
        <f t="shared" si="96"/>
        <v>0</v>
      </c>
      <c r="CP112" s="67">
        <v>0</v>
      </c>
      <c r="CQ112" s="67">
        <f t="shared" si="97"/>
        <v>0</v>
      </c>
      <c r="CR112" s="66">
        <f t="shared" si="98"/>
        <v>0</v>
      </c>
    </row>
    <row r="113" spans="1:96" s="74" customFormat="1">
      <c r="A113" s="69"/>
      <c r="B113" s="69"/>
      <c r="C113" s="115" t="s">
        <v>203</v>
      </c>
      <c r="D113" s="117" t="s">
        <v>204</v>
      </c>
      <c r="E113" s="52">
        <v>0</v>
      </c>
      <c r="F113" s="52"/>
      <c r="G113" s="53">
        <v>0</v>
      </c>
      <c r="H113" s="52"/>
      <c r="I113" s="53">
        <v>11173.630000000001</v>
      </c>
      <c r="J113" s="52"/>
      <c r="K113" s="53">
        <v>39175.86</v>
      </c>
      <c r="L113" s="52"/>
      <c r="M113" s="53">
        <v>3034.8100000000027</v>
      </c>
      <c r="N113" s="53"/>
      <c r="O113" s="53">
        <v>-5.0022208597511053E-12</v>
      </c>
      <c r="P113" s="53"/>
      <c r="Q113" s="53">
        <v>0</v>
      </c>
      <c r="R113" s="53"/>
      <c r="S113" s="53">
        <v>0</v>
      </c>
      <c r="T113" s="53"/>
      <c r="U113" s="53">
        <f t="shared" si="93"/>
        <v>0</v>
      </c>
      <c r="V113" s="53"/>
      <c r="W113" s="53">
        <v>53384.299999999996</v>
      </c>
      <c r="X113" s="53"/>
      <c r="Y113" s="116">
        <v>0.2</v>
      </c>
      <c r="Z113" s="71"/>
      <c r="AA113" s="348">
        <f t="shared" si="76"/>
        <v>53384.299999999996</v>
      </c>
      <c r="AB113" s="349">
        <v>47850.239999999998</v>
      </c>
      <c r="AC113" s="348">
        <f t="shared" si="94"/>
        <v>889.74</v>
      </c>
      <c r="AD113" s="346">
        <f t="shared" si="77"/>
        <v>48739.979999999996</v>
      </c>
      <c r="AE113" s="349">
        <v>47146.999999999971</v>
      </c>
      <c r="AF113" s="348">
        <f t="shared" si="78"/>
        <v>877.28</v>
      </c>
      <c r="AG113" s="348">
        <f t="shared" si="79"/>
        <v>48024.27999999997</v>
      </c>
      <c r="AH113" s="55">
        <f t="shared" si="102"/>
        <v>0</v>
      </c>
      <c r="AI113" s="72">
        <v>0</v>
      </c>
      <c r="AJ113" s="55">
        <f t="shared" si="103"/>
        <v>0</v>
      </c>
      <c r="AK113" s="72">
        <f t="shared" si="104"/>
        <v>0</v>
      </c>
      <c r="AL113" s="72">
        <v>0</v>
      </c>
      <c r="AM113" s="55">
        <f t="shared" si="105"/>
        <v>0</v>
      </c>
      <c r="AN113" s="72">
        <f t="shared" si="106"/>
        <v>0</v>
      </c>
      <c r="AO113" s="56">
        <f t="shared" si="107"/>
        <v>0</v>
      </c>
      <c r="AP113" s="56">
        <v>0</v>
      </c>
      <c r="AQ113" s="56">
        <f t="shared" si="108"/>
        <v>0</v>
      </c>
      <c r="AR113" s="73">
        <f t="shared" si="109"/>
        <v>0</v>
      </c>
      <c r="AS113" s="56">
        <v>0</v>
      </c>
      <c r="AT113" s="56">
        <f t="shared" si="110"/>
        <v>0</v>
      </c>
      <c r="AU113" s="73">
        <f t="shared" si="111"/>
        <v>0</v>
      </c>
      <c r="AV113" s="57">
        <f t="shared" si="126"/>
        <v>11173.630000000001</v>
      </c>
      <c r="AW113" s="57">
        <v>11918.719999999981</v>
      </c>
      <c r="AX113" s="114">
        <f t="shared" si="112"/>
        <v>186.23</v>
      </c>
      <c r="AY113" s="57">
        <f t="shared" si="113"/>
        <v>12104.949999999981</v>
      </c>
      <c r="AZ113" s="114">
        <v>11743.130000000006</v>
      </c>
      <c r="BA113" s="114">
        <f t="shared" si="114"/>
        <v>183.62</v>
      </c>
      <c r="BB113" s="57">
        <f t="shared" si="115"/>
        <v>11926.750000000007</v>
      </c>
      <c r="BC113" s="58">
        <f t="shared" si="116"/>
        <v>39175.86</v>
      </c>
      <c r="BD113" s="59">
        <v>33399.87000000001</v>
      </c>
      <c r="BE113" s="59">
        <f t="shared" si="117"/>
        <v>652.92999999999995</v>
      </c>
      <c r="BF113" s="58">
        <f t="shared" si="118"/>
        <v>34052.80000000001</v>
      </c>
      <c r="BG113" s="59">
        <v>32909.75</v>
      </c>
      <c r="BH113" s="59">
        <f t="shared" si="119"/>
        <v>643.79</v>
      </c>
      <c r="BI113" s="58">
        <f t="shared" si="120"/>
        <v>33553.54</v>
      </c>
      <c r="BJ113" s="60">
        <f t="shared" si="121"/>
        <v>3034.8100000000027</v>
      </c>
      <c r="BK113" s="61">
        <v>2531.6699999999983</v>
      </c>
      <c r="BL113" s="61">
        <f t="shared" si="122"/>
        <v>50.58</v>
      </c>
      <c r="BM113" s="61">
        <f t="shared" si="123"/>
        <v>2582.2499999999982</v>
      </c>
      <c r="BN113" s="61">
        <v>2494.469999999998</v>
      </c>
      <c r="BO113" s="61">
        <f t="shared" si="124"/>
        <v>49.87</v>
      </c>
      <c r="BP113" s="60">
        <f t="shared" si="125"/>
        <v>2544.3399999999979</v>
      </c>
      <c r="BQ113" s="62">
        <f t="shared" si="80"/>
        <v>-5.0022208597511053E-12</v>
      </c>
      <c r="BR113" s="63">
        <v>0</v>
      </c>
      <c r="BS113" s="63">
        <f t="shared" si="81"/>
        <v>0</v>
      </c>
      <c r="BT113" s="63">
        <f t="shared" si="82"/>
        <v>0</v>
      </c>
      <c r="BU113" s="63">
        <v>0</v>
      </c>
      <c r="BV113" s="63">
        <f t="shared" si="83"/>
        <v>0</v>
      </c>
      <c r="BW113" s="62">
        <f t="shared" si="84"/>
        <v>0</v>
      </c>
      <c r="BX113" s="64">
        <f t="shared" si="85"/>
        <v>0</v>
      </c>
      <c r="BY113" s="65">
        <v>0</v>
      </c>
      <c r="BZ113" s="65">
        <f t="shared" si="86"/>
        <v>0</v>
      </c>
      <c r="CA113" s="65">
        <f t="shared" si="87"/>
        <v>0</v>
      </c>
      <c r="CB113" s="65">
        <v>0</v>
      </c>
      <c r="CC113" s="65">
        <f t="shared" si="88"/>
        <v>0</v>
      </c>
      <c r="CD113" s="64">
        <f t="shared" si="89"/>
        <v>0</v>
      </c>
      <c r="CE113" s="367">
        <f t="shared" si="90"/>
        <v>0</v>
      </c>
      <c r="CF113" s="368">
        <v>0</v>
      </c>
      <c r="CG113" s="368">
        <f t="shared" si="99"/>
        <v>0</v>
      </c>
      <c r="CH113" s="368">
        <f t="shared" si="100"/>
        <v>0</v>
      </c>
      <c r="CI113" s="368">
        <v>0</v>
      </c>
      <c r="CJ113" s="368">
        <f t="shared" si="101"/>
        <v>0</v>
      </c>
      <c r="CK113" s="367">
        <f t="shared" si="91"/>
        <v>0</v>
      </c>
      <c r="CL113" s="66">
        <f t="shared" si="92"/>
        <v>0</v>
      </c>
      <c r="CM113" s="67">
        <v>0</v>
      </c>
      <c r="CN113" s="67">
        <f t="shared" si="95"/>
        <v>0</v>
      </c>
      <c r="CO113" s="67">
        <f t="shared" si="96"/>
        <v>0</v>
      </c>
      <c r="CP113" s="67">
        <v>0</v>
      </c>
      <c r="CQ113" s="67">
        <f t="shared" si="97"/>
        <v>0</v>
      </c>
      <c r="CR113" s="66">
        <f t="shared" si="98"/>
        <v>0</v>
      </c>
    </row>
    <row r="114" spans="1:96" s="74" customFormat="1">
      <c r="A114" s="69"/>
      <c r="B114" s="69"/>
      <c r="C114" s="115" t="s">
        <v>205</v>
      </c>
      <c r="D114" s="117" t="s">
        <v>206</v>
      </c>
      <c r="E114" s="52">
        <v>0</v>
      </c>
      <c r="F114" s="52"/>
      <c r="G114" s="53">
        <v>0</v>
      </c>
      <c r="H114" s="52"/>
      <c r="I114" s="53">
        <v>0</v>
      </c>
      <c r="J114" s="52"/>
      <c r="K114" s="53">
        <v>43771.31</v>
      </c>
      <c r="L114" s="52"/>
      <c r="M114" s="53">
        <v>316.76</v>
      </c>
      <c r="N114" s="53"/>
      <c r="O114" s="53">
        <v>9.3223206931725144E-12</v>
      </c>
      <c r="P114" s="53"/>
      <c r="Q114" s="53">
        <v>0</v>
      </c>
      <c r="R114" s="53"/>
      <c r="S114" s="53">
        <v>-7.2759576141834259E-12</v>
      </c>
      <c r="T114" s="53"/>
      <c r="U114" s="53">
        <f t="shared" si="93"/>
        <v>0</v>
      </c>
      <c r="V114" s="53"/>
      <c r="W114" s="53">
        <v>44088.07</v>
      </c>
      <c r="X114" s="53"/>
      <c r="Y114" s="116">
        <v>0.2</v>
      </c>
      <c r="Z114" s="71"/>
      <c r="AA114" s="348">
        <f t="shared" si="76"/>
        <v>44088.07</v>
      </c>
      <c r="AB114" s="349">
        <v>37798.409999999996</v>
      </c>
      <c r="AC114" s="348">
        <f t="shared" si="94"/>
        <v>734.8</v>
      </c>
      <c r="AD114" s="346">
        <f t="shared" si="77"/>
        <v>38533.21</v>
      </c>
      <c r="AE114" s="349">
        <v>37243.649999999987</v>
      </c>
      <c r="AF114" s="348">
        <f t="shared" si="78"/>
        <v>724.51</v>
      </c>
      <c r="AG114" s="348">
        <f t="shared" si="79"/>
        <v>37968.159999999989</v>
      </c>
      <c r="AH114" s="55">
        <f t="shared" si="102"/>
        <v>0</v>
      </c>
      <c r="AI114" s="72">
        <v>0</v>
      </c>
      <c r="AJ114" s="55">
        <f t="shared" si="103"/>
        <v>0</v>
      </c>
      <c r="AK114" s="72">
        <f t="shared" si="104"/>
        <v>0</v>
      </c>
      <c r="AL114" s="72">
        <v>0</v>
      </c>
      <c r="AM114" s="55">
        <f t="shared" si="105"/>
        <v>0</v>
      </c>
      <c r="AN114" s="72">
        <f t="shared" si="106"/>
        <v>0</v>
      </c>
      <c r="AO114" s="56">
        <f t="shared" si="107"/>
        <v>0</v>
      </c>
      <c r="AP114" s="56">
        <v>0</v>
      </c>
      <c r="AQ114" s="56">
        <f t="shared" si="108"/>
        <v>0</v>
      </c>
      <c r="AR114" s="73">
        <f t="shared" si="109"/>
        <v>0</v>
      </c>
      <c r="AS114" s="56">
        <v>0</v>
      </c>
      <c r="AT114" s="56">
        <f t="shared" si="110"/>
        <v>0</v>
      </c>
      <c r="AU114" s="73">
        <f t="shared" si="111"/>
        <v>0</v>
      </c>
      <c r="AV114" s="57">
        <f t="shared" si="126"/>
        <v>0</v>
      </c>
      <c r="AW114" s="57">
        <v>0</v>
      </c>
      <c r="AX114" s="114">
        <f t="shared" si="112"/>
        <v>0</v>
      </c>
      <c r="AY114" s="57">
        <f t="shared" si="113"/>
        <v>0</v>
      </c>
      <c r="AZ114" s="114">
        <v>0</v>
      </c>
      <c r="BA114" s="114">
        <f t="shared" si="114"/>
        <v>0</v>
      </c>
      <c r="BB114" s="57">
        <f t="shared" si="115"/>
        <v>0</v>
      </c>
      <c r="BC114" s="58">
        <f t="shared" si="116"/>
        <v>43771.31</v>
      </c>
      <c r="BD114" s="59">
        <v>37529.159999999996</v>
      </c>
      <c r="BE114" s="59">
        <f t="shared" si="117"/>
        <v>729.52</v>
      </c>
      <c r="BF114" s="58">
        <f t="shared" si="118"/>
        <v>38258.679999999993</v>
      </c>
      <c r="BG114" s="59">
        <v>36978.480000000018</v>
      </c>
      <c r="BH114" s="59">
        <f t="shared" si="119"/>
        <v>719.31</v>
      </c>
      <c r="BI114" s="58">
        <f t="shared" si="120"/>
        <v>37697.790000000015</v>
      </c>
      <c r="BJ114" s="60">
        <f t="shared" si="121"/>
        <v>316.76</v>
      </c>
      <c r="BK114" s="61">
        <v>269.25</v>
      </c>
      <c r="BL114" s="61">
        <f t="shared" si="122"/>
        <v>5.28</v>
      </c>
      <c r="BM114" s="61">
        <f t="shared" si="123"/>
        <v>274.52999999999997</v>
      </c>
      <c r="BN114" s="61">
        <v>265.34000000000003</v>
      </c>
      <c r="BO114" s="61">
        <f t="shared" si="124"/>
        <v>5.21</v>
      </c>
      <c r="BP114" s="60">
        <f t="shared" si="125"/>
        <v>270.55</v>
      </c>
      <c r="BQ114" s="62">
        <f t="shared" si="80"/>
        <v>9.3223206931725144E-12</v>
      </c>
      <c r="BR114" s="63">
        <v>0</v>
      </c>
      <c r="BS114" s="63">
        <f t="shared" si="81"/>
        <v>0</v>
      </c>
      <c r="BT114" s="63">
        <f t="shared" si="82"/>
        <v>0</v>
      </c>
      <c r="BU114" s="63">
        <v>0</v>
      </c>
      <c r="BV114" s="63">
        <f t="shared" si="83"/>
        <v>0</v>
      </c>
      <c r="BW114" s="62">
        <f t="shared" si="84"/>
        <v>0</v>
      </c>
      <c r="BX114" s="64">
        <f t="shared" si="85"/>
        <v>0</v>
      </c>
      <c r="BY114" s="65">
        <v>0</v>
      </c>
      <c r="BZ114" s="65">
        <f t="shared" si="86"/>
        <v>0</v>
      </c>
      <c r="CA114" s="65">
        <f t="shared" si="87"/>
        <v>0</v>
      </c>
      <c r="CB114" s="65">
        <v>0</v>
      </c>
      <c r="CC114" s="65">
        <f t="shared" si="88"/>
        <v>0</v>
      </c>
      <c r="CD114" s="64">
        <f t="shared" si="89"/>
        <v>0</v>
      </c>
      <c r="CE114" s="367">
        <f t="shared" si="90"/>
        <v>-7.2759576141834259E-12</v>
      </c>
      <c r="CF114" s="368">
        <v>0</v>
      </c>
      <c r="CG114" s="368">
        <f t="shared" si="99"/>
        <v>0</v>
      </c>
      <c r="CH114" s="368">
        <f t="shared" si="100"/>
        <v>0</v>
      </c>
      <c r="CI114" s="368">
        <v>0</v>
      </c>
      <c r="CJ114" s="368">
        <f t="shared" si="101"/>
        <v>0</v>
      </c>
      <c r="CK114" s="367">
        <f t="shared" si="91"/>
        <v>0</v>
      </c>
      <c r="CL114" s="66">
        <f t="shared" si="92"/>
        <v>0</v>
      </c>
      <c r="CM114" s="67">
        <v>0</v>
      </c>
      <c r="CN114" s="67">
        <f t="shared" si="95"/>
        <v>0</v>
      </c>
      <c r="CO114" s="67">
        <f t="shared" si="96"/>
        <v>0</v>
      </c>
      <c r="CP114" s="67">
        <v>0</v>
      </c>
      <c r="CQ114" s="67">
        <f t="shared" si="97"/>
        <v>0</v>
      </c>
      <c r="CR114" s="66">
        <f t="shared" si="98"/>
        <v>0</v>
      </c>
    </row>
    <row r="115" spans="1:96" s="74" customFormat="1">
      <c r="A115" s="69"/>
      <c r="B115" s="69"/>
      <c r="C115" s="115" t="s">
        <v>207</v>
      </c>
      <c r="D115" s="117" t="s">
        <v>208</v>
      </c>
      <c r="E115" s="52">
        <v>0</v>
      </c>
      <c r="F115" s="52"/>
      <c r="G115" s="53">
        <v>0</v>
      </c>
      <c r="H115" s="52"/>
      <c r="I115" s="53">
        <v>0</v>
      </c>
      <c r="J115" s="52"/>
      <c r="K115" s="53">
        <v>181449.22</v>
      </c>
      <c r="L115" s="52"/>
      <c r="M115" s="53">
        <v>40048.199999999997</v>
      </c>
      <c r="N115" s="53"/>
      <c r="O115" s="53">
        <v>11856.449999999968</v>
      </c>
      <c r="P115" s="53"/>
      <c r="Q115" s="53">
        <v>17.920000000012806</v>
      </c>
      <c r="R115" s="53"/>
      <c r="S115" s="53">
        <v>0.1499999999650754</v>
      </c>
      <c r="T115" s="53"/>
      <c r="U115" s="53">
        <f t="shared" si="93"/>
        <v>0</v>
      </c>
      <c r="V115" s="53"/>
      <c r="W115" s="53">
        <v>233371.93999999994</v>
      </c>
      <c r="X115" s="53"/>
      <c r="Y115" s="116">
        <v>0.2</v>
      </c>
      <c r="Z115" s="71"/>
      <c r="AA115" s="348">
        <f t="shared" si="76"/>
        <v>233371.93999999994</v>
      </c>
      <c r="AB115" s="349">
        <v>226215.32999999996</v>
      </c>
      <c r="AC115" s="348">
        <f t="shared" si="94"/>
        <v>3889.53</v>
      </c>
      <c r="AD115" s="346">
        <f t="shared" si="77"/>
        <v>230104.85999999996</v>
      </c>
      <c r="AE115" s="349">
        <v>222886.42999999982</v>
      </c>
      <c r="AF115" s="348">
        <f t="shared" si="78"/>
        <v>3835.08</v>
      </c>
      <c r="AG115" s="348">
        <f t="shared" si="79"/>
        <v>226721.50999999981</v>
      </c>
      <c r="AH115" s="55">
        <f t="shared" si="102"/>
        <v>0</v>
      </c>
      <c r="AI115" s="72">
        <v>0</v>
      </c>
      <c r="AJ115" s="55">
        <f t="shared" si="103"/>
        <v>0</v>
      </c>
      <c r="AK115" s="72">
        <f t="shared" si="104"/>
        <v>0</v>
      </c>
      <c r="AL115" s="72">
        <v>0</v>
      </c>
      <c r="AM115" s="55">
        <f t="shared" si="105"/>
        <v>0</v>
      </c>
      <c r="AN115" s="72">
        <f t="shared" si="106"/>
        <v>0</v>
      </c>
      <c r="AO115" s="56">
        <f t="shared" si="107"/>
        <v>0</v>
      </c>
      <c r="AP115" s="56">
        <v>0</v>
      </c>
      <c r="AQ115" s="56">
        <f t="shared" si="108"/>
        <v>0</v>
      </c>
      <c r="AR115" s="73">
        <f t="shared" si="109"/>
        <v>0</v>
      </c>
      <c r="AS115" s="56">
        <v>0</v>
      </c>
      <c r="AT115" s="56">
        <f t="shared" si="110"/>
        <v>0</v>
      </c>
      <c r="AU115" s="73">
        <f t="shared" si="111"/>
        <v>0</v>
      </c>
      <c r="AV115" s="57">
        <f t="shared" si="126"/>
        <v>0</v>
      </c>
      <c r="AW115" s="57">
        <v>0</v>
      </c>
      <c r="AX115" s="114">
        <f t="shared" si="112"/>
        <v>0</v>
      </c>
      <c r="AY115" s="57">
        <f t="shared" si="113"/>
        <v>0</v>
      </c>
      <c r="AZ115" s="114">
        <v>0</v>
      </c>
      <c r="BA115" s="114">
        <f t="shared" si="114"/>
        <v>0</v>
      </c>
      <c r="BB115" s="57">
        <f t="shared" si="115"/>
        <v>0</v>
      </c>
      <c r="BC115" s="58">
        <f t="shared" si="116"/>
        <v>181449.22</v>
      </c>
      <c r="BD115" s="59">
        <v>188478.25999999978</v>
      </c>
      <c r="BE115" s="59">
        <f t="shared" si="117"/>
        <v>3024.15</v>
      </c>
      <c r="BF115" s="58">
        <f t="shared" si="118"/>
        <v>191502.40999999977</v>
      </c>
      <c r="BG115" s="59">
        <v>185701.08999999985</v>
      </c>
      <c r="BH115" s="59">
        <f t="shared" si="119"/>
        <v>2981.81</v>
      </c>
      <c r="BI115" s="58">
        <f t="shared" si="120"/>
        <v>188682.89999999985</v>
      </c>
      <c r="BJ115" s="60">
        <f t="shared" si="121"/>
        <v>40048.199999999997</v>
      </c>
      <c r="BK115" s="61">
        <v>30705.370000000017</v>
      </c>
      <c r="BL115" s="61">
        <f t="shared" si="122"/>
        <v>667.47</v>
      </c>
      <c r="BM115" s="61">
        <f t="shared" si="123"/>
        <v>31372.840000000018</v>
      </c>
      <c r="BN115" s="61">
        <v>30255.910000000003</v>
      </c>
      <c r="BO115" s="61">
        <f t="shared" si="124"/>
        <v>658.13</v>
      </c>
      <c r="BP115" s="60">
        <f t="shared" si="125"/>
        <v>30914.040000000005</v>
      </c>
      <c r="BQ115" s="62">
        <f t="shared" si="80"/>
        <v>11856.449999999968</v>
      </c>
      <c r="BR115" s="63">
        <v>7024.3599999999969</v>
      </c>
      <c r="BS115" s="63">
        <f t="shared" si="81"/>
        <v>197.61</v>
      </c>
      <c r="BT115" s="63">
        <f t="shared" si="82"/>
        <v>7221.9699999999966</v>
      </c>
      <c r="BU115" s="63">
        <v>6922.2400000000025</v>
      </c>
      <c r="BV115" s="63">
        <f t="shared" si="83"/>
        <v>194.84</v>
      </c>
      <c r="BW115" s="62">
        <f t="shared" si="84"/>
        <v>7117.0800000000027</v>
      </c>
      <c r="BX115" s="64">
        <f t="shared" si="85"/>
        <v>17.920000000012806</v>
      </c>
      <c r="BY115" s="65">
        <v>7.2099999999999973</v>
      </c>
      <c r="BZ115" s="65">
        <f t="shared" si="86"/>
        <v>0.3</v>
      </c>
      <c r="CA115" s="65">
        <f t="shared" si="87"/>
        <v>7.5099999999999971</v>
      </c>
      <c r="CB115" s="65">
        <v>7.1999999999999975</v>
      </c>
      <c r="CC115" s="65">
        <f t="shared" si="88"/>
        <v>0.3</v>
      </c>
      <c r="CD115" s="64">
        <f t="shared" si="89"/>
        <v>7.4999999999999973</v>
      </c>
      <c r="CE115" s="367">
        <f t="shared" si="90"/>
        <v>0.1499999999650754</v>
      </c>
      <c r="CF115" s="368">
        <v>0</v>
      </c>
      <c r="CG115" s="368">
        <f t="shared" si="99"/>
        <v>0</v>
      </c>
      <c r="CH115" s="368">
        <f t="shared" si="100"/>
        <v>0</v>
      </c>
      <c r="CI115" s="368">
        <v>0</v>
      </c>
      <c r="CJ115" s="368">
        <f t="shared" si="101"/>
        <v>0</v>
      </c>
      <c r="CK115" s="367">
        <f t="shared" si="91"/>
        <v>0</v>
      </c>
      <c r="CL115" s="66">
        <f t="shared" si="92"/>
        <v>0</v>
      </c>
      <c r="CM115" s="67">
        <v>0</v>
      </c>
      <c r="CN115" s="67">
        <f t="shared" si="95"/>
        <v>0</v>
      </c>
      <c r="CO115" s="67">
        <f t="shared" si="96"/>
        <v>0</v>
      </c>
      <c r="CP115" s="67">
        <v>0</v>
      </c>
      <c r="CQ115" s="67">
        <f t="shared" si="97"/>
        <v>0</v>
      </c>
      <c r="CR115" s="66">
        <f t="shared" si="98"/>
        <v>0</v>
      </c>
    </row>
    <row r="116" spans="1:96" s="74" customFormat="1">
      <c r="A116" s="69"/>
      <c r="B116" s="69"/>
      <c r="C116" s="134" t="s">
        <v>209</v>
      </c>
      <c r="D116" s="135" t="s">
        <v>210</v>
      </c>
      <c r="E116" s="52">
        <v>0</v>
      </c>
      <c r="F116" s="52"/>
      <c r="G116" s="53">
        <v>0</v>
      </c>
      <c r="H116" s="52"/>
      <c r="I116" s="53">
        <v>0</v>
      </c>
      <c r="J116" s="52"/>
      <c r="K116" s="53">
        <v>83550.25</v>
      </c>
      <c r="L116" s="52"/>
      <c r="M116" s="53">
        <v>56137.75</v>
      </c>
      <c r="N116" s="53"/>
      <c r="O116" s="53">
        <v>1009.2499999999418</v>
      </c>
      <c r="P116" s="53"/>
      <c r="Q116" s="53">
        <v>0</v>
      </c>
      <c r="R116" s="53"/>
      <c r="S116" s="53">
        <v>5.8207660913467407E-11</v>
      </c>
      <c r="T116" s="53"/>
      <c r="U116" s="53">
        <f t="shared" si="93"/>
        <v>0</v>
      </c>
      <c r="V116" s="53"/>
      <c r="W116" s="53">
        <v>140697.25</v>
      </c>
      <c r="X116" s="53"/>
      <c r="Y116" s="116">
        <v>0.2</v>
      </c>
      <c r="Z116" s="71"/>
      <c r="AA116" s="348">
        <f t="shared" si="76"/>
        <v>140697.25</v>
      </c>
      <c r="AB116" s="349">
        <v>117757.7799999999</v>
      </c>
      <c r="AC116" s="348">
        <f t="shared" si="94"/>
        <v>2344.9499999999998</v>
      </c>
      <c r="AD116" s="346">
        <f t="shared" si="77"/>
        <v>120102.72999999989</v>
      </c>
      <c r="AE116" s="349">
        <v>116030.19999999991</v>
      </c>
      <c r="AF116" s="348">
        <f t="shared" si="78"/>
        <v>2312.12</v>
      </c>
      <c r="AG116" s="348">
        <f t="shared" si="79"/>
        <v>118342.31999999991</v>
      </c>
      <c r="AH116" s="55">
        <f t="shared" si="102"/>
        <v>0</v>
      </c>
      <c r="AI116" s="72">
        <v>0</v>
      </c>
      <c r="AJ116" s="55">
        <f t="shared" si="103"/>
        <v>0</v>
      </c>
      <c r="AK116" s="72">
        <f t="shared" si="104"/>
        <v>0</v>
      </c>
      <c r="AL116" s="72">
        <v>0</v>
      </c>
      <c r="AM116" s="55">
        <f t="shared" si="105"/>
        <v>0</v>
      </c>
      <c r="AN116" s="72">
        <f t="shared" si="106"/>
        <v>0</v>
      </c>
      <c r="AO116" s="56">
        <f t="shared" si="107"/>
        <v>0</v>
      </c>
      <c r="AP116" s="56">
        <v>0</v>
      </c>
      <c r="AQ116" s="56">
        <f t="shared" si="108"/>
        <v>0</v>
      </c>
      <c r="AR116" s="73">
        <f t="shared" si="109"/>
        <v>0</v>
      </c>
      <c r="AS116" s="56">
        <v>0</v>
      </c>
      <c r="AT116" s="56">
        <f t="shared" si="110"/>
        <v>0</v>
      </c>
      <c r="AU116" s="73">
        <f t="shared" si="111"/>
        <v>0</v>
      </c>
      <c r="AV116" s="57">
        <f t="shared" si="126"/>
        <v>0</v>
      </c>
      <c r="AW116" s="57">
        <v>0</v>
      </c>
      <c r="AX116" s="114">
        <f t="shared" si="112"/>
        <v>0</v>
      </c>
      <c r="AY116" s="57">
        <f t="shared" si="113"/>
        <v>0</v>
      </c>
      <c r="AZ116" s="114">
        <v>0</v>
      </c>
      <c r="BA116" s="114">
        <f t="shared" si="114"/>
        <v>0</v>
      </c>
      <c r="BB116" s="57">
        <f t="shared" si="115"/>
        <v>0</v>
      </c>
      <c r="BC116" s="58">
        <f t="shared" si="116"/>
        <v>83550.25</v>
      </c>
      <c r="BD116" s="59">
        <v>75485.850000000006</v>
      </c>
      <c r="BE116" s="59">
        <f t="shared" si="117"/>
        <v>1392.5</v>
      </c>
      <c r="BF116" s="58">
        <f t="shared" si="118"/>
        <v>76878.350000000006</v>
      </c>
      <c r="BG116" s="59">
        <v>74376.55</v>
      </c>
      <c r="BH116" s="59">
        <f t="shared" si="119"/>
        <v>1373.01</v>
      </c>
      <c r="BI116" s="58">
        <f t="shared" si="120"/>
        <v>75749.56</v>
      </c>
      <c r="BJ116" s="60">
        <f t="shared" si="121"/>
        <v>56137.75</v>
      </c>
      <c r="BK116" s="61">
        <v>41624.279999999984</v>
      </c>
      <c r="BL116" s="61">
        <f t="shared" si="122"/>
        <v>935.63</v>
      </c>
      <c r="BM116" s="61">
        <f t="shared" si="123"/>
        <v>42559.909999999982</v>
      </c>
      <c r="BN116" s="61">
        <v>41015.449999999975</v>
      </c>
      <c r="BO116" s="61">
        <f t="shared" si="124"/>
        <v>922.53</v>
      </c>
      <c r="BP116" s="60">
        <f t="shared" si="125"/>
        <v>41937.979999999974</v>
      </c>
      <c r="BQ116" s="62">
        <f t="shared" si="80"/>
        <v>1009.2499999999418</v>
      </c>
      <c r="BR116" s="63">
        <v>647.58000000000027</v>
      </c>
      <c r="BS116" s="63">
        <f t="shared" si="81"/>
        <v>16.82</v>
      </c>
      <c r="BT116" s="63">
        <f t="shared" si="82"/>
        <v>664.40000000000032</v>
      </c>
      <c r="BU116" s="63">
        <v>638.12</v>
      </c>
      <c r="BV116" s="63">
        <f t="shared" si="83"/>
        <v>16.579999999999998</v>
      </c>
      <c r="BW116" s="62">
        <f t="shared" si="84"/>
        <v>654.70000000000005</v>
      </c>
      <c r="BX116" s="64">
        <f t="shared" si="85"/>
        <v>0</v>
      </c>
      <c r="BY116" s="65">
        <v>0</v>
      </c>
      <c r="BZ116" s="65">
        <f t="shared" si="86"/>
        <v>0</v>
      </c>
      <c r="CA116" s="65">
        <f t="shared" si="87"/>
        <v>0</v>
      </c>
      <c r="CB116" s="65">
        <v>0</v>
      </c>
      <c r="CC116" s="65">
        <f t="shared" si="88"/>
        <v>0</v>
      </c>
      <c r="CD116" s="64">
        <f t="shared" si="89"/>
        <v>0</v>
      </c>
      <c r="CE116" s="367">
        <f t="shared" si="90"/>
        <v>5.8207660913467407E-11</v>
      </c>
      <c r="CF116" s="368">
        <v>0</v>
      </c>
      <c r="CG116" s="368">
        <f t="shared" si="99"/>
        <v>0</v>
      </c>
      <c r="CH116" s="368">
        <f t="shared" si="100"/>
        <v>0</v>
      </c>
      <c r="CI116" s="368">
        <v>0</v>
      </c>
      <c r="CJ116" s="368">
        <f t="shared" si="101"/>
        <v>0</v>
      </c>
      <c r="CK116" s="367">
        <f t="shared" si="91"/>
        <v>0</v>
      </c>
      <c r="CL116" s="66">
        <f t="shared" si="92"/>
        <v>0</v>
      </c>
      <c r="CM116" s="67">
        <v>0</v>
      </c>
      <c r="CN116" s="67">
        <f t="shared" si="95"/>
        <v>0</v>
      </c>
      <c r="CO116" s="67">
        <f t="shared" si="96"/>
        <v>0</v>
      </c>
      <c r="CP116" s="67">
        <v>0</v>
      </c>
      <c r="CQ116" s="67">
        <f t="shared" si="97"/>
        <v>0</v>
      </c>
      <c r="CR116" s="66">
        <f t="shared" si="98"/>
        <v>0</v>
      </c>
    </row>
    <row r="117" spans="1:96" s="74" customFormat="1">
      <c r="A117" s="69"/>
      <c r="B117" s="69"/>
      <c r="C117" s="134" t="s">
        <v>211</v>
      </c>
      <c r="D117" s="135" t="s">
        <v>212</v>
      </c>
      <c r="E117" s="52">
        <v>0</v>
      </c>
      <c r="F117" s="52"/>
      <c r="G117" s="53">
        <v>0</v>
      </c>
      <c r="H117" s="52"/>
      <c r="I117" s="53">
        <v>0</v>
      </c>
      <c r="J117" s="52"/>
      <c r="K117" s="53">
        <v>157296.84999999998</v>
      </c>
      <c r="L117" s="52"/>
      <c r="M117" s="53">
        <v>41923.399999999994</v>
      </c>
      <c r="N117" s="53"/>
      <c r="O117" s="53">
        <v>1652.8299999999872</v>
      </c>
      <c r="P117" s="53"/>
      <c r="Q117" s="53">
        <v>3.1000000000058208</v>
      </c>
      <c r="R117" s="53"/>
      <c r="S117" s="53">
        <v>-0.90999999997438863</v>
      </c>
      <c r="T117" s="53"/>
      <c r="U117" s="53">
        <f t="shared" si="93"/>
        <v>0</v>
      </c>
      <c r="V117" s="53"/>
      <c r="W117" s="53">
        <v>200875.27</v>
      </c>
      <c r="X117" s="53"/>
      <c r="Y117" s="116">
        <v>0.2</v>
      </c>
      <c r="Z117" s="71"/>
      <c r="AA117" s="348">
        <f t="shared" si="76"/>
        <v>200875.27</v>
      </c>
      <c r="AB117" s="349">
        <v>178565.45000000019</v>
      </c>
      <c r="AC117" s="348">
        <f t="shared" si="94"/>
        <v>3347.92</v>
      </c>
      <c r="AD117" s="346">
        <f t="shared" si="77"/>
        <v>181913.3700000002</v>
      </c>
      <c r="AE117" s="349">
        <v>175942.26999999984</v>
      </c>
      <c r="AF117" s="348">
        <f t="shared" si="78"/>
        <v>3301.05</v>
      </c>
      <c r="AG117" s="348">
        <f t="shared" si="79"/>
        <v>179243.31999999983</v>
      </c>
      <c r="AH117" s="55">
        <f t="shared" si="102"/>
        <v>0</v>
      </c>
      <c r="AI117" s="72">
        <v>0</v>
      </c>
      <c r="AJ117" s="55">
        <f t="shared" si="103"/>
        <v>0</v>
      </c>
      <c r="AK117" s="72">
        <f t="shared" si="104"/>
        <v>0</v>
      </c>
      <c r="AL117" s="72">
        <v>0</v>
      </c>
      <c r="AM117" s="55">
        <f t="shared" si="105"/>
        <v>0</v>
      </c>
      <c r="AN117" s="72">
        <f t="shared" si="106"/>
        <v>0</v>
      </c>
      <c r="AO117" s="56">
        <f t="shared" si="107"/>
        <v>0</v>
      </c>
      <c r="AP117" s="56">
        <v>0</v>
      </c>
      <c r="AQ117" s="56">
        <f t="shared" si="108"/>
        <v>0</v>
      </c>
      <c r="AR117" s="73">
        <f t="shared" si="109"/>
        <v>0</v>
      </c>
      <c r="AS117" s="56">
        <v>0</v>
      </c>
      <c r="AT117" s="56">
        <f t="shared" si="110"/>
        <v>0</v>
      </c>
      <c r="AU117" s="73">
        <f t="shared" si="111"/>
        <v>0</v>
      </c>
      <c r="AV117" s="57">
        <f t="shared" si="126"/>
        <v>0</v>
      </c>
      <c r="AW117" s="57">
        <v>0</v>
      </c>
      <c r="AX117" s="114">
        <f t="shared" si="112"/>
        <v>0</v>
      </c>
      <c r="AY117" s="57">
        <f t="shared" si="113"/>
        <v>0</v>
      </c>
      <c r="AZ117" s="114">
        <v>0</v>
      </c>
      <c r="BA117" s="114">
        <f t="shared" si="114"/>
        <v>0</v>
      </c>
      <c r="BB117" s="57">
        <f t="shared" si="115"/>
        <v>0</v>
      </c>
      <c r="BC117" s="58">
        <f t="shared" si="116"/>
        <v>157296.84999999998</v>
      </c>
      <c r="BD117" s="59">
        <v>144371.82999999993</v>
      </c>
      <c r="BE117" s="59">
        <f t="shared" si="117"/>
        <v>2621.61</v>
      </c>
      <c r="BF117" s="58">
        <f t="shared" si="118"/>
        <v>146993.43999999992</v>
      </c>
      <c r="BG117" s="59">
        <v>142249.74</v>
      </c>
      <c r="BH117" s="59">
        <f t="shared" si="119"/>
        <v>2584.91</v>
      </c>
      <c r="BI117" s="58">
        <f t="shared" si="120"/>
        <v>144834.65</v>
      </c>
      <c r="BJ117" s="60">
        <f t="shared" si="121"/>
        <v>41923.399999999994</v>
      </c>
      <c r="BK117" s="61">
        <v>33182.250000000022</v>
      </c>
      <c r="BL117" s="61">
        <f t="shared" si="122"/>
        <v>698.72</v>
      </c>
      <c r="BM117" s="61">
        <f t="shared" si="123"/>
        <v>33880.970000000023</v>
      </c>
      <c r="BN117" s="61">
        <v>32696.10999999999</v>
      </c>
      <c r="BO117" s="61">
        <f t="shared" si="124"/>
        <v>688.94</v>
      </c>
      <c r="BP117" s="60">
        <f t="shared" si="125"/>
        <v>33385.049999999988</v>
      </c>
      <c r="BQ117" s="62">
        <f t="shared" si="80"/>
        <v>1652.8299999999872</v>
      </c>
      <c r="BR117" s="63">
        <v>1010.1399999999993</v>
      </c>
      <c r="BS117" s="63">
        <f t="shared" si="81"/>
        <v>27.55</v>
      </c>
      <c r="BT117" s="63">
        <f t="shared" si="82"/>
        <v>1037.6899999999994</v>
      </c>
      <c r="BU117" s="63">
        <v>995.42999999999938</v>
      </c>
      <c r="BV117" s="63">
        <f t="shared" si="83"/>
        <v>27.16</v>
      </c>
      <c r="BW117" s="62">
        <f t="shared" si="84"/>
        <v>1022.5899999999993</v>
      </c>
      <c r="BX117" s="64">
        <f t="shared" si="85"/>
        <v>3.1000000000058208</v>
      </c>
      <c r="BY117" s="65">
        <v>1.1800000000000006</v>
      </c>
      <c r="BZ117" s="65">
        <f t="shared" si="86"/>
        <v>0.05</v>
      </c>
      <c r="CA117" s="65">
        <f t="shared" si="87"/>
        <v>1.2300000000000006</v>
      </c>
      <c r="CB117" s="65">
        <v>1.1800000000000006</v>
      </c>
      <c r="CC117" s="65">
        <f t="shared" si="88"/>
        <v>0.05</v>
      </c>
      <c r="CD117" s="64">
        <f t="shared" si="89"/>
        <v>1.2300000000000006</v>
      </c>
      <c r="CE117" s="367">
        <f t="shared" si="90"/>
        <v>-0.90999999997438863</v>
      </c>
      <c r="CF117" s="368">
        <v>-0.3</v>
      </c>
      <c r="CG117" s="368">
        <f t="shared" si="99"/>
        <v>-0.02</v>
      </c>
      <c r="CH117" s="368">
        <f t="shared" si="100"/>
        <v>-0.32</v>
      </c>
      <c r="CI117" s="368">
        <v>-0.3</v>
      </c>
      <c r="CJ117" s="368">
        <f t="shared" si="101"/>
        <v>-0.02</v>
      </c>
      <c r="CK117" s="367">
        <f t="shared" si="91"/>
        <v>-0.32</v>
      </c>
      <c r="CL117" s="66">
        <f t="shared" si="92"/>
        <v>0</v>
      </c>
      <c r="CM117" s="67">
        <v>0</v>
      </c>
      <c r="CN117" s="67">
        <f t="shared" si="95"/>
        <v>0</v>
      </c>
      <c r="CO117" s="67">
        <f t="shared" si="96"/>
        <v>0</v>
      </c>
      <c r="CP117" s="67">
        <v>0</v>
      </c>
      <c r="CQ117" s="67">
        <f t="shared" si="97"/>
        <v>0</v>
      </c>
      <c r="CR117" s="66">
        <f t="shared" si="98"/>
        <v>0</v>
      </c>
    </row>
    <row r="118" spans="1:96" s="74" customFormat="1">
      <c r="A118" s="69"/>
      <c r="B118" s="69"/>
      <c r="C118" s="134" t="s">
        <v>213</v>
      </c>
      <c r="D118" s="135" t="s">
        <v>214</v>
      </c>
      <c r="E118" s="52">
        <v>0</v>
      </c>
      <c r="F118" s="52"/>
      <c r="G118" s="53">
        <v>0</v>
      </c>
      <c r="H118" s="52"/>
      <c r="I118" s="53">
        <v>0</v>
      </c>
      <c r="J118" s="52"/>
      <c r="K118" s="53">
        <v>0</v>
      </c>
      <c r="L118" s="52"/>
      <c r="M118" s="53">
        <v>10559.539999999997</v>
      </c>
      <c r="N118" s="53"/>
      <c r="O118" s="53">
        <v>13540.889999999996</v>
      </c>
      <c r="P118" s="53"/>
      <c r="Q118" s="53">
        <v>507.5099999999984</v>
      </c>
      <c r="R118" s="53"/>
      <c r="S118" s="53">
        <v>-9.9999999983992893E-3</v>
      </c>
      <c r="T118" s="53"/>
      <c r="U118" s="53">
        <f t="shared" si="93"/>
        <v>0</v>
      </c>
      <c r="V118" s="53"/>
      <c r="W118" s="53">
        <v>24607.929999999993</v>
      </c>
      <c r="X118" s="53"/>
      <c r="Y118" s="116">
        <v>0.2</v>
      </c>
      <c r="Z118" s="71"/>
      <c r="AA118" s="348">
        <f t="shared" si="76"/>
        <v>24607.929999999993</v>
      </c>
      <c r="AB118" s="349">
        <v>16044.839999999987</v>
      </c>
      <c r="AC118" s="348">
        <f t="shared" si="94"/>
        <v>410.13</v>
      </c>
      <c r="AD118" s="346">
        <f t="shared" si="77"/>
        <v>16454.969999999987</v>
      </c>
      <c r="AE118" s="349">
        <v>15810.959999999994</v>
      </c>
      <c r="AF118" s="348">
        <f t="shared" si="78"/>
        <v>404.39</v>
      </c>
      <c r="AG118" s="348">
        <f t="shared" si="79"/>
        <v>16215.349999999993</v>
      </c>
      <c r="AH118" s="55">
        <f t="shared" si="102"/>
        <v>0</v>
      </c>
      <c r="AI118" s="72">
        <v>0</v>
      </c>
      <c r="AJ118" s="55">
        <f t="shared" si="103"/>
        <v>0</v>
      </c>
      <c r="AK118" s="72">
        <f t="shared" si="104"/>
        <v>0</v>
      </c>
      <c r="AL118" s="72">
        <v>0</v>
      </c>
      <c r="AM118" s="55">
        <f t="shared" si="105"/>
        <v>0</v>
      </c>
      <c r="AN118" s="72">
        <f t="shared" si="106"/>
        <v>0</v>
      </c>
      <c r="AO118" s="56">
        <f t="shared" si="107"/>
        <v>0</v>
      </c>
      <c r="AP118" s="56">
        <v>0</v>
      </c>
      <c r="AQ118" s="56">
        <f t="shared" si="108"/>
        <v>0</v>
      </c>
      <c r="AR118" s="73">
        <f t="shared" si="109"/>
        <v>0</v>
      </c>
      <c r="AS118" s="56">
        <v>0</v>
      </c>
      <c r="AT118" s="56">
        <f t="shared" si="110"/>
        <v>0</v>
      </c>
      <c r="AU118" s="73">
        <f t="shared" si="111"/>
        <v>0</v>
      </c>
      <c r="AV118" s="57">
        <f t="shared" si="126"/>
        <v>0</v>
      </c>
      <c r="AW118" s="57">
        <v>0</v>
      </c>
      <c r="AX118" s="114">
        <f t="shared" si="112"/>
        <v>0</v>
      </c>
      <c r="AY118" s="57">
        <f t="shared" si="113"/>
        <v>0</v>
      </c>
      <c r="AZ118" s="114">
        <v>0</v>
      </c>
      <c r="BA118" s="114">
        <f t="shared" si="114"/>
        <v>0</v>
      </c>
      <c r="BB118" s="57">
        <f t="shared" si="115"/>
        <v>0</v>
      </c>
      <c r="BC118" s="58">
        <f t="shared" si="116"/>
        <v>0</v>
      </c>
      <c r="BD118" s="59">
        <v>0</v>
      </c>
      <c r="BE118" s="59">
        <f t="shared" si="117"/>
        <v>0</v>
      </c>
      <c r="BF118" s="58">
        <f t="shared" si="118"/>
        <v>0</v>
      </c>
      <c r="BG118" s="59">
        <v>0</v>
      </c>
      <c r="BH118" s="59">
        <f t="shared" si="119"/>
        <v>0</v>
      </c>
      <c r="BI118" s="58">
        <f t="shared" si="120"/>
        <v>0</v>
      </c>
      <c r="BJ118" s="60">
        <f t="shared" si="121"/>
        <v>10559.539999999997</v>
      </c>
      <c r="BK118" s="61">
        <v>8372.8699999999935</v>
      </c>
      <c r="BL118" s="61">
        <f t="shared" si="122"/>
        <v>175.99</v>
      </c>
      <c r="BM118" s="61">
        <f t="shared" si="123"/>
        <v>8548.8599999999933</v>
      </c>
      <c r="BN118" s="61">
        <v>8250.2499999999982</v>
      </c>
      <c r="BO118" s="61">
        <f t="shared" si="124"/>
        <v>173.53</v>
      </c>
      <c r="BP118" s="60">
        <f t="shared" si="125"/>
        <v>8423.7799999999988</v>
      </c>
      <c r="BQ118" s="62">
        <f t="shared" si="80"/>
        <v>13540.889999999996</v>
      </c>
      <c r="BR118" s="63">
        <v>7444.4400000000032</v>
      </c>
      <c r="BS118" s="63">
        <f t="shared" si="81"/>
        <v>225.68</v>
      </c>
      <c r="BT118" s="63">
        <f t="shared" si="82"/>
        <v>7670.1200000000035</v>
      </c>
      <c r="BU118" s="63">
        <v>7336.4300000000057</v>
      </c>
      <c r="BV118" s="63">
        <f t="shared" si="83"/>
        <v>222.52</v>
      </c>
      <c r="BW118" s="62">
        <f t="shared" si="84"/>
        <v>7558.9500000000062</v>
      </c>
      <c r="BX118" s="64">
        <f t="shared" si="85"/>
        <v>507.5099999999984</v>
      </c>
      <c r="BY118" s="65">
        <v>227.49000000000009</v>
      </c>
      <c r="BZ118" s="65">
        <f t="shared" si="86"/>
        <v>8.4600000000000009</v>
      </c>
      <c r="CA118" s="65">
        <f t="shared" si="87"/>
        <v>235.9500000000001</v>
      </c>
      <c r="CB118" s="65">
        <v>224.21000000000004</v>
      </c>
      <c r="CC118" s="65">
        <f t="shared" si="88"/>
        <v>8.34</v>
      </c>
      <c r="CD118" s="64">
        <f t="shared" si="89"/>
        <v>232.55000000000004</v>
      </c>
      <c r="CE118" s="367">
        <f t="shared" si="90"/>
        <v>-9.9999999983992893E-3</v>
      </c>
      <c r="CF118" s="368">
        <v>0</v>
      </c>
      <c r="CG118" s="368">
        <f t="shared" si="99"/>
        <v>0</v>
      </c>
      <c r="CH118" s="368">
        <f t="shared" si="100"/>
        <v>0</v>
      </c>
      <c r="CI118" s="368">
        <v>0</v>
      </c>
      <c r="CJ118" s="368">
        <f t="shared" si="101"/>
        <v>0</v>
      </c>
      <c r="CK118" s="367">
        <f t="shared" si="91"/>
        <v>0</v>
      </c>
      <c r="CL118" s="66">
        <f t="shared" si="92"/>
        <v>0</v>
      </c>
      <c r="CM118" s="67">
        <v>0</v>
      </c>
      <c r="CN118" s="67">
        <f t="shared" si="95"/>
        <v>0</v>
      </c>
      <c r="CO118" s="67">
        <f t="shared" si="96"/>
        <v>0</v>
      </c>
      <c r="CP118" s="67">
        <v>0</v>
      </c>
      <c r="CQ118" s="67">
        <f t="shared" si="97"/>
        <v>0</v>
      </c>
      <c r="CR118" s="66">
        <f t="shared" si="98"/>
        <v>0</v>
      </c>
    </row>
    <row r="119" spans="1:96" s="74" customFormat="1">
      <c r="A119" s="69"/>
      <c r="B119" s="69"/>
      <c r="C119" s="134" t="s">
        <v>213</v>
      </c>
      <c r="D119" s="135" t="s">
        <v>215</v>
      </c>
      <c r="E119" s="52">
        <v>0</v>
      </c>
      <c r="F119" s="52"/>
      <c r="G119" s="53">
        <v>0</v>
      </c>
      <c r="H119" s="52"/>
      <c r="I119" s="53">
        <v>0</v>
      </c>
      <c r="J119" s="52"/>
      <c r="K119" s="53">
        <v>0</v>
      </c>
      <c r="L119" s="52"/>
      <c r="M119" s="53">
        <v>17238.510000000002</v>
      </c>
      <c r="N119" s="53"/>
      <c r="O119" s="53">
        <v>13908.050000000007</v>
      </c>
      <c r="P119" s="53"/>
      <c r="Q119" s="53">
        <v>400.2599999999984</v>
      </c>
      <c r="R119" s="53"/>
      <c r="S119" s="53">
        <v>1.3100000000013097</v>
      </c>
      <c r="T119" s="53"/>
      <c r="U119" s="53">
        <f t="shared" si="93"/>
        <v>0</v>
      </c>
      <c r="V119" s="53"/>
      <c r="W119" s="53">
        <v>31548.130000000008</v>
      </c>
      <c r="X119" s="53"/>
      <c r="Y119" s="116">
        <v>0.2</v>
      </c>
      <c r="Z119" s="71"/>
      <c r="AA119" s="348">
        <f t="shared" si="76"/>
        <v>31548.130000000008</v>
      </c>
      <c r="AB119" s="349">
        <v>21543.849999999991</v>
      </c>
      <c r="AC119" s="348">
        <f t="shared" si="94"/>
        <v>525.79999999999995</v>
      </c>
      <c r="AD119" s="346">
        <f t="shared" si="77"/>
        <v>22069.649999999991</v>
      </c>
      <c r="AE119" s="349">
        <v>21229.369999999992</v>
      </c>
      <c r="AF119" s="348">
        <f t="shared" si="78"/>
        <v>518.44000000000005</v>
      </c>
      <c r="AG119" s="348">
        <f t="shared" si="79"/>
        <v>21747.80999999999</v>
      </c>
      <c r="AH119" s="55">
        <f t="shared" si="102"/>
        <v>0</v>
      </c>
      <c r="AI119" s="72">
        <v>179.35999999999999</v>
      </c>
      <c r="AJ119" s="55">
        <f t="shared" si="103"/>
        <v>0</v>
      </c>
      <c r="AK119" s="72">
        <f t="shared" si="104"/>
        <v>179.35999999999999</v>
      </c>
      <c r="AL119" s="72">
        <v>176.70000000000013</v>
      </c>
      <c r="AM119" s="55">
        <f t="shared" si="105"/>
        <v>0</v>
      </c>
      <c r="AN119" s="72">
        <f t="shared" si="106"/>
        <v>176.70000000000013</v>
      </c>
      <c r="AO119" s="56">
        <f t="shared" si="107"/>
        <v>0</v>
      </c>
      <c r="AP119" s="56">
        <v>0</v>
      </c>
      <c r="AQ119" s="56">
        <f t="shared" si="108"/>
        <v>0</v>
      </c>
      <c r="AR119" s="73">
        <f t="shared" si="109"/>
        <v>0</v>
      </c>
      <c r="AS119" s="56">
        <v>0</v>
      </c>
      <c r="AT119" s="56">
        <f t="shared" si="110"/>
        <v>0</v>
      </c>
      <c r="AU119" s="73">
        <f t="shared" si="111"/>
        <v>0</v>
      </c>
      <c r="AV119" s="57">
        <f t="shared" si="126"/>
        <v>0</v>
      </c>
      <c r="AW119" s="57">
        <v>0</v>
      </c>
      <c r="AX119" s="114">
        <f t="shared" si="112"/>
        <v>0</v>
      </c>
      <c r="AY119" s="57">
        <f t="shared" si="113"/>
        <v>0</v>
      </c>
      <c r="AZ119" s="114">
        <v>0</v>
      </c>
      <c r="BA119" s="114">
        <f t="shared" si="114"/>
        <v>0</v>
      </c>
      <c r="BB119" s="57">
        <f t="shared" si="115"/>
        <v>0</v>
      </c>
      <c r="BC119" s="58">
        <f t="shared" si="116"/>
        <v>0</v>
      </c>
      <c r="BD119" s="59">
        <v>0</v>
      </c>
      <c r="BE119" s="59">
        <f t="shared" si="117"/>
        <v>0</v>
      </c>
      <c r="BF119" s="58">
        <f t="shared" si="118"/>
        <v>0</v>
      </c>
      <c r="BG119" s="59">
        <v>0</v>
      </c>
      <c r="BH119" s="59">
        <f t="shared" si="119"/>
        <v>0</v>
      </c>
      <c r="BI119" s="58">
        <f t="shared" si="120"/>
        <v>0</v>
      </c>
      <c r="BJ119" s="60">
        <f t="shared" si="121"/>
        <v>17238.510000000002</v>
      </c>
      <c r="BK119" s="61">
        <v>12918.979999999996</v>
      </c>
      <c r="BL119" s="61">
        <f t="shared" si="122"/>
        <v>287.31</v>
      </c>
      <c r="BM119" s="61">
        <f t="shared" si="123"/>
        <v>13206.289999999995</v>
      </c>
      <c r="BN119" s="61">
        <v>12729.970000000014</v>
      </c>
      <c r="BO119" s="61">
        <f t="shared" si="124"/>
        <v>283.29000000000002</v>
      </c>
      <c r="BP119" s="60">
        <f t="shared" si="125"/>
        <v>13013.260000000015</v>
      </c>
      <c r="BQ119" s="62">
        <f t="shared" si="80"/>
        <v>13908.050000000007</v>
      </c>
      <c r="BR119" s="63">
        <v>8410.8700000000044</v>
      </c>
      <c r="BS119" s="63">
        <f t="shared" si="81"/>
        <v>231.8</v>
      </c>
      <c r="BT119" s="63">
        <f t="shared" si="82"/>
        <v>8642.6700000000037</v>
      </c>
      <c r="BU119" s="63">
        <v>8288.4100000000035</v>
      </c>
      <c r="BV119" s="63">
        <f t="shared" si="83"/>
        <v>228.55</v>
      </c>
      <c r="BW119" s="62">
        <f t="shared" si="84"/>
        <v>8516.9600000000028</v>
      </c>
      <c r="BX119" s="64">
        <f t="shared" si="85"/>
        <v>400.2599999999984</v>
      </c>
      <c r="BY119" s="65">
        <v>209.90999999999985</v>
      </c>
      <c r="BZ119" s="65">
        <f t="shared" si="86"/>
        <v>6.67</v>
      </c>
      <c r="CA119" s="65">
        <f t="shared" si="87"/>
        <v>216.57999999999984</v>
      </c>
      <c r="CB119" s="65">
        <v>206.93000000000015</v>
      </c>
      <c r="CC119" s="65">
        <f t="shared" si="88"/>
        <v>6.58</v>
      </c>
      <c r="CD119" s="64">
        <f t="shared" si="89"/>
        <v>213.51000000000016</v>
      </c>
      <c r="CE119" s="367">
        <f t="shared" si="90"/>
        <v>1.3100000000013097</v>
      </c>
      <c r="CF119" s="368">
        <v>4.1099999999999977</v>
      </c>
      <c r="CG119" s="368">
        <f t="shared" si="99"/>
        <v>0.02</v>
      </c>
      <c r="CH119" s="368">
        <f t="shared" si="100"/>
        <v>4.1299999999999972</v>
      </c>
      <c r="CI119" s="368">
        <v>4.0499999999999989</v>
      </c>
      <c r="CJ119" s="368">
        <f t="shared" si="101"/>
        <v>0.02</v>
      </c>
      <c r="CK119" s="367">
        <f t="shared" si="91"/>
        <v>4.0699999999999985</v>
      </c>
      <c r="CL119" s="66">
        <f t="shared" si="92"/>
        <v>0</v>
      </c>
      <c r="CM119" s="67">
        <v>0</v>
      </c>
      <c r="CN119" s="67">
        <f t="shared" si="95"/>
        <v>0</v>
      </c>
      <c r="CO119" s="67">
        <f t="shared" si="96"/>
        <v>0</v>
      </c>
      <c r="CP119" s="67">
        <v>0</v>
      </c>
      <c r="CQ119" s="67">
        <f t="shared" si="97"/>
        <v>0</v>
      </c>
      <c r="CR119" s="66">
        <f t="shared" si="98"/>
        <v>0</v>
      </c>
    </row>
    <row r="120" spans="1:96" s="74" customFormat="1">
      <c r="A120" s="69"/>
      <c r="B120" s="69"/>
      <c r="C120" s="134" t="s">
        <v>213</v>
      </c>
      <c r="D120" s="135" t="s">
        <v>216</v>
      </c>
      <c r="E120" s="52">
        <v>0</v>
      </c>
      <c r="F120" s="52"/>
      <c r="G120" s="53">
        <v>0</v>
      </c>
      <c r="H120" s="52"/>
      <c r="I120" s="53">
        <v>0</v>
      </c>
      <c r="J120" s="52"/>
      <c r="K120" s="53">
        <v>0</v>
      </c>
      <c r="L120" s="52"/>
      <c r="M120" s="53">
        <v>10406.609999999999</v>
      </c>
      <c r="N120" s="53"/>
      <c r="O120" s="53">
        <v>7665.2200000000103</v>
      </c>
      <c r="P120" s="53"/>
      <c r="Q120" s="53">
        <v>161.63999999999578</v>
      </c>
      <c r="R120" s="53"/>
      <c r="S120" s="53">
        <v>-7.2759576141834259E-12</v>
      </c>
      <c r="T120" s="53"/>
      <c r="U120" s="53">
        <f t="shared" si="93"/>
        <v>0</v>
      </c>
      <c r="V120" s="53"/>
      <c r="W120" s="53">
        <v>18233.469999999998</v>
      </c>
      <c r="X120" s="53"/>
      <c r="Y120" s="116">
        <v>0.2</v>
      </c>
      <c r="Z120" s="71"/>
      <c r="AA120" s="348">
        <f t="shared" si="76"/>
        <v>18233.469999999998</v>
      </c>
      <c r="AB120" s="349">
        <v>12363.629999999994</v>
      </c>
      <c r="AC120" s="348">
        <f t="shared" si="94"/>
        <v>303.89</v>
      </c>
      <c r="AD120" s="346">
        <f t="shared" si="77"/>
        <v>12667.519999999993</v>
      </c>
      <c r="AE120" s="349">
        <v>12183.259999999993</v>
      </c>
      <c r="AF120" s="348">
        <f t="shared" si="78"/>
        <v>299.64</v>
      </c>
      <c r="AG120" s="348">
        <f t="shared" si="79"/>
        <v>12482.899999999992</v>
      </c>
      <c r="AH120" s="55">
        <f t="shared" si="102"/>
        <v>0</v>
      </c>
      <c r="AI120" s="72">
        <v>240.9200000000001</v>
      </c>
      <c r="AJ120" s="55">
        <f t="shared" si="103"/>
        <v>0</v>
      </c>
      <c r="AK120" s="72">
        <f t="shared" si="104"/>
        <v>240.9200000000001</v>
      </c>
      <c r="AL120" s="72">
        <v>237.12000000000012</v>
      </c>
      <c r="AM120" s="55">
        <f t="shared" si="105"/>
        <v>0</v>
      </c>
      <c r="AN120" s="72">
        <f t="shared" si="106"/>
        <v>237.12000000000012</v>
      </c>
      <c r="AO120" s="56">
        <f t="shared" si="107"/>
        <v>0</v>
      </c>
      <c r="AP120" s="56">
        <v>0</v>
      </c>
      <c r="AQ120" s="56">
        <f t="shared" si="108"/>
        <v>0</v>
      </c>
      <c r="AR120" s="73">
        <f t="shared" si="109"/>
        <v>0</v>
      </c>
      <c r="AS120" s="56">
        <v>0</v>
      </c>
      <c r="AT120" s="56">
        <f t="shared" si="110"/>
        <v>0</v>
      </c>
      <c r="AU120" s="73">
        <f t="shared" si="111"/>
        <v>0</v>
      </c>
      <c r="AV120" s="57">
        <f t="shared" si="126"/>
        <v>0</v>
      </c>
      <c r="AW120" s="57">
        <v>0</v>
      </c>
      <c r="AX120" s="114">
        <f t="shared" si="112"/>
        <v>0</v>
      </c>
      <c r="AY120" s="57">
        <f t="shared" si="113"/>
        <v>0</v>
      </c>
      <c r="AZ120" s="114">
        <v>0</v>
      </c>
      <c r="BA120" s="114">
        <f t="shared" si="114"/>
        <v>0</v>
      </c>
      <c r="BB120" s="57">
        <f t="shared" si="115"/>
        <v>0</v>
      </c>
      <c r="BC120" s="58">
        <f t="shared" si="116"/>
        <v>0</v>
      </c>
      <c r="BD120" s="59">
        <v>0</v>
      </c>
      <c r="BE120" s="59">
        <f t="shared" si="117"/>
        <v>0</v>
      </c>
      <c r="BF120" s="58">
        <f t="shared" si="118"/>
        <v>0</v>
      </c>
      <c r="BG120" s="59">
        <v>0</v>
      </c>
      <c r="BH120" s="59">
        <f t="shared" si="119"/>
        <v>0</v>
      </c>
      <c r="BI120" s="58">
        <f t="shared" si="120"/>
        <v>0</v>
      </c>
      <c r="BJ120" s="60">
        <f t="shared" si="121"/>
        <v>10406.609999999999</v>
      </c>
      <c r="BK120" s="61">
        <v>7802.2099999999919</v>
      </c>
      <c r="BL120" s="61">
        <f t="shared" si="122"/>
        <v>173.44</v>
      </c>
      <c r="BM120" s="61">
        <f t="shared" si="123"/>
        <v>7975.6499999999915</v>
      </c>
      <c r="BN120" s="61">
        <v>7688.0400000000054</v>
      </c>
      <c r="BO120" s="61">
        <f t="shared" si="124"/>
        <v>171.01</v>
      </c>
      <c r="BP120" s="60">
        <f t="shared" si="125"/>
        <v>7859.0500000000056</v>
      </c>
      <c r="BQ120" s="62">
        <f t="shared" si="80"/>
        <v>7665.2200000000103</v>
      </c>
      <c r="BR120" s="63">
        <v>4494.58</v>
      </c>
      <c r="BS120" s="63">
        <f t="shared" si="81"/>
        <v>127.75</v>
      </c>
      <c r="BT120" s="63">
        <f t="shared" si="82"/>
        <v>4622.33</v>
      </c>
      <c r="BU120" s="63">
        <v>4429.21</v>
      </c>
      <c r="BV120" s="63">
        <f t="shared" si="83"/>
        <v>125.96</v>
      </c>
      <c r="BW120" s="62">
        <f t="shared" si="84"/>
        <v>4555.17</v>
      </c>
      <c r="BX120" s="64">
        <f t="shared" si="85"/>
        <v>161.63999999999578</v>
      </c>
      <c r="BY120" s="65">
        <v>66.579999999999984</v>
      </c>
      <c r="BZ120" s="65">
        <f t="shared" si="86"/>
        <v>2.69</v>
      </c>
      <c r="CA120" s="65">
        <f t="shared" si="87"/>
        <v>69.269999999999982</v>
      </c>
      <c r="CB120" s="65">
        <v>65.589999999999989</v>
      </c>
      <c r="CC120" s="65">
        <f t="shared" si="88"/>
        <v>2.65</v>
      </c>
      <c r="CD120" s="64">
        <f t="shared" si="89"/>
        <v>68.239999999999995</v>
      </c>
      <c r="CE120" s="367">
        <f t="shared" si="90"/>
        <v>-7.2759576141834259E-12</v>
      </c>
      <c r="CF120" s="368">
        <v>0</v>
      </c>
      <c r="CG120" s="368">
        <f t="shared" si="99"/>
        <v>0</v>
      </c>
      <c r="CH120" s="368">
        <f t="shared" si="100"/>
        <v>0</v>
      </c>
      <c r="CI120" s="368">
        <v>0</v>
      </c>
      <c r="CJ120" s="368">
        <f t="shared" si="101"/>
        <v>0</v>
      </c>
      <c r="CK120" s="367">
        <f t="shared" si="91"/>
        <v>0</v>
      </c>
      <c r="CL120" s="66">
        <f t="shared" si="92"/>
        <v>0</v>
      </c>
      <c r="CM120" s="67">
        <v>0</v>
      </c>
      <c r="CN120" s="67">
        <f t="shared" si="95"/>
        <v>0</v>
      </c>
      <c r="CO120" s="67">
        <f t="shared" si="96"/>
        <v>0</v>
      </c>
      <c r="CP120" s="67">
        <v>0</v>
      </c>
      <c r="CQ120" s="67">
        <f t="shared" si="97"/>
        <v>0</v>
      </c>
      <c r="CR120" s="66">
        <f t="shared" si="98"/>
        <v>0</v>
      </c>
    </row>
    <row r="121" spans="1:96" s="74" customFormat="1">
      <c r="A121" s="69"/>
      <c r="B121" s="69"/>
      <c r="C121" s="134" t="s">
        <v>217</v>
      </c>
      <c r="D121" s="135" t="s">
        <v>218</v>
      </c>
      <c r="E121" s="52">
        <v>0</v>
      </c>
      <c r="F121" s="52"/>
      <c r="G121" s="53">
        <v>0</v>
      </c>
      <c r="H121" s="52"/>
      <c r="I121" s="53">
        <v>0</v>
      </c>
      <c r="J121" s="52"/>
      <c r="K121" s="53">
        <v>0</v>
      </c>
      <c r="L121" s="52"/>
      <c r="M121" s="53">
        <v>148765.90999999992</v>
      </c>
      <c r="N121" s="53"/>
      <c r="O121" s="53">
        <v>16184.530000000057</v>
      </c>
      <c r="P121" s="53"/>
      <c r="Q121" s="53">
        <v>801.73999999996158</v>
      </c>
      <c r="R121" s="53"/>
      <c r="S121" s="53">
        <v>0.30999999999767169</v>
      </c>
      <c r="T121" s="53"/>
      <c r="U121" s="53">
        <f t="shared" si="93"/>
        <v>0</v>
      </c>
      <c r="V121" s="53"/>
      <c r="W121" s="53">
        <v>165752.48999999993</v>
      </c>
      <c r="X121" s="53"/>
      <c r="Y121" s="116">
        <v>0.2</v>
      </c>
      <c r="Z121" s="71"/>
      <c r="AA121" s="348">
        <f t="shared" si="76"/>
        <v>165752.48999999993</v>
      </c>
      <c r="AB121" s="349">
        <v>117845.6999999999</v>
      </c>
      <c r="AC121" s="348">
        <f t="shared" si="94"/>
        <v>2762.54</v>
      </c>
      <c r="AD121" s="346">
        <f t="shared" si="77"/>
        <v>120608.23999999989</v>
      </c>
      <c r="AE121" s="349">
        <v>116123.57000000002</v>
      </c>
      <c r="AF121" s="348">
        <f t="shared" si="78"/>
        <v>2723.86</v>
      </c>
      <c r="AG121" s="348">
        <f t="shared" si="79"/>
        <v>118847.43000000002</v>
      </c>
      <c r="AH121" s="55">
        <f t="shared" si="102"/>
        <v>0</v>
      </c>
      <c r="AI121" s="72">
        <v>0</v>
      </c>
      <c r="AJ121" s="55">
        <f t="shared" si="103"/>
        <v>0</v>
      </c>
      <c r="AK121" s="72">
        <f t="shared" si="104"/>
        <v>0</v>
      </c>
      <c r="AL121" s="72">
        <v>0</v>
      </c>
      <c r="AM121" s="55">
        <f t="shared" si="105"/>
        <v>0</v>
      </c>
      <c r="AN121" s="72">
        <f t="shared" si="106"/>
        <v>0</v>
      </c>
      <c r="AO121" s="56">
        <f t="shared" si="107"/>
        <v>0</v>
      </c>
      <c r="AP121" s="56">
        <v>0</v>
      </c>
      <c r="AQ121" s="56">
        <f t="shared" si="108"/>
        <v>0</v>
      </c>
      <c r="AR121" s="73">
        <f t="shared" si="109"/>
        <v>0</v>
      </c>
      <c r="AS121" s="56">
        <v>0</v>
      </c>
      <c r="AT121" s="56">
        <f t="shared" si="110"/>
        <v>0</v>
      </c>
      <c r="AU121" s="73">
        <f t="shared" si="111"/>
        <v>0</v>
      </c>
      <c r="AV121" s="57">
        <f t="shared" si="126"/>
        <v>0</v>
      </c>
      <c r="AW121" s="57">
        <v>0</v>
      </c>
      <c r="AX121" s="114">
        <f t="shared" si="112"/>
        <v>0</v>
      </c>
      <c r="AY121" s="57">
        <f t="shared" si="113"/>
        <v>0</v>
      </c>
      <c r="AZ121" s="114">
        <v>0</v>
      </c>
      <c r="BA121" s="114">
        <f t="shared" si="114"/>
        <v>0</v>
      </c>
      <c r="BB121" s="57">
        <f t="shared" si="115"/>
        <v>0</v>
      </c>
      <c r="BC121" s="58">
        <f t="shared" si="116"/>
        <v>0</v>
      </c>
      <c r="BD121" s="59">
        <v>0</v>
      </c>
      <c r="BE121" s="59">
        <f t="shared" si="117"/>
        <v>0</v>
      </c>
      <c r="BF121" s="58">
        <f t="shared" si="118"/>
        <v>0</v>
      </c>
      <c r="BG121" s="59">
        <v>0</v>
      </c>
      <c r="BH121" s="59">
        <f t="shared" si="119"/>
        <v>0</v>
      </c>
      <c r="BI121" s="58">
        <f t="shared" si="120"/>
        <v>0</v>
      </c>
      <c r="BJ121" s="60">
        <f t="shared" si="121"/>
        <v>148765.90999999992</v>
      </c>
      <c r="BK121" s="61">
        <v>108093.70999999988</v>
      </c>
      <c r="BL121" s="61">
        <f t="shared" si="122"/>
        <v>2479.4299999999998</v>
      </c>
      <c r="BM121" s="61">
        <f t="shared" si="123"/>
        <v>110573.13999999987</v>
      </c>
      <c r="BN121" s="61">
        <v>106513.32999999997</v>
      </c>
      <c r="BO121" s="61">
        <f t="shared" si="124"/>
        <v>2444.7199999999998</v>
      </c>
      <c r="BP121" s="60">
        <f t="shared" si="125"/>
        <v>108958.04999999997</v>
      </c>
      <c r="BQ121" s="62">
        <f t="shared" si="80"/>
        <v>16184.530000000057</v>
      </c>
      <c r="BR121" s="63">
        <v>9448.0999999999949</v>
      </c>
      <c r="BS121" s="63">
        <f t="shared" si="81"/>
        <v>269.74</v>
      </c>
      <c r="BT121" s="63">
        <f t="shared" si="82"/>
        <v>9717.8399999999947</v>
      </c>
      <c r="BU121" s="63">
        <v>9310.7299999999959</v>
      </c>
      <c r="BV121" s="63">
        <f t="shared" si="83"/>
        <v>265.95999999999998</v>
      </c>
      <c r="BW121" s="62">
        <f t="shared" si="84"/>
        <v>9576.6899999999951</v>
      </c>
      <c r="BX121" s="64">
        <f t="shared" si="85"/>
        <v>801.73999999996158</v>
      </c>
      <c r="BY121" s="65">
        <v>303.64000000000016</v>
      </c>
      <c r="BZ121" s="65">
        <f t="shared" si="86"/>
        <v>13.36</v>
      </c>
      <c r="CA121" s="65">
        <f t="shared" si="87"/>
        <v>317.00000000000017</v>
      </c>
      <c r="CB121" s="65">
        <v>299.23999999999995</v>
      </c>
      <c r="CC121" s="65">
        <f t="shared" si="88"/>
        <v>13.17</v>
      </c>
      <c r="CD121" s="64">
        <f t="shared" si="89"/>
        <v>312.40999999999997</v>
      </c>
      <c r="CE121" s="367">
        <f t="shared" si="90"/>
        <v>0.30999999999767169</v>
      </c>
      <c r="CF121" s="368">
        <v>0.15</v>
      </c>
      <c r="CG121" s="368">
        <f t="shared" si="99"/>
        <v>0.01</v>
      </c>
      <c r="CH121" s="368">
        <f t="shared" si="100"/>
        <v>0.16</v>
      </c>
      <c r="CI121" s="368">
        <v>0.15</v>
      </c>
      <c r="CJ121" s="368">
        <f t="shared" si="101"/>
        <v>0.01</v>
      </c>
      <c r="CK121" s="367">
        <f t="shared" si="91"/>
        <v>0.16</v>
      </c>
      <c r="CL121" s="66">
        <f t="shared" si="92"/>
        <v>0</v>
      </c>
      <c r="CM121" s="67">
        <v>0</v>
      </c>
      <c r="CN121" s="67">
        <f t="shared" si="95"/>
        <v>0</v>
      </c>
      <c r="CO121" s="67">
        <f t="shared" si="96"/>
        <v>0</v>
      </c>
      <c r="CP121" s="67">
        <v>0</v>
      </c>
      <c r="CQ121" s="67">
        <f t="shared" si="97"/>
        <v>0</v>
      </c>
      <c r="CR121" s="66">
        <f t="shared" si="98"/>
        <v>0</v>
      </c>
    </row>
    <row r="122" spans="1:96" s="74" customFormat="1">
      <c r="A122" s="69"/>
      <c r="B122" s="69"/>
      <c r="C122" s="134" t="s">
        <v>219</v>
      </c>
      <c r="D122" s="135" t="s">
        <v>220</v>
      </c>
      <c r="E122" s="52">
        <v>0</v>
      </c>
      <c r="F122" s="52"/>
      <c r="G122" s="53">
        <v>0</v>
      </c>
      <c r="H122" s="52"/>
      <c r="I122" s="53">
        <v>0</v>
      </c>
      <c r="J122" s="52"/>
      <c r="K122" s="53">
        <v>28913.38</v>
      </c>
      <c r="L122" s="52"/>
      <c r="M122" s="53">
        <v>5601.8600000000015</v>
      </c>
      <c r="N122" s="53"/>
      <c r="O122" s="53">
        <v>2.4556356947869062E-11</v>
      </c>
      <c r="P122" s="53"/>
      <c r="Q122" s="53">
        <v>0</v>
      </c>
      <c r="R122" s="53"/>
      <c r="S122" s="53">
        <v>-2.1827872842550278E-11</v>
      </c>
      <c r="T122" s="53"/>
      <c r="U122" s="53">
        <f t="shared" si="93"/>
        <v>0</v>
      </c>
      <c r="V122" s="53"/>
      <c r="W122" s="53">
        <v>34515.240000000005</v>
      </c>
      <c r="X122" s="53"/>
      <c r="Y122" s="116">
        <v>0.2</v>
      </c>
      <c r="Z122" s="71"/>
      <c r="AA122" s="348">
        <f t="shared" si="76"/>
        <v>34515.240000000005</v>
      </c>
      <c r="AB122" s="349">
        <v>32608.86</v>
      </c>
      <c r="AC122" s="348">
        <f t="shared" si="94"/>
        <v>575.25</v>
      </c>
      <c r="AD122" s="346">
        <f t="shared" si="77"/>
        <v>33184.11</v>
      </c>
      <c r="AE122" s="349">
        <v>32129.270000000011</v>
      </c>
      <c r="AF122" s="348">
        <f t="shared" si="78"/>
        <v>567.20000000000005</v>
      </c>
      <c r="AG122" s="348">
        <f t="shared" si="79"/>
        <v>32696.470000000012</v>
      </c>
      <c r="AH122" s="55">
        <f t="shared" si="102"/>
        <v>0</v>
      </c>
      <c r="AI122" s="72">
        <v>0</v>
      </c>
      <c r="AJ122" s="55">
        <f t="shared" si="103"/>
        <v>0</v>
      </c>
      <c r="AK122" s="72">
        <f t="shared" si="104"/>
        <v>0</v>
      </c>
      <c r="AL122" s="72">
        <v>0</v>
      </c>
      <c r="AM122" s="55">
        <f t="shared" si="105"/>
        <v>0</v>
      </c>
      <c r="AN122" s="72">
        <f t="shared" si="106"/>
        <v>0</v>
      </c>
      <c r="AO122" s="56">
        <f t="shared" si="107"/>
        <v>0</v>
      </c>
      <c r="AP122" s="56">
        <v>0</v>
      </c>
      <c r="AQ122" s="56">
        <f t="shared" si="108"/>
        <v>0</v>
      </c>
      <c r="AR122" s="73">
        <f t="shared" si="109"/>
        <v>0</v>
      </c>
      <c r="AS122" s="56">
        <v>0</v>
      </c>
      <c r="AT122" s="56">
        <f t="shared" si="110"/>
        <v>0</v>
      </c>
      <c r="AU122" s="73">
        <f t="shared" si="111"/>
        <v>0</v>
      </c>
      <c r="AV122" s="57">
        <f t="shared" si="126"/>
        <v>0</v>
      </c>
      <c r="AW122" s="57">
        <v>0</v>
      </c>
      <c r="AX122" s="114">
        <f t="shared" si="112"/>
        <v>0</v>
      </c>
      <c r="AY122" s="57">
        <f t="shared" si="113"/>
        <v>0</v>
      </c>
      <c r="AZ122" s="114">
        <v>0</v>
      </c>
      <c r="BA122" s="114">
        <f t="shared" si="114"/>
        <v>0</v>
      </c>
      <c r="BB122" s="57">
        <f t="shared" si="115"/>
        <v>0</v>
      </c>
      <c r="BC122" s="58">
        <f t="shared" si="116"/>
        <v>28913.38</v>
      </c>
      <c r="BD122" s="59">
        <v>27995.07999999998</v>
      </c>
      <c r="BE122" s="59">
        <f t="shared" si="117"/>
        <v>481.89</v>
      </c>
      <c r="BF122" s="58">
        <f t="shared" si="118"/>
        <v>28476.969999999979</v>
      </c>
      <c r="BG122" s="59">
        <v>27583.009999999987</v>
      </c>
      <c r="BH122" s="59">
        <f t="shared" si="119"/>
        <v>475.14</v>
      </c>
      <c r="BI122" s="58">
        <f t="shared" si="120"/>
        <v>28058.149999999987</v>
      </c>
      <c r="BJ122" s="60">
        <f t="shared" si="121"/>
        <v>5601.8600000000015</v>
      </c>
      <c r="BK122" s="61">
        <v>4613.79</v>
      </c>
      <c r="BL122" s="61">
        <f t="shared" si="122"/>
        <v>93.36</v>
      </c>
      <c r="BM122" s="61">
        <f t="shared" si="123"/>
        <v>4707.1499999999996</v>
      </c>
      <c r="BN122" s="61">
        <v>4546.0900000000038</v>
      </c>
      <c r="BO122" s="61">
        <f t="shared" si="124"/>
        <v>92.05</v>
      </c>
      <c r="BP122" s="60">
        <f t="shared" si="125"/>
        <v>4638.140000000004</v>
      </c>
      <c r="BQ122" s="62">
        <f t="shared" si="80"/>
        <v>2.4556356947869062E-11</v>
      </c>
      <c r="BR122" s="63">
        <v>0</v>
      </c>
      <c r="BS122" s="63">
        <f t="shared" si="81"/>
        <v>0</v>
      </c>
      <c r="BT122" s="63">
        <f t="shared" si="82"/>
        <v>0</v>
      </c>
      <c r="BU122" s="63">
        <v>0</v>
      </c>
      <c r="BV122" s="63">
        <f t="shared" si="83"/>
        <v>0</v>
      </c>
      <c r="BW122" s="62">
        <f t="shared" si="84"/>
        <v>0</v>
      </c>
      <c r="BX122" s="64">
        <f t="shared" si="85"/>
        <v>0</v>
      </c>
      <c r="BY122" s="65">
        <v>0</v>
      </c>
      <c r="BZ122" s="65">
        <f t="shared" si="86"/>
        <v>0</v>
      </c>
      <c r="CA122" s="65">
        <f t="shared" si="87"/>
        <v>0</v>
      </c>
      <c r="CB122" s="65">
        <v>0</v>
      </c>
      <c r="CC122" s="65">
        <f t="shared" si="88"/>
        <v>0</v>
      </c>
      <c r="CD122" s="64">
        <f t="shared" si="89"/>
        <v>0</v>
      </c>
      <c r="CE122" s="367">
        <f t="shared" si="90"/>
        <v>-2.1827872842550278E-11</v>
      </c>
      <c r="CF122" s="368">
        <v>0</v>
      </c>
      <c r="CG122" s="368">
        <f t="shared" si="99"/>
        <v>0</v>
      </c>
      <c r="CH122" s="368">
        <f t="shared" si="100"/>
        <v>0</v>
      </c>
      <c r="CI122" s="368">
        <v>0</v>
      </c>
      <c r="CJ122" s="368">
        <f t="shared" si="101"/>
        <v>0</v>
      </c>
      <c r="CK122" s="367">
        <f t="shared" si="91"/>
        <v>0</v>
      </c>
      <c r="CL122" s="66">
        <f t="shared" si="92"/>
        <v>0</v>
      </c>
      <c r="CM122" s="67">
        <v>0</v>
      </c>
      <c r="CN122" s="67">
        <f t="shared" si="95"/>
        <v>0</v>
      </c>
      <c r="CO122" s="67">
        <f t="shared" si="96"/>
        <v>0</v>
      </c>
      <c r="CP122" s="67">
        <v>0</v>
      </c>
      <c r="CQ122" s="67">
        <f t="shared" si="97"/>
        <v>0</v>
      </c>
      <c r="CR122" s="66">
        <f t="shared" si="98"/>
        <v>0</v>
      </c>
    </row>
    <row r="123" spans="1:96" s="77" customFormat="1">
      <c r="A123" s="75"/>
      <c r="B123" s="75"/>
      <c r="C123" s="134" t="s">
        <v>221</v>
      </c>
      <c r="D123" s="135" t="s">
        <v>222</v>
      </c>
      <c r="E123" s="149">
        <v>0</v>
      </c>
      <c r="F123" s="149">
        <v>0</v>
      </c>
      <c r="G123" s="76">
        <v>0</v>
      </c>
      <c r="H123" s="149"/>
      <c r="I123" s="76">
        <v>0</v>
      </c>
      <c r="J123" s="149"/>
      <c r="K123" s="76">
        <v>0</v>
      </c>
      <c r="L123" s="149"/>
      <c r="M123" s="76">
        <v>0</v>
      </c>
      <c r="N123" s="76"/>
      <c r="O123" s="53">
        <v>3528.57</v>
      </c>
      <c r="P123" s="76"/>
      <c r="Q123" s="53">
        <v>1573.8299999999995</v>
      </c>
      <c r="R123" s="76"/>
      <c r="S123" s="53">
        <v>-4.9999999999272404E-2</v>
      </c>
      <c r="T123" s="76"/>
      <c r="U123" s="53">
        <f t="shared" si="93"/>
        <v>0</v>
      </c>
      <c r="V123" s="76"/>
      <c r="W123" s="53">
        <v>5102.3500000000004</v>
      </c>
      <c r="X123" s="53"/>
      <c r="Y123" s="116">
        <v>0.2</v>
      </c>
      <c r="Z123" s="150"/>
      <c r="AA123" s="348">
        <f t="shared" si="76"/>
        <v>5102.3500000000004</v>
      </c>
      <c r="AB123" s="349">
        <v>2528.9199999999996</v>
      </c>
      <c r="AC123" s="348">
        <f t="shared" si="94"/>
        <v>85.04</v>
      </c>
      <c r="AD123" s="346">
        <f t="shared" si="77"/>
        <v>2613.9599999999996</v>
      </c>
      <c r="AE123" s="349">
        <v>2492.3999999999987</v>
      </c>
      <c r="AF123" s="348">
        <f t="shared" si="78"/>
        <v>83.85</v>
      </c>
      <c r="AG123" s="348">
        <f t="shared" si="79"/>
        <v>2576.2499999999986</v>
      </c>
      <c r="AH123" s="55">
        <f t="shared" si="102"/>
        <v>0</v>
      </c>
      <c r="AI123" s="72">
        <v>0</v>
      </c>
      <c r="AJ123" s="55">
        <f t="shared" si="103"/>
        <v>0</v>
      </c>
      <c r="AK123" s="72">
        <f t="shared" si="104"/>
        <v>0</v>
      </c>
      <c r="AL123" s="72">
        <v>0</v>
      </c>
      <c r="AM123" s="55">
        <f t="shared" si="105"/>
        <v>0</v>
      </c>
      <c r="AN123" s="72">
        <f t="shared" si="106"/>
        <v>0</v>
      </c>
      <c r="AO123" s="56">
        <f t="shared" si="107"/>
        <v>0</v>
      </c>
      <c r="AP123" s="56">
        <v>0</v>
      </c>
      <c r="AQ123" s="56">
        <f t="shared" si="108"/>
        <v>0</v>
      </c>
      <c r="AR123" s="73">
        <f t="shared" si="109"/>
        <v>0</v>
      </c>
      <c r="AS123" s="56">
        <v>0</v>
      </c>
      <c r="AT123" s="56">
        <f t="shared" si="110"/>
        <v>0</v>
      </c>
      <c r="AU123" s="73">
        <f t="shared" si="111"/>
        <v>0</v>
      </c>
      <c r="AV123" s="57">
        <f t="shared" si="126"/>
        <v>0</v>
      </c>
      <c r="AW123" s="57">
        <v>0</v>
      </c>
      <c r="AX123" s="114">
        <f t="shared" si="112"/>
        <v>0</v>
      </c>
      <c r="AY123" s="57">
        <f t="shared" si="113"/>
        <v>0</v>
      </c>
      <c r="AZ123" s="114">
        <v>0</v>
      </c>
      <c r="BA123" s="114">
        <f t="shared" si="114"/>
        <v>0</v>
      </c>
      <c r="BB123" s="57">
        <f t="shared" si="115"/>
        <v>0</v>
      </c>
      <c r="BC123" s="58">
        <f t="shared" si="116"/>
        <v>0</v>
      </c>
      <c r="BD123" s="59">
        <v>0</v>
      </c>
      <c r="BE123" s="59">
        <f t="shared" si="117"/>
        <v>0</v>
      </c>
      <c r="BF123" s="58">
        <f t="shared" si="118"/>
        <v>0</v>
      </c>
      <c r="BG123" s="59">
        <v>0</v>
      </c>
      <c r="BH123" s="59">
        <f t="shared" si="119"/>
        <v>0</v>
      </c>
      <c r="BI123" s="58">
        <f t="shared" si="120"/>
        <v>0</v>
      </c>
      <c r="BJ123" s="60">
        <f t="shared" si="121"/>
        <v>0</v>
      </c>
      <c r="BK123" s="61">
        <v>0</v>
      </c>
      <c r="BL123" s="61">
        <f t="shared" si="122"/>
        <v>0</v>
      </c>
      <c r="BM123" s="61">
        <f t="shared" si="123"/>
        <v>0</v>
      </c>
      <c r="BN123" s="61">
        <v>0</v>
      </c>
      <c r="BO123" s="61">
        <f t="shared" si="124"/>
        <v>0</v>
      </c>
      <c r="BP123" s="60">
        <f t="shared" si="125"/>
        <v>0</v>
      </c>
      <c r="BQ123" s="62">
        <f t="shared" si="80"/>
        <v>3528.57</v>
      </c>
      <c r="BR123" s="63">
        <v>1888.6599999999987</v>
      </c>
      <c r="BS123" s="63">
        <f t="shared" si="81"/>
        <v>58.81</v>
      </c>
      <c r="BT123" s="63">
        <f t="shared" si="82"/>
        <v>1947.4699999999987</v>
      </c>
      <c r="BU123" s="63">
        <v>1861.3799999999997</v>
      </c>
      <c r="BV123" s="63">
        <f t="shared" si="83"/>
        <v>57.99</v>
      </c>
      <c r="BW123" s="62">
        <f t="shared" si="84"/>
        <v>1919.3699999999997</v>
      </c>
      <c r="BX123" s="64">
        <f t="shared" si="85"/>
        <v>1573.8299999999995</v>
      </c>
      <c r="BY123" s="65">
        <v>640.26000000000022</v>
      </c>
      <c r="BZ123" s="65">
        <f t="shared" si="86"/>
        <v>26.23</v>
      </c>
      <c r="CA123" s="65">
        <f t="shared" si="87"/>
        <v>666.49000000000024</v>
      </c>
      <c r="CB123" s="65">
        <v>631.04000000000019</v>
      </c>
      <c r="CC123" s="65">
        <f t="shared" si="88"/>
        <v>25.86</v>
      </c>
      <c r="CD123" s="64">
        <f t="shared" si="89"/>
        <v>656.9000000000002</v>
      </c>
      <c r="CE123" s="367">
        <f t="shared" si="90"/>
        <v>-4.9999999999272404E-2</v>
      </c>
      <c r="CF123" s="368">
        <v>0.01</v>
      </c>
      <c r="CG123" s="368">
        <f t="shared" si="99"/>
        <v>0</v>
      </c>
      <c r="CH123" s="368">
        <f t="shared" si="100"/>
        <v>0.01</v>
      </c>
      <c r="CI123" s="368">
        <v>0.01</v>
      </c>
      <c r="CJ123" s="368">
        <f t="shared" si="101"/>
        <v>0</v>
      </c>
      <c r="CK123" s="367">
        <f t="shared" si="91"/>
        <v>0.01</v>
      </c>
      <c r="CL123" s="66">
        <f t="shared" si="92"/>
        <v>0</v>
      </c>
      <c r="CM123" s="67">
        <v>0</v>
      </c>
      <c r="CN123" s="67">
        <f t="shared" si="95"/>
        <v>0</v>
      </c>
      <c r="CO123" s="67">
        <f t="shared" si="96"/>
        <v>0</v>
      </c>
      <c r="CP123" s="67">
        <v>0</v>
      </c>
      <c r="CQ123" s="67">
        <f t="shared" si="97"/>
        <v>0</v>
      </c>
      <c r="CR123" s="66">
        <f t="shared" si="98"/>
        <v>0</v>
      </c>
    </row>
    <row r="124" spans="1:96" s="77" customFormat="1">
      <c r="A124" s="75"/>
      <c r="B124" s="75"/>
      <c r="C124" s="134" t="s">
        <v>223</v>
      </c>
      <c r="D124" s="135" t="s">
        <v>224</v>
      </c>
      <c r="E124" s="149">
        <v>0</v>
      </c>
      <c r="F124" s="149">
        <v>0</v>
      </c>
      <c r="G124" s="76">
        <v>0</v>
      </c>
      <c r="H124" s="149"/>
      <c r="I124" s="76">
        <v>0</v>
      </c>
      <c r="J124" s="149"/>
      <c r="K124" s="76">
        <v>0</v>
      </c>
      <c r="L124" s="149"/>
      <c r="M124" s="76">
        <v>0</v>
      </c>
      <c r="N124" s="76"/>
      <c r="O124" s="53">
        <v>0</v>
      </c>
      <c r="P124" s="76"/>
      <c r="Q124" s="53">
        <v>562.28</v>
      </c>
      <c r="R124" s="76"/>
      <c r="S124" s="53">
        <v>220.09000000000015</v>
      </c>
      <c r="T124" s="76"/>
      <c r="U124" s="53">
        <f t="shared" si="93"/>
        <v>0</v>
      </c>
      <c r="V124" s="76"/>
      <c r="W124" s="53">
        <v>782.37000000000012</v>
      </c>
      <c r="X124" s="53"/>
      <c r="Y124" s="116">
        <v>0.2</v>
      </c>
      <c r="Z124" s="150"/>
      <c r="AA124" s="348">
        <f t="shared" si="76"/>
        <v>782.37000000000012</v>
      </c>
      <c r="AB124" s="349">
        <v>217.11999999999992</v>
      </c>
      <c r="AC124" s="348">
        <f>IF(AA124=" "," ", ROUND(+AA124*Y124/12,2))</f>
        <v>13.04</v>
      </c>
      <c r="AD124" s="346">
        <f>AB124+AC124</f>
        <v>230.15999999999991</v>
      </c>
      <c r="AE124" s="349">
        <v>214.09000000000009</v>
      </c>
      <c r="AF124" s="348">
        <f>ROUND(AC124*$AC$1,2)</f>
        <v>12.86</v>
      </c>
      <c r="AG124" s="348">
        <f>AE124+AF124</f>
        <v>226.9500000000001</v>
      </c>
      <c r="AH124" s="55">
        <f t="shared" si="102"/>
        <v>0</v>
      </c>
      <c r="AI124" s="72">
        <v>0</v>
      </c>
      <c r="AJ124" s="55">
        <f>IF(AH124=" "," ", ROUND(+AH124*Y124/12,2))</f>
        <v>0</v>
      </c>
      <c r="AK124" s="72">
        <f>AI124+AJ124</f>
        <v>0</v>
      </c>
      <c r="AL124" s="72">
        <v>0</v>
      </c>
      <c r="AM124" s="55">
        <f>ROUND(AJ124*$AC$1,2)</f>
        <v>0</v>
      </c>
      <c r="AN124" s="72">
        <f t="shared" si="106"/>
        <v>0</v>
      </c>
      <c r="AO124" s="56">
        <f t="shared" si="107"/>
        <v>0</v>
      </c>
      <c r="AP124" s="56">
        <v>0</v>
      </c>
      <c r="AQ124" s="56">
        <f>IF(AO124=" "," ", ROUND(+AO124*Y124/12,2))</f>
        <v>0</v>
      </c>
      <c r="AR124" s="73">
        <f>AP124+AQ124</f>
        <v>0</v>
      </c>
      <c r="AS124" s="56">
        <v>0</v>
      </c>
      <c r="AT124" s="56">
        <f>ROUND(AQ124*$AC$1,2)</f>
        <v>0</v>
      </c>
      <c r="AU124" s="73">
        <f>AS124+AT124</f>
        <v>0</v>
      </c>
      <c r="AV124" s="57">
        <f t="shared" si="126"/>
        <v>0</v>
      </c>
      <c r="AW124" s="57">
        <v>0</v>
      </c>
      <c r="AX124" s="114">
        <f>IF(AV124=" "," ", ROUND(+AV124*Y124/12,2))</f>
        <v>0</v>
      </c>
      <c r="AY124" s="57">
        <f t="shared" si="113"/>
        <v>0</v>
      </c>
      <c r="AZ124" s="114">
        <v>0</v>
      </c>
      <c r="BA124" s="114">
        <f>ROUND(AX124*$AC$1,2)</f>
        <v>0</v>
      </c>
      <c r="BB124" s="57">
        <f>BA124+AZ124</f>
        <v>0</v>
      </c>
      <c r="BC124" s="58">
        <f t="shared" si="116"/>
        <v>0</v>
      </c>
      <c r="BD124" s="59">
        <v>0</v>
      </c>
      <c r="BE124" s="59">
        <f>IF(BC124=" "," ", ROUND(+BC124*Y124/12,2))</f>
        <v>0</v>
      </c>
      <c r="BF124" s="58">
        <f>BD124+BE124</f>
        <v>0</v>
      </c>
      <c r="BG124" s="59">
        <v>0</v>
      </c>
      <c r="BH124" s="59">
        <f>ROUND(BE124*$AC$1,2)</f>
        <v>0</v>
      </c>
      <c r="BI124" s="58">
        <f>BH124+BG124</f>
        <v>0</v>
      </c>
      <c r="BJ124" s="60">
        <f t="shared" si="121"/>
        <v>0</v>
      </c>
      <c r="BK124" s="61">
        <v>0</v>
      </c>
      <c r="BL124" s="61">
        <f>IF(BJ124=" "," ", ROUND(+BJ124*Y124/12,2))</f>
        <v>0</v>
      </c>
      <c r="BM124" s="61">
        <f>BK124+BL124</f>
        <v>0</v>
      </c>
      <c r="BN124" s="61">
        <v>0</v>
      </c>
      <c r="BO124" s="61">
        <f>ROUND(BL124*$AC$1,2)</f>
        <v>0</v>
      </c>
      <c r="BP124" s="60">
        <f>BN124+BO124</f>
        <v>0</v>
      </c>
      <c r="BQ124" s="62">
        <f t="shared" si="80"/>
        <v>0</v>
      </c>
      <c r="BR124" s="63">
        <v>0</v>
      </c>
      <c r="BS124" s="63">
        <f>IF(BQ124=" "," ", ROUND(+BQ124*Y124/12,2))</f>
        <v>0</v>
      </c>
      <c r="BT124" s="63">
        <f>BR124+BS124</f>
        <v>0</v>
      </c>
      <c r="BU124" s="63">
        <v>0</v>
      </c>
      <c r="BV124" s="63">
        <f>ROUND(BS124*$AC$1,2)</f>
        <v>0</v>
      </c>
      <c r="BW124" s="62">
        <f>BU124+BV124</f>
        <v>0</v>
      </c>
      <c r="BX124" s="64">
        <f t="shared" si="85"/>
        <v>562.28</v>
      </c>
      <c r="BY124" s="65">
        <v>167.07000000000002</v>
      </c>
      <c r="BZ124" s="65">
        <f>IF(BX124=" "," ", ROUND(+BX124*Y124/12,2))</f>
        <v>9.3699999999999992</v>
      </c>
      <c r="CA124" s="65">
        <f>BY124+BZ124</f>
        <v>176.44000000000003</v>
      </c>
      <c r="CB124" s="65">
        <v>164.73000000000002</v>
      </c>
      <c r="CC124" s="65">
        <f>ROUND(BZ124*$AC$1,2)</f>
        <v>9.24</v>
      </c>
      <c r="CD124" s="64">
        <f>CB124+CC124</f>
        <v>173.97000000000003</v>
      </c>
      <c r="CE124" s="367">
        <f t="shared" si="90"/>
        <v>220.09000000000015</v>
      </c>
      <c r="CF124" s="368">
        <v>50.040000000000013</v>
      </c>
      <c r="CG124" s="368">
        <f t="shared" si="99"/>
        <v>3.67</v>
      </c>
      <c r="CH124" s="368">
        <f t="shared" si="100"/>
        <v>53.710000000000015</v>
      </c>
      <c r="CI124" s="368">
        <v>49.359999999999992</v>
      </c>
      <c r="CJ124" s="368">
        <f t="shared" si="101"/>
        <v>3.62</v>
      </c>
      <c r="CK124" s="367">
        <f t="shared" si="91"/>
        <v>52.97999999999999</v>
      </c>
      <c r="CL124" s="66">
        <f t="shared" si="92"/>
        <v>0</v>
      </c>
      <c r="CM124" s="67">
        <v>0</v>
      </c>
      <c r="CN124" s="67">
        <f t="shared" si="95"/>
        <v>0</v>
      </c>
      <c r="CO124" s="67">
        <f t="shared" si="96"/>
        <v>0</v>
      </c>
      <c r="CP124" s="67">
        <v>0</v>
      </c>
      <c r="CQ124" s="67">
        <f t="shared" si="97"/>
        <v>0</v>
      </c>
      <c r="CR124" s="66">
        <f t="shared" si="98"/>
        <v>0</v>
      </c>
    </row>
    <row r="125" spans="1:96" s="77" customFormat="1">
      <c r="A125" s="75"/>
      <c r="B125" s="75"/>
      <c r="C125" s="133" t="s">
        <v>225</v>
      </c>
      <c r="D125" s="133" t="s">
        <v>226</v>
      </c>
      <c r="E125" s="149"/>
      <c r="F125" s="149"/>
      <c r="G125" s="76"/>
      <c r="H125" s="149"/>
      <c r="I125" s="76"/>
      <c r="J125" s="149"/>
      <c r="K125" s="76"/>
      <c r="L125" s="149"/>
      <c r="M125" s="76"/>
      <c r="N125" s="76"/>
      <c r="O125" s="76"/>
      <c r="P125" s="76"/>
      <c r="Q125" s="53"/>
      <c r="R125" s="76"/>
      <c r="S125" s="53">
        <v>4861.3200000000006</v>
      </c>
      <c r="T125" s="76"/>
      <c r="U125" s="53">
        <f t="shared" si="93"/>
        <v>194.63999999999851</v>
      </c>
      <c r="V125" s="76"/>
      <c r="W125" s="53">
        <v>5055.9599999999991</v>
      </c>
      <c r="X125" s="76"/>
      <c r="Y125" s="116">
        <v>0.2</v>
      </c>
      <c r="Z125" s="150"/>
      <c r="AA125" s="348">
        <f t="shared" si="76"/>
        <v>5055.9599999999991</v>
      </c>
      <c r="AB125" s="352">
        <v>409.12</v>
      </c>
      <c r="AC125" s="348">
        <f>IF(AA125=" "," ", ROUND(+AA125*Y125/12,2))</f>
        <v>84.27</v>
      </c>
      <c r="AD125" s="346">
        <f>AB125+AC125</f>
        <v>493.39</v>
      </c>
      <c r="AE125" s="352">
        <v>403.39</v>
      </c>
      <c r="AF125" s="348">
        <f>ROUND(AC125*$AC$1,2)</f>
        <v>83.09</v>
      </c>
      <c r="AG125" s="348">
        <f>AE125+AF125</f>
        <v>486.48</v>
      </c>
      <c r="AH125" s="55">
        <f t="shared" si="102"/>
        <v>0</v>
      </c>
      <c r="AI125" s="72">
        <v>0</v>
      </c>
      <c r="AJ125" s="55">
        <f>IF(AH125=" "," ", ROUND(+AH125*Y125/12,2))</f>
        <v>0</v>
      </c>
      <c r="AK125" s="72">
        <f>AI125+AJ125</f>
        <v>0</v>
      </c>
      <c r="AL125" s="72">
        <v>0</v>
      </c>
      <c r="AM125" s="55">
        <f>ROUND(AJ125*$AC$1,2)</f>
        <v>0</v>
      </c>
      <c r="AN125" s="72">
        <f t="shared" si="106"/>
        <v>0</v>
      </c>
      <c r="AO125" s="56">
        <f t="shared" si="107"/>
        <v>0</v>
      </c>
      <c r="AP125" s="56">
        <v>0</v>
      </c>
      <c r="AQ125" s="56">
        <f>IF(AO125=" "," ", ROUND(+AO125*Y125/12,2))</f>
        <v>0</v>
      </c>
      <c r="AR125" s="73">
        <f>AP125+AQ125</f>
        <v>0</v>
      </c>
      <c r="AS125" s="56">
        <v>0</v>
      </c>
      <c r="AT125" s="56">
        <f>ROUND(AQ125*$AC$1,2)</f>
        <v>0</v>
      </c>
      <c r="AU125" s="73">
        <f>AS125+AT125</f>
        <v>0</v>
      </c>
      <c r="AV125" s="57">
        <f t="shared" si="126"/>
        <v>0</v>
      </c>
      <c r="AW125" s="57">
        <v>0</v>
      </c>
      <c r="AX125" s="114">
        <f>IF(AV125=" "," ", ROUND(+AV125*Y125/12,2))</f>
        <v>0</v>
      </c>
      <c r="AY125" s="57">
        <f t="shared" si="113"/>
        <v>0</v>
      </c>
      <c r="AZ125" s="114">
        <v>0</v>
      </c>
      <c r="BA125" s="114">
        <f>ROUND(AX125*$AC$1,2)</f>
        <v>0</v>
      </c>
      <c r="BB125" s="57">
        <f>BA125+AZ125</f>
        <v>0</v>
      </c>
      <c r="BC125" s="58">
        <f t="shared" si="116"/>
        <v>0</v>
      </c>
      <c r="BD125" s="59">
        <v>0</v>
      </c>
      <c r="BE125" s="59">
        <f>IF(BC125=" "," ", ROUND(+BC125*Y125/12,2))</f>
        <v>0</v>
      </c>
      <c r="BF125" s="58">
        <f>BD125+BE125</f>
        <v>0</v>
      </c>
      <c r="BG125" s="59">
        <v>0</v>
      </c>
      <c r="BH125" s="59">
        <f>ROUND(BE125*$AC$1,2)</f>
        <v>0</v>
      </c>
      <c r="BI125" s="58">
        <f>BH125+BG125</f>
        <v>0</v>
      </c>
      <c r="BJ125" s="60">
        <f t="shared" si="121"/>
        <v>0</v>
      </c>
      <c r="BK125" s="61">
        <v>0</v>
      </c>
      <c r="BL125" s="61">
        <f>IF(BJ125=" "," ", ROUND(+BJ125*Y125/12,2))</f>
        <v>0</v>
      </c>
      <c r="BM125" s="61">
        <f>BK125+BL125</f>
        <v>0</v>
      </c>
      <c r="BN125" s="61">
        <v>0</v>
      </c>
      <c r="BO125" s="61">
        <f>ROUND(BL125*$AC$1,2)</f>
        <v>0</v>
      </c>
      <c r="BP125" s="60">
        <f>BN125+BO125</f>
        <v>0</v>
      </c>
      <c r="BQ125" s="62">
        <f t="shared" si="80"/>
        <v>0</v>
      </c>
      <c r="BR125" s="63">
        <v>0</v>
      </c>
      <c r="BS125" s="63">
        <f>IF(BQ125=" "," ", ROUND(+BQ125*Y125/12,2))</f>
        <v>0</v>
      </c>
      <c r="BT125" s="63">
        <f>BR125+BS125</f>
        <v>0</v>
      </c>
      <c r="BU125" s="63">
        <v>0</v>
      </c>
      <c r="BV125" s="63">
        <f>ROUND(BS125*$AC$1,2)</f>
        <v>0</v>
      </c>
      <c r="BW125" s="62">
        <f>BU125+BV125</f>
        <v>0</v>
      </c>
      <c r="BX125" s="64">
        <f t="shared" si="85"/>
        <v>0</v>
      </c>
      <c r="BY125" s="65">
        <v>0</v>
      </c>
      <c r="BZ125" s="65">
        <f>IF(BX125=" "," ", ROUND(+BX125*Y125/12,2))</f>
        <v>0</v>
      </c>
      <c r="CA125" s="65">
        <f>BY125+BZ125</f>
        <v>0</v>
      </c>
      <c r="CB125" s="65">
        <v>0</v>
      </c>
      <c r="CC125" s="65">
        <f>ROUND(BZ125*$AC$1,2)</f>
        <v>0</v>
      </c>
      <c r="CD125" s="64">
        <f>CB125+CC125</f>
        <v>0</v>
      </c>
      <c r="CE125" s="367">
        <f t="shared" si="90"/>
        <v>4861.3200000000006</v>
      </c>
      <c r="CF125" s="368">
        <v>404.73999999999995</v>
      </c>
      <c r="CG125" s="368">
        <f t="shared" si="99"/>
        <v>81.02</v>
      </c>
      <c r="CH125" s="368">
        <f t="shared" si="100"/>
        <v>485.75999999999993</v>
      </c>
      <c r="CI125" s="368">
        <v>399.09</v>
      </c>
      <c r="CJ125" s="368">
        <f t="shared" si="101"/>
        <v>79.89</v>
      </c>
      <c r="CK125" s="367">
        <f t="shared" si="91"/>
        <v>478.97999999999996</v>
      </c>
      <c r="CL125" s="66">
        <f t="shared" si="92"/>
        <v>194.63999999999851</v>
      </c>
      <c r="CM125" s="67">
        <v>4.38</v>
      </c>
      <c r="CN125" s="67">
        <f t="shared" si="95"/>
        <v>3.24</v>
      </c>
      <c r="CO125" s="67">
        <f t="shared" si="96"/>
        <v>7.62</v>
      </c>
      <c r="CP125" s="67">
        <v>4.33</v>
      </c>
      <c r="CQ125" s="67">
        <f t="shared" si="97"/>
        <v>3.19</v>
      </c>
      <c r="CR125" s="66">
        <f t="shared" si="98"/>
        <v>7.52</v>
      </c>
    </row>
    <row r="126" spans="1:96" s="81" customFormat="1" ht="15" thickBot="1">
      <c r="A126" s="78"/>
      <c r="B126" s="78"/>
      <c r="C126" s="136" t="s">
        <v>227</v>
      </c>
      <c r="D126" s="137" t="s">
        <v>228</v>
      </c>
      <c r="E126" s="79">
        <v>0</v>
      </c>
      <c r="F126" s="79"/>
      <c r="G126" s="79">
        <v>0</v>
      </c>
      <c r="H126" s="79"/>
      <c r="I126" s="79">
        <v>0</v>
      </c>
      <c r="J126" s="79"/>
      <c r="K126" s="79"/>
      <c r="L126" s="79"/>
      <c r="M126" s="79">
        <v>103399.98000000001</v>
      </c>
      <c r="N126" s="79"/>
      <c r="O126" s="80">
        <v>10880.909999999989</v>
      </c>
      <c r="P126" s="80"/>
      <c r="Q126" s="53">
        <v>4361.5200000000332</v>
      </c>
      <c r="R126" s="76"/>
      <c r="S126" s="53">
        <v>22.05000000000291</v>
      </c>
      <c r="T126" s="76"/>
      <c r="U126" s="53">
        <f t="shared" si="93"/>
        <v>0</v>
      </c>
      <c r="V126" s="76"/>
      <c r="W126" s="53">
        <v>118664.46000000004</v>
      </c>
      <c r="X126" s="76"/>
      <c r="Y126" s="138">
        <v>0.2</v>
      </c>
      <c r="Z126" s="89"/>
      <c r="AA126" s="353">
        <f t="shared" si="76"/>
        <v>118664.46000000004</v>
      </c>
      <c r="AB126" s="354">
        <v>75882.83</v>
      </c>
      <c r="AC126" s="353">
        <f t="shared" si="94"/>
        <v>1977.74</v>
      </c>
      <c r="AD126" s="353">
        <f t="shared" si="77"/>
        <v>77860.570000000007</v>
      </c>
      <c r="AE126" s="354">
        <v>74777.21000000005</v>
      </c>
      <c r="AF126" s="353">
        <f t="shared" si="78"/>
        <v>1950.05</v>
      </c>
      <c r="AG126" s="353">
        <f t="shared" si="79"/>
        <v>76727.260000000053</v>
      </c>
      <c r="AH126" s="82">
        <f t="shared" si="102"/>
        <v>0</v>
      </c>
      <c r="AI126" s="82">
        <v>0</v>
      </c>
      <c r="AJ126" s="82">
        <f t="shared" si="103"/>
        <v>0</v>
      </c>
      <c r="AK126" s="82">
        <f t="shared" si="104"/>
        <v>0</v>
      </c>
      <c r="AL126" s="82">
        <v>0</v>
      </c>
      <c r="AM126" s="82">
        <f t="shared" si="105"/>
        <v>0</v>
      </c>
      <c r="AN126" s="82">
        <f t="shared" si="106"/>
        <v>0</v>
      </c>
      <c r="AO126" s="83">
        <f t="shared" si="107"/>
        <v>0</v>
      </c>
      <c r="AP126" s="83">
        <v>0</v>
      </c>
      <c r="AQ126" s="83">
        <f t="shared" si="108"/>
        <v>0</v>
      </c>
      <c r="AR126" s="83">
        <f t="shared" si="109"/>
        <v>0</v>
      </c>
      <c r="AS126" s="83">
        <v>0</v>
      </c>
      <c r="AT126" s="83">
        <f t="shared" si="110"/>
        <v>0</v>
      </c>
      <c r="AU126" s="83">
        <f t="shared" si="111"/>
        <v>0</v>
      </c>
      <c r="AV126" s="84">
        <f t="shared" si="126"/>
        <v>0</v>
      </c>
      <c r="AW126" s="84">
        <v>0</v>
      </c>
      <c r="AX126" s="139">
        <f t="shared" si="112"/>
        <v>0</v>
      </c>
      <c r="AY126" s="84">
        <f t="shared" si="113"/>
        <v>0</v>
      </c>
      <c r="AZ126" s="139">
        <v>0</v>
      </c>
      <c r="BA126" s="139">
        <f t="shared" si="114"/>
        <v>0</v>
      </c>
      <c r="BB126" s="84">
        <f t="shared" si="115"/>
        <v>0</v>
      </c>
      <c r="BC126" s="85">
        <f t="shared" si="116"/>
        <v>0</v>
      </c>
      <c r="BD126" s="86">
        <v>0</v>
      </c>
      <c r="BE126" s="86">
        <f t="shared" si="117"/>
        <v>0</v>
      </c>
      <c r="BF126" s="85">
        <f t="shared" si="118"/>
        <v>0</v>
      </c>
      <c r="BG126" s="86">
        <v>0</v>
      </c>
      <c r="BH126" s="86">
        <f t="shared" si="119"/>
        <v>0</v>
      </c>
      <c r="BI126" s="85">
        <f t="shared" si="120"/>
        <v>0</v>
      </c>
      <c r="BJ126" s="87">
        <f t="shared" si="121"/>
        <v>103399.98000000001</v>
      </c>
      <c r="BK126" s="88">
        <v>68933.200000000041</v>
      </c>
      <c r="BL126" s="88">
        <f t="shared" si="122"/>
        <v>1723.33</v>
      </c>
      <c r="BM126" s="88">
        <f t="shared" si="123"/>
        <v>70656.530000000042</v>
      </c>
      <c r="BN126" s="88">
        <v>67927.609999999971</v>
      </c>
      <c r="BO126" s="88">
        <f t="shared" si="124"/>
        <v>1699.2</v>
      </c>
      <c r="BP126" s="87">
        <f t="shared" si="125"/>
        <v>69626.809999999969</v>
      </c>
      <c r="BQ126" s="62">
        <f t="shared" si="80"/>
        <v>10880.909999999989</v>
      </c>
      <c r="BR126" s="63">
        <v>5393.8500000000013</v>
      </c>
      <c r="BS126" s="63">
        <f t="shared" si="81"/>
        <v>181.35</v>
      </c>
      <c r="BT126" s="63">
        <f t="shared" si="82"/>
        <v>5575.2000000000016</v>
      </c>
      <c r="BU126" s="63">
        <v>5315.9100000000026</v>
      </c>
      <c r="BV126" s="63">
        <f t="shared" si="83"/>
        <v>178.81</v>
      </c>
      <c r="BW126" s="62">
        <f t="shared" si="84"/>
        <v>5494.720000000003</v>
      </c>
      <c r="BX126" s="64">
        <f t="shared" si="85"/>
        <v>4361.5200000000332</v>
      </c>
      <c r="BY126" s="65">
        <v>1550.2000000000007</v>
      </c>
      <c r="BZ126" s="65">
        <f t="shared" si="86"/>
        <v>72.69</v>
      </c>
      <c r="CA126" s="65">
        <f t="shared" si="87"/>
        <v>1622.8900000000008</v>
      </c>
      <c r="CB126" s="65">
        <v>1528.1000000000004</v>
      </c>
      <c r="CC126" s="65">
        <f t="shared" si="88"/>
        <v>71.67</v>
      </c>
      <c r="CD126" s="64">
        <f t="shared" si="89"/>
        <v>1599.7700000000004</v>
      </c>
      <c r="CE126" s="367">
        <f t="shared" si="90"/>
        <v>22.05000000000291</v>
      </c>
      <c r="CF126" s="368">
        <v>5.5500000000000007</v>
      </c>
      <c r="CG126" s="368">
        <f t="shared" si="99"/>
        <v>0.37</v>
      </c>
      <c r="CH126" s="368">
        <f t="shared" si="100"/>
        <v>5.9200000000000008</v>
      </c>
      <c r="CI126" s="368">
        <v>5.4</v>
      </c>
      <c r="CJ126" s="368">
        <f t="shared" si="101"/>
        <v>0.36</v>
      </c>
      <c r="CK126" s="367">
        <f t="shared" si="91"/>
        <v>5.7600000000000007</v>
      </c>
      <c r="CL126" s="66">
        <f t="shared" si="92"/>
        <v>0</v>
      </c>
      <c r="CM126" s="67">
        <v>0</v>
      </c>
      <c r="CN126" s="67">
        <f t="shared" si="95"/>
        <v>0</v>
      </c>
      <c r="CO126" s="67">
        <f t="shared" si="96"/>
        <v>0</v>
      </c>
      <c r="CP126" s="67">
        <v>0</v>
      </c>
      <c r="CQ126" s="67">
        <f t="shared" si="97"/>
        <v>0</v>
      </c>
      <c r="CR126" s="66">
        <f t="shared" si="98"/>
        <v>0</v>
      </c>
    </row>
    <row r="127" spans="1:96">
      <c r="A127" s="50" t="s">
        <v>230</v>
      </c>
      <c r="B127" s="50"/>
      <c r="C127" s="112" t="s">
        <v>142</v>
      </c>
      <c r="D127" s="51" t="s">
        <v>143</v>
      </c>
      <c r="E127" s="53">
        <v>0</v>
      </c>
      <c r="F127" s="53"/>
      <c r="G127" s="53">
        <v>0</v>
      </c>
      <c r="H127" s="53"/>
      <c r="I127" s="53">
        <v>0</v>
      </c>
      <c r="J127" s="53"/>
      <c r="K127" s="53">
        <v>0</v>
      </c>
      <c r="L127" s="53"/>
      <c r="M127" s="53">
        <v>0</v>
      </c>
      <c r="N127" s="53"/>
      <c r="O127" s="53">
        <v>0</v>
      </c>
      <c r="P127" s="53"/>
      <c r="Q127" s="53">
        <v>0</v>
      </c>
      <c r="R127" s="53"/>
      <c r="S127" s="53">
        <v>0</v>
      </c>
      <c r="T127" s="53"/>
      <c r="U127" s="53">
        <f t="shared" si="93"/>
        <v>0</v>
      </c>
      <c r="V127" s="53"/>
      <c r="W127" s="53">
        <v>0</v>
      </c>
      <c r="X127" s="53"/>
      <c r="Y127" s="113">
        <v>0.2</v>
      </c>
      <c r="Z127" s="54"/>
      <c r="AA127" s="346">
        <f t="shared" si="76"/>
        <v>0</v>
      </c>
      <c r="AB127" s="347">
        <v>0</v>
      </c>
      <c r="AC127" s="346">
        <f t="shared" si="94"/>
        <v>0</v>
      </c>
      <c r="AD127" s="346">
        <f t="shared" si="77"/>
        <v>0</v>
      </c>
      <c r="AE127" s="346">
        <v>0</v>
      </c>
      <c r="AF127" s="346">
        <f t="shared" si="78"/>
        <v>0</v>
      </c>
      <c r="AG127" s="346">
        <f t="shared" si="79"/>
        <v>0</v>
      </c>
      <c r="AH127" s="55">
        <f t="shared" si="102"/>
        <v>0</v>
      </c>
      <c r="AI127" s="55">
        <v>0</v>
      </c>
      <c r="AJ127" s="55">
        <f t="shared" si="103"/>
        <v>0</v>
      </c>
      <c r="AK127" s="55">
        <f t="shared" si="104"/>
        <v>0</v>
      </c>
      <c r="AL127" s="55">
        <v>0</v>
      </c>
      <c r="AM127" s="55">
        <f t="shared" si="105"/>
        <v>0</v>
      </c>
      <c r="AN127" s="55">
        <f t="shared" si="106"/>
        <v>0</v>
      </c>
      <c r="AO127" s="56">
        <f t="shared" si="107"/>
        <v>0</v>
      </c>
      <c r="AP127" s="56">
        <v>0</v>
      </c>
      <c r="AQ127" s="56">
        <f t="shared" si="108"/>
        <v>0</v>
      </c>
      <c r="AR127" s="56">
        <f t="shared" si="109"/>
        <v>0</v>
      </c>
      <c r="AS127" s="56">
        <v>0</v>
      </c>
      <c r="AT127" s="56">
        <f t="shared" si="110"/>
        <v>0</v>
      </c>
      <c r="AU127" s="56">
        <f t="shared" si="111"/>
        <v>0</v>
      </c>
      <c r="AV127" s="57">
        <f t="shared" si="126"/>
        <v>0</v>
      </c>
      <c r="AW127" s="57">
        <v>0</v>
      </c>
      <c r="AX127" s="114">
        <f t="shared" si="112"/>
        <v>0</v>
      </c>
      <c r="AY127" s="57">
        <f t="shared" si="113"/>
        <v>0</v>
      </c>
      <c r="AZ127" s="114">
        <v>0</v>
      </c>
      <c r="BA127" s="114">
        <f t="shared" si="114"/>
        <v>0</v>
      </c>
      <c r="BB127" s="57">
        <f t="shared" si="115"/>
        <v>0</v>
      </c>
      <c r="BC127" s="58">
        <f t="shared" si="116"/>
        <v>0</v>
      </c>
      <c r="BD127" s="59">
        <v>0</v>
      </c>
      <c r="BE127" s="59">
        <f t="shared" si="117"/>
        <v>0</v>
      </c>
      <c r="BF127" s="58">
        <f t="shared" si="118"/>
        <v>0</v>
      </c>
      <c r="BG127" s="59">
        <v>0</v>
      </c>
      <c r="BH127" s="59">
        <f t="shared" si="119"/>
        <v>0</v>
      </c>
      <c r="BI127" s="58">
        <f t="shared" si="120"/>
        <v>0</v>
      </c>
      <c r="BJ127" s="60">
        <f t="shared" si="121"/>
        <v>0</v>
      </c>
      <c r="BK127" s="61">
        <v>0</v>
      </c>
      <c r="BL127" s="61">
        <f t="shared" si="122"/>
        <v>0</v>
      </c>
      <c r="BM127" s="61">
        <f t="shared" si="123"/>
        <v>0</v>
      </c>
      <c r="BN127" s="61">
        <v>0</v>
      </c>
      <c r="BO127" s="61">
        <f t="shared" si="124"/>
        <v>0</v>
      </c>
      <c r="BP127" s="60">
        <f t="shared" si="125"/>
        <v>0</v>
      </c>
      <c r="BQ127" s="62">
        <f t="shared" si="80"/>
        <v>0</v>
      </c>
      <c r="BR127" s="63">
        <v>0</v>
      </c>
      <c r="BS127" s="63">
        <f t="shared" si="81"/>
        <v>0</v>
      </c>
      <c r="BT127" s="63">
        <f t="shared" si="82"/>
        <v>0</v>
      </c>
      <c r="BU127" s="63">
        <v>0</v>
      </c>
      <c r="BV127" s="63">
        <f t="shared" si="83"/>
        <v>0</v>
      </c>
      <c r="BW127" s="62">
        <f t="shared" si="84"/>
        <v>0</v>
      </c>
      <c r="BX127" s="64">
        <f t="shared" si="85"/>
        <v>0</v>
      </c>
      <c r="BY127" s="65">
        <v>0</v>
      </c>
      <c r="BZ127" s="65">
        <f t="shared" si="86"/>
        <v>0</v>
      </c>
      <c r="CA127" s="65">
        <f t="shared" si="87"/>
        <v>0</v>
      </c>
      <c r="CB127" s="65">
        <v>0</v>
      </c>
      <c r="CC127" s="65">
        <f t="shared" si="88"/>
        <v>0</v>
      </c>
      <c r="CD127" s="64">
        <f t="shared" si="89"/>
        <v>0</v>
      </c>
      <c r="CE127" s="367">
        <f t="shared" si="90"/>
        <v>0</v>
      </c>
      <c r="CF127" s="368">
        <v>0</v>
      </c>
      <c r="CG127" s="368">
        <f t="shared" si="99"/>
        <v>0</v>
      </c>
      <c r="CH127" s="368">
        <f t="shared" si="100"/>
        <v>0</v>
      </c>
      <c r="CI127" s="368">
        <v>0</v>
      </c>
      <c r="CJ127" s="368">
        <f t="shared" si="101"/>
        <v>0</v>
      </c>
      <c r="CK127" s="367">
        <f t="shared" si="91"/>
        <v>0</v>
      </c>
      <c r="CL127" s="66">
        <f t="shared" si="92"/>
        <v>0</v>
      </c>
      <c r="CM127" s="67">
        <v>0</v>
      </c>
      <c r="CN127" s="67">
        <f t="shared" si="95"/>
        <v>0</v>
      </c>
      <c r="CO127" s="67">
        <f t="shared" si="96"/>
        <v>0</v>
      </c>
      <c r="CP127" s="67">
        <v>0</v>
      </c>
      <c r="CQ127" s="67">
        <f t="shared" si="97"/>
        <v>0</v>
      </c>
      <c r="CR127" s="66">
        <f t="shared" si="98"/>
        <v>0</v>
      </c>
    </row>
    <row r="128" spans="1:96">
      <c r="A128" s="69"/>
      <c r="B128" s="69"/>
      <c r="C128" s="112" t="s">
        <v>142</v>
      </c>
      <c r="D128" s="70" t="s">
        <v>144</v>
      </c>
      <c r="E128" s="52">
        <v>0</v>
      </c>
      <c r="F128" s="52"/>
      <c r="G128" s="53">
        <v>0</v>
      </c>
      <c r="H128" s="52"/>
      <c r="I128" s="53">
        <v>0</v>
      </c>
      <c r="J128" s="52"/>
      <c r="K128" s="53">
        <v>0</v>
      </c>
      <c r="L128" s="52"/>
      <c r="M128" s="53">
        <v>0</v>
      </c>
      <c r="N128" s="53"/>
      <c r="O128" s="53">
        <v>0</v>
      </c>
      <c r="P128" s="53"/>
      <c r="Q128" s="53">
        <v>0</v>
      </c>
      <c r="R128" s="53"/>
      <c r="S128" s="53">
        <v>0</v>
      </c>
      <c r="T128" s="53"/>
      <c r="U128" s="53">
        <f t="shared" si="93"/>
        <v>0</v>
      </c>
      <c r="V128" s="53"/>
      <c r="W128" s="53">
        <v>0</v>
      </c>
      <c r="X128" s="53"/>
      <c r="Y128" s="116">
        <v>0.2</v>
      </c>
      <c r="Z128" s="71"/>
      <c r="AA128" s="348">
        <f t="shared" si="76"/>
        <v>0</v>
      </c>
      <c r="AB128" s="349">
        <v>0</v>
      </c>
      <c r="AC128" s="348">
        <f t="shared" si="94"/>
        <v>0</v>
      </c>
      <c r="AD128" s="346">
        <f t="shared" si="77"/>
        <v>0</v>
      </c>
      <c r="AE128" s="346">
        <v>0</v>
      </c>
      <c r="AF128" s="348">
        <f t="shared" si="78"/>
        <v>0</v>
      </c>
      <c r="AG128" s="348">
        <f t="shared" si="79"/>
        <v>0</v>
      </c>
      <c r="AH128" s="55">
        <f t="shared" si="102"/>
        <v>0</v>
      </c>
      <c r="AI128" s="72">
        <v>336.68000000000029</v>
      </c>
      <c r="AJ128" s="55">
        <f t="shared" si="103"/>
        <v>0</v>
      </c>
      <c r="AK128" s="72">
        <f t="shared" si="104"/>
        <v>336.68000000000029</v>
      </c>
      <c r="AL128" s="72">
        <v>331.74000000000007</v>
      </c>
      <c r="AM128" s="55">
        <f t="shared" si="105"/>
        <v>0</v>
      </c>
      <c r="AN128" s="72">
        <f t="shared" si="106"/>
        <v>331.74000000000007</v>
      </c>
      <c r="AO128" s="56">
        <f t="shared" si="107"/>
        <v>0</v>
      </c>
      <c r="AP128" s="56">
        <v>0</v>
      </c>
      <c r="AQ128" s="56">
        <f t="shared" si="108"/>
        <v>0</v>
      </c>
      <c r="AR128" s="73">
        <f t="shared" si="109"/>
        <v>0</v>
      </c>
      <c r="AS128" s="56">
        <v>0</v>
      </c>
      <c r="AT128" s="56">
        <f t="shared" si="110"/>
        <v>0</v>
      </c>
      <c r="AU128" s="73">
        <f t="shared" si="111"/>
        <v>0</v>
      </c>
      <c r="AV128" s="57">
        <f t="shared" si="126"/>
        <v>0</v>
      </c>
      <c r="AW128" s="57">
        <v>0</v>
      </c>
      <c r="AX128" s="114">
        <f t="shared" si="112"/>
        <v>0</v>
      </c>
      <c r="AY128" s="57">
        <f t="shared" si="113"/>
        <v>0</v>
      </c>
      <c r="AZ128" s="114">
        <v>0</v>
      </c>
      <c r="BA128" s="114">
        <f t="shared" si="114"/>
        <v>0</v>
      </c>
      <c r="BB128" s="57">
        <f t="shared" si="115"/>
        <v>0</v>
      </c>
      <c r="BC128" s="58">
        <f t="shared" si="116"/>
        <v>0</v>
      </c>
      <c r="BD128" s="59">
        <v>0</v>
      </c>
      <c r="BE128" s="59">
        <f t="shared" si="117"/>
        <v>0</v>
      </c>
      <c r="BF128" s="58">
        <f t="shared" si="118"/>
        <v>0</v>
      </c>
      <c r="BG128" s="59">
        <v>0</v>
      </c>
      <c r="BH128" s="59">
        <f t="shared" si="119"/>
        <v>0</v>
      </c>
      <c r="BI128" s="58">
        <f t="shared" si="120"/>
        <v>0</v>
      </c>
      <c r="BJ128" s="60">
        <f t="shared" si="121"/>
        <v>0</v>
      </c>
      <c r="BK128" s="61">
        <v>0</v>
      </c>
      <c r="BL128" s="61">
        <f t="shared" si="122"/>
        <v>0</v>
      </c>
      <c r="BM128" s="61">
        <f t="shared" si="123"/>
        <v>0</v>
      </c>
      <c r="BN128" s="61">
        <v>0</v>
      </c>
      <c r="BO128" s="61">
        <f t="shared" si="124"/>
        <v>0</v>
      </c>
      <c r="BP128" s="60">
        <f t="shared" si="125"/>
        <v>0</v>
      </c>
      <c r="BQ128" s="62">
        <f t="shared" si="80"/>
        <v>0</v>
      </c>
      <c r="BR128" s="63">
        <v>0</v>
      </c>
      <c r="BS128" s="63">
        <f t="shared" si="81"/>
        <v>0</v>
      </c>
      <c r="BT128" s="63">
        <f t="shared" si="82"/>
        <v>0</v>
      </c>
      <c r="BU128" s="63">
        <v>0</v>
      </c>
      <c r="BV128" s="63">
        <f t="shared" si="83"/>
        <v>0</v>
      </c>
      <c r="BW128" s="62">
        <f t="shared" si="84"/>
        <v>0</v>
      </c>
      <c r="BX128" s="64">
        <f t="shared" si="85"/>
        <v>0</v>
      </c>
      <c r="BY128" s="65">
        <v>0</v>
      </c>
      <c r="BZ128" s="65">
        <f t="shared" si="86"/>
        <v>0</v>
      </c>
      <c r="CA128" s="65">
        <f t="shared" si="87"/>
        <v>0</v>
      </c>
      <c r="CB128" s="65">
        <v>0</v>
      </c>
      <c r="CC128" s="65">
        <f t="shared" si="88"/>
        <v>0</v>
      </c>
      <c r="CD128" s="64">
        <f t="shared" si="89"/>
        <v>0</v>
      </c>
      <c r="CE128" s="367">
        <f t="shared" si="90"/>
        <v>0</v>
      </c>
      <c r="CF128" s="368">
        <v>0</v>
      </c>
      <c r="CG128" s="368">
        <f t="shared" si="99"/>
        <v>0</v>
      </c>
      <c r="CH128" s="368">
        <f t="shared" si="100"/>
        <v>0</v>
      </c>
      <c r="CI128" s="368">
        <v>0</v>
      </c>
      <c r="CJ128" s="368">
        <f t="shared" si="101"/>
        <v>0</v>
      </c>
      <c r="CK128" s="367">
        <f t="shared" si="91"/>
        <v>0</v>
      </c>
      <c r="CL128" s="66">
        <f t="shared" si="92"/>
        <v>0</v>
      </c>
      <c r="CM128" s="67">
        <v>0</v>
      </c>
      <c r="CN128" s="67">
        <f t="shared" si="95"/>
        <v>0</v>
      </c>
      <c r="CO128" s="67">
        <f t="shared" si="96"/>
        <v>0</v>
      </c>
      <c r="CP128" s="67">
        <v>0</v>
      </c>
      <c r="CQ128" s="67">
        <f t="shared" si="97"/>
        <v>0</v>
      </c>
      <c r="CR128" s="66">
        <f t="shared" si="98"/>
        <v>0</v>
      </c>
    </row>
    <row r="129" spans="1:96">
      <c r="A129" s="69"/>
      <c r="B129" s="69"/>
      <c r="C129" s="115" t="s">
        <v>145</v>
      </c>
      <c r="D129" s="70" t="s">
        <v>146</v>
      </c>
      <c r="E129" s="52">
        <v>0</v>
      </c>
      <c r="F129" s="52"/>
      <c r="G129" s="53">
        <v>0</v>
      </c>
      <c r="H129" s="52"/>
      <c r="I129" s="53">
        <v>0</v>
      </c>
      <c r="J129" s="52"/>
      <c r="K129" s="53">
        <v>0</v>
      </c>
      <c r="L129" s="52"/>
      <c r="M129" s="53">
        <v>0</v>
      </c>
      <c r="N129" s="53"/>
      <c r="O129" s="53">
        <v>0</v>
      </c>
      <c r="P129" s="53"/>
      <c r="Q129" s="53">
        <v>0</v>
      </c>
      <c r="R129" s="53"/>
      <c r="S129" s="53">
        <v>0</v>
      </c>
      <c r="T129" s="53"/>
      <c r="U129" s="53">
        <f t="shared" si="93"/>
        <v>0</v>
      </c>
      <c r="V129" s="53"/>
      <c r="W129" s="53">
        <v>0</v>
      </c>
      <c r="X129" s="53"/>
      <c r="Y129" s="116">
        <v>0.2</v>
      </c>
      <c r="Z129" s="71"/>
      <c r="AA129" s="348">
        <f t="shared" si="76"/>
        <v>0</v>
      </c>
      <c r="AB129" s="349">
        <v>0</v>
      </c>
      <c r="AC129" s="348">
        <f t="shared" si="94"/>
        <v>0</v>
      </c>
      <c r="AD129" s="346">
        <f t="shared" si="77"/>
        <v>0</v>
      </c>
      <c r="AE129" s="346">
        <v>0</v>
      </c>
      <c r="AF129" s="348">
        <f t="shared" si="78"/>
        <v>0</v>
      </c>
      <c r="AG129" s="348">
        <f t="shared" si="79"/>
        <v>0</v>
      </c>
      <c r="AH129" s="55">
        <f t="shared" si="102"/>
        <v>0</v>
      </c>
      <c r="AI129" s="72">
        <v>46.739999999999974</v>
      </c>
      <c r="AJ129" s="55">
        <f t="shared" si="103"/>
        <v>0</v>
      </c>
      <c r="AK129" s="72">
        <f t="shared" si="104"/>
        <v>46.739999999999974</v>
      </c>
      <c r="AL129" s="72">
        <v>45.980000000000025</v>
      </c>
      <c r="AM129" s="55">
        <f t="shared" si="105"/>
        <v>0</v>
      </c>
      <c r="AN129" s="72">
        <f t="shared" si="106"/>
        <v>45.980000000000025</v>
      </c>
      <c r="AO129" s="56">
        <f t="shared" si="107"/>
        <v>0</v>
      </c>
      <c r="AP129" s="56">
        <v>0</v>
      </c>
      <c r="AQ129" s="56">
        <f t="shared" si="108"/>
        <v>0</v>
      </c>
      <c r="AR129" s="73">
        <f t="shared" si="109"/>
        <v>0</v>
      </c>
      <c r="AS129" s="56">
        <v>0</v>
      </c>
      <c r="AT129" s="56">
        <f t="shared" si="110"/>
        <v>0</v>
      </c>
      <c r="AU129" s="73">
        <f t="shared" si="111"/>
        <v>0</v>
      </c>
      <c r="AV129" s="57">
        <f t="shared" si="126"/>
        <v>0</v>
      </c>
      <c r="AW129" s="57">
        <v>0</v>
      </c>
      <c r="AX129" s="114">
        <f t="shared" si="112"/>
        <v>0</v>
      </c>
      <c r="AY129" s="57">
        <f t="shared" si="113"/>
        <v>0</v>
      </c>
      <c r="AZ129" s="114">
        <v>0</v>
      </c>
      <c r="BA129" s="114">
        <f t="shared" si="114"/>
        <v>0</v>
      </c>
      <c r="BB129" s="57">
        <f t="shared" si="115"/>
        <v>0</v>
      </c>
      <c r="BC129" s="58">
        <f t="shared" si="116"/>
        <v>0</v>
      </c>
      <c r="BD129" s="59">
        <v>0</v>
      </c>
      <c r="BE129" s="59">
        <f t="shared" si="117"/>
        <v>0</v>
      </c>
      <c r="BF129" s="58">
        <f t="shared" si="118"/>
        <v>0</v>
      </c>
      <c r="BG129" s="59">
        <v>0</v>
      </c>
      <c r="BH129" s="59">
        <f t="shared" si="119"/>
        <v>0</v>
      </c>
      <c r="BI129" s="58">
        <f t="shared" si="120"/>
        <v>0</v>
      </c>
      <c r="BJ129" s="60">
        <f t="shared" si="121"/>
        <v>0</v>
      </c>
      <c r="BK129" s="61">
        <v>0</v>
      </c>
      <c r="BL129" s="61">
        <f t="shared" si="122"/>
        <v>0</v>
      </c>
      <c r="BM129" s="61">
        <f t="shared" si="123"/>
        <v>0</v>
      </c>
      <c r="BN129" s="61">
        <v>0</v>
      </c>
      <c r="BO129" s="61">
        <f t="shared" si="124"/>
        <v>0</v>
      </c>
      <c r="BP129" s="60">
        <f t="shared" si="125"/>
        <v>0</v>
      </c>
      <c r="BQ129" s="62">
        <f t="shared" si="80"/>
        <v>0</v>
      </c>
      <c r="BR129" s="63">
        <v>0</v>
      </c>
      <c r="BS129" s="63">
        <f t="shared" si="81"/>
        <v>0</v>
      </c>
      <c r="BT129" s="63">
        <f t="shared" si="82"/>
        <v>0</v>
      </c>
      <c r="BU129" s="63">
        <v>0</v>
      </c>
      <c r="BV129" s="63">
        <f t="shared" si="83"/>
        <v>0</v>
      </c>
      <c r="BW129" s="62">
        <f t="shared" si="84"/>
        <v>0</v>
      </c>
      <c r="BX129" s="64">
        <f t="shared" si="85"/>
        <v>0</v>
      </c>
      <c r="BY129" s="65">
        <v>0</v>
      </c>
      <c r="BZ129" s="65">
        <f t="shared" si="86"/>
        <v>0</v>
      </c>
      <c r="CA129" s="65">
        <f t="shared" si="87"/>
        <v>0</v>
      </c>
      <c r="CB129" s="65">
        <v>0</v>
      </c>
      <c r="CC129" s="65">
        <f t="shared" si="88"/>
        <v>0</v>
      </c>
      <c r="CD129" s="64">
        <f t="shared" si="89"/>
        <v>0</v>
      </c>
      <c r="CE129" s="367">
        <f t="shared" si="90"/>
        <v>0</v>
      </c>
      <c r="CF129" s="368">
        <v>0</v>
      </c>
      <c r="CG129" s="368">
        <f t="shared" si="99"/>
        <v>0</v>
      </c>
      <c r="CH129" s="368">
        <f t="shared" si="100"/>
        <v>0</v>
      </c>
      <c r="CI129" s="368">
        <v>0</v>
      </c>
      <c r="CJ129" s="368">
        <f t="shared" si="101"/>
        <v>0</v>
      </c>
      <c r="CK129" s="367">
        <f t="shared" si="91"/>
        <v>0</v>
      </c>
      <c r="CL129" s="66">
        <f t="shared" si="92"/>
        <v>0</v>
      </c>
      <c r="CM129" s="67">
        <v>0</v>
      </c>
      <c r="CN129" s="67">
        <f t="shared" si="95"/>
        <v>0</v>
      </c>
      <c r="CO129" s="67">
        <f t="shared" si="96"/>
        <v>0</v>
      </c>
      <c r="CP129" s="67">
        <v>0</v>
      </c>
      <c r="CQ129" s="67">
        <f t="shared" si="97"/>
        <v>0</v>
      </c>
      <c r="CR129" s="66">
        <f t="shared" si="98"/>
        <v>0</v>
      </c>
    </row>
    <row r="130" spans="1:96">
      <c r="A130" s="69"/>
      <c r="B130" s="69"/>
      <c r="C130" s="115" t="s">
        <v>147</v>
      </c>
      <c r="D130" s="117" t="s">
        <v>148</v>
      </c>
      <c r="E130" s="52">
        <v>282.93</v>
      </c>
      <c r="F130" s="52"/>
      <c r="G130" s="53">
        <v>0</v>
      </c>
      <c r="H130" s="52"/>
      <c r="I130" s="53">
        <v>0</v>
      </c>
      <c r="J130" s="52"/>
      <c r="K130" s="53">
        <v>-1.1368683772161603E-13</v>
      </c>
      <c r="L130" s="52"/>
      <c r="M130" s="53">
        <v>0</v>
      </c>
      <c r="N130" s="53"/>
      <c r="O130" s="53">
        <v>0</v>
      </c>
      <c r="P130" s="53"/>
      <c r="Q130" s="53">
        <v>0</v>
      </c>
      <c r="R130" s="53"/>
      <c r="S130" s="53">
        <v>1.1368683772161603E-13</v>
      </c>
      <c r="T130" s="53"/>
      <c r="U130" s="53">
        <f t="shared" si="93"/>
        <v>0</v>
      </c>
      <c r="V130" s="53"/>
      <c r="W130" s="53">
        <v>282.93</v>
      </c>
      <c r="X130" s="53"/>
      <c r="Y130" s="116">
        <v>0.2</v>
      </c>
      <c r="Z130" s="71"/>
      <c r="AA130" s="348">
        <f t="shared" si="76"/>
        <v>282.93</v>
      </c>
      <c r="AB130" s="349">
        <v>420.08000000000089</v>
      </c>
      <c r="AC130" s="348">
        <f t="shared" si="94"/>
        <v>4.72</v>
      </c>
      <c r="AD130" s="346">
        <f t="shared" si="77"/>
        <v>424.80000000000092</v>
      </c>
      <c r="AE130" s="349">
        <v>413.84999999999945</v>
      </c>
      <c r="AF130" s="348">
        <f t="shared" si="78"/>
        <v>4.6500000000000004</v>
      </c>
      <c r="AG130" s="348">
        <f t="shared" si="79"/>
        <v>418.49999999999943</v>
      </c>
      <c r="AH130" s="55">
        <f t="shared" si="102"/>
        <v>282.93</v>
      </c>
      <c r="AI130" s="72">
        <v>271.50000000000006</v>
      </c>
      <c r="AJ130" s="55">
        <f t="shared" si="103"/>
        <v>4.72</v>
      </c>
      <c r="AK130" s="72">
        <f t="shared" si="104"/>
        <v>276.22000000000008</v>
      </c>
      <c r="AL130" s="72">
        <v>267.55000000000018</v>
      </c>
      <c r="AM130" s="55">
        <f t="shared" si="105"/>
        <v>4.6500000000000004</v>
      </c>
      <c r="AN130" s="72">
        <f t="shared" si="106"/>
        <v>272.20000000000016</v>
      </c>
      <c r="AO130" s="56">
        <f t="shared" si="107"/>
        <v>0</v>
      </c>
      <c r="AP130" s="56">
        <v>0</v>
      </c>
      <c r="AQ130" s="56">
        <f t="shared" si="108"/>
        <v>0</v>
      </c>
      <c r="AR130" s="73">
        <f t="shared" si="109"/>
        <v>0</v>
      </c>
      <c r="AS130" s="56">
        <v>0</v>
      </c>
      <c r="AT130" s="56">
        <f t="shared" si="110"/>
        <v>0</v>
      </c>
      <c r="AU130" s="73">
        <f t="shared" si="111"/>
        <v>0</v>
      </c>
      <c r="AV130" s="57">
        <f t="shared" si="126"/>
        <v>0</v>
      </c>
      <c r="AW130" s="57">
        <v>0</v>
      </c>
      <c r="AX130" s="114">
        <f t="shared" si="112"/>
        <v>0</v>
      </c>
      <c r="AY130" s="57">
        <f t="shared" si="113"/>
        <v>0</v>
      </c>
      <c r="AZ130" s="114">
        <v>0</v>
      </c>
      <c r="BA130" s="114">
        <f t="shared" si="114"/>
        <v>0</v>
      </c>
      <c r="BB130" s="57">
        <f t="shared" si="115"/>
        <v>0</v>
      </c>
      <c r="BC130" s="58">
        <f t="shared" si="116"/>
        <v>-1.1368683772161603E-13</v>
      </c>
      <c r="BD130" s="59">
        <v>0</v>
      </c>
      <c r="BE130" s="59">
        <f t="shared" si="117"/>
        <v>0</v>
      </c>
      <c r="BF130" s="58">
        <f t="shared" si="118"/>
        <v>0</v>
      </c>
      <c r="BG130" s="59">
        <v>0</v>
      </c>
      <c r="BH130" s="59">
        <f t="shared" si="119"/>
        <v>0</v>
      </c>
      <c r="BI130" s="58">
        <f t="shared" si="120"/>
        <v>0</v>
      </c>
      <c r="BJ130" s="60">
        <f t="shared" si="121"/>
        <v>0</v>
      </c>
      <c r="BK130" s="61">
        <v>0</v>
      </c>
      <c r="BL130" s="61">
        <f t="shared" si="122"/>
        <v>0</v>
      </c>
      <c r="BM130" s="61">
        <f t="shared" si="123"/>
        <v>0</v>
      </c>
      <c r="BN130" s="61">
        <v>0</v>
      </c>
      <c r="BO130" s="61">
        <f t="shared" si="124"/>
        <v>0</v>
      </c>
      <c r="BP130" s="60">
        <f t="shared" si="125"/>
        <v>0</v>
      </c>
      <c r="BQ130" s="62">
        <f t="shared" si="80"/>
        <v>0</v>
      </c>
      <c r="BR130" s="63">
        <v>0</v>
      </c>
      <c r="BS130" s="63">
        <f t="shared" si="81"/>
        <v>0</v>
      </c>
      <c r="BT130" s="63">
        <f t="shared" si="82"/>
        <v>0</v>
      </c>
      <c r="BU130" s="63">
        <v>0</v>
      </c>
      <c r="BV130" s="63">
        <f t="shared" si="83"/>
        <v>0</v>
      </c>
      <c r="BW130" s="62">
        <f t="shared" si="84"/>
        <v>0</v>
      </c>
      <c r="BX130" s="64">
        <f t="shared" si="85"/>
        <v>0</v>
      </c>
      <c r="BY130" s="65">
        <v>0</v>
      </c>
      <c r="BZ130" s="65">
        <f t="shared" si="86"/>
        <v>0</v>
      </c>
      <c r="CA130" s="65">
        <f t="shared" si="87"/>
        <v>0</v>
      </c>
      <c r="CB130" s="65">
        <v>0</v>
      </c>
      <c r="CC130" s="65">
        <f t="shared" si="88"/>
        <v>0</v>
      </c>
      <c r="CD130" s="64">
        <f t="shared" si="89"/>
        <v>0</v>
      </c>
      <c r="CE130" s="367">
        <f t="shared" si="90"/>
        <v>1.1368683772161603E-13</v>
      </c>
      <c r="CF130" s="368">
        <v>0</v>
      </c>
      <c r="CG130" s="368">
        <f t="shared" si="99"/>
        <v>0</v>
      </c>
      <c r="CH130" s="368">
        <f t="shared" si="100"/>
        <v>0</v>
      </c>
      <c r="CI130" s="368">
        <v>0</v>
      </c>
      <c r="CJ130" s="368">
        <f t="shared" si="101"/>
        <v>0</v>
      </c>
      <c r="CK130" s="367">
        <f t="shared" si="91"/>
        <v>0</v>
      </c>
      <c r="CL130" s="66">
        <f t="shared" si="92"/>
        <v>0</v>
      </c>
      <c r="CM130" s="67">
        <v>0</v>
      </c>
      <c r="CN130" s="67">
        <f t="shared" si="95"/>
        <v>0</v>
      </c>
      <c r="CO130" s="67">
        <f t="shared" si="96"/>
        <v>0</v>
      </c>
      <c r="CP130" s="67">
        <v>0</v>
      </c>
      <c r="CQ130" s="67">
        <f t="shared" si="97"/>
        <v>0</v>
      </c>
      <c r="CR130" s="66">
        <f t="shared" si="98"/>
        <v>0</v>
      </c>
    </row>
    <row r="131" spans="1:96">
      <c r="A131" s="69"/>
      <c r="B131" s="69"/>
      <c r="C131" s="115" t="s">
        <v>147</v>
      </c>
      <c r="D131" s="117" t="s">
        <v>149</v>
      </c>
      <c r="E131" s="52">
        <v>380.61</v>
      </c>
      <c r="F131" s="52"/>
      <c r="G131" s="53">
        <v>0</v>
      </c>
      <c r="H131" s="52"/>
      <c r="I131" s="53">
        <v>0</v>
      </c>
      <c r="J131" s="52"/>
      <c r="K131" s="53">
        <v>-5.6843418860808015E-14</v>
      </c>
      <c r="L131" s="52"/>
      <c r="M131" s="53">
        <v>0</v>
      </c>
      <c r="N131" s="53"/>
      <c r="O131" s="53">
        <v>0</v>
      </c>
      <c r="P131" s="53"/>
      <c r="Q131" s="53">
        <v>0</v>
      </c>
      <c r="R131" s="53"/>
      <c r="S131" s="53">
        <v>5.6843418860808015E-14</v>
      </c>
      <c r="T131" s="53"/>
      <c r="U131" s="53">
        <f t="shared" si="93"/>
        <v>0</v>
      </c>
      <c r="V131" s="53"/>
      <c r="W131" s="53">
        <v>380.61</v>
      </c>
      <c r="X131" s="53"/>
      <c r="Y131" s="116">
        <v>0.2</v>
      </c>
      <c r="Z131" s="71"/>
      <c r="AA131" s="348">
        <f t="shared" si="76"/>
        <v>380.61</v>
      </c>
      <c r="AB131" s="349">
        <v>564.25999999999942</v>
      </c>
      <c r="AC131" s="348">
        <f t="shared" si="94"/>
        <v>6.34</v>
      </c>
      <c r="AD131" s="346">
        <f t="shared" si="77"/>
        <v>570.59999999999945</v>
      </c>
      <c r="AE131" s="349">
        <v>555.53000000000043</v>
      </c>
      <c r="AF131" s="348">
        <f t="shared" si="78"/>
        <v>6.25</v>
      </c>
      <c r="AG131" s="348">
        <f t="shared" si="79"/>
        <v>561.78000000000043</v>
      </c>
      <c r="AH131" s="55">
        <f t="shared" si="102"/>
        <v>380.61</v>
      </c>
      <c r="AI131" s="72">
        <v>323.33999999999986</v>
      </c>
      <c r="AJ131" s="55">
        <f t="shared" si="103"/>
        <v>6.34</v>
      </c>
      <c r="AK131" s="72">
        <f t="shared" si="104"/>
        <v>329.67999999999984</v>
      </c>
      <c r="AL131" s="72">
        <v>318.41000000000008</v>
      </c>
      <c r="AM131" s="55">
        <f t="shared" si="105"/>
        <v>6.25</v>
      </c>
      <c r="AN131" s="72">
        <f t="shared" si="106"/>
        <v>324.66000000000008</v>
      </c>
      <c r="AO131" s="56">
        <f t="shared" si="107"/>
        <v>0</v>
      </c>
      <c r="AP131" s="56">
        <v>0</v>
      </c>
      <c r="AQ131" s="56">
        <f t="shared" si="108"/>
        <v>0</v>
      </c>
      <c r="AR131" s="73">
        <f t="shared" si="109"/>
        <v>0</v>
      </c>
      <c r="AS131" s="56">
        <v>0</v>
      </c>
      <c r="AT131" s="56">
        <f t="shared" si="110"/>
        <v>0</v>
      </c>
      <c r="AU131" s="73">
        <f t="shared" si="111"/>
        <v>0</v>
      </c>
      <c r="AV131" s="57">
        <f t="shared" si="126"/>
        <v>0</v>
      </c>
      <c r="AW131" s="57">
        <v>0</v>
      </c>
      <c r="AX131" s="114">
        <f t="shared" si="112"/>
        <v>0</v>
      </c>
      <c r="AY131" s="57">
        <f t="shared" si="113"/>
        <v>0</v>
      </c>
      <c r="AZ131" s="114">
        <v>0</v>
      </c>
      <c r="BA131" s="114">
        <f t="shared" si="114"/>
        <v>0</v>
      </c>
      <c r="BB131" s="57">
        <f t="shared" si="115"/>
        <v>0</v>
      </c>
      <c r="BC131" s="58">
        <f t="shared" si="116"/>
        <v>-5.6843418860808015E-14</v>
      </c>
      <c r="BD131" s="59">
        <v>0</v>
      </c>
      <c r="BE131" s="59">
        <f t="shared" si="117"/>
        <v>0</v>
      </c>
      <c r="BF131" s="58">
        <f t="shared" si="118"/>
        <v>0</v>
      </c>
      <c r="BG131" s="59">
        <v>0</v>
      </c>
      <c r="BH131" s="59">
        <f t="shared" si="119"/>
        <v>0</v>
      </c>
      <c r="BI131" s="58">
        <f t="shared" si="120"/>
        <v>0</v>
      </c>
      <c r="BJ131" s="60">
        <f t="shared" si="121"/>
        <v>0</v>
      </c>
      <c r="BK131" s="61">
        <v>0</v>
      </c>
      <c r="BL131" s="61">
        <f t="shared" si="122"/>
        <v>0</v>
      </c>
      <c r="BM131" s="61">
        <f t="shared" si="123"/>
        <v>0</v>
      </c>
      <c r="BN131" s="61">
        <v>0</v>
      </c>
      <c r="BO131" s="61">
        <f t="shared" si="124"/>
        <v>0</v>
      </c>
      <c r="BP131" s="60">
        <f t="shared" si="125"/>
        <v>0</v>
      </c>
      <c r="BQ131" s="62">
        <f t="shared" si="80"/>
        <v>0</v>
      </c>
      <c r="BR131" s="63">
        <v>0</v>
      </c>
      <c r="BS131" s="63">
        <f t="shared" si="81"/>
        <v>0</v>
      </c>
      <c r="BT131" s="63">
        <f t="shared" si="82"/>
        <v>0</v>
      </c>
      <c r="BU131" s="63">
        <v>0</v>
      </c>
      <c r="BV131" s="63">
        <f t="shared" si="83"/>
        <v>0</v>
      </c>
      <c r="BW131" s="62">
        <f t="shared" si="84"/>
        <v>0</v>
      </c>
      <c r="BX131" s="64">
        <f t="shared" si="85"/>
        <v>0</v>
      </c>
      <c r="BY131" s="65">
        <v>0</v>
      </c>
      <c r="BZ131" s="65">
        <f t="shared" si="86"/>
        <v>0</v>
      </c>
      <c r="CA131" s="65">
        <f t="shared" si="87"/>
        <v>0</v>
      </c>
      <c r="CB131" s="65">
        <v>0</v>
      </c>
      <c r="CC131" s="65">
        <f t="shared" si="88"/>
        <v>0</v>
      </c>
      <c r="CD131" s="64">
        <f t="shared" si="89"/>
        <v>0</v>
      </c>
      <c r="CE131" s="367">
        <f t="shared" si="90"/>
        <v>5.6843418860808015E-14</v>
      </c>
      <c r="CF131" s="368">
        <v>0</v>
      </c>
      <c r="CG131" s="368">
        <f t="shared" si="99"/>
        <v>0</v>
      </c>
      <c r="CH131" s="368">
        <f t="shared" si="100"/>
        <v>0</v>
      </c>
      <c r="CI131" s="368">
        <v>0</v>
      </c>
      <c r="CJ131" s="368">
        <f t="shared" si="101"/>
        <v>0</v>
      </c>
      <c r="CK131" s="367">
        <f t="shared" si="91"/>
        <v>0</v>
      </c>
      <c r="CL131" s="66">
        <f t="shared" si="92"/>
        <v>0</v>
      </c>
      <c r="CM131" s="67">
        <v>0</v>
      </c>
      <c r="CN131" s="67">
        <f t="shared" si="95"/>
        <v>0</v>
      </c>
      <c r="CO131" s="67">
        <f t="shared" si="96"/>
        <v>0</v>
      </c>
      <c r="CP131" s="67">
        <v>0</v>
      </c>
      <c r="CQ131" s="67">
        <f t="shared" si="97"/>
        <v>0</v>
      </c>
      <c r="CR131" s="66">
        <f t="shared" si="98"/>
        <v>0</v>
      </c>
    </row>
    <row r="132" spans="1:96">
      <c r="A132" s="69"/>
      <c r="B132" s="69"/>
      <c r="C132" s="115" t="s">
        <v>147</v>
      </c>
      <c r="D132" s="117" t="s">
        <v>150</v>
      </c>
      <c r="E132" s="52">
        <v>0</v>
      </c>
      <c r="F132" s="52"/>
      <c r="G132" s="53">
        <v>0</v>
      </c>
      <c r="H132" s="52"/>
      <c r="I132" s="53">
        <v>0</v>
      </c>
      <c r="J132" s="52"/>
      <c r="K132" s="53">
        <v>0</v>
      </c>
      <c r="L132" s="52"/>
      <c r="M132" s="53">
        <v>0</v>
      </c>
      <c r="N132" s="53"/>
      <c r="O132" s="53">
        <v>0</v>
      </c>
      <c r="P132" s="53"/>
      <c r="Q132" s="53">
        <v>0</v>
      </c>
      <c r="R132" s="53"/>
      <c r="S132" s="53">
        <v>0</v>
      </c>
      <c r="T132" s="53"/>
      <c r="U132" s="53">
        <f t="shared" si="93"/>
        <v>0</v>
      </c>
      <c r="V132" s="53"/>
      <c r="W132" s="53">
        <v>0</v>
      </c>
      <c r="X132" s="53"/>
      <c r="Y132" s="116">
        <v>0.2</v>
      </c>
      <c r="Z132" s="71"/>
      <c r="AA132" s="348">
        <f t="shared" si="76"/>
        <v>0</v>
      </c>
      <c r="AB132" s="349">
        <v>0</v>
      </c>
      <c r="AC132" s="348">
        <f t="shared" si="94"/>
        <v>0</v>
      </c>
      <c r="AD132" s="346">
        <f t="shared" si="77"/>
        <v>0</v>
      </c>
      <c r="AE132" s="349">
        <v>0</v>
      </c>
      <c r="AF132" s="348">
        <f t="shared" si="78"/>
        <v>0</v>
      </c>
      <c r="AG132" s="348">
        <f t="shared" si="79"/>
        <v>0</v>
      </c>
      <c r="AH132" s="55">
        <f t="shared" si="102"/>
        <v>0</v>
      </c>
      <c r="AI132" s="72">
        <v>0</v>
      </c>
      <c r="AJ132" s="55">
        <f t="shared" si="103"/>
        <v>0</v>
      </c>
      <c r="AK132" s="72">
        <f t="shared" si="104"/>
        <v>0</v>
      </c>
      <c r="AL132" s="72">
        <v>0</v>
      </c>
      <c r="AM132" s="55">
        <f t="shared" si="105"/>
        <v>0</v>
      </c>
      <c r="AN132" s="72">
        <f t="shared" si="106"/>
        <v>0</v>
      </c>
      <c r="AO132" s="56">
        <f t="shared" si="107"/>
        <v>0</v>
      </c>
      <c r="AP132" s="56">
        <v>0</v>
      </c>
      <c r="AQ132" s="56">
        <f t="shared" si="108"/>
        <v>0</v>
      </c>
      <c r="AR132" s="73">
        <f t="shared" si="109"/>
        <v>0</v>
      </c>
      <c r="AS132" s="56">
        <v>0</v>
      </c>
      <c r="AT132" s="56">
        <f t="shared" si="110"/>
        <v>0</v>
      </c>
      <c r="AU132" s="73">
        <f t="shared" si="111"/>
        <v>0</v>
      </c>
      <c r="AV132" s="57">
        <f t="shared" si="126"/>
        <v>0</v>
      </c>
      <c r="AW132" s="57">
        <v>0</v>
      </c>
      <c r="AX132" s="114">
        <f t="shared" si="112"/>
        <v>0</v>
      </c>
      <c r="AY132" s="57">
        <f t="shared" si="113"/>
        <v>0</v>
      </c>
      <c r="AZ132" s="114">
        <v>0</v>
      </c>
      <c r="BA132" s="114">
        <f t="shared" si="114"/>
        <v>0</v>
      </c>
      <c r="BB132" s="57">
        <f t="shared" si="115"/>
        <v>0</v>
      </c>
      <c r="BC132" s="58">
        <f t="shared" si="116"/>
        <v>0</v>
      </c>
      <c r="BD132" s="59">
        <v>0</v>
      </c>
      <c r="BE132" s="59">
        <f t="shared" si="117"/>
        <v>0</v>
      </c>
      <c r="BF132" s="58">
        <f t="shared" si="118"/>
        <v>0</v>
      </c>
      <c r="BG132" s="59">
        <v>0</v>
      </c>
      <c r="BH132" s="59">
        <f t="shared" si="119"/>
        <v>0</v>
      </c>
      <c r="BI132" s="58">
        <f t="shared" si="120"/>
        <v>0</v>
      </c>
      <c r="BJ132" s="60">
        <f t="shared" si="121"/>
        <v>0</v>
      </c>
      <c r="BK132" s="61">
        <v>0</v>
      </c>
      <c r="BL132" s="61">
        <f t="shared" si="122"/>
        <v>0</v>
      </c>
      <c r="BM132" s="61">
        <f t="shared" si="123"/>
        <v>0</v>
      </c>
      <c r="BN132" s="61">
        <v>0</v>
      </c>
      <c r="BO132" s="61">
        <f t="shared" si="124"/>
        <v>0</v>
      </c>
      <c r="BP132" s="60">
        <f t="shared" si="125"/>
        <v>0</v>
      </c>
      <c r="BQ132" s="62">
        <f t="shared" si="80"/>
        <v>0</v>
      </c>
      <c r="BR132" s="63">
        <v>0</v>
      </c>
      <c r="BS132" s="63">
        <f t="shared" si="81"/>
        <v>0</v>
      </c>
      <c r="BT132" s="63">
        <f t="shared" si="82"/>
        <v>0</v>
      </c>
      <c r="BU132" s="63">
        <v>0</v>
      </c>
      <c r="BV132" s="63">
        <f t="shared" si="83"/>
        <v>0</v>
      </c>
      <c r="BW132" s="62">
        <f t="shared" si="84"/>
        <v>0</v>
      </c>
      <c r="BX132" s="64">
        <f t="shared" si="85"/>
        <v>0</v>
      </c>
      <c r="BY132" s="65">
        <v>0</v>
      </c>
      <c r="BZ132" s="65">
        <f t="shared" si="86"/>
        <v>0</v>
      </c>
      <c r="CA132" s="65">
        <f t="shared" si="87"/>
        <v>0</v>
      </c>
      <c r="CB132" s="65">
        <v>0</v>
      </c>
      <c r="CC132" s="65">
        <f t="shared" si="88"/>
        <v>0</v>
      </c>
      <c r="CD132" s="64">
        <f t="shared" si="89"/>
        <v>0</v>
      </c>
      <c r="CE132" s="367">
        <f t="shared" si="90"/>
        <v>0</v>
      </c>
      <c r="CF132" s="368">
        <v>0</v>
      </c>
      <c r="CG132" s="368">
        <f t="shared" si="99"/>
        <v>0</v>
      </c>
      <c r="CH132" s="368">
        <f t="shared" si="100"/>
        <v>0</v>
      </c>
      <c r="CI132" s="368">
        <v>0</v>
      </c>
      <c r="CJ132" s="368">
        <f t="shared" si="101"/>
        <v>0</v>
      </c>
      <c r="CK132" s="367">
        <f t="shared" si="91"/>
        <v>0</v>
      </c>
      <c r="CL132" s="66">
        <f t="shared" si="92"/>
        <v>0</v>
      </c>
      <c r="CM132" s="67">
        <v>0</v>
      </c>
      <c r="CN132" s="67">
        <f t="shared" si="95"/>
        <v>0</v>
      </c>
      <c r="CO132" s="67">
        <f t="shared" si="96"/>
        <v>0</v>
      </c>
      <c r="CP132" s="67">
        <v>0</v>
      </c>
      <c r="CQ132" s="67">
        <f t="shared" si="97"/>
        <v>0</v>
      </c>
      <c r="CR132" s="66">
        <f t="shared" si="98"/>
        <v>0</v>
      </c>
    </row>
    <row r="133" spans="1:96">
      <c r="A133" s="69"/>
      <c r="B133" s="69"/>
      <c r="C133" s="115" t="s">
        <v>147</v>
      </c>
      <c r="D133" s="117" t="s">
        <v>151</v>
      </c>
      <c r="E133" s="52">
        <v>0.09</v>
      </c>
      <c r="F133" s="52"/>
      <c r="G133" s="53">
        <v>0</v>
      </c>
      <c r="H133" s="52"/>
      <c r="I133" s="53">
        <v>0</v>
      </c>
      <c r="J133" s="52"/>
      <c r="K133" s="53">
        <v>0</v>
      </c>
      <c r="L133" s="52"/>
      <c r="M133" s="53">
        <v>0</v>
      </c>
      <c r="N133" s="53"/>
      <c r="O133" s="53">
        <v>0</v>
      </c>
      <c r="P133" s="53"/>
      <c r="Q133" s="53">
        <v>0</v>
      </c>
      <c r="R133" s="53"/>
      <c r="S133" s="53">
        <v>0</v>
      </c>
      <c r="T133" s="53"/>
      <c r="U133" s="53">
        <f t="shared" si="93"/>
        <v>0</v>
      </c>
      <c r="V133" s="53"/>
      <c r="W133" s="53">
        <v>0.09</v>
      </c>
      <c r="X133" s="53"/>
      <c r="Y133" s="116">
        <v>0.2</v>
      </c>
      <c r="Z133" s="71"/>
      <c r="AA133" s="348">
        <f t="shared" si="76"/>
        <v>0.09</v>
      </c>
      <c r="AB133" s="349">
        <v>0</v>
      </c>
      <c r="AC133" s="348">
        <f t="shared" si="94"/>
        <v>0</v>
      </c>
      <c r="AD133" s="346">
        <f t="shared" si="77"/>
        <v>0</v>
      </c>
      <c r="AE133" s="349">
        <v>0</v>
      </c>
      <c r="AF133" s="348">
        <f t="shared" si="78"/>
        <v>0</v>
      </c>
      <c r="AG133" s="348">
        <f t="shared" si="79"/>
        <v>0</v>
      </c>
      <c r="AH133" s="55">
        <f t="shared" si="102"/>
        <v>0.09</v>
      </c>
      <c r="AI133" s="72">
        <v>471.63000000000045</v>
      </c>
      <c r="AJ133" s="55">
        <f t="shared" si="103"/>
        <v>0</v>
      </c>
      <c r="AK133" s="72">
        <f t="shared" si="104"/>
        <v>471.63000000000045</v>
      </c>
      <c r="AL133" s="72">
        <v>464.44999999999953</v>
      </c>
      <c r="AM133" s="55">
        <f t="shared" si="105"/>
        <v>0</v>
      </c>
      <c r="AN133" s="72">
        <f t="shared" si="106"/>
        <v>464.44999999999953</v>
      </c>
      <c r="AO133" s="56">
        <f t="shared" si="107"/>
        <v>0</v>
      </c>
      <c r="AP133" s="56">
        <v>988.94999999999959</v>
      </c>
      <c r="AQ133" s="56">
        <f t="shared" si="108"/>
        <v>0</v>
      </c>
      <c r="AR133" s="73">
        <f t="shared" si="109"/>
        <v>988.94999999999959</v>
      </c>
      <c r="AS133" s="56">
        <v>974.13000000000068</v>
      </c>
      <c r="AT133" s="56">
        <f t="shared" si="110"/>
        <v>0</v>
      </c>
      <c r="AU133" s="73">
        <f t="shared" si="111"/>
        <v>974.13000000000068</v>
      </c>
      <c r="AV133" s="57">
        <f t="shared" si="126"/>
        <v>0</v>
      </c>
      <c r="AW133" s="57">
        <v>0</v>
      </c>
      <c r="AX133" s="114">
        <f t="shared" si="112"/>
        <v>0</v>
      </c>
      <c r="AY133" s="57">
        <f t="shared" si="113"/>
        <v>0</v>
      </c>
      <c r="AZ133" s="114">
        <v>0</v>
      </c>
      <c r="BA133" s="114">
        <f t="shared" si="114"/>
        <v>0</v>
      </c>
      <c r="BB133" s="57">
        <f t="shared" si="115"/>
        <v>0</v>
      </c>
      <c r="BC133" s="58">
        <f t="shared" si="116"/>
        <v>0</v>
      </c>
      <c r="BD133" s="59">
        <v>0</v>
      </c>
      <c r="BE133" s="59">
        <f t="shared" si="117"/>
        <v>0</v>
      </c>
      <c r="BF133" s="58">
        <f t="shared" si="118"/>
        <v>0</v>
      </c>
      <c r="BG133" s="59">
        <v>0</v>
      </c>
      <c r="BH133" s="59">
        <f t="shared" si="119"/>
        <v>0</v>
      </c>
      <c r="BI133" s="58">
        <f t="shared" si="120"/>
        <v>0</v>
      </c>
      <c r="BJ133" s="60">
        <f t="shared" si="121"/>
        <v>0</v>
      </c>
      <c r="BK133" s="61">
        <v>0</v>
      </c>
      <c r="BL133" s="61">
        <f t="shared" si="122"/>
        <v>0</v>
      </c>
      <c r="BM133" s="61">
        <f t="shared" si="123"/>
        <v>0</v>
      </c>
      <c r="BN133" s="61">
        <v>0</v>
      </c>
      <c r="BO133" s="61">
        <f t="shared" si="124"/>
        <v>0</v>
      </c>
      <c r="BP133" s="60">
        <f t="shared" si="125"/>
        <v>0</v>
      </c>
      <c r="BQ133" s="62">
        <f t="shared" si="80"/>
        <v>0</v>
      </c>
      <c r="BR133" s="63">
        <v>0</v>
      </c>
      <c r="BS133" s="63">
        <f t="shared" si="81"/>
        <v>0</v>
      </c>
      <c r="BT133" s="63">
        <f t="shared" si="82"/>
        <v>0</v>
      </c>
      <c r="BU133" s="63">
        <v>0</v>
      </c>
      <c r="BV133" s="63">
        <f t="shared" si="83"/>
        <v>0</v>
      </c>
      <c r="BW133" s="62">
        <f t="shared" si="84"/>
        <v>0</v>
      </c>
      <c r="BX133" s="64">
        <f t="shared" si="85"/>
        <v>0</v>
      </c>
      <c r="BY133" s="65">
        <v>0</v>
      </c>
      <c r="BZ133" s="65">
        <f t="shared" si="86"/>
        <v>0</v>
      </c>
      <c r="CA133" s="65">
        <f t="shared" si="87"/>
        <v>0</v>
      </c>
      <c r="CB133" s="65">
        <v>0</v>
      </c>
      <c r="CC133" s="65">
        <f t="shared" si="88"/>
        <v>0</v>
      </c>
      <c r="CD133" s="64">
        <f t="shared" si="89"/>
        <v>0</v>
      </c>
      <c r="CE133" s="367">
        <f t="shared" si="90"/>
        <v>0</v>
      </c>
      <c r="CF133" s="368">
        <v>0</v>
      </c>
      <c r="CG133" s="368">
        <f t="shared" si="99"/>
        <v>0</v>
      </c>
      <c r="CH133" s="368">
        <f t="shared" si="100"/>
        <v>0</v>
      </c>
      <c r="CI133" s="368">
        <v>0</v>
      </c>
      <c r="CJ133" s="368">
        <f t="shared" si="101"/>
        <v>0</v>
      </c>
      <c r="CK133" s="367">
        <f t="shared" si="91"/>
        <v>0</v>
      </c>
      <c r="CL133" s="66">
        <f t="shared" si="92"/>
        <v>0</v>
      </c>
      <c r="CM133" s="67">
        <v>0</v>
      </c>
      <c r="CN133" s="67">
        <f t="shared" si="95"/>
        <v>0</v>
      </c>
      <c r="CO133" s="67">
        <f t="shared" si="96"/>
        <v>0</v>
      </c>
      <c r="CP133" s="67">
        <v>0</v>
      </c>
      <c r="CQ133" s="67">
        <f t="shared" si="97"/>
        <v>0</v>
      </c>
      <c r="CR133" s="66">
        <f t="shared" si="98"/>
        <v>0</v>
      </c>
    </row>
    <row r="134" spans="1:96">
      <c r="A134" s="69"/>
      <c r="B134" s="69"/>
      <c r="C134" s="115" t="s">
        <v>147</v>
      </c>
      <c r="D134" s="117" t="s">
        <v>152</v>
      </c>
      <c r="E134" s="52">
        <v>531.57000000000005</v>
      </c>
      <c r="F134" s="52"/>
      <c r="G134" s="53">
        <v>0</v>
      </c>
      <c r="H134" s="52"/>
      <c r="I134" s="53">
        <v>0</v>
      </c>
      <c r="J134" s="52"/>
      <c r="K134" s="53">
        <v>0</v>
      </c>
      <c r="L134" s="52"/>
      <c r="M134" s="53">
        <v>0</v>
      </c>
      <c r="N134" s="53"/>
      <c r="O134" s="53">
        <v>0</v>
      </c>
      <c r="P134" s="53"/>
      <c r="Q134" s="53">
        <v>0</v>
      </c>
      <c r="R134" s="53"/>
      <c r="S134" s="53">
        <v>0</v>
      </c>
      <c r="T134" s="53"/>
      <c r="U134" s="53">
        <f t="shared" si="93"/>
        <v>0</v>
      </c>
      <c r="V134" s="53"/>
      <c r="W134" s="53">
        <v>531.57000000000005</v>
      </c>
      <c r="X134" s="53"/>
      <c r="Y134" s="116">
        <v>0.2</v>
      </c>
      <c r="Z134" s="71"/>
      <c r="AA134" s="348">
        <f t="shared" si="76"/>
        <v>531.57000000000005</v>
      </c>
      <c r="AB134" s="349">
        <v>788.54000000000099</v>
      </c>
      <c r="AC134" s="348">
        <f t="shared" si="94"/>
        <v>8.86</v>
      </c>
      <c r="AD134" s="346">
        <f t="shared" si="77"/>
        <v>797.400000000001</v>
      </c>
      <c r="AE134" s="349">
        <v>777.13000000000079</v>
      </c>
      <c r="AF134" s="348">
        <f t="shared" si="78"/>
        <v>8.74</v>
      </c>
      <c r="AG134" s="348">
        <f t="shared" si="79"/>
        <v>785.8700000000008</v>
      </c>
      <c r="AH134" s="55">
        <f t="shared" si="102"/>
        <v>531.57000000000005</v>
      </c>
      <c r="AI134" s="72">
        <v>1383.5799999999954</v>
      </c>
      <c r="AJ134" s="55">
        <f t="shared" si="103"/>
        <v>8.86</v>
      </c>
      <c r="AK134" s="72">
        <f t="shared" si="104"/>
        <v>1392.4399999999953</v>
      </c>
      <c r="AL134" s="72">
        <v>1363.0600000000004</v>
      </c>
      <c r="AM134" s="55">
        <f t="shared" si="105"/>
        <v>8.74</v>
      </c>
      <c r="AN134" s="72">
        <f t="shared" si="106"/>
        <v>1371.8000000000004</v>
      </c>
      <c r="AO134" s="56">
        <f t="shared" si="107"/>
        <v>0</v>
      </c>
      <c r="AP134" s="56">
        <v>2.52</v>
      </c>
      <c r="AQ134" s="56">
        <f t="shared" si="108"/>
        <v>0</v>
      </c>
      <c r="AR134" s="73">
        <f t="shared" si="109"/>
        <v>2.52</v>
      </c>
      <c r="AS134" s="56">
        <v>2.52</v>
      </c>
      <c r="AT134" s="56">
        <f t="shared" si="110"/>
        <v>0</v>
      </c>
      <c r="AU134" s="73">
        <f t="shared" si="111"/>
        <v>2.52</v>
      </c>
      <c r="AV134" s="57">
        <f t="shared" si="126"/>
        <v>0</v>
      </c>
      <c r="AW134" s="57">
        <v>0</v>
      </c>
      <c r="AX134" s="114">
        <f t="shared" si="112"/>
        <v>0</v>
      </c>
      <c r="AY134" s="57">
        <f t="shared" si="113"/>
        <v>0</v>
      </c>
      <c r="AZ134" s="114">
        <v>0</v>
      </c>
      <c r="BA134" s="114">
        <f t="shared" si="114"/>
        <v>0</v>
      </c>
      <c r="BB134" s="57">
        <f t="shared" si="115"/>
        <v>0</v>
      </c>
      <c r="BC134" s="58">
        <f t="shared" si="116"/>
        <v>0</v>
      </c>
      <c r="BD134" s="59">
        <v>0</v>
      </c>
      <c r="BE134" s="59">
        <f t="shared" si="117"/>
        <v>0</v>
      </c>
      <c r="BF134" s="58">
        <f t="shared" si="118"/>
        <v>0</v>
      </c>
      <c r="BG134" s="59">
        <v>0</v>
      </c>
      <c r="BH134" s="59">
        <f t="shared" si="119"/>
        <v>0</v>
      </c>
      <c r="BI134" s="58">
        <f t="shared" si="120"/>
        <v>0</v>
      </c>
      <c r="BJ134" s="60">
        <f t="shared" si="121"/>
        <v>0</v>
      </c>
      <c r="BK134" s="61">
        <v>0</v>
      </c>
      <c r="BL134" s="61">
        <f t="shared" si="122"/>
        <v>0</v>
      </c>
      <c r="BM134" s="61">
        <f t="shared" si="123"/>
        <v>0</v>
      </c>
      <c r="BN134" s="61">
        <v>0</v>
      </c>
      <c r="BO134" s="61">
        <f t="shared" si="124"/>
        <v>0</v>
      </c>
      <c r="BP134" s="60">
        <f t="shared" si="125"/>
        <v>0</v>
      </c>
      <c r="BQ134" s="62">
        <f t="shared" si="80"/>
        <v>0</v>
      </c>
      <c r="BR134" s="63">
        <v>0</v>
      </c>
      <c r="BS134" s="63">
        <f t="shared" si="81"/>
        <v>0</v>
      </c>
      <c r="BT134" s="63">
        <f t="shared" si="82"/>
        <v>0</v>
      </c>
      <c r="BU134" s="63">
        <v>0</v>
      </c>
      <c r="BV134" s="63">
        <f t="shared" si="83"/>
        <v>0</v>
      </c>
      <c r="BW134" s="62">
        <f t="shared" si="84"/>
        <v>0</v>
      </c>
      <c r="BX134" s="64">
        <f t="shared" si="85"/>
        <v>0</v>
      </c>
      <c r="BY134" s="65">
        <v>0</v>
      </c>
      <c r="BZ134" s="65">
        <f t="shared" si="86"/>
        <v>0</v>
      </c>
      <c r="CA134" s="65">
        <f t="shared" si="87"/>
        <v>0</v>
      </c>
      <c r="CB134" s="65">
        <v>0</v>
      </c>
      <c r="CC134" s="65">
        <f t="shared" si="88"/>
        <v>0</v>
      </c>
      <c r="CD134" s="64">
        <f t="shared" si="89"/>
        <v>0</v>
      </c>
      <c r="CE134" s="367">
        <f t="shared" si="90"/>
        <v>0</v>
      </c>
      <c r="CF134" s="368">
        <v>0</v>
      </c>
      <c r="CG134" s="368">
        <f t="shared" si="99"/>
        <v>0</v>
      </c>
      <c r="CH134" s="368">
        <f t="shared" si="100"/>
        <v>0</v>
      </c>
      <c r="CI134" s="368">
        <v>0</v>
      </c>
      <c r="CJ134" s="368">
        <f t="shared" si="101"/>
        <v>0</v>
      </c>
      <c r="CK134" s="367">
        <f t="shared" si="91"/>
        <v>0</v>
      </c>
      <c r="CL134" s="66">
        <f t="shared" si="92"/>
        <v>0</v>
      </c>
      <c r="CM134" s="67">
        <v>0</v>
      </c>
      <c r="CN134" s="67">
        <f t="shared" si="95"/>
        <v>0</v>
      </c>
      <c r="CO134" s="67">
        <f t="shared" si="96"/>
        <v>0</v>
      </c>
      <c r="CP134" s="67">
        <v>0</v>
      </c>
      <c r="CQ134" s="67">
        <f t="shared" si="97"/>
        <v>0</v>
      </c>
      <c r="CR134" s="66">
        <f t="shared" si="98"/>
        <v>0</v>
      </c>
    </row>
    <row r="135" spans="1:96">
      <c r="A135" s="69"/>
      <c r="B135" s="69"/>
      <c r="C135" s="115" t="s">
        <v>147</v>
      </c>
      <c r="D135" s="69" t="s">
        <v>153</v>
      </c>
      <c r="E135" s="52">
        <v>74.02</v>
      </c>
      <c r="F135" s="52"/>
      <c r="G135" s="53">
        <v>0</v>
      </c>
      <c r="H135" s="52"/>
      <c r="I135" s="53">
        <v>0</v>
      </c>
      <c r="J135" s="52"/>
      <c r="K135" s="53">
        <v>0</v>
      </c>
      <c r="L135" s="52"/>
      <c r="M135" s="53">
        <v>0</v>
      </c>
      <c r="N135" s="53"/>
      <c r="O135" s="53">
        <v>0</v>
      </c>
      <c r="P135" s="53"/>
      <c r="Q135" s="53">
        <v>0</v>
      </c>
      <c r="R135" s="53"/>
      <c r="S135" s="53">
        <v>0</v>
      </c>
      <c r="T135" s="53"/>
      <c r="U135" s="53">
        <f t="shared" si="93"/>
        <v>0</v>
      </c>
      <c r="V135" s="53"/>
      <c r="W135" s="53">
        <v>74.02</v>
      </c>
      <c r="X135" s="53"/>
      <c r="Y135" s="116">
        <v>0.2</v>
      </c>
      <c r="Z135" s="71"/>
      <c r="AA135" s="348">
        <f t="shared" si="76"/>
        <v>74.02</v>
      </c>
      <c r="AB135" s="349">
        <v>109.47000000000007</v>
      </c>
      <c r="AC135" s="348">
        <f t="shared" si="94"/>
        <v>1.23</v>
      </c>
      <c r="AD135" s="346">
        <f t="shared" si="77"/>
        <v>110.70000000000007</v>
      </c>
      <c r="AE135" s="349">
        <v>107.69999999999982</v>
      </c>
      <c r="AF135" s="348">
        <f t="shared" si="78"/>
        <v>1.21</v>
      </c>
      <c r="AG135" s="348">
        <f t="shared" si="79"/>
        <v>108.90999999999981</v>
      </c>
      <c r="AH135" s="55">
        <f t="shared" si="102"/>
        <v>74.02</v>
      </c>
      <c r="AI135" s="72">
        <v>83.589999999999989</v>
      </c>
      <c r="AJ135" s="55">
        <f t="shared" si="103"/>
        <v>1.23</v>
      </c>
      <c r="AK135" s="72">
        <f t="shared" si="104"/>
        <v>84.82</v>
      </c>
      <c r="AL135" s="72">
        <v>82.00999999999992</v>
      </c>
      <c r="AM135" s="55">
        <f t="shared" si="105"/>
        <v>1.21</v>
      </c>
      <c r="AN135" s="72">
        <f t="shared" si="106"/>
        <v>83.219999999999914</v>
      </c>
      <c r="AO135" s="56">
        <f t="shared" si="107"/>
        <v>0</v>
      </c>
      <c r="AP135" s="56">
        <v>4.2200000000000024</v>
      </c>
      <c r="AQ135" s="56">
        <f t="shared" si="108"/>
        <v>0</v>
      </c>
      <c r="AR135" s="73">
        <f t="shared" si="109"/>
        <v>4.2200000000000024</v>
      </c>
      <c r="AS135" s="56">
        <v>4.2200000000000024</v>
      </c>
      <c r="AT135" s="56">
        <f t="shared" si="110"/>
        <v>0</v>
      </c>
      <c r="AU135" s="73">
        <f t="shared" si="111"/>
        <v>4.2200000000000024</v>
      </c>
      <c r="AV135" s="57">
        <f t="shared" si="126"/>
        <v>0</v>
      </c>
      <c r="AW135" s="57">
        <v>0</v>
      </c>
      <c r="AX135" s="114">
        <f t="shared" si="112"/>
        <v>0</v>
      </c>
      <c r="AY135" s="57">
        <f t="shared" si="113"/>
        <v>0</v>
      </c>
      <c r="AZ135" s="114">
        <v>0</v>
      </c>
      <c r="BA135" s="114">
        <f t="shared" si="114"/>
        <v>0</v>
      </c>
      <c r="BB135" s="57">
        <f t="shared" si="115"/>
        <v>0</v>
      </c>
      <c r="BC135" s="58">
        <f t="shared" si="116"/>
        <v>0</v>
      </c>
      <c r="BD135" s="59">
        <v>0</v>
      </c>
      <c r="BE135" s="59">
        <f t="shared" si="117"/>
        <v>0</v>
      </c>
      <c r="BF135" s="58">
        <f t="shared" si="118"/>
        <v>0</v>
      </c>
      <c r="BG135" s="59">
        <v>0</v>
      </c>
      <c r="BH135" s="59">
        <f t="shared" si="119"/>
        <v>0</v>
      </c>
      <c r="BI135" s="58">
        <f t="shared" si="120"/>
        <v>0</v>
      </c>
      <c r="BJ135" s="60">
        <f t="shared" si="121"/>
        <v>0</v>
      </c>
      <c r="BK135" s="61">
        <v>0</v>
      </c>
      <c r="BL135" s="61">
        <f t="shared" si="122"/>
        <v>0</v>
      </c>
      <c r="BM135" s="61">
        <f t="shared" si="123"/>
        <v>0</v>
      </c>
      <c r="BN135" s="61">
        <v>0</v>
      </c>
      <c r="BO135" s="61">
        <f t="shared" si="124"/>
        <v>0</v>
      </c>
      <c r="BP135" s="60">
        <f t="shared" si="125"/>
        <v>0</v>
      </c>
      <c r="BQ135" s="62">
        <f t="shared" si="80"/>
        <v>0</v>
      </c>
      <c r="BR135" s="63">
        <v>0</v>
      </c>
      <c r="BS135" s="63">
        <f t="shared" si="81"/>
        <v>0</v>
      </c>
      <c r="BT135" s="63">
        <f t="shared" si="82"/>
        <v>0</v>
      </c>
      <c r="BU135" s="63">
        <v>0</v>
      </c>
      <c r="BV135" s="63">
        <f t="shared" si="83"/>
        <v>0</v>
      </c>
      <c r="BW135" s="62">
        <f t="shared" si="84"/>
        <v>0</v>
      </c>
      <c r="BX135" s="64">
        <f t="shared" si="85"/>
        <v>0</v>
      </c>
      <c r="BY135" s="65">
        <v>0</v>
      </c>
      <c r="BZ135" s="65">
        <f t="shared" si="86"/>
        <v>0</v>
      </c>
      <c r="CA135" s="65">
        <f t="shared" si="87"/>
        <v>0</v>
      </c>
      <c r="CB135" s="65">
        <v>0</v>
      </c>
      <c r="CC135" s="65">
        <f t="shared" si="88"/>
        <v>0</v>
      </c>
      <c r="CD135" s="64">
        <f t="shared" si="89"/>
        <v>0</v>
      </c>
      <c r="CE135" s="367">
        <f t="shared" si="90"/>
        <v>0</v>
      </c>
      <c r="CF135" s="368">
        <v>0</v>
      </c>
      <c r="CG135" s="368">
        <f t="shared" si="99"/>
        <v>0</v>
      </c>
      <c r="CH135" s="368">
        <f t="shared" si="100"/>
        <v>0</v>
      </c>
      <c r="CI135" s="368">
        <v>0</v>
      </c>
      <c r="CJ135" s="368">
        <f t="shared" si="101"/>
        <v>0</v>
      </c>
      <c r="CK135" s="367">
        <f t="shared" si="91"/>
        <v>0</v>
      </c>
      <c r="CL135" s="66">
        <f t="shared" si="92"/>
        <v>0</v>
      </c>
      <c r="CM135" s="67">
        <v>0</v>
      </c>
      <c r="CN135" s="67">
        <f t="shared" si="95"/>
        <v>0</v>
      </c>
      <c r="CO135" s="67">
        <f t="shared" si="96"/>
        <v>0</v>
      </c>
      <c r="CP135" s="67">
        <v>0</v>
      </c>
      <c r="CQ135" s="67">
        <f t="shared" si="97"/>
        <v>0</v>
      </c>
      <c r="CR135" s="66">
        <f t="shared" si="98"/>
        <v>0</v>
      </c>
    </row>
    <row r="136" spans="1:96">
      <c r="A136" s="69"/>
      <c r="B136" s="69"/>
      <c r="C136" s="115" t="s">
        <v>147</v>
      </c>
      <c r="D136" s="117" t="s">
        <v>154</v>
      </c>
      <c r="E136" s="52">
        <v>48.36</v>
      </c>
      <c r="F136" s="52"/>
      <c r="G136" s="53">
        <v>0</v>
      </c>
      <c r="H136" s="52"/>
      <c r="I136" s="53">
        <v>0</v>
      </c>
      <c r="J136" s="52"/>
      <c r="K136" s="53">
        <v>7.1054273576010019E-15</v>
      </c>
      <c r="L136" s="52"/>
      <c r="M136" s="53">
        <v>0</v>
      </c>
      <c r="N136" s="53"/>
      <c r="O136" s="53">
        <v>0</v>
      </c>
      <c r="P136" s="53"/>
      <c r="Q136" s="53">
        <v>0</v>
      </c>
      <c r="R136" s="53"/>
      <c r="S136" s="53">
        <v>0</v>
      </c>
      <c r="T136" s="53"/>
      <c r="U136" s="53">
        <f t="shared" si="93"/>
        <v>0</v>
      </c>
      <c r="V136" s="53"/>
      <c r="W136" s="53">
        <v>48.360000000000007</v>
      </c>
      <c r="X136" s="53"/>
      <c r="Y136" s="116">
        <v>0.2</v>
      </c>
      <c r="Z136" s="71"/>
      <c r="AA136" s="348">
        <f t="shared" si="76"/>
        <v>48.360000000000007</v>
      </c>
      <c r="AB136" s="349">
        <v>72.090000000000089</v>
      </c>
      <c r="AC136" s="348">
        <f t="shared" si="94"/>
        <v>0.81</v>
      </c>
      <c r="AD136" s="346">
        <f t="shared" si="77"/>
        <v>72.900000000000091</v>
      </c>
      <c r="AE136" s="349">
        <v>71.199999999999875</v>
      </c>
      <c r="AF136" s="348">
        <f t="shared" si="78"/>
        <v>0.8</v>
      </c>
      <c r="AG136" s="348">
        <f t="shared" si="79"/>
        <v>71.999999999999872</v>
      </c>
      <c r="AH136" s="55">
        <f t="shared" si="102"/>
        <v>48.36</v>
      </c>
      <c r="AI136" s="72">
        <v>3395.7299999999946</v>
      </c>
      <c r="AJ136" s="55">
        <f t="shared" si="103"/>
        <v>0.81</v>
      </c>
      <c r="AK136" s="72">
        <f t="shared" si="104"/>
        <v>3396.5399999999945</v>
      </c>
      <c r="AL136" s="72">
        <v>3344.8800000000119</v>
      </c>
      <c r="AM136" s="55">
        <f t="shared" si="105"/>
        <v>0.8</v>
      </c>
      <c r="AN136" s="72">
        <f t="shared" si="106"/>
        <v>3345.6800000000121</v>
      </c>
      <c r="AO136" s="56">
        <f t="shared" si="107"/>
        <v>0</v>
      </c>
      <c r="AP136" s="56">
        <v>199.56000000000003</v>
      </c>
      <c r="AQ136" s="56">
        <f t="shared" si="108"/>
        <v>0</v>
      </c>
      <c r="AR136" s="73">
        <f t="shared" si="109"/>
        <v>199.56000000000003</v>
      </c>
      <c r="AS136" s="56">
        <v>196.69999999999993</v>
      </c>
      <c r="AT136" s="56">
        <f t="shared" si="110"/>
        <v>0</v>
      </c>
      <c r="AU136" s="73">
        <f t="shared" si="111"/>
        <v>196.69999999999993</v>
      </c>
      <c r="AV136" s="57">
        <f t="shared" si="126"/>
        <v>0</v>
      </c>
      <c r="AW136" s="57">
        <v>0</v>
      </c>
      <c r="AX136" s="114">
        <f t="shared" si="112"/>
        <v>0</v>
      </c>
      <c r="AY136" s="57">
        <f t="shared" si="113"/>
        <v>0</v>
      </c>
      <c r="AZ136" s="114">
        <v>0</v>
      </c>
      <c r="BA136" s="114">
        <f t="shared" si="114"/>
        <v>0</v>
      </c>
      <c r="BB136" s="57">
        <f t="shared" si="115"/>
        <v>0</v>
      </c>
      <c r="BC136" s="58">
        <f t="shared" si="116"/>
        <v>7.1054273576010019E-15</v>
      </c>
      <c r="BD136" s="59">
        <v>0</v>
      </c>
      <c r="BE136" s="59">
        <f t="shared" si="117"/>
        <v>0</v>
      </c>
      <c r="BF136" s="58">
        <f t="shared" si="118"/>
        <v>0</v>
      </c>
      <c r="BG136" s="59">
        <v>0</v>
      </c>
      <c r="BH136" s="59">
        <f t="shared" si="119"/>
        <v>0</v>
      </c>
      <c r="BI136" s="58">
        <f t="shared" si="120"/>
        <v>0</v>
      </c>
      <c r="BJ136" s="60">
        <f t="shared" si="121"/>
        <v>0</v>
      </c>
      <c r="BK136" s="61">
        <v>0</v>
      </c>
      <c r="BL136" s="61">
        <f t="shared" si="122"/>
        <v>0</v>
      </c>
      <c r="BM136" s="61">
        <f t="shared" si="123"/>
        <v>0</v>
      </c>
      <c r="BN136" s="61">
        <v>0</v>
      </c>
      <c r="BO136" s="61">
        <f t="shared" si="124"/>
        <v>0</v>
      </c>
      <c r="BP136" s="60">
        <f t="shared" si="125"/>
        <v>0</v>
      </c>
      <c r="BQ136" s="62">
        <f t="shared" si="80"/>
        <v>0</v>
      </c>
      <c r="BR136" s="63">
        <v>0</v>
      </c>
      <c r="BS136" s="63">
        <f t="shared" si="81"/>
        <v>0</v>
      </c>
      <c r="BT136" s="63">
        <f t="shared" si="82"/>
        <v>0</v>
      </c>
      <c r="BU136" s="63">
        <v>0</v>
      </c>
      <c r="BV136" s="63">
        <f t="shared" si="83"/>
        <v>0</v>
      </c>
      <c r="BW136" s="62">
        <f t="shared" si="84"/>
        <v>0</v>
      </c>
      <c r="BX136" s="64">
        <f t="shared" si="85"/>
        <v>0</v>
      </c>
      <c r="BY136" s="65">
        <v>0</v>
      </c>
      <c r="BZ136" s="65">
        <f t="shared" si="86"/>
        <v>0</v>
      </c>
      <c r="CA136" s="65">
        <f t="shared" si="87"/>
        <v>0</v>
      </c>
      <c r="CB136" s="65">
        <v>0</v>
      </c>
      <c r="CC136" s="65">
        <f t="shared" si="88"/>
        <v>0</v>
      </c>
      <c r="CD136" s="64">
        <f t="shared" si="89"/>
        <v>0</v>
      </c>
      <c r="CE136" s="367">
        <f t="shared" si="90"/>
        <v>0</v>
      </c>
      <c r="CF136" s="368">
        <v>0</v>
      </c>
      <c r="CG136" s="368">
        <f t="shared" si="99"/>
        <v>0</v>
      </c>
      <c r="CH136" s="368">
        <f t="shared" si="100"/>
        <v>0</v>
      </c>
      <c r="CI136" s="368">
        <v>0</v>
      </c>
      <c r="CJ136" s="368">
        <f t="shared" si="101"/>
        <v>0</v>
      </c>
      <c r="CK136" s="367">
        <f t="shared" si="91"/>
        <v>0</v>
      </c>
      <c r="CL136" s="66">
        <f t="shared" si="92"/>
        <v>0</v>
      </c>
      <c r="CM136" s="67">
        <v>0</v>
      </c>
      <c r="CN136" s="67">
        <f t="shared" si="95"/>
        <v>0</v>
      </c>
      <c r="CO136" s="67">
        <f t="shared" si="96"/>
        <v>0</v>
      </c>
      <c r="CP136" s="67">
        <v>0</v>
      </c>
      <c r="CQ136" s="67">
        <f t="shared" si="97"/>
        <v>0</v>
      </c>
      <c r="CR136" s="66">
        <f t="shared" si="98"/>
        <v>0</v>
      </c>
    </row>
    <row r="137" spans="1:96">
      <c r="A137" s="69"/>
      <c r="B137" s="69"/>
      <c r="C137" s="115" t="s">
        <v>147</v>
      </c>
      <c r="D137" s="117" t="s">
        <v>155</v>
      </c>
      <c r="E137" s="52">
        <v>0</v>
      </c>
      <c r="F137" s="52"/>
      <c r="G137" s="53">
        <v>0</v>
      </c>
      <c r="H137" s="52"/>
      <c r="I137" s="53">
        <v>0</v>
      </c>
      <c r="J137" s="52"/>
      <c r="K137" s="53">
        <v>0</v>
      </c>
      <c r="L137" s="52"/>
      <c r="M137" s="53">
        <v>0</v>
      </c>
      <c r="N137" s="53"/>
      <c r="O137" s="53">
        <v>0</v>
      </c>
      <c r="P137" s="53"/>
      <c r="Q137" s="53">
        <v>0</v>
      </c>
      <c r="R137" s="53"/>
      <c r="S137" s="53">
        <v>0</v>
      </c>
      <c r="T137" s="53"/>
      <c r="U137" s="53">
        <f t="shared" si="93"/>
        <v>0</v>
      </c>
      <c r="V137" s="53"/>
      <c r="W137" s="53">
        <v>0</v>
      </c>
      <c r="X137" s="53"/>
      <c r="Y137" s="116">
        <v>0.2</v>
      </c>
      <c r="Z137" s="71"/>
      <c r="AA137" s="348">
        <f t="shared" ref="AA137:AA185" si="127">W137</f>
        <v>0</v>
      </c>
      <c r="AB137" s="349">
        <v>0</v>
      </c>
      <c r="AC137" s="348">
        <f t="shared" si="94"/>
        <v>0</v>
      </c>
      <c r="AD137" s="346">
        <f t="shared" ref="AD137:AD184" si="128">AB137+AC137</f>
        <v>0</v>
      </c>
      <c r="AE137" s="349">
        <v>0</v>
      </c>
      <c r="AF137" s="348">
        <f t="shared" ref="AF137:AF184" si="129">ROUND(AC137*$AC$1,2)</f>
        <v>0</v>
      </c>
      <c r="AG137" s="348">
        <f t="shared" ref="AG137:AG184" si="130">AE137+AF137</f>
        <v>0</v>
      </c>
      <c r="AH137" s="55">
        <f t="shared" si="102"/>
        <v>0</v>
      </c>
      <c r="AI137" s="72">
        <v>7498.1400000000012</v>
      </c>
      <c r="AJ137" s="55">
        <f t="shared" si="103"/>
        <v>0</v>
      </c>
      <c r="AK137" s="72">
        <f t="shared" si="104"/>
        <v>7498.1400000000012</v>
      </c>
      <c r="AL137" s="72">
        <v>7385.7900000000045</v>
      </c>
      <c r="AM137" s="55">
        <f t="shared" si="105"/>
        <v>0</v>
      </c>
      <c r="AN137" s="72">
        <f t="shared" si="106"/>
        <v>7385.7900000000045</v>
      </c>
      <c r="AO137" s="56">
        <f t="shared" si="107"/>
        <v>0</v>
      </c>
      <c r="AP137" s="56">
        <v>2273.0500000000002</v>
      </c>
      <c r="AQ137" s="56">
        <f t="shared" si="108"/>
        <v>0</v>
      </c>
      <c r="AR137" s="73">
        <f t="shared" si="109"/>
        <v>2273.0500000000002</v>
      </c>
      <c r="AS137" s="56">
        <v>2239.0099999999993</v>
      </c>
      <c r="AT137" s="56">
        <f t="shared" si="110"/>
        <v>0</v>
      </c>
      <c r="AU137" s="73">
        <f t="shared" si="111"/>
        <v>2239.0099999999993</v>
      </c>
      <c r="AV137" s="57">
        <f t="shared" si="126"/>
        <v>0</v>
      </c>
      <c r="AW137" s="57">
        <v>0</v>
      </c>
      <c r="AX137" s="114">
        <f t="shared" si="112"/>
        <v>0</v>
      </c>
      <c r="AY137" s="57">
        <f t="shared" si="113"/>
        <v>0</v>
      </c>
      <c r="AZ137" s="114">
        <v>0</v>
      </c>
      <c r="BA137" s="114">
        <f t="shared" si="114"/>
        <v>0</v>
      </c>
      <c r="BB137" s="57">
        <f t="shared" si="115"/>
        <v>0</v>
      </c>
      <c r="BC137" s="58">
        <f t="shared" si="116"/>
        <v>0</v>
      </c>
      <c r="BD137" s="59">
        <v>0</v>
      </c>
      <c r="BE137" s="59">
        <f t="shared" si="117"/>
        <v>0</v>
      </c>
      <c r="BF137" s="58">
        <f t="shared" si="118"/>
        <v>0</v>
      </c>
      <c r="BG137" s="59">
        <v>0</v>
      </c>
      <c r="BH137" s="59">
        <f t="shared" si="119"/>
        <v>0</v>
      </c>
      <c r="BI137" s="58">
        <f t="shared" si="120"/>
        <v>0</v>
      </c>
      <c r="BJ137" s="60">
        <f t="shared" si="121"/>
        <v>0</v>
      </c>
      <c r="BK137" s="61">
        <v>0</v>
      </c>
      <c r="BL137" s="61">
        <f t="shared" si="122"/>
        <v>0</v>
      </c>
      <c r="BM137" s="61">
        <f t="shared" si="123"/>
        <v>0</v>
      </c>
      <c r="BN137" s="61">
        <v>0</v>
      </c>
      <c r="BO137" s="61">
        <f t="shared" si="124"/>
        <v>0</v>
      </c>
      <c r="BP137" s="60">
        <f t="shared" si="125"/>
        <v>0</v>
      </c>
      <c r="BQ137" s="62">
        <f t="shared" ref="BQ137:BQ185" si="131">O137</f>
        <v>0</v>
      </c>
      <c r="BR137" s="63">
        <v>0</v>
      </c>
      <c r="BS137" s="63">
        <f t="shared" ref="BS137:BS177" si="132">IF(BQ137=" "," ", ROUND(+BQ137*Y137/12,2))</f>
        <v>0</v>
      </c>
      <c r="BT137" s="63">
        <f t="shared" ref="BT137:BT183" si="133">BR137+BS137</f>
        <v>0</v>
      </c>
      <c r="BU137" s="63">
        <v>0</v>
      </c>
      <c r="BV137" s="63">
        <f t="shared" ref="BV137:BV177" si="134">ROUND(BS137*$AC$1,2)</f>
        <v>0</v>
      </c>
      <c r="BW137" s="62">
        <f t="shared" ref="BW137:BW183" si="135">BU137+BV137</f>
        <v>0</v>
      </c>
      <c r="BX137" s="64">
        <f t="shared" ref="BX137:BX185" si="136">Q137</f>
        <v>0</v>
      </c>
      <c r="BY137" s="65">
        <v>0</v>
      </c>
      <c r="BZ137" s="65">
        <f t="shared" ref="BZ137:BZ178" si="137">IF(BX137=" "," ", ROUND(+BX137*Y137/12,2))</f>
        <v>0</v>
      </c>
      <c r="CA137" s="65">
        <f t="shared" ref="CA137:CA183" si="138">BY137+BZ137</f>
        <v>0</v>
      </c>
      <c r="CB137" s="65">
        <v>0</v>
      </c>
      <c r="CC137" s="65">
        <f t="shared" ref="CC137:CC177" si="139">ROUND(BZ137*$AC$1,2)</f>
        <v>0</v>
      </c>
      <c r="CD137" s="64">
        <f t="shared" ref="CD137:CD183" si="140">CB137+CC137</f>
        <v>0</v>
      </c>
      <c r="CE137" s="367">
        <f t="shared" ref="CE137:CE185" si="141">S137</f>
        <v>0</v>
      </c>
      <c r="CF137" s="368">
        <v>0</v>
      </c>
      <c r="CG137" s="368">
        <f t="shared" si="99"/>
        <v>0</v>
      </c>
      <c r="CH137" s="368">
        <f t="shared" si="100"/>
        <v>0</v>
      </c>
      <c r="CI137" s="368">
        <v>0</v>
      </c>
      <c r="CJ137" s="368">
        <f t="shared" si="101"/>
        <v>0</v>
      </c>
      <c r="CK137" s="367">
        <f t="shared" ref="CK137:CK185" si="142">CI137+CJ137</f>
        <v>0</v>
      </c>
      <c r="CL137" s="66">
        <f t="shared" ref="CL137:CL185" si="143">U137</f>
        <v>0</v>
      </c>
      <c r="CM137" s="67">
        <v>0</v>
      </c>
      <c r="CN137" s="67">
        <f t="shared" si="95"/>
        <v>0</v>
      </c>
      <c r="CO137" s="67">
        <f t="shared" si="96"/>
        <v>0</v>
      </c>
      <c r="CP137" s="67">
        <v>0</v>
      </c>
      <c r="CQ137" s="67">
        <f t="shared" si="97"/>
        <v>0</v>
      </c>
      <c r="CR137" s="66">
        <f t="shared" si="98"/>
        <v>0</v>
      </c>
    </row>
    <row r="138" spans="1:96">
      <c r="A138" s="69"/>
      <c r="B138" s="69"/>
      <c r="C138" s="115" t="s">
        <v>147</v>
      </c>
      <c r="D138" s="117" t="s">
        <v>156</v>
      </c>
      <c r="E138" s="52">
        <v>0</v>
      </c>
      <c r="F138" s="52"/>
      <c r="G138" s="53">
        <v>0</v>
      </c>
      <c r="H138" s="52"/>
      <c r="I138" s="53">
        <v>0</v>
      </c>
      <c r="J138" s="52"/>
      <c r="K138" s="53">
        <v>0</v>
      </c>
      <c r="L138" s="52"/>
      <c r="M138" s="53">
        <v>0</v>
      </c>
      <c r="N138" s="53"/>
      <c r="O138" s="53">
        <v>0</v>
      </c>
      <c r="P138" s="53"/>
      <c r="Q138" s="53">
        <v>0</v>
      </c>
      <c r="R138" s="53"/>
      <c r="S138" s="53">
        <v>0</v>
      </c>
      <c r="T138" s="53"/>
      <c r="U138" s="53">
        <f t="shared" ref="U138:U185" si="144">W138-E138-G138-I138-K138-M138-O138-Q138-S138</f>
        <v>0</v>
      </c>
      <c r="V138" s="53"/>
      <c r="W138" s="53">
        <v>0</v>
      </c>
      <c r="X138" s="53"/>
      <c r="Y138" s="116">
        <v>0.2</v>
      </c>
      <c r="Z138" s="71"/>
      <c r="AA138" s="348">
        <f t="shared" si="127"/>
        <v>0</v>
      </c>
      <c r="AB138" s="349">
        <v>0</v>
      </c>
      <c r="AC138" s="348">
        <f t="shared" ref="AC138:AC184" si="145">IF(AA138=" "," ", ROUND(+AA138*Y138/12,2))</f>
        <v>0</v>
      </c>
      <c r="AD138" s="346">
        <f t="shared" si="128"/>
        <v>0</v>
      </c>
      <c r="AE138" s="349">
        <v>0</v>
      </c>
      <c r="AF138" s="348">
        <f t="shared" si="129"/>
        <v>0</v>
      </c>
      <c r="AG138" s="348">
        <f t="shared" si="130"/>
        <v>0</v>
      </c>
      <c r="AH138" s="55">
        <f t="shared" si="102"/>
        <v>0</v>
      </c>
      <c r="AI138" s="72">
        <v>15372.729999999994</v>
      </c>
      <c r="AJ138" s="55">
        <f t="shared" si="103"/>
        <v>0</v>
      </c>
      <c r="AK138" s="72">
        <f t="shared" si="104"/>
        <v>15372.729999999994</v>
      </c>
      <c r="AL138" s="72">
        <v>15142.28</v>
      </c>
      <c r="AM138" s="55">
        <f t="shared" si="105"/>
        <v>0</v>
      </c>
      <c r="AN138" s="72">
        <f t="shared" si="106"/>
        <v>15142.28</v>
      </c>
      <c r="AO138" s="56">
        <f t="shared" si="107"/>
        <v>0</v>
      </c>
      <c r="AP138" s="56">
        <v>7755.2399999999952</v>
      </c>
      <c r="AQ138" s="56">
        <f t="shared" si="108"/>
        <v>0</v>
      </c>
      <c r="AR138" s="73">
        <f t="shared" si="109"/>
        <v>7755.2399999999952</v>
      </c>
      <c r="AS138" s="56">
        <v>7638.769999999995</v>
      </c>
      <c r="AT138" s="56">
        <f t="shared" si="110"/>
        <v>0</v>
      </c>
      <c r="AU138" s="73">
        <f t="shared" si="111"/>
        <v>7638.769999999995</v>
      </c>
      <c r="AV138" s="57">
        <f t="shared" si="126"/>
        <v>0</v>
      </c>
      <c r="AW138" s="57">
        <v>0</v>
      </c>
      <c r="AX138" s="114">
        <f t="shared" si="112"/>
        <v>0</v>
      </c>
      <c r="AY138" s="57">
        <f t="shared" si="113"/>
        <v>0</v>
      </c>
      <c r="AZ138" s="114">
        <v>0</v>
      </c>
      <c r="BA138" s="114">
        <f t="shared" si="114"/>
        <v>0</v>
      </c>
      <c r="BB138" s="57">
        <f t="shared" si="115"/>
        <v>0</v>
      </c>
      <c r="BC138" s="58">
        <f t="shared" si="116"/>
        <v>0</v>
      </c>
      <c r="BD138" s="59">
        <v>0</v>
      </c>
      <c r="BE138" s="59">
        <f t="shared" si="117"/>
        <v>0</v>
      </c>
      <c r="BF138" s="58">
        <f t="shared" si="118"/>
        <v>0</v>
      </c>
      <c r="BG138" s="59">
        <v>0</v>
      </c>
      <c r="BH138" s="59">
        <f t="shared" si="119"/>
        <v>0</v>
      </c>
      <c r="BI138" s="58">
        <f t="shared" si="120"/>
        <v>0</v>
      </c>
      <c r="BJ138" s="60">
        <f t="shared" si="121"/>
        <v>0</v>
      </c>
      <c r="BK138" s="61">
        <v>0</v>
      </c>
      <c r="BL138" s="61">
        <f t="shared" si="122"/>
        <v>0</v>
      </c>
      <c r="BM138" s="61">
        <f t="shared" si="123"/>
        <v>0</v>
      </c>
      <c r="BN138" s="61">
        <v>0</v>
      </c>
      <c r="BO138" s="61">
        <f t="shared" si="124"/>
        <v>0</v>
      </c>
      <c r="BP138" s="60">
        <f t="shared" si="125"/>
        <v>0</v>
      </c>
      <c r="BQ138" s="62">
        <f t="shared" si="131"/>
        <v>0</v>
      </c>
      <c r="BR138" s="63">
        <v>0</v>
      </c>
      <c r="BS138" s="63">
        <f t="shared" si="132"/>
        <v>0</v>
      </c>
      <c r="BT138" s="63">
        <f t="shared" si="133"/>
        <v>0</v>
      </c>
      <c r="BU138" s="63">
        <v>0</v>
      </c>
      <c r="BV138" s="63">
        <f t="shared" si="134"/>
        <v>0</v>
      </c>
      <c r="BW138" s="62">
        <f t="shared" si="135"/>
        <v>0</v>
      </c>
      <c r="BX138" s="64">
        <f t="shared" si="136"/>
        <v>0</v>
      </c>
      <c r="BY138" s="65">
        <v>0</v>
      </c>
      <c r="BZ138" s="65">
        <f t="shared" si="137"/>
        <v>0</v>
      </c>
      <c r="CA138" s="65">
        <f t="shared" si="138"/>
        <v>0</v>
      </c>
      <c r="CB138" s="65">
        <v>0</v>
      </c>
      <c r="CC138" s="65">
        <f t="shared" si="139"/>
        <v>0</v>
      </c>
      <c r="CD138" s="64">
        <f t="shared" si="140"/>
        <v>0</v>
      </c>
      <c r="CE138" s="367">
        <f t="shared" si="141"/>
        <v>0</v>
      </c>
      <c r="CF138" s="368">
        <v>0</v>
      </c>
      <c r="CG138" s="368">
        <f t="shared" si="99"/>
        <v>0</v>
      </c>
      <c r="CH138" s="368">
        <f t="shared" si="100"/>
        <v>0</v>
      </c>
      <c r="CI138" s="368">
        <v>0</v>
      </c>
      <c r="CJ138" s="368">
        <f t="shared" si="101"/>
        <v>0</v>
      </c>
      <c r="CK138" s="367">
        <f t="shared" si="142"/>
        <v>0</v>
      </c>
      <c r="CL138" s="66">
        <f t="shared" si="143"/>
        <v>0</v>
      </c>
      <c r="CM138" s="67">
        <v>0</v>
      </c>
      <c r="CN138" s="67">
        <f t="shared" ref="CN138:CN185" si="146">IF(CL138=" "," ", ROUND(+CL138*Y138/12,2))</f>
        <v>0</v>
      </c>
      <c r="CO138" s="67">
        <f t="shared" ref="CO138:CO185" si="147">CM138+CN138</f>
        <v>0</v>
      </c>
      <c r="CP138" s="67">
        <v>0</v>
      </c>
      <c r="CQ138" s="67">
        <f t="shared" ref="CQ138:CQ185" si="148">ROUND(CN138*$AC$1,2)</f>
        <v>0</v>
      </c>
      <c r="CR138" s="66">
        <f t="shared" ref="CR138:CR185" si="149">CP138+CQ138</f>
        <v>0</v>
      </c>
    </row>
    <row r="139" spans="1:96">
      <c r="A139" s="69"/>
      <c r="B139" s="69"/>
      <c r="C139" s="115" t="s">
        <v>157</v>
      </c>
      <c r="D139" s="117" t="s">
        <v>158</v>
      </c>
      <c r="E139" s="52">
        <v>748.09999999999991</v>
      </c>
      <c r="F139" s="52"/>
      <c r="G139" s="53">
        <v>1801.15</v>
      </c>
      <c r="H139" s="52"/>
      <c r="I139" s="53">
        <v>-0.11999999999989086</v>
      </c>
      <c r="J139" s="52"/>
      <c r="K139" s="53">
        <v>-4.5474735088646412E-13</v>
      </c>
      <c r="L139" s="52"/>
      <c r="M139" s="53">
        <v>0</v>
      </c>
      <c r="N139" s="53"/>
      <c r="O139" s="53">
        <v>0</v>
      </c>
      <c r="P139" s="53"/>
      <c r="Q139" s="53">
        <v>0</v>
      </c>
      <c r="R139" s="53"/>
      <c r="S139" s="53">
        <v>4.5474735088646412E-13</v>
      </c>
      <c r="T139" s="53"/>
      <c r="U139" s="53">
        <f t="shared" si="144"/>
        <v>0</v>
      </c>
      <c r="V139" s="53"/>
      <c r="W139" s="53">
        <v>2549.13</v>
      </c>
      <c r="X139" s="53"/>
      <c r="Y139" s="116">
        <v>0.2</v>
      </c>
      <c r="Z139" s="71"/>
      <c r="AA139" s="348">
        <f t="shared" si="127"/>
        <v>2549.13</v>
      </c>
      <c r="AB139" s="349">
        <v>3627.5799999999922</v>
      </c>
      <c r="AC139" s="348">
        <f t="shared" si="145"/>
        <v>42.49</v>
      </c>
      <c r="AD139" s="346">
        <f t="shared" si="128"/>
        <v>3670.069999999992</v>
      </c>
      <c r="AE139" s="349">
        <v>3573.7799999999979</v>
      </c>
      <c r="AF139" s="348">
        <f t="shared" si="129"/>
        <v>41.9</v>
      </c>
      <c r="AG139" s="348">
        <f t="shared" si="130"/>
        <v>3615.679999999998</v>
      </c>
      <c r="AH139" s="55">
        <f t="shared" si="102"/>
        <v>748.09999999999991</v>
      </c>
      <c r="AI139" s="72">
        <v>635.97000000000082</v>
      </c>
      <c r="AJ139" s="55">
        <f t="shared" si="103"/>
        <v>12.47</v>
      </c>
      <c r="AK139" s="72">
        <f t="shared" si="104"/>
        <v>648.44000000000085</v>
      </c>
      <c r="AL139" s="72">
        <v>626.59999999999934</v>
      </c>
      <c r="AM139" s="55">
        <f t="shared" si="105"/>
        <v>12.3</v>
      </c>
      <c r="AN139" s="72">
        <f t="shared" si="106"/>
        <v>638.8999999999993</v>
      </c>
      <c r="AO139" s="56">
        <f t="shared" si="107"/>
        <v>1801.15</v>
      </c>
      <c r="AP139" s="56">
        <v>2036.139999999999</v>
      </c>
      <c r="AQ139" s="56">
        <f t="shared" si="108"/>
        <v>30.02</v>
      </c>
      <c r="AR139" s="73">
        <f t="shared" si="109"/>
        <v>2066.1599999999989</v>
      </c>
      <c r="AS139" s="56">
        <v>2006.0199999999984</v>
      </c>
      <c r="AT139" s="56">
        <f t="shared" si="110"/>
        <v>29.6</v>
      </c>
      <c r="AU139" s="73">
        <f t="shared" si="111"/>
        <v>2035.6199999999983</v>
      </c>
      <c r="AV139" s="57">
        <f t="shared" si="126"/>
        <v>-0.11999999999989086</v>
      </c>
      <c r="AW139" s="57">
        <v>0.02</v>
      </c>
      <c r="AX139" s="114">
        <f t="shared" si="112"/>
        <v>0</v>
      </c>
      <c r="AY139" s="57">
        <f t="shared" si="113"/>
        <v>0.02</v>
      </c>
      <c r="AZ139" s="114">
        <v>0.02</v>
      </c>
      <c r="BA139" s="114">
        <f t="shared" si="114"/>
        <v>0</v>
      </c>
      <c r="BB139" s="57">
        <f t="shared" si="115"/>
        <v>0.02</v>
      </c>
      <c r="BC139" s="58">
        <f t="shared" si="116"/>
        <v>-4.5474735088646412E-13</v>
      </c>
      <c r="BD139" s="59">
        <v>0</v>
      </c>
      <c r="BE139" s="59">
        <f t="shared" si="117"/>
        <v>0</v>
      </c>
      <c r="BF139" s="58">
        <f t="shared" si="118"/>
        <v>0</v>
      </c>
      <c r="BG139" s="59">
        <v>0</v>
      </c>
      <c r="BH139" s="59">
        <f t="shared" si="119"/>
        <v>0</v>
      </c>
      <c r="BI139" s="58">
        <f t="shared" si="120"/>
        <v>0</v>
      </c>
      <c r="BJ139" s="60">
        <f t="shared" si="121"/>
        <v>0</v>
      </c>
      <c r="BK139" s="61">
        <v>0</v>
      </c>
      <c r="BL139" s="61">
        <f t="shared" si="122"/>
        <v>0</v>
      </c>
      <c r="BM139" s="61">
        <f t="shared" si="123"/>
        <v>0</v>
      </c>
      <c r="BN139" s="61">
        <v>0</v>
      </c>
      <c r="BO139" s="61">
        <f t="shared" si="124"/>
        <v>0</v>
      </c>
      <c r="BP139" s="60">
        <f t="shared" si="125"/>
        <v>0</v>
      </c>
      <c r="BQ139" s="62">
        <f t="shared" si="131"/>
        <v>0</v>
      </c>
      <c r="BR139" s="63">
        <v>0</v>
      </c>
      <c r="BS139" s="63">
        <f t="shared" si="132"/>
        <v>0</v>
      </c>
      <c r="BT139" s="63">
        <f t="shared" si="133"/>
        <v>0</v>
      </c>
      <c r="BU139" s="63">
        <v>0</v>
      </c>
      <c r="BV139" s="63">
        <f t="shared" si="134"/>
        <v>0</v>
      </c>
      <c r="BW139" s="62">
        <f t="shared" si="135"/>
        <v>0</v>
      </c>
      <c r="BX139" s="64">
        <f t="shared" si="136"/>
        <v>0</v>
      </c>
      <c r="BY139" s="65">
        <v>0</v>
      </c>
      <c r="BZ139" s="65">
        <f t="shared" si="137"/>
        <v>0</v>
      </c>
      <c r="CA139" s="65">
        <f t="shared" si="138"/>
        <v>0</v>
      </c>
      <c r="CB139" s="65">
        <v>0</v>
      </c>
      <c r="CC139" s="65">
        <f t="shared" si="139"/>
        <v>0</v>
      </c>
      <c r="CD139" s="64">
        <f t="shared" si="140"/>
        <v>0</v>
      </c>
      <c r="CE139" s="367">
        <f t="shared" si="141"/>
        <v>4.5474735088646412E-13</v>
      </c>
      <c r="CF139" s="368">
        <v>0</v>
      </c>
      <c r="CG139" s="368">
        <f t="shared" si="99"/>
        <v>0</v>
      </c>
      <c r="CH139" s="368">
        <f t="shared" si="100"/>
        <v>0</v>
      </c>
      <c r="CI139" s="368">
        <v>0</v>
      </c>
      <c r="CJ139" s="368">
        <f t="shared" si="101"/>
        <v>0</v>
      </c>
      <c r="CK139" s="367">
        <f t="shared" si="142"/>
        <v>0</v>
      </c>
      <c r="CL139" s="66">
        <f t="shared" si="143"/>
        <v>0</v>
      </c>
      <c r="CM139" s="67">
        <v>0</v>
      </c>
      <c r="CN139" s="67">
        <f t="shared" si="146"/>
        <v>0</v>
      </c>
      <c r="CO139" s="67">
        <f t="shared" si="147"/>
        <v>0</v>
      </c>
      <c r="CP139" s="67">
        <v>0</v>
      </c>
      <c r="CQ139" s="67">
        <f t="shared" si="148"/>
        <v>0</v>
      </c>
      <c r="CR139" s="66">
        <f t="shared" si="149"/>
        <v>0</v>
      </c>
    </row>
    <row r="140" spans="1:96">
      <c r="A140" s="69"/>
      <c r="B140" s="69"/>
      <c r="C140" s="115" t="s">
        <v>157</v>
      </c>
      <c r="D140" s="117" t="s">
        <v>159</v>
      </c>
      <c r="E140" s="52">
        <v>1471.8100000000002</v>
      </c>
      <c r="F140" s="52"/>
      <c r="G140" s="53">
        <v>4.2000000000000455</v>
      </c>
      <c r="H140" s="52"/>
      <c r="I140" s="53">
        <v>0</v>
      </c>
      <c r="J140" s="52"/>
      <c r="K140" s="53">
        <v>2.2737367544323206E-13</v>
      </c>
      <c r="L140" s="52"/>
      <c r="M140" s="53">
        <v>0</v>
      </c>
      <c r="N140" s="53"/>
      <c r="O140" s="53">
        <v>0</v>
      </c>
      <c r="P140" s="53"/>
      <c r="Q140" s="53">
        <v>0</v>
      </c>
      <c r="R140" s="53"/>
      <c r="S140" s="53">
        <v>-2.2737367544323206E-13</v>
      </c>
      <c r="T140" s="53"/>
      <c r="U140" s="53">
        <f t="shared" si="144"/>
        <v>0</v>
      </c>
      <c r="V140" s="53"/>
      <c r="W140" s="53">
        <v>1476.0100000000002</v>
      </c>
      <c r="X140" s="53"/>
      <c r="Y140" s="116">
        <v>0.2</v>
      </c>
      <c r="Z140" s="71"/>
      <c r="AA140" s="348">
        <f t="shared" si="127"/>
        <v>1476.0100000000002</v>
      </c>
      <c r="AB140" s="349">
        <v>2188.8399999999965</v>
      </c>
      <c r="AC140" s="348">
        <f t="shared" si="145"/>
        <v>24.6</v>
      </c>
      <c r="AD140" s="346">
        <f t="shared" si="128"/>
        <v>2213.4399999999964</v>
      </c>
      <c r="AE140" s="349">
        <v>2156.4100000000017</v>
      </c>
      <c r="AF140" s="348">
        <f t="shared" si="129"/>
        <v>24.26</v>
      </c>
      <c r="AG140" s="348">
        <f t="shared" si="130"/>
        <v>2180.6700000000019</v>
      </c>
      <c r="AH140" s="55">
        <f t="shared" si="102"/>
        <v>1471.8100000000002</v>
      </c>
      <c r="AI140" s="72">
        <v>1251.0299999999991</v>
      </c>
      <c r="AJ140" s="55">
        <f t="shared" si="103"/>
        <v>24.53</v>
      </c>
      <c r="AK140" s="72">
        <f t="shared" si="104"/>
        <v>1275.559999999999</v>
      </c>
      <c r="AL140" s="72">
        <v>1232.6500000000008</v>
      </c>
      <c r="AM140" s="55">
        <f t="shared" si="105"/>
        <v>24.19</v>
      </c>
      <c r="AN140" s="72">
        <f t="shared" si="106"/>
        <v>1256.8400000000008</v>
      </c>
      <c r="AO140" s="56">
        <f t="shared" si="107"/>
        <v>4.2000000000000455</v>
      </c>
      <c r="AP140" s="56">
        <v>2530.5600000000086</v>
      </c>
      <c r="AQ140" s="56">
        <f t="shared" si="108"/>
        <v>7.0000000000000007E-2</v>
      </c>
      <c r="AR140" s="73">
        <f t="shared" si="109"/>
        <v>2530.6300000000087</v>
      </c>
      <c r="AS140" s="56">
        <v>2492.6900000000073</v>
      </c>
      <c r="AT140" s="56">
        <f t="shared" si="110"/>
        <v>7.0000000000000007E-2</v>
      </c>
      <c r="AU140" s="73">
        <f t="shared" si="111"/>
        <v>2492.7600000000075</v>
      </c>
      <c r="AV140" s="57">
        <f t="shared" si="126"/>
        <v>0</v>
      </c>
      <c r="AW140" s="57">
        <v>0</v>
      </c>
      <c r="AX140" s="114">
        <f t="shared" si="112"/>
        <v>0</v>
      </c>
      <c r="AY140" s="57">
        <f t="shared" si="113"/>
        <v>0</v>
      </c>
      <c r="AZ140" s="114">
        <v>0</v>
      </c>
      <c r="BA140" s="114">
        <f t="shared" si="114"/>
        <v>0</v>
      </c>
      <c r="BB140" s="57">
        <f t="shared" si="115"/>
        <v>0</v>
      </c>
      <c r="BC140" s="58">
        <f t="shared" si="116"/>
        <v>2.2737367544323206E-13</v>
      </c>
      <c r="BD140" s="59">
        <v>0</v>
      </c>
      <c r="BE140" s="59">
        <f t="shared" si="117"/>
        <v>0</v>
      </c>
      <c r="BF140" s="58">
        <f t="shared" si="118"/>
        <v>0</v>
      </c>
      <c r="BG140" s="59">
        <v>0</v>
      </c>
      <c r="BH140" s="59">
        <f t="shared" si="119"/>
        <v>0</v>
      </c>
      <c r="BI140" s="58">
        <f t="shared" si="120"/>
        <v>0</v>
      </c>
      <c r="BJ140" s="60">
        <f t="shared" si="121"/>
        <v>0</v>
      </c>
      <c r="BK140" s="61">
        <v>0</v>
      </c>
      <c r="BL140" s="61">
        <f t="shared" si="122"/>
        <v>0</v>
      </c>
      <c r="BM140" s="61">
        <f t="shared" si="123"/>
        <v>0</v>
      </c>
      <c r="BN140" s="61">
        <v>0</v>
      </c>
      <c r="BO140" s="61">
        <f t="shared" si="124"/>
        <v>0</v>
      </c>
      <c r="BP140" s="60">
        <f t="shared" si="125"/>
        <v>0</v>
      </c>
      <c r="BQ140" s="62">
        <f t="shared" si="131"/>
        <v>0</v>
      </c>
      <c r="BR140" s="63">
        <v>0</v>
      </c>
      <c r="BS140" s="63">
        <f t="shared" si="132"/>
        <v>0</v>
      </c>
      <c r="BT140" s="63">
        <f t="shared" si="133"/>
        <v>0</v>
      </c>
      <c r="BU140" s="63">
        <v>0</v>
      </c>
      <c r="BV140" s="63">
        <f t="shared" si="134"/>
        <v>0</v>
      </c>
      <c r="BW140" s="62">
        <f t="shared" si="135"/>
        <v>0</v>
      </c>
      <c r="BX140" s="64">
        <f t="shared" si="136"/>
        <v>0</v>
      </c>
      <c r="BY140" s="65">
        <v>0</v>
      </c>
      <c r="BZ140" s="65">
        <f t="shared" si="137"/>
        <v>0</v>
      </c>
      <c r="CA140" s="65">
        <f t="shared" si="138"/>
        <v>0</v>
      </c>
      <c r="CB140" s="65">
        <v>0</v>
      </c>
      <c r="CC140" s="65">
        <f t="shared" si="139"/>
        <v>0</v>
      </c>
      <c r="CD140" s="64">
        <f t="shared" si="140"/>
        <v>0</v>
      </c>
      <c r="CE140" s="367">
        <f t="shared" si="141"/>
        <v>-2.2737367544323206E-13</v>
      </c>
      <c r="CF140" s="368">
        <v>0</v>
      </c>
      <c r="CG140" s="368">
        <f t="shared" si="99"/>
        <v>0</v>
      </c>
      <c r="CH140" s="368">
        <f t="shared" si="100"/>
        <v>0</v>
      </c>
      <c r="CI140" s="368">
        <v>0</v>
      </c>
      <c r="CJ140" s="368">
        <f t="shared" si="101"/>
        <v>0</v>
      </c>
      <c r="CK140" s="367">
        <f t="shared" si="142"/>
        <v>0</v>
      </c>
      <c r="CL140" s="66">
        <f t="shared" si="143"/>
        <v>0</v>
      </c>
      <c r="CM140" s="67">
        <v>0</v>
      </c>
      <c r="CN140" s="67">
        <f t="shared" si="146"/>
        <v>0</v>
      </c>
      <c r="CO140" s="67">
        <f t="shared" si="147"/>
        <v>0</v>
      </c>
      <c r="CP140" s="67">
        <v>0</v>
      </c>
      <c r="CQ140" s="67">
        <f t="shared" si="148"/>
        <v>0</v>
      </c>
      <c r="CR140" s="66">
        <f t="shared" si="149"/>
        <v>0</v>
      </c>
    </row>
    <row r="141" spans="1:96">
      <c r="A141" s="69"/>
      <c r="B141" s="69"/>
      <c r="C141" s="115" t="s">
        <v>157</v>
      </c>
      <c r="D141" s="117" t="s">
        <v>160</v>
      </c>
      <c r="E141" s="52">
        <v>33.22</v>
      </c>
      <c r="F141" s="52"/>
      <c r="G141" s="53">
        <v>7.0600000000000023</v>
      </c>
      <c r="H141" s="52"/>
      <c r="I141" s="53">
        <v>0</v>
      </c>
      <c r="J141" s="52"/>
      <c r="K141" s="53">
        <v>7.1054273576010019E-15</v>
      </c>
      <c r="L141" s="52"/>
      <c r="M141" s="53">
        <v>0</v>
      </c>
      <c r="N141" s="53"/>
      <c r="O141" s="53">
        <v>0</v>
      </c>
      <c r="P141" s="53"/>
      <c r="Q141" s="53">
        <v>0</v>
      </c>
      <c r="R141" s="53"/>
      <c r="S141" s="53">
        <v>-7.1054273576010019E-15</v>
      </c>
      <c r="T141" s="53"/>
      <c r="U141" s="53">
        <f t="shared" si="144"/>
        <v>0</v>
      </c>
      <c r="V141" s="53"/>
      <c r="W141" s="53">
        <v>40.28</v>
      </c>
      <c r="X141" s="53"/>
      <c r="Y141" s="116">
        <v>0.2</v>
      </c>
      <c r="Z141" s="71"/>
      <c r="AA141" s="348">
        <f t="shared" si="127"/>
        <v>40.28</v>
      </c>
      <c r="AB141" s="349">
        <v>59.050000000000111</v>
      </c>
      <c r="AC141" s="348">
        <f t="shared" si="145"/>
        <v>0.67</v>
      </c>
      <c r="AD141" s="346">
        <f t="shared" si="128"/>
        <v>59.720000000000113</v>
      </c>
      <c r="AE141" s="349">
        <v>58.169999999999874</v>
      </c>
      <c r="AF141" s="348">
        <f t="shared" si="129"/>
        <v>0.66</v>
      </c>
      <c r="AG141" s="348">
        <f t="shared" si="130"/>
        <v>58.82999999999987</v>
      </c>
      <c r="AH141" s="55">
        <f t="shared" si="102"/>
        <v>33.22</v>
      </c>
      <c r="AI141" s="72">
        <v>28.050000000000022</v>
      </c>
      <c r="AJ141" s="55">
        <f t="shared" si="103"/>
        <v>0.55000000000000004</v>
      </c>
      <c r="AK141" s="72">
        <f t="shared" si="104"/>
        <v>28.600000000000023</v>
      </c>
      <c r="AL141" s="72">
        <v>27.509999999999973</v>
      </c>
      <c r="AM141" s="55">
        <f t="shared" si="105"/>
        <v>0.54</v>
      </c>
      <c r="AN141" s="72">
        <f t="shared" si="106"/>
        <v>28.049999999999972</v>
      </c>
      <c r="AO141" s="56">
        <f t="shared" si="107"/>
        <v>7.0600000000000023</v>
      </c>
      <c r="AP141" s="56">
        <v>541.64</v>
      </c>
      <c r="AQ141" s="56">
        <f t="shared" si="108"/>
        <v>0.12</v>
      </c>
      <c r="AR141" s="73">
        <f t="shared" si="109"/>
        <v>541.76</v>
      </c>
      <c r="AS141" s="56">
        <v>533.69999999999982</v>
      </c>
      <c r="AT141" s="56">
        <f t="shared" si="110"/>
        <v>0.12</v>
      </c>
      <c r="AU141" s="73">
        <f t="shared" si="111"/>
        <v>533.81999999999982</v>
      </c>
      <c r="AV141" s="57">
        <f t="shared" si="126"/>
        <v>0</v>
      </c>
      <c r="AW141" s="57">
        <v>0</v>
      </c>
      <c r="AX141" s="114">
        <f t="shared" si="112"/>
        <v>0</v>
      </c>
      <c r="AY141" s="57">
        <f t="shared" si="113"/>
        <v>0</v>
      </c>
      <c r="AZ141" s="114">
        <v>0</v>
      </c>
      <c r="BA141" s="114">
        <f t="shared" si="114"/>
        <v>0</v>
      </c>
      <c r="BB141" s="57">
        <f t="shared" si="115"/>
        <v>0</v>
      </c>
      <c r="BC141" s="58">
        <f t="shared" si="116"/>
        <v>7.1054273576010019E-15</v>
      </c>
      <c r="BD141" s="59">
        <v>0</v>
      </c>
      <c r="BE141" s="59">
        <f t="shared" si="117"/>
        <v>0</v>
      </c>
      <c r="BF141" s="58">
        <f t="shared" si="118"/>
        <v>0</v>
      </c>
      <c r="BG141" s="59">
        <v>0</v>
      </c>
      <c r="BH141" s="59">
        <f t="shared" si="119"/>
        <v>0</v>
      </c>
      <c r="BI141" s="58">
        <f t="shared" si="120"/>
        <v>0</v>
      </c>
      <c r="BJ141" s="60">
        <f t="shared" si="121"/>
        <v>0</v>
      </c>
      <c r="BK141" s="61">
        <v>0</v>
      </c>
      <c r="BL141" s="61">
        <f t="shared" si="122"/>
        <v>0</v>
      </c>
      <c r="BM141" s="61">
        <f t="shared" si="123"/>
        <v>0</v>
      </c>
      <c r="BN141" s="61">
        <v>0</v>
      </c>
      <c r="BO141" s="61">
        <f t="shared" si="124"/>
        <v>0</v>
      </c>
      <c r="BP141" s="60">
        <f t="shared" si="125"/>
        <v>0</v>
      </c>
      <c r="BQ141" s="62">
        <f t="shared" si="131"/>
        <v>0</v>
      </c>
      <c r="BR141" s="63">
        <v>0</v>
      </c>
      <c r="BS141" s="63">
        <f t="shared" si="132"/>
        <v>0</v>
      </c>
      <c r="BT141" s="63">
        <f t="shared" si="133"/>
        <v>0</v>
      </c>
      <c r="BU141" s="63">
        <v>0</v>
      </c>
      <c r="BV141" s="63">
        <f t="shared" si="134"/>
        <v>0</v>
      </c>
      <c r="BW141" s="62">
        <f t="shared" si="135"/>
        <v>0</v>
      </c>
      <c r="BX141" s="64">
        <f t="shared" si="136"/>
        <v>0</v>
      </c>
      <c r="BY141" s="65">
        <v>0</v>
      </c>
      <c r="BZ141" s="65">
        <f t="shared" si="137"/>
        <v>0</v>
      </c>
      <c r="CA141" s="65">
        <f t="shared" si="138"/>
        <v>0</v>
      </c>
      <c r="CB141" s="65">
        <v>0</v>
      </c>
      <c r="CC141" s="65">
        <f t="shared" si="139"/>
        <v>0</v>
      </c>
      <c r="CD141" s="64">
        <f t="shared" si="140"/>
        <v>0</v>
      </c>
      <c r="CE141" s="367">
        <f t="shared" si="141"/>
        <v>-7.1054273576010019E-15</v>
      </c>
      <c r="CF141" s="368">
        <v>0</v>
      </c>
      <c r="CG141" s="368">
        <f t="shared" si="99"/>
        <v>0</v>
      </c>
      <c r="CH141" s="368">
        <f t="shared" si="100"/>
        <v>0</v>
      </c>
      <c r="CI141" s="368">
        <v>0</v>
      </c>
      <c r="CJ141" s="368">
        <f t="shared" si="101"/>
        <v>0</v>
      </c>
      <c r="CK141" s="367">
        <f t="shared" si="142"/>
        <v>0</v>
      </c>
      <c r="CL141" s="66">
        <f t="shared" si="143"/>
        <v>0</v>
      </c>
      <c r="CM141" s="67">
        <v>0</v>
      </c>
      <c r="CN141" s="67">
        <f t="shared" si="146"/>
        <v>0</v>
      </c>
      <c r="CO141" s="67">
        <f t="shared" si="147"/>
        <v>0</v>
      </c>
      <c r="CP141" s="67">
        <v>0</v>
      </c>
      <c r="CQ141" s="67">
        <f t="shared" si="148"/>
        <v>0</v>
      </c>
      <c r="CR141" s="66">
        <f t="shared" si="149"/>
        <v>0</v>
      </c>
    </row>
    <row r="142" spans="1:96">
      <c r="A142" s="69"/>
      <c r="B142" s="69"/>
      <c r="C142" s="115" t="s">
        <v>161</v>
      </c>
      <c r="D142" s="117" t="s">
        <v>162</v>
      </c>
      <c r="E142" s="52">
        <v>5437.1900000000005</v>
      </c>
      <c r="F142" s="52"/>
      <c r="G142" s="53">
        <v>697.36999999999989</v>
      </c>
      <c r="H142" s="52"/>
      <c r="I142" s="53">
        <v>0</v>
      </c>
      <c r="J142" s="52"/>
      <c r="K142" s="53">
        <v>-9.0949470177292824E-13</v>
      </c>
      <c r="L142" s="52"/>
      <c r="M142" s="53">
        <v>0</v>
      </c>
      <c r="N142" s="53"/>
      <c r="O142" s="53">
        <v>0</v>
      </c>
      <c r="P142" s="53"/>
      <c r="Q142" s="53">
        <v>0</v>
      </c>
      <c r="R142" s="53"/>
      <c r="S142" s="53">
        <v>9.0949470177292824E-13</v>
      </c>
      <c r="T142" s="53"/>
      <c r="U142" s="53">
        <f t="shared" si="144"/>
        <v>0</v>
      </c>
      <c r="V142" s="53"/>
      <c r="W142" s="53">
        <v>6134.56</v>
      </c>
      <c r="X142" s="53"/>
      <c r="Y142" s="116">
        <v>0.2</v>
      </c>
      <c r="Z142" s="71"/>
      <c r="AA142" s="348">
        <f t="shared" si="127"/>
        <v>6134.56</v>
      </c>
      <c r="AB142" s="349">
        <v>8768.2199999999866</v>
      </c>
      <c r="AC142" s="348">
        <f t="shared" si="145"/>
        <v>102.24</v>
      </c>
      <c r="AD142" s="346">
        <f t="shared" si="128"/>
        <v>8870.4599999999864</v>
      </c>
      <c r="AE142" s="349">
        <v>8638.6400000000031</v>
      </c>
      <c r="AF142" s="348">
        <f t="shared" si="129"/>
        <v>100.81</v>
      </c>
      <c r="AG142" s="348">
        <f t="shared" si="130"/>
        <v>8739.4500000000025</v>
      </c>
      <c r="AH142" s="55">
        <f t="shared" si="102"/>
        <v>5437.1900000000005</v>
      </c>
      <c r="AI142" s="72">
        <v>4621.6199999999963</v>
      </c>
      <c r="AJ142" s="55">
        <f t="shared" si="103"/>
        <v>90.62</v>
      </c>
      <c r="AK142" s="72">
        <f t="shared" si="104"/>
        <v>4712.2399999999961</v>
      </c>
      <c r="AL142" s="72">
        <v>4553.7400000000034</v>
      </c>
      <c r="AM142" s="55">
        <f t="shared" si="105"/>
        <v>89.35</v>
      </c>
      <c r="AN142" s="72">
        <f t="shared" si="106"/>
        <v>4643.0900000000038</v>
      </c>
      <c r="AO142" s="56">
        <f t="shared" si="107"/>
        <v>697.36999999999989</v>
      </c>
      <c r="AP142" s="56">
        <v>1052.8899999999999</v>
      </c>
      <c r="AQ142" s="56">
        <f t="shared" si="108"/>
        <v>11.62</v>
      </c>
      <c r="AR142" s="73">
        <f t="shared" si="109"/>
        <v>1064.5099999999998</v>
      </c>
      <c r="AS142" s="56">
        <v>1037.3900000000017</v>
      </c>
      <c r="AT142" s="56">
        <f t="shared" si="110"/>
        <v>11.46</v>
      </c>
      <c r="AU142" s="73">
        <f t="shared" si="111"/>
        <v>1048.8500000000017</v>
      </c>
      <c r="AV142" s="57">
        <f t="shared" si="126"/>
        <v>0</v>
      </c>
      <c r="AW142" s="57">
        <v>0</v>
      </c>
      <c r="AX142" s="114">
        <f t="shared" si="112"/>
        <v>0</v>
      </c>
      <c r="AY142" s="57">
        <f t="shared" si="113"/>
        <v>0</v>
      </c>
      <c r="AZ142" s="114">
        <v>0</v>
      </c>
      <c r="BA142" s="114">
        <f t="shared" si="114"/>
        <v>0</v>
      </c>
      <c r="BB142" s="57">
        <f t="shared" si="115"/>
        <v>0</v>
      </c>
      <c r="BC142" s="58">
        <f t="shared" si="116"/>
        <v>-9.0949470177292824E-13</v>
      </c>
      <c r="BD142" s="59">
        <v>0</v>
      </c>
      <c r="BE142" s="59">
        <f t="shared" si="117"/>
        <v>0</v>
      </c>
      <c r="BF142" s="58">
        <f t="shared" si="118"/>
        <v>0</v>
      </c>
      <c r="BG142" s="59">
        <v>0</v>
      </c>
      <c r="BH142" s="59">
        <f t="shared" si="119"/>
        <v>0</v>
      </c>
      <c r="BI142" s="58">
        <f t="shared" si="120"/>
        <v>0</v>
      </c>
      <c r="BJ142" s="60">
        <f t="shared" si="121"/>
        <v>0</v>
      </c>
      <c r="BK142" s="61">
        <v>0</v>
      </c>
      <c r="BL142" s="61">
        <f t="shared" si="122"/>
        <v>0</v>
      </c>
      <c r="BM142" s="61">
        <f t="shared" si="123"/>
        <v>0</v>
      </c>
      <c r="BN142" s="61">
        <v>0</v>
      </c>
      <c r="BO142" s="61">
        <f t="shared" si="124"/>
        <v>0</v>
      </c>
      <c r="BP142" s="60">
        <f t="shared" si="125"/>
        <v>0</v>
      </c>
      <c r="BQ142" s="62">
        <f t="shared" si="131"/>
        <v>0</v>
      </c>
      <c r="BR142" s="63">
        <v>0</v>
      </c>
      <c r="BS142" s="63">
        <f t="shared" si="132"/>
        <v>0</v>
      </c>
      <c r="BT142" s="63">
        <f t="shared" si="133"/>
        <v>0</v>
      </c>
      <c r="BU142" s="63">
        <v>0</v>
      </c>
      <c r="BV142" s="63">
        <f t="shared" si="134"/>
        <v>0</v>
      </c>
      <c r="BW142" s="62">
        <f t="shared" si="135"/>
        <v>0</v>
      </c>
      <c r="BX142" s="64">
        <f t="shared" si="136"/>
        <v>0</v>
      </c>
      <c r="BY142" s="65">
        <v>0</v>
      </c>
      <c r="BZ142" s="65">
        <f t="shared" si="137"/>
        <v>0</v>
      </c>
      <c r="CA142" s="65">
        <f t="shared" si="138"/>
        <v>0</v>
      </c>
      <c r="CB142" s="65">
        <v>0</v>
      </c>
      <c r="CC142" s="65">
        <f t="shared" si="139"/>
        <v>0</v>
      </c>
      <c r="CD142" s="64">
        <f t="shared" si="140"/>
        <v>0</v>
      </c>
      <c r="CE142" s="367">
        <f t="shared" si="141"/>
        <v>9.0949470177292824E-13</v>
      </c>
      <c r="CF142" s="368">
        <v>0</v>
      </c>
      <c r="CG142" s="368">
        <f t="shared" ref="CG142:CG185" si="150">IF(CE142=" "," ", ROUND(+CE142*Y142/12,2))</f>
        <v>0</v>
      </c>
      <c r="CH142" s="368">
        <f t="shared" ref="CH142:CH185" si="151">CF142+CG142</f>
        <v>0</v>
      </c>
      <c r="CI142" s="368">
        <v>0</v>
      </c>
      <c r="CJ142" s="368">
        <f t="shared" ref="CJ142:CJ182" si="152">ROUND(CG142*$AC$1,2)</f>
        <v>0</v>
      </c>
      <c r="CK142" s="367">
        <f t="shared" si="142"/>
        <v>0</v>
      </c>
      <c r="CL142" s="66">
        <f t="shared" si="143"/>
        <v>0</v>
      </c>
      <c r="CM142" s="67">
        <v>0</v>
      </c>
      <c r="CN142" s="67">
        <f t="shared" si="146"/>
        <v>0</v>
      </c>
      <c r="CO142" s="67">
        <f t="shared" si="147"/>
        <v>0</v>
      </c>
      <c r="CP142" s="67">
        <v>0</v>
      </c>
      <c r="CQ142" s="67">
        <f t="shared" si="148"/>
        <v>0</v>
      </c>
      <c r="CR142" s="66">
        <f t="shared" si="149"/>
        <v>0</v>
      </c>
    </row>
    <row r="143" spans="1:96">
      <c r="A143" s="69"/>
      <c r="B143" s="69"/>
      <c r="C143" s="115" t="s">
        <v>163</v>
      </c>
      <c r="D143" s="117" t="s">
        <v>164</v>
      </c>
      <c r="E143" s="52">
        <v>11975.48</v>
      </c>
      <c r="F143" s="52"/>
      <c r="G143" s="53">
        <v>4648.6899999999987</v>
      </c>
      <c r="H143" s="52"/>
      <c r="I143" s="53">
        <v>4064.9600000000028</v>
      </c>
      <c r="J143" s="52"/>
      <c r="K143" s="53">
        <v>60.5</v>
      </c>
      <c r="L143" s="52"/>
      <c r="M143" s="53">
        <v>28.68</v>
      </c>
      <c r="N143" s="53"/>
      <c r="O143" s="53">
        <v>2.9132252166164108E-13</v>
      </c>
      <c r="P143" s="53"/>
      <c r="Q143" s="53">
        <v>0</v>
      </c>
      <c r="R143" s="53"/>
      <c r="S143" s="53">
        <v>-3.637978807091713E-12</v>
      </c>
      <c r="T143" s="53"/>
      <c r="U143" s="53">
        <f t="shared" si="144"/>
        <v>0</v>
      </c>
      <c r="V143" s="53"/>
      <c r="W143" s="53">
        <v>20778.309999999998</v>
      </c>
      <c r="X143" s="53"/>
      <c r="Y143" s="116">
        <v>0.2</v>
      </c>
      <c r="Z143" s="71"/>
      <c r="AA143" s="348">
        <f t="shared" si="127"/>
        <v>20778.309999999998</v>
      </c>
      <c r="AB143" s="349">
        <v>28599.060000000052</v>
      </c>
      <c r="AC143" s="348">
        <f t="shared" si="145"/>
        <v>346.31</v>
      </c>
      <c r="AD143" s="346">
        <f t="shared" si="128"/>
        <v>28945.370000000054</v>
      </c>
      <c r="AE143" s="349">
        <v>28175.829999999973</v>
      </c>
      <c r="AF143" s="348">
        <f t="shared" si="129"/>
        <v>341.46</v>
      </c>
      <c r="AG143" s="348">
        <f t="shared" si="130"/>
        <v>28517.289999999972</v>
      </c>
      <c r="AH143" s="55">
        <f t="shared" si="102"/>
        <v>11975.48</v>
      </c>
      <c r="AI143" s="72">
        <v>10179.090000000006</v>
      </c>
      <c r="AJ143" s="55">
        <f t="shared" si="103"/>
        <v>199.59</v>
      </c>
      <c r="AK143" s="72">
        <f t="shared" si="104"/>
        <v>10378.680000000006</v>
      </c>
      <c r="AL143" s="72">
        <v>10029.899999999998</v>
      </c>
      <c r="AM143" s="55">
        <f t="shared" si="105"/>
        <v>196.8</v>
      </c>
      <c r="AN143" s="72">
        <f t="shared" si="106"/>
        <v>10226.699999999997</v>
      </c>
      <c r="AO143" s="56">
        <f t="shared" si="107"/>
        <v>4648.6899999999987</v>
      </c>
      <c r="AP143" s="56">
        <v>5542.9599999999919</v>
      </c>
      <c r="AQ143" s="56">
        <f t="shared" si="108"/>
        <v>77.48</v>
      </c>
      <c r="AR143" s="73">
        <f t="shared" si="109"/>
        <v>5620.4399999999914</v>
      </c>
      <c r="AS143" s="56">
        <v>5461.1799999999994</v>
      </c>
      <c r="AT143" s="56">
        <f t="shared" si="110"/>
        <v>76.400000000000006</v>
      </c>
      <c r="AU143" s="73">
        <f t="shared" si="111"/>
        <v>5537.579999999999</v>
      </c>
      <c r="AV143" s="57">
        <f t="shared" si="126"/>
        <v>4064.9600000000028</v>
      </c>
      <c r="AW143" s="57">
        <v>4614.04</v>
      </c>
      <c r="AX143" s="114">
        <f t="shared" si="112"/>
        <v>67.75</v>
      </c>
      <c r="AY143" s="57">
        <f t="shared" si="113"/>
        <v>4681.79</v>
      </c>
      <c r="AZ143" s="114">
        <v>4545.7400000000034</v>
      </c>
      <c r="BA143" s="114">
        <f t="shared" si="114"/>
        <v>66.8</v>
      </c>
      <c r="BB143" s="57">
        <f t="shared" si="115"/>
        <v>4612.5400000000036</v>
      </c>
      <c r="BC143" s="58">
        <f t="shared" si="116"/>
        <v>60.5</v>
      </c>
      <c r="BD143" s="59">
        <v>63.149999999999963</v>
      </c>
      <c r="BE143" s="59">
        <f t="shared" si="117"/>
        <v>1.01</v>
      </c>
      <c r="BF143" s="58">
        <f t="shared" si="118"/>
        <v>64.159999999999968</v>
      </c>
      <c r="BG143" s="59">
        <v>62.17</v>
      </c>
      <c r="BH143" s="59">
        <f t="shared" si="119"/>
        <v>1</v>
      </c>
      <c r="BI143" s="58">
        <f t="shared" si="120"/>
        <v>63.17</v>
      </c>
      <c r="BJ143" s="60">
        <f t="shared" si="121"/>
        <v>28.68</v>
      </c>
      <c r="BK143" s="61">
        <v>20.180000000000014</v>
      </c>
      <c r="BL143" s="61">
        <f t="shared" si="122"/>
        <v>0.48</v>
      </c>
      <c r="BM143" s="61">
        <f t="shared" si="123"/>
        <v>20.660000000000014</v>
      </c>
      <c r="BN143" s="61">
        <v>19.77</v>
      </c>
      <c r="BO143" s="61">
        <f t="shared" si="124"/>
        <v>0.47</v>
      </c>
      <c r="BP143" s="60">
        <f t="shared" si="125"/>
        <v>20.239999999999998</v>
      </c>
      <c r="BQ143" s="62">
        <f t="shared" si="131"/>
        <v>2.9132252166164108E-13</v>
      </c>
      <c r="BR143" s="63">
        <v>0</v>
      </c>
      <c r="BS143" s="63">
        <f t="shared" si="132"/>
        <v>0</v>
      </c>
      <c r="BT143" s="63">
        <f t="shared" si="133"/>
        <v>0</v>
      </c>
      <c r="BU143" s="63">
        <v>0</v>
      </c>
      <c r="BV143" s="63">
        <f t="shared" si="134"/>
        <v>0</v>
      </c>
      <c r="BW143" s="62">
        <f t="shared" si="135"/>
        <v>0</v>
      </c>
      <c r="BX143" s="64">
        <f t="shared" si="136"/>
        <v>0</v>
      </c>
      <c r="BY143" s="65">
        <v>0</v>
      </c>
      <c r="BZ143" s="65">
        <f t="shared" si="137"/>
        <v>0</v>
      </c>
      <c r="CA143" s="65">
        <f t="shared" si="138"/>
        <v>0</v>
      </c>
      <c r="CB143" s="65">
        <v>0</v>
      </c>
      <c r="CC143" s="65">
        <f t="shared" si="139"/>
        <v>0</v>
      </c>
      <c r="CD143" s="64">
        <f t="shared" si="140"/>
        <v>0</v>
      </c>
      <c r="CE143" s="367">
        <f t="shared" si="141"/>
        <v>-3.637978807091713E-12</v>
      </c>
      <c r="CF143" s="368">
        <v>0</v>
      </c>
      <c r="CG143" s="368">
        <f t="shared" si="150"/>
        <v>0</v>
      </c>
      <c r="CH143" s="368">
        <f t="shared" si="151"/>
        <v>0</v>
      </c>
      <c r="CI143" s="368">
        <v>0</v>
      </c>
      <c r="CJ143" s="368">
        <f t="shared" si="152"/>
        <v>0</v>
      </c>
      <c r="CK143" s="367">
        <f t="shared" si="142"/>
        <v>0</v>
      </c>
      <c r="CL143" s="66">
        <f t="shared" si="143"/>
        <v>0</v>
      </c>
      <c r="CM143" s="67">
        <v>0</v>
      </c>
      <c r="CN143" s="67">
        <f t="shared" si="146"/>
        <v>0</v>
      </c>
      <c r="CO143" s="67">
        <f t="shared" si="147"/>
        <v>0</v>
      </c>
      <c r="CP143" s="67">
        <v>0</v>
      </c>
      <c r="CQ143" s="67">
        <f t="shared" si="148"/>
        <v>0</v>
      </c>
      <c r="CR143" s="66">
        <f t="shared" si="149"/>
        <v>0</v>
      </c>
    </row>
    <row r="144" spans="1:96">
      <c r="A144" s="69"/>
      <c r="B144" s="69"/>
      <c r="C144" s="115" t="s">
        <v>165</v>
      </c>
      <c r="D144" s="117" t="s">
        <v>166</v>
      </c>
      <c r="E144" s="52">
        <v>24929.05</v>
      </c>
      <c r="F144" s="52"/>
      <c r="G144" s="53">
        <v>14984.16</v>
      </c>
      <c r="H144" s="52"/>
      <c r="I144" s="53">
        <v>30012.849999999995</v>
      </c>
      <c r="J144" s="52"/>
      <c r="K144" s="53">
        <v>10040.73000000005</v>
      </c>
      <c r="L144" s="52"/>
      <c r="M144" s="53">
        <v>10173.1</v>
      </c>
      <c r="N144" s="53"/>
      <c r="O144" s="53">
        <v>0</v>
      </c>
      <c r="P144" s="53"/>
      <c r="Q144" s="53">
        <v>-9.0949470177292824E-12</v>
      </c>
      <c r="R144" s="53"/>
      <c r="S144" s="53">
        <v>-2.9103830456733704E-11</v>
      </c>
      <c r="T144" s="53"/>
      <c r="U144" s="53">
        <f t="shared" si="144"/>
        <v>0</v>
      </c>
      <c r="V144" s="53"/>
      <c r="W144" s="53">
        <v>90139.890000000014</v>
      </c>
      <c r="X144" s="53"/>
      <c r="Y144" s="116">
        <v>0.2</v>
      </c>
      <c r="Z144" s="71"/>
      <c r="AA144" s="348">
        <f t="shared" si="127"/>
        <v>90139.890000000014</v>
      </c>
      <c r="AB144" s="349">
        <v>108605.63000000006</v>
      </c>
      <c r="AC144" s="348">
        <f t="shared" si="145"/>
        <v>1502.33</v>
      </c>
      <c r="AD144" s="346">
        <f t="shared" si="128"/>
        <v>110107.96000000006</v>
      </c>
      <c r="AE144" s="349">
        <v>107001.54000000011</v>
      </c>
      <c r="AF144" s="348">
        <f t="shared" si="129"/>
        <v>1481.3</v>
      </c>
      <c r="AG144" s="348">
        <f t="shared" si="130"/>
        <v>108482.84000000011</v>
      </c>
      <c r="AH144" s="55">
        <f t="shared" si="102"/>
        <v>24929.05</v>
      </c>
      <c r="AI144" s="72">
        <v>21189.489999999983</v>
      </c>
      <c r="AJ144" s="55">
        <f>IF(AH144=" "," ",ROUND(+AH144*Y144/12,2))</f>
        <v>415.48</v>
      </c>
      <c r="AK144" s="72">
        <f t="shared" si="104"/>
        <v>21604.969999999983</v>
      </c>
      <c r="AL144" s="72">
        <v>20878.509999999998</v>
      </c>
      <c r="AM144" s="55">
        <f t="shared" si="105"/>
        <v>409.66</v>
      </c>
      <c r="AN144" s="72">
        <f t="shared" si="106"/>
        <v>21288.17</v>
      </c>
      <c r="AO144" s="56">
        <f t="shared" si="107"/>
        <v>14984.16</v>
      </c>
      <c r="AP144" s="56">
        <v>12736.739999999991</v>
      </c>
      <c r="AQ144" s="56">
        <f t="shared" si="108"/>
        <v>249.74</v>
      </c>
      <c r="AR144" s="73">
        <f t="shared" si="109"/>
        <v>12986.47999999999</v>
      </c>
      <c r="AS144" s="56">
        <v>12549.619999999992</v>
      </c>
      <c r="AT144" s="56">
        <f t="shared" si="110"/>
        <v>246.24</v>
      </c>
      <c r="AU144" s="73">
        <f t="shared" si="111"/>
        <v>12795.859999999991</v>
      </c>
      <c r="AV144" s="57">
        <f t="shared" si="126"/>
        <v>30012.849999999995</v>
      </c>
      <c r="AW144" s="57">
        <v>35565.539999999957</v>
      </c>
      <c r="AX144" s="114">
        <f t="shared" si="112"/>
        <v>500.21</v>
      </c>
      <c r="AY144" s="57">
        <f t="shared" si="113"/>
        <v>36065.749999999956</v>
      </c>
      <c r="AZ144" s="114">
        <v>35040.429999999957</v>
      </c>
      <c r="BA144" s="114">
        <f t="shared" si="114"/>
        <v>493.21</v>
      </c>
      <c r="BB144" s="57">
        <f t="shared" si="115"/>
        <v>35533.639999999956</v>
      </c>
      <c r="BC144" s="58">
        <f t="shared" si="116"/>
        <v>10040.73000000005</v>
      </c>
      <c r="BD144" s="59">
        <v>8534.8500000000076</v>
      </c>
      <c r="BE144" s="59">
        <f t="shared" si="117"/>
        <v>167.35</v>
      </c>
      <c r="BF144" s="58">
        <f t="shared" si="118"/>
        <v>8702.200000000008</v>
      </c>
      <c r="BG144" s="59">
        <v>8409.6400000000049</v>
      </c>
      <c r="BH144" s="59">
        <f t="shared" si="119"/>
        <v>165.01</v>
      </c>
      <c r="BI144" s="58">
        <f t="shared" si="120"/>
        <v>8574.6500000000051</v>
      </c>
      <c r="BJ144" s="60">
        <f t="shared" si="121"/>
        <v>10173.1</v>
      </c>
      <c r="BK144" s="61">
        <v>7451.2600000000048</v>
      </c>
      <c r="BL144" s="61">
        <f t="shared" si="122"/>
        <v>169.55</v>
      </c>
      <c r="BM144" s="61">
        <f t="shared" si="123"/>
        <v>7620.8100000000049</v>
      </c>
      <c r="BN144" s="61">
        <v>7342.4300000000076</v>
      </c>
      <c r="BO144" s="61">
        <f t="shared" si="124"/>
        <v>167.18</v>
      </c>
      <c r="BP144" s="60">
        <f t="shared" si="125"/>
        <v>7509.6100000000079</v>
      </c>
      <c r="BQ144" s="62">
        <f t="shared" si="131"/>
        <v>0</v>
      </c>
      <c r="BR144" s="63">
        <v>0</v>
      </c>
      <c r="BS144" s="63">
        <f t="shared" si="132"/>
        <v>0</v>
      </c>
      <c r="BT144" s="63">
        <f t="shared" si="133"/>
        <v>0</v>
      </c>
      <c r="BU144" s="63">
        <v>0</v>
      </c>
      <c r="BV144" s="63">
        <f t="shared" si="134"/>
        <v>0</v>
      </c>
      <c r="BW144" s="62">
        <f t="shared" si="135"/>
        <v>0</v>
      </c>
      <c r="BX144" s="64">
        <f t="shared" si="136"/>
        <v>-9.0949470177292824E-12</v>
      </c>
      <c r="BY144" s="65">
        <v>0</v>
      </c>
      <c r="BZ144" s="65">
        <f t="shared" si="137"/>
        <v>0</v>
      </c>
      <c r="CA144" s="65">
        <f t="shared" si="138"/>
        <v>0</v>
      </c>
      <c r="CB144" s="65">
        <v>0</v>
      </c>
      <c r="CC144" s="65">
        <f t="shared" si="139"/>
        <v>0</v>
      </c>
      <c r="CD144" s="64">
        <f t="shared" si="140"/>
        <v>0</v>
      </c>
      <c r="CE144" s="367">
        <f t="shared" si="141"/>
        <v>-2.9103830456733704E-11</v>
      </c>
      <c r="CF144" s="368">
        <v>0</v>
      </c>
      <c r="CG144" s="368">
        <f t="shared" si="150"/>
        <v>0</v>
      </c>
      <c r="CH144" s="368">
        <f t="shared" si="151"/>
        <v>0</v>
      </c>
      <c r="CI144" s="368">
        <v>0</v>
      </c>
      <c r="CJ144" s="368">
        <f t="shared" si="152"/>
        <v>0</v>
      </c>
      <c r="CK144" s="367">
        <f t="shared" si="142"/>
        <v>0</v>
      </c>
      <c r="CL144" s="66">
        <f t="shared" si="143"/>
        <v>0</v>
      </c>
      <c r="CM144" s="67">
        <v>0</v>
      </c>
      <c r="CN144" s="67">
        <f t="shared" si="146"/>
        <v>0</v>
      </c>
      <c r="CO144" s="67">
        <f t="shared" si="147"/>
        <v>0</v>
      </c>
      <c r="CP144" s="67">
        <v>0</v>
      </c>
      <c r="CQ144" s="67">
        <f t="shared" si="148"/>
        <v>0</v>
      </c>
      <c r="CR144" s="66">
        <f t="shared" si="149"/>
        <v>0</v>
      </c>
    </row>
    <row r="145" spans="1:96">
      <c r="A145" s="69"/>
      <c r="B145" s="69"/>
      <c r="C145" s="115" t="s">
        <v>167</v>
      </c>
      <c r="D145" s="117" t="s">
        <v>168</v>
      </c>
      <c r="E145" s="52">
        <v>0</v>
      </c>
      <c r="F145" s="52"/>
      <c r="G145" s="53">
        <v>1065.58</v>
      </c>
      <c r="H145" s="52"/>
      <c r="I145" s="53">
        <v>2269.7099999999996</v>
      </c>
      <c r="J145" s="52"/>
      <c r="K145" s="53">
        <v>1150.0300000000002</v>
      </c>
      <c r="L145" s="52"/>
      <c r="M145" s="53">
        <v>8.9300000000000015</v>
      </c>
      <c r="N145" s="53"/>
      <c r="O145" s="53">
        <v>-1.5294432387236157E-12</v>
      </c>
      <c r="P145" s="53"/>
      <c r="Q145" s="53">
        <v>0</v>
      </c>
      <c r="R145" s="53"/>
      <c r="S145" s="53">
        <v>2.7284841053187847E-12</v>
      </c>
      <c r="T145" s="53"/>
      <c r="U145" s="53">
        <f t="shared" si="144"/>
        <v>0</v>
      </c>
      <c r="V145" s="53"/>
      <c r="W145" s="53">
        <v>4494.2500000000009</v>
      </c>
      <c r="X145" s="53"/>
      <c r="Y145" s="116">
        <v>0.2</v>
      </c>
      <c r="Z145" s="71"/>
      <c r="AA145" s="348">
        <f t="shared" si="127"/>
        <v>4494.2500000000009</v>
      </c>
      <c r="AB145" s="349">
        <v>5063.9399999999978</v>
      </c>
      <c r="AC145" s="348">
        <f t="shared" si="145"/>
        <v>74.900000000000006</v>
      </c>
      <c r="AD145" s="346">
        <f t="shared" si="128"/>
        <v>5138.8399999999974</v>
      </c>
      <c r="AE145" s="349">
        <v>4989.3100000000086</v>
      </c>
      <c r="AF145" s="348">
        <f t="shared" si="129"/>
        <v>73.849999999999994</v>
      </c>
      <c r="AG145" s="348">
        <f t="shared" si="130"/>
        <v>5063.1600000000089</v>
      </c>
      <c r="AH145" s="55">
        <f t="shared" si="102"/>
        <v>0</v>
      </c>
      <c r="AI145" s="72">
        <v>0</v>
      </c>
      <c r="AJ145" s="55">
        <f t="shared" ref="AJ145:AJ158" si="153">IF(AH145=" "," ", ROUND(+AH145*Y145/12,2))</f>
        <v>0</v>
      </c>
      <c r="AK145" s="72">
        <f t="shared" si="104"/>
        <v>0</v>
      </c>
      <c r="AL145" s="72">
        <v>-0.01</v>
      </c>
      <c r="AM145" s="55">
        <f t="shared" si="105"/>
        <v>0</v>
      </c>
      <c r="AN145" s="72">
        <f t="shared" si="106"/>
        <v>-0.01</v>
      </c>
      <c r="AO145" s="56">
        <f t="shared" si="107"/>
        <v>1065.58</v>
      </c>
      <c r="AP145" s="56">
        <v>905.75999999999965</v>
      </c>
      <c r="AQ145" s="56">
        <f t="shared" si="108"/>
        <v>17.760000000000002</v>
      </c>
      <c r="AR145" s="73">
        <f t="shared" si="109"/>
        <v>923.51999999999964</v>
      </c>
      <c r="AS145" s="56">
        <v>892.32</v>
      </c>
      <c r="AT145" s="56">
        <f t="shared" si="110"/>
        <v>17.510000000000002</v>
      </c>
      <c r="AU145" s="73">
        <f t="shared" si="111"/>
        <v>909.83</v>
      </c>
      <c r="AV145" s="57">
        <f t="shared" si="126"/>
        <v>2269.7099999999996</v>
      </c>
      <c r="AW145" s="57">
        <v>2646.9899999999975</v>
      </c>
      <c r="AX145" s="114">
        <f t="shared" si="112"/>
        <v>37.83</v>
      </c>
      <c r="AY145" s="57">
        <f t="shared" si="113"/>
        <v>2684.8199999999974</v>
      </c>
      <c r="AZ145" s="114">
        <v>2607.7900000000022</v>
      </c>
      <c r="BA145" s="114">
        <f t="shared" si="114"/>
        <v>37.299999999999997</v>
      </c>
      <c r="BB145" s="57">
        <f t="shared" si="115"/>
        <v>2645.0900000000024</v>
      </c>
      <c r="BC145" s="58">
        <f t="shared" si="116"/>
        <v>1150.0300000000002</v>
      </c>
      <c r="BD145" s="59">
        <v>999.62999999999931</v>
      </c>
      <c r="BE145" s="59">
        <f t="shared" si="117"/>
        <v>19.170000000000002</v>
      </c>
      <c r="BF145" s="58">
        <f t="shared" si="118"/>
        <v>1018.7999999999993</v>
      </c>
      <c r="BG145" s="59">
        <v>984.81999999999948</v>
      </c>
      <c r="BH145" s="59">
        <f t="shared" si="119"/>
        <v>18.899999999999999</v>
      </c>
      <c r="BI145" s="58">
        <f t="shared" si="120"/>
        <v>1003.7199999999995</v>
      </c>
      <c r="BJ145" s="60">
        <f t="shared" si="121"/>
        <v>8.9300000000000015</v>
      </c>
      <c r="BK145" s="61">
        <v>6.8800000000000052</v>
      </c>
      <c r="BL145" s="61">
        <f t="shared" si="122"/>
        <v>0.15</v>
      </c>
      <c r="BM145" s="61">
        <f t="shared" si="123"/>
        <v>7.0300000000000056</v>
      </c>
      <c r="BN145" s="61">
        <v>6.8800000000000052</v>
      </c>
      <c r="BO145" s="61">
        <f t="shared" si="124"/>
        <v>0.15</v>
      </c>
      <c r="BP145" s="60">
        <f t="shared" si="125"/>
        <v>7.0300000000000056</v>
      </c>
      <c r="BQ145" s="62">
        <f t="shared" si="131"/>
        <v>-1.5294432387236157E-12</v>
      </c>
      <c r="BR145" s="63">
        <v>0</v>
      </c>
      <c r="BS145" s="63">
        <f t="shared" si="132"/>
        <v>0</v>
      </c>
      <c r="BT145" s="63">
        <f t="shared" si="133"/>
        <v>0</v>
      </c>
      <c r="BU145" s="63">
        <v>0</v>
      </c>
      <c r="BV145" s="63">
        <f t="shared" si="134"/>
        <v>0</v>
      </c>
      <c r="BW145" s="62">
        <f t="shared" si="135"/>
        <v>0</v>
      </c>
      <c r="BX145" s="64">
        <f t="shared" si="136"/>
        <v>0</v>
      </c>
      <c r="BY145" s="65">
        <v>0</v>
      </c>
      <c r="BZ145" s="65">
        <f t="shared" si="137"/>
        <v>0</v>
      </c>
      <c r="CA145" s="65">
        <f t="shared" si="138"/>
        <v>0</v>
      </c>
      <c r="CB145" s="65">
        <v>0</v>
      </c>
      <c r="CC145" s="65">
        <f t="shared" si="139"/>
        <v>0</v>
      </c>
      <c r="CD145" s="64">
        <f t="shared" si="140"/>
        <v>0</v>
      </c>
      <c r="CE145" s="367">
        <f t="shared" si="141"/>
        <v>2.7284841053187847E-12</v>
      </c>
      <c r="CF145" s="368">
        <v>0</v>
      </c>
      <c r="CG145" s="368">
        <f t="shared" si="150"/>
        <v>0</v>
      </c>
      <c r="CH145" s="368">
        <f t="shared" si="151"/>
        <v>0</v>
      </c>
      <c r="CI145" s="368">
        <v>0</v>
      </c>
      <c r="CJ145" s="368">
        <f t="shared" si="152"/>
        <v>0</v>
      </c>
      <c r="CK145" s="367">
        <f t="shared" si="142"/>
        <v>0</v>
      </c>
      <c r="CL145" s="66">
        <f t="shared" si="143"/>
        <v>0</v>
      </c>
      <c r="CM145" s="67">
        <v>0</v>
      </c>
      <c r="CN145" s="67">
        <f t="shared" si="146"/>
        <v>0</v>
      </c>
      <c r="CO145" s="67">
        <f t="shared" si="147"/>
        <v>0</v>
      </c>
      <c r="CP145" s="67">
        <v>0</v>
      </c>
      <c r="CQ145" s="67">
        <f t="shared" si="148"/>
        <v>0</v>
      </c>
      <c r="CR145" s="66">
        <f t="shared" si="149"/>
        <v>0</v>
      </c>
    </row>
    <row r="146" spans="1:96">
      <c r="A146" s="69"/>
      <c r="B146" s="69"/>
      <c r="C146" s="115" t="s">
        <v>169</v>
      </c>
      <c r="D146" s="117" t="s">
        <v>170</v>
      </c>
      <c r="E146" s="52">
        <v>0</v>
      </c>
      <c r="F146" s="52"/>
      <c r="G146" s="53">
        <v>5486.06</v>
      </c>
      <c r="H146" s="52"/>
      <c r="I146" s="53">
        <v>9747.43</v>
      </c>
      <c r="J146" s="52"/>
      <c r="K146" s="53">
        <v>351.950000000008</v>
      </c>
      <c r="L146" s="52"/>
      <c r="M146" s="53">
        <v>0</v>
      </c>
      <c r="N146" s="53"/>
      <c r="O146" s="53">
        <v>0</v>
      </c>
      <c r="P146" s="53"/>
      <c r="Q146" s="53">
        <v>0</v>
      </c>
      <c r="R146" s="53"/>
      <c r="S146" s="53">
        <v>-7.2759576141834259E-12</v>
      </c>
      <c r="T146" s="53"/>
      <c r="U146" s="53">
        <f t="shared" si="144"/>
        <v>0</v>
      </c>
      <c r="V146" s="53"/>
      <c r="W146" s="53">
        <v>15585.440000000002</v>
      </c>
      <c r="X146" s="53"/>
      <c r="Y146" s="116">
        <v>0.2</v>
      </c>
      <c r="Z146" s="71"/>
      <c r="AA146" s="348">
        <f t="shared" si="127"/>
        <v>15585.440000000002</v>
      </c>
      <c r="AB146" s="349">
        <v>18792.489999999991</v>
      </c>
      <c r="AC146" s="348">
        <f t="shared" si="145"/>
        <v>259.76</v>
      </c>
      <c r="AD146" s="346">
        <f t="shared" si="128"/>
        <v>19052.249999999989</v>
      </c>
      <c r="AE146" s="349">
        <v>18514.700000000008</v>
      </c>
      <c r="AF146" s="348">
        <f t="shared" si="129"/>
        <v>256.12</v>
      </c>
      <c r="AG146" s="348">
        <f t="shared" si="130"/>
        <v>18770.820000000007</v>
      </c>
      <c r="AH146" s="55">
        <f t="shared" si="102"/>
        <v>0</v>
      </c>
      <c r="AI146" s="72">
        <v>0</v>
      </c>
      <c r="AJ146" s="55">
        <f t="shared" si="153"/>
        <v>0</v>
      </c>
      <c r="AK146" s="72">
        <f t="shared" si="104"/>
        <v>0</v>
      </c>
      <c r="AL146" s="72">
        <v>0</v>
      </c>
      <c r="AM146" s="55">
        <f t="shared" si="105"/>
        <v>0</v>
      </c>
      <c r="AN146" s="72">
        <f t="shared" si="106"/>
        <v>0</v>
      </c>
      <c r="AO146" s="56">
        <f t="shared" si="107"/>
        <v>5486.06</v>
      </c>
      <c r="AP146" s="56">
        <v>4662.9299999999994</v>
      </c>
      <c r="AQ146" s="56">
        <f t="shared" si="108"/>
        <v>91.43</v>
      </c>
      <c r="AR146" s="73">
        <f t="shared" si="109"/>
        <v>4754.3599999999997</v>
      </c>
      <c r="AS146" s="56">
        <v>4594.5499999999975</v>
      </c>
      <c r="AT146" s="56">
        <f t="shared" si="110"/>
        <v>90.15</v>
      </c>
      <c r="AU146" s="73">
        <f t="shared" si="111"/>
        <v>4684.6999999999971</v>
      </c>
      <c r="AV146" s="57">
        <f t="shared" si="126"/>
        <v>9747.43</v>
      </c>
      <c r="AW146" s="57">
        <v>11229.979999999985</v>
      </c>
      <c r="AX146" s="114">
        <f t="shared" si="112"/>
        <v>162.46</v>
      </c>
      <c r="AY146" s="57">
        <f t="shared" si="113"/>
        <v>11392.439999999984</v>
      </c>
      <c r="AZ146" s="114">
        <v>11064.17000000002</v>
      </c>
      <c r="BA146" s="114">
        <f t="shared" si="114"/>
        <v>160.19</v>
      </c>
      <c r="BB146" s="57">
        <f t="shared" si="115"/>
        <v>11224.360000000021</v>
      </c>
      <c r="BC146" s="58">
        <f t="shared" si="116"/>
        <v>351.950000000008</v>
      </c>
      <c r="BD146" s="59">
        <v>372.57000000000022</v>
      </c>
      <c r="BE146" s="59">
        <f t="shared" si="117"/>
        <v>5.87</v>
      </c>
      <c r="BF146" s="58">
        <f t="shared" si="118"/>
        <v>378.44000000000023</v>
      </c>
      <c r="BG146" s="59">
        <v>367.07000000000028</v>
      </c>
      <c r="BH146" s="59">
        <f t="shared" si="119"/>
        <v>5.79</v>
      </c>
      <c r="BI146" s="58">
        <f t="shared" si="120"/>
        <v>372.8600000000003</v>
      </c>
      <c r="BJ146" s="60">
        <f t="shared" si="121"/>
        <v>0</v>
      </c>
      <c r="BK146" s="61">
        <v>0</v>
      </c>
      <c r="BL146" s="61">
        <f t="shared" si="122"/>
        <v>0</v>
      </c>
      <c r="BM146" s="61">
        <f t="shared" si="123"/>
        <v>0</v>
      </c>
      <c r="BN146" s="61">
        <v>0</v>
      </c>
      <c r="BO146" s="61">
        <f t="shared" si="124"/>
        <v>0</v>
      </c>
      <c r="BP146" s="60">
        <f t="shared" si="125"/>
        <v>0</v>
      </c>
      <c r="BQ146" s="62">
        <f t="shared" si="131"/>
        <v>0</v>
      </c>
      <c r="BR146" s="63">
        <v>0</v>
      </c>
      <c r="BS146" s="63">
        <f t="shared" si="132"/>
        <v>0</v>
      </c>
      <c r="BT146" s="63">
        <f t="shared" si="133"/>
        <v>0</v>
      </c>
      <c r="BU146" s="63">
        <v>0</v>
      </c>
      <c r="BV146" s="63">
        <f t="shared" si="134"/>
        <v>0</v>
      </c>
      <c r="BW146" s="62">
        <f t="shared" si="135"/>
        <v>0</v>
      </c>
      <c r="BX146" s="64">
        <f t="shared" si="136"/>
        <v>0</v>
      </c>
      <c r="BY146" s="65">
        <v>0</v>
      </c>
      <c r="BZ146" s="65">
        <f t="shared" si="137"/>
        <v>0</v>
      </c>
      <c r="CA146" s="65">
        <f t="shared" si="138"/>
        <v>0</v>
      </c>
      <c r="CB146" s="65">
        <v>0</v>
      </c>
      <c r="CC146" s="65">
        <f t="shared" si="139"/>
        <v>0</v>
      </c>
      <c r="CD146" s="64">
        <f t="shared" si="140"/>
        <v>0</v>
      </c>
      <c r="CE146" s="367">
        <f t="shared" si="141"/>
        <v>-7.2759576141834259E-12</v>
      </c>
      <c r="CF146" s="368">
        <v>0</v>
      </c>
      <c r="CG146" s="368">
        <f t="shared" si="150"/>
        <v>0</v>
      </c>
      <c r="CH146" s="368">
        <f t="shared" si="151"/>
        <v>0</v>
      </c>
      <c r="CI146" s="368">
        <v>0</v>
      </c>
      <c r="CJ146" s="368">
        <f t="shared" si="152"/>
        <v>0</v>
      </c>
      <c r="CK146" s="367">
        <f t="shared" si="142"/>
        <v>0</v>
      </c>
      <c r="CL146" s="66">
        <f t="shared" si="143"/>
        <v>0</v>
      </c>
      <c r="CM146" s="67">
        <v>0</v>
      </c>
      <c r="CN146" s="67">
        <f t="shared" si="146"/>
        <v>0</v>
      </c>
      <c r="CO146" s="67">
        <f t="shared" si="147"/>
        <v>0</v>
      </c>
      <c r="CP146" s="67">
        <v>0</v>
      </c>
      <c r="CQ146" s="67">
        <f t="shared" si="148"/>
        <v>0</v>
      </c>
      <c r="CR146" s="66">
        <f t="shared" si="149"/>
        <v>0</v>
      </c>
    </row>
    <row r="147" spans="1:96">
      <c r="A147" s="69"/>
      <c r="B147" s="69"/>
      <c r="C147" s="115" t="s">
        <v>171</v>
      </c>
      <c r="D147" s="117" t="s">
        <v>172</v>
      </c>
      <c r="E147" s="52">
        <v>0</v>
      </c>
      <c r="F147" s="52"/>
      <c r="G147" s="53">
        <v>1253.3699999999999</v>
      </c>
      <c r="H147" s="52"/>
      <c r="I147" s="53">
        <v>864.77999999999929</v>
      </c>
      <c r="J147" s="52"/>
      <c r="K147" s="53">
        <v>-110.44000000000005</v>
      </c>
      <c r="L147" s="52"/>
      <c r="M147" s="53">
        <v>0</v>
      </c>
      <c r="N147" s="53"/>
      <c r="O147" s="53">
        <v>9.0949470177292824E-13</v>
      </c>
      <c r="P147" s="53"/>
      <c r="Q147" s="53">
        <v>0</v>
      </c>
      <c r="R147" s="53"/>
      <c r="S147" s="53">
        <v>4.5474735088646412E-13</v>
      </c>
      <c r="T147" s="53"/>
      <c r="U147" s="53">
        <f t="shared" si="144"/>
        <v>0</v>
      </c>
      <c r="V147" s="53"/>
      <c r="W147" s="53">
        <v>2007.7100000000005</v>
      </c>
      <c r="X147" s="53"/>
      <c r="Y147" s="116">
        <v>0.2</v>
      </c>
      <c r="Z147" s="71"/>
      <c r="AA147" s="348">
        <f t="shared" si="127"/>
        <v>2007.7100000000005</v>
      </c>
      <c r="AB147" s="349">
        <v>2425.9100000000017</v>
      </c>
      <c r="AC147" s="348">
        <f t="shared" si="145"/>
        <v>33.46</v>
      </c>
      <c r="AD147" s="346">
        <f t="shared" si="128"/>
        <v>2459.3700000000017</v>
      </c>
      <c r="AE147" s="349">
        <v>2390.1599999999989</v>
      </c>
      <c r="AF147" s="348">
        <f t="shared" si="129"/>
        <v>32.99</v>
      </c>
      <c r="AG147" s="348">
        <f t="shared" si="130"/>
        <v>2423.1499999999987</v>
      </c>
      <c r="AH147" s="55">
        <f t="shared" si="102"/>
        <v>0</v>
      </c>
      <c r="AI147" s="72">
        <v>0</v>
      </c>
      <c r="AJ147" s="55">
        <f t="shared" si="153"/>
        <v>0</v>
      </c>
      <c r="AK147" s="72">
        <f t="shared" si="104"/>
        <v>0</v>
      </c>
      <c r="AL147" s="72">
        <v>0</v>
      </c>
      <c r="AM147" s="55">
        <f t="shared" si="105"/>
        <v>0</v>
      </c>
      <c r="AN147" s="72">
        <f t="shared" si="106"/>
        <v>0</v>
      </c>
      <c r="AO147" s="56">
        <f t="shared" si="107"/>
        <v>1253.3699999999999</v>
      </c>
      <c r="AP147" s="56">
        <v>1065.3899999999996</v>
      </c>
      <c r="AQ147" s="56">
        <f t="shared" si="108"/>
        <v>20.89</v>
      </c>
      <c r="AR147" s="73">
        <f t="shared" si="109"/>
        <v>1086.2799999999997</v>
      </c>
      <c r="AS147" s="56">
        <v>1049.9100000000003</v>
      </c>
      <c r="AT147" s="56">
        <f t="shared" si="110"/>
        <v>20.6</v>
      </c>
      <c r="AU147" s="73">
        <f t="shared" si="111"/>
        <v>1070.5100000000002</v>
      </c>
      <c r="AV147" s="57">
        <f t="shared" si="126"/>
        <v>864.77999999999929</v>
      </c>
      <c r="AW147" s="57">
        <v>915.86999999999944</v>
      </c>
      <c r="AX147" s="114">
        <f t="shared" si="112"/>
        <v>14.41</v>
      </c>
      <c r="AY147" s="57">
        <f t="shared" si="113"/>
        <v>930.2799999999994</v>
      </c>
      <c r="AZ147" s="114">
        <v>902.20000000000118</v>
      </c>
      <c r="BA147" s="114">
        <f t="shared" si="114"/>
        <v>14.21</v>
      </c>
      <c r="BB147" s="57">
        <f t="shared" si="115"/>
        <v>916.41000000000122</v>
      </c>
      <c r="BC147" s="58">
        <f t="shared" si="116"/>
        <v>-110.44000000000005</v>
      </c>
      <c r="BD147" s="59">
        <v>-90.840000000000103</v>
      </c>
      <c r="BE147" s="59">
        <f t="shared" si="117"/>
        <v>-1.84</v>
      </c>
      <c r="BF147" s="58">
        <f t="shared" si="118"/>
        <v>-92.680000000000106</v>
      </c>
      <c r="BG147" s="59">
        <v>-89.320000000000064</v>
      </c>
      <c r="BH147" s="59">
        <f t="shared" si="119"/>
        <v>-1.81</v>
      </c>
      <c r="BI147" s="58">
        <f t="shared" si="120"/>
        <v>-91.130000000000067</v>
      </c>
      <c r="BJ147" s="60">
        <f t="shared" si="121"/>
        <v>0</v>
      </c>
      <c r="BK147" s="61">
        <v>0</v>
      </c>
      <c r="BL147" s="61">
        <f t="shared" si="122"/>
        <v>0</v>
      </c>
      <c r="BM147" s="61">
        <f t="shared" si="123"/>
        <v>0</v>
      </c>
      <c r="BN147" s="61">
        <v>0</v>
      </c>
      <c r="BO147" s="61">
        <f t="shared" si="124"/>
        <v>0</v>
      </c>
      <c r="BP147" s="60">
        <f t="shared" si="125"/>
        <v>0</v>
      </c>
      <c r="BQ147" s="62">
        <f t="shared" si="131"/>
        <v>9.0949470177292824E-13</v>
      </c>
      <c r="BR147" s="63">
        <v>0</v>
      </c>
      <c r="BS147" s="63">
        <f t="shared" si="132"/>
        <v>0</v>
      </c>
      <c r="BT147" s="63">
        <f t="shared" si="133"/>
        <v>0</v>
      </c>
      <c r="BU147" s="63">
        <v>0</v>
      </c>
      <c r="BV147" s="63">
        <f t="shared" si="134"/>
        <v>0</v>
      </c>
      <c r="BW147" s="62">
        <f t="shared" si="135"/>
        <v>0</v>
      </c>
      <c r="BX147" s="64">
        <f t="shared" si="136"/>
        <v>0</v>
      </c>
      <c r="BY147" s="65">
        <v>0</v>
      </c>
      <c r="BZ147" s="65">
        <f t="shared" si="137"/>
        <v>0</v>
      </c>
      <c r="CA147" s="65">
        <f t="shared" si="138"/>
        <v>0</v>
      </c>
      <c r="CB147" s="65">
        <v>0</v>
      </c>
      <c r="CC147" s="65">
        <f t="shared" si="139"/>
        <v>0</v>
      </c>
      <c r="CD147" s="64">
        <f t="shared" si="140"/>
        <v>0</v>
      </c>
      <c r="CE147" s="367">
        <f t="shared" si="141"/>
        <v>4.5474735088646412E-13</v>
      </c>
      <c r="CF147" s="368">
        <v>0</v>
      </c>
      <c r="CG147" s="368">
        <f t="shared" si="150"/>
        <v>0</v>
      </c>
      <c r="CH147" s="368">
        <f t="shared" si="151"/>
        <v>0</v>
      </c>
      <c r="CI147" s="368">
        <v>0</v>
      </c>
      <c r="CJ147" s="368">
        <f t="shared" si="152"/>
        <v>0</v>
      </c>
      <c r="CK147" s="367">
        <f t="shared" si="142"/>
        <v>0</v>
      </c>
      <c r="CL147" s="66">
        <f t="shared" si="143"/>
        <v>0</v>
      </c>
      <c r="CM147" s="67">
        <v>0</v>
      </c>
      <c r="CN147" s="67">
        <f t="shared" si="146"/>
        <v>0</v>
      </c>
      <c r="CO147" s="67">
        <f t="shared" si="147"/>
        <v>0</v>
      </c>
      <c r="CP147" s="67">
        <v>0</v>
      </c>
      <c r="CQ147" s="67">
        <f t="shared" si="148"/>
        <v>0</v>
      </c>
      <c r="CR147" s="66">
        <f t="shared" si="149"/>
        <v>0</v>
      </c>
    </row>
    <row r="148" spans="1:96" s="74" customFormat="1">
      <c r="A148" s="69"/>
      <c r="B148" s="69"/>
      <c r="C148" s="115" t="s">
        <v>171</v>
      </c>
      <c r="D148" s="117" t="s">
        <v>173</v>
      </c>
      <c r="E148" s="52">
        <v>0</v>
      </c>
      <c r="F148" s="52"/>
      <c r="G148" s="53">
        <v>990.19</v>
      </c>
      <c r="H148" s="52"/>
      <c r="I148" s="53">
        <v>3023.4600000000005</v>
      </c>
      <c r="J148" s="52"/>
      <c r="K148" s="53">
        <v>678.73000000000047</v>
      </c>
      <c r="M148" s="53">
        <v>6.2299999999999995</v>
      </c>
      <c r="N148" s="68"/>
      <c r="O148" s="53">
        <v>-4.3609560407276149E-13</v>
      </c>
      <c r="P148" s="68"/>
      <c r="Q148" s="53">
        <v>0</v>
      </c>
      <c r="R148" s="53"/>
      <c r="S148" s="53">
        <v>0</v>
      </c>
      <c r="T148" s="68"/>
      <c r="U148" s="53">
        <f t="shared" si="144"/>
        <v>0</v>
      </c>
      <c r="V148" s="68"/>
      <c r="W148" s="53">
        <v>4698.6100000000006</v>
      </c>
      <c r="X148" s="53"/>
      <c r="Y148" s="116">
        <v>0.2</v>
      </c>
      <c r="Z148" s="71"/>
      <c r="AA148" s="348">
        <f t="shared" si="127"/>
        <v>4698.6100000000006</v>
      </c>
      <c r="AB148" s="349">
        <v>5463.3500000000058</v>
      </c>
      <c r="AC148" s="348">
        <f t="shared" si="145"/>
        <v>78.31</v>
      </c>
      <c r="AD148" s="346">
        <f t="shared" si="128"/>
        <v>5541.6600000000062</v>
      </c>
      <c r="AE148" s="349">
        <v>5382.7499999999973</v>
      </c>
      <c r="AF148" s="348">
        <f t="shared" si="129"/>
        <v>77.209999999999994</v>
      </c>
      <c r="AG148" s="348">
        <f t="shared" si="130"/>
        <v>5459.9599999999973</v>
      </c>
      <c r="AH148" s="55">
        <f t="shared" si="102"/>
        <v>0</v>
      </c>
      <c r="AI148" s="72">
        <v>0</v>
      </c>
      <c r="AJ148" s="55">
        <f t="shared" si="153"/>
        <v>0</v>
      </c>
      <c r="AK148" s="72">
        <f t="shared" si="104"/>
        <v>0</v>
      </c>
      <c r="AL148" s="72">
        <v>0</v>
      </c>
      <c r="AM148" s="55">
        <f t="shared" si="105"/>
        <v>0</v>
      </c>
      <c r="AN148" s="72">
        <f t="shared" si="106"/>
        <v>0</v>
      </c>
      <c r="AO148" s="56">
        <f t="shared" si="107"/>
        <v>990.19</v>
      </c>
      <c r="AP148" s="56">
        <v>841.5</v>
      </c>
      <c r="AQ148" s="56">
        <f t="shared" si="108"/>
        <v>16.5</v>
      </c>
      <c r="AR148" s="73">
        <f t="shared" si="109"/>
        <v>858</v>
      </c>
      <c r="AS148" s="56">
        <v>829.0799999999997</v>
      </c>
      <c r="AT148" s="56">
        <f t="shared" si="110"/>
        <v>16.27</v>
      </c>
      <c r="AU148" s="73">
        <f t="shared" si="111"/>
        <v>845.34999999999968</v>
      </c>
      <c r="AV148" s="57">
        <f t="shared" si="126"/>
        <v>3023.4600000000005</v>
      </c>
      <c r="AW148" s="57">
        <v>3536.6899999999982</v>
      </c>
      <c r="AX148" s="114">
        <f t="shared" si="112"/>
        <v>50.39</v>
      </c>
      <c r="AY148" s="57">
        <f t="shared" si="113"/>
        <v>3587.0799999999981</v>
      </c>
      <c r="AZ148" s="114">
        <v>3484.0500000000006</v>
      </c>
      <c r="BA148" s="114">
        <f t="shared" si="114"/>
        <v>49.68</v>
      </c>
      <c r="BB148" s="57">
        <f t="shared" si="115"/>
        <v>3533.7300000000005</v>
      </c>
      <c r="BC148" s="58">
        <f t="shared" si="116"/>
        <v>678.73000000000047</v>
      </c>
      <c r="BD148" s="59">
        <v>619.88999999999953</v>
      </c>
      <c r="BE148" s="59">
        <f t="shared" si="117"/>
        <v>11.31</v>
      </c>
      <c r="BF148" s="58">
        <f t="shared" si="118"/>
        <v>631.19999999999948</v>
      </c>
      <c r="BG148" s="59">
        <v>610.78999999999928</v>
      </c>
      <c r="BH148" s="59">
        <f t="shared" si="119"/>
        <v>11.15</v>
      </c>
      <c r="BI148" s="58">
        <f t="shared" si="120"/>
        <v>621.93999999999926</v>
      </c>
      <c r="BJ148" s="60">
        <f t="shared" si="121"/>
        <v>6.2299999999999995</v>
      </c>
      <c r="BK148" s="61">
        <v>4.5</v>
      </c>
      <c r="BL148" s="61">
        <f t="shared" si="122"/>
        <v>0.1</v>
      </c>
      <c r="BM148" s="61">
        <f t="shared" si="123"/>
        <v>4.5999999999999996</v>
      </c>
      <c r="BN148" s="61">
        <v>4.5</v>
      </c>
      <c r="BO148" s="61">
        <f t="shared" si="124"/>
        <v>0.1</v>
      </c>
      <c r="BP148" s="60">
        <f t="shared" si="125"/>
        <v>4.5999999999999996</v>
      </c>
      <c r="BQ148" s="62">
        <f t="shared" si="131"/>
        <v>-4.3609560407276149E-13</v>
      </c>
      <c r="BR148" s="63">
        <v>0</v>
      </c>
      <c r="BS148" s="63">
        <f t="shared" si="132"/>
        <v>0</v>
      </c>
      <c r="BT148" s="63">
        <f t="shared" si="133"/>
        <v>0</v>
      </c>
      <c r="BU148" s="63">
        <v>0</v>
      </c>
      <c r="BV148" s="63">
        <f t="shared" si="134"/>
        <v>0</v>
      </c>
      <c r="BW148" s="62">
        <f t="shared" si="135"/>
        <v>0</v>
      </c>
      <c r="BX148" s="64">
        <f t="shared" si="136"/>
        <v>0</v>
      </c>
      <c r="BY148" s="65">
        <v>0</v>
      </c>
      <c r="BZ148" s="65">
        <f t="shared" si="137"/>
        <v>0</v>
      </c>
      <c r="CA148" s="65">
        <f t="shared" si="138"/>
        <v>0</v>
      </c>
      <c r="CB148" s="65">
        <v>0</v>
      </c>
      <c r="CC148" s="65">
        <f t="shared" si="139"/>
        <v>0</v>
      </c>
      <c r="CD148" s="64">
        <f t="shared" si="140"/>
        <v>0</v>
      </c>
      <c r="CE148" s="367">
        <f t="shared" si="141"/>
        <v>0</v>
      </c>
      <c r="CF148" s="368">
        <v>0</v>
      </c>
      <c r="CG148" s="368">
        <f t="shared" si="150"/>
        <v>0</v>
      </c>
      <c r="CH148" s="368">
        <f t="shared" si="151"/>
        <v>0</v>
      </c>
      <c r="CI148" s="368">
        <v>0</v>
      </c>
      <c r="CJ148" s="368">
        <f t="shared" si="152"/>
        <v>0</v>
      </c>
      <c r="CK148" s="367">
        <f t="shared" si="142"/>
        <v>0</v>
      </c>
      <c r="CL148" s="66">
        <f t="shared" si="143"/>
        <v>0</v>
      </c>
      <c r="CM148" s="67">
        <v>0</v>
      </c>
      <c r="CN148" s="67">
        <f t="shared" si="146"/>
        <v>0</v>
      </c>
      <c r="CO148" s="67">
        <f t="shared" si="147"/>
        <v>0</v>
      </c>
      <c r="CP148" s="67">
        <v>0</v>
      </c>
      <c r="CQ148" s="67">
        <f t="shared" si="148"/>
        <v>0</v>
      </c>
      <c r="CR148" s="66">
        <f t="shared" si="149"/>
        <v>0</v>
      </c>
    </row>
    <row r="149" spans="1:96" s="74" customFormat="1">
      <c r="A149" s="69"/>
      <c r="B149" s="69"/>
      <c r="C149" s="115" t="s">
        <v>171</v>
      </c>
      <c r="D149" s="117" t="s">
        <v>174</v>
      </c>
      <c r="E149" s="52">
        <v>0</v>
      </c>
      <c r="F149" s="52"/>
      <c r="G149" s="53">
        <v>3543.69</v>
      </c>
      <c r="H149" s="52"/>
      <c r="I149" s="53">
        <v>2165.0299999999993</v>
      </c>
      <c r="J149" s="52"/>
      <c r="K149" s="53">
        <v>136.19000000000324</v>
      </c>
      <c r="M149" s="53">
        <v>74.940000000000055</v>
      </c>
      <c r="N149" s="68"/>
      <c r="O149" s="53">
        <v>6274.7199999999975</v>
      </c>
      <c r="P149" s="68"/>
      <c r="Q149" s="53">
        <v>73.510000000000218</v>
      </c>
      <c r="R149" s="53"/>
      <c r="S149" s="53">
        <v>1.8189894035458565E-12</v>
      </c>
      <c r="T149" s="68"/>
      <c r="U149" s="53">
        <f t="shared" si="144"/>
        <v>0</v>
      </c>
      <c r="V149" s="68"/>
      <c r="W149" s="53">
        <v>12268.080000000002</v>
      </c>
      <c r="X149" s="53"/>
      <c r="Y149" s="116">
        <v>0.2</v>
      </c>
      <c r="Z149" s="71"/>
      <c r="AA149" s="348">
        <f t="shared" si="127"/>
        <v>12268.080000000002</v>
      </c>
      <c r="AB149" s="349">
        <v>11049.069999999992</v>
      </c>
      <c r="AC149" s="348">
        <f t="shared" si="145"/>
        <v>204.47</v>
      </c>
      <c r="AD149" s="346">
        <f t="shared" si="128"/>
        <v>11253.539999999992</v>
      </c>
      <c r="AE149" s="349">
        <v>10886.720000000007</v>
      </c>
      <c r="AF149" s="348">
        <f t="shared" si="129"/>
        <v>201.61</v>
      </c>
      <c r="AG149" s="348">
        <f t="shared" si="130"/>
        <v>11088.330000000007</v>
      </c>
      <c r="AH149" s="55">
        <f t="shared" si="102"/>
        <v>0</v>
      </c>
      <c r="AI149" s="72">
        <v>0</v>
      </c>
      <c r="AJ149" s="55">
        <f t="shared" si="153"/>
        <v>0</v>
      </c>
      <c r="AK149" s="72">
        <f t="shared" si="104"/>
        <v>0</v>
      </c>
      <c r="AL149" s="72">
        <v>0</v>
      </c>
      <c r="AM149" s="55">
        <f t="shared" si="105"/>
        <v>0</v>
      </c>
      <c r="AN149" s="72">
        <f t="shared" si="106"/>
        <v>0</v>
      </c>
      <c r="AO149" s="56">
        <f t="shared" si="107"/>
        <v>3543.69</v>
      </c>
      <c r="AP149" s="56">
        <v>3012.0599999999977</v>
      </c>
      <c r="AQ149" s="56">
        <f t="shared" si="108"/>
        <v>59.06</v>
      </c>
      <c r="AR149" s="73">
        <f t="shared" si="109"/>
        <v>3071.1199999999976</v>
      </c>
      <c r="AS149" s="56">
        <v>2967.670000000001</v>
      </c>
      <c r="AT149" s="56">
        <f t="shared" si="110"/>
        <v>58.23</v>
      </c>
      <c r="AU149" s="73">
        <f t="shared" si="111"/>
        <v>3025.900000000001</v>
      </c>
      <c r="AV149" s="57">
        <f t="shared" si="126"/>
        <v>2165.0299999999993</v>
      </c>
      <c r="AW149" s="57">
        <v>2474.5899999999974</v>
      </c>
      <c r="AX149" s="114">
        <f t="shared" si="112"/>
        <v>36.08</v>
      </c>
      <c r="AY149" s="57">
        <f t="shared" si="113"/>
        <v>2510.6699999999973</v>
      </c>
      <c r="AZ149" s="114">
        <v>2438.0500000000002</v>
      </c>
      <c r="BA149" s="114">
        <f t="shared" si="114"/>
        <v>35.57</v>
      </c>
      <c r="BB149" s="57">
        <f t="shared" si="115"/>
        <v>2473.6200000000003</v>
      </c>
      <c r="BC149" s="58">
        <f t="shared" si="116"/>
        <v>136.19000000000324</v>
      </c>
      <c r="BD149" s="59">
        <v>628.16999999999905</v>
      </c>
      <c r="BE149" s="59">
        <f t="shared" si="117"/>
        <v>2.27</v>
      </c>
      <c r="BF149" s="58">
        <f t="shared" si="118"/>
        <v>630.43999999999903</v>
      </c>
      <c r="BG149" s="59">
        <v>618.96000000000049</v>
      </c>
      <c r="BH149" s="59">
        <f t="shared" si="119"/>
        <v>2.2400000000000002</v>
      </c>
      <c r="BI149" s="58">
        <f t="shared" si="120"/>
        <v>621.2000000000005</v>
      </c>
      <c r="BJ149" s="60">
        <f t="shared" si="121"/>
        <v>74.940000000000055</v>
      </c>
      <c r="BK149" s="61">
        <v>56.14</v>
      </c>
      <c r="BL149" s="61">
        <f t="shared" si="122"/>
        <v>1.25</v>
      </c>
      <c r="BM149" s="61">
        <f t="shared" si="123"/>
        <v>57.39</v>
      </c>
      <c r="BN149" s="61">
        <v>55.259999999999955</v>
      </c>
      <c r="BO149" s="61">
        <f t="shared" si="124"/>
        <v>1.23</v>
      </c>
      <c r="BP149" s="60">
        <f t="shared" si="125"/>
        <v>56.489999999999952</v>
      </c>
      <c r="BQ149" s="62">
        <f t="shared" si="131"/>
        <v>6274.7199999999975</v>
      </c>
      <c r="BR149" s="63">
        <v>3245.9899999999989</v>
      </c>
      <c r="BS149" s="63">
        <f t="shared" si="132"/>
        <v>104.58</v>
      </c>
      <c r="BT149" s="63">
        <f t="shared" si="133"/>
        <v>3350.5699999999988</v>
      </c>
      <c r="BU149" s="63">
        <v>3199.0699999999983</v>
      </c>
      <c r="BV149" s="63">
        <f t="shared" si="134"/>
        <v>103.12</v>
      </c>
      <c r="BW149" s="62">
        <f t="shared" si="135"/>
        <v>3302.1899999999982</v>
      </c>
      <c r="BX149" s="64">
        <f t="shared" si="136"/>
        <v>73.510000000000218</v>
      </c>
      <c r="BY149" s="65">
        <v>40.009999999999984</v>
      </c>
      <c r="BZ149" s="65">
        <f t="shared" si="137"/>
        <v>1.23</v>
      </c>
      <c r="CA149" s="65">
        <f t="shared" si="138"/>
        <v>41.239999999999981</v>
      </c>
      <c r="CB149" s="65">
        <v>39.370000000000019</v>
      </c>
      <c r="CC149" s="65">
        <f t="shared" si="139"/>
        <v>1.21</v>
      </c>
      <c r="CD149" s="64">
        <f t="shared" si="140"/>
        <v>40.58000000000002</v>
      </c>
      <c r="CE149" s="367">
        <f t="shared" si="141"/>
        <v>1.8189894035458565E-12</v>
      </c>
      <c r="CF149" s="368">
        <v>0</v>
      </c>
      <c r="CG149" s="368">
        <f t="shared" si="150"/>
        <v>0</v>
      </c>
      <c r="CH149" s="368">
        <f t="shared" si="151"/>
        <v>0</v>
      </c>
      <c r="CI149" s="368">
        <v>0</v>
      </c>
      <c r="CJ149" s="368">
        <f t="shared" si="152"/>
        <v>0</v>
      </c>
      <c r="CK149" s="367">
        <f t="shared" si="142"/>
        <v>0</v>
      </c>
      <c r="CL149" s="66">
        <f t="shared" si="143"/>
        <v>0</v>
      </c>
      <c r="CM149" s="67">
        <v>0</v>
      </c>
      <c r="CN149" s="67">
        <f t="shared" si="146"/>
        <v>0</v>
      </c>
      <c r="CO149" s="67">
        <f t="shared" si="147"/>
        <v>0</v>
      </c>
      <c r="CP149" s="67">
        <v>0</v>
      </c>
      <c r="CQ149" s="67">
        <f t="shared" si="148"/>
        <v>0</v>
      </c>
      <c r="CR149" s="66">
        <f t="shared" si="149"/>
        <v>0</v>
      </c>
    </row>
    <row r="150" spans="1:96" s="74" customFormat="1">
      <c r="A150" s="69"/>
      <c r="B150" s="69"/>
      <c r="C150" s="115" t="s">
        <v>171</v>
      </c>
      <c r="D150" s="117" t="s">
        <v>175</v>
      </c>
      <c r="E150" s="52">
        <v>0</v>
      </c>
      <c r="F150" s="52"/>
      <c r="G150" s="53">
        <v>0</v>
      </c>
      <c r="H150" s="52"/>
      <c r="I150" s="53">
        <v>1414.1899999999998</v>
      </c>
      <c r="J150" s="52"/>
      <c r="K150" s="53">
        <v>0</v>
      </c>
      <c r="M150" s="53">
        <v>0</v>
      </c>
      <c r="N150" s="68"/>
      <c r="O150" s="53">
        <v>0</v>
      </c>
      <c r="P150" s="68"/>
      <c r="Q150" s="53">
        <v>0</v>
      </c>
      <c r="R150" s="53"/>
      <c r="S150" s="53">
        <v>2.2737367544323206E-13</v>
      </c>
      <c r="T150" s="68"/>
      <c r="U150" s="53">
        <f t="shared" si="144"/>
        <v>0</v>
      </c>
      <c r="V150" s="68"/>
      <c r="W150" s="53">
        <v>1414.19</v>
      </c>
      <c r="X150" s="53"/>
      <c r="Y150" s="116">
        <v>0.2</v>
      </c>
      <c r="Z150" s="71"/>
      <c r="AA150" s="348">
        <f t="shared" si="127"/>
        <v>1414.19</v>
      </c>
      <c r="AB150" s="349">
        <v>1657.3499999999992</v>
      </c>
      <c r="AC150" s="348">
        <f t="shared" si="145"/>
        <v>23.57</v>
      </c>
      <c r="AD150" s="346">
        <f t="shared" si="128"/>
        <v>1680.9199999999992</v>
      </c>
      <c r="AE150" s="349">
        <v>1633.0600000000013</v>
      </c>
      <c r="AF150" s="348">
        <f t="shared" si="129"/>
        <v>23.24</v>
      </c>
      <c r="AG150" s="348">
        <f t="shared" si="130"/>
        <v>1656.3000000000013</v>
      </c>
      <c r="AH150" s="55">
        <f t="shared" si="102"/>
        <v>0</v>
      </c>
      <c r="AI150" s="72">
        <v>0</v>
      </c>
      <c r="AJ150" s="55">
        <f t="shared" si="153"/>
        <v>0</v>
      </c>
      <c r="AK150" s="72">
        <f t="shared" si="104"/>
        <v>0</v>
      </c>
      <c r="AL150" s="72">
        <v>0</v>
      </c>
      <c r="AM150" s="55">
        <f t="shared" si="105"/>
        <v>0</v>
      </c>
      <c r="AN150" s="72">
        <f t="shared" si="106"/>
        <v>0</v>
      </c>
      <c r="AO150" s="56">
        <f t="shared" si="107"/>
        <v>0</v>
      </c>
      <c r="AP150" s="56">
        <v>0</v>
      </c>
      <c r="AQ150" s="56">
        <f t="shared" si="108"/>
        <v>0</v>
      </c>
      <c r="AR150" s="73">
        <f t="shared" si="109"/>
        <v>0</v>
      </c>
      <c r="AS150" s="56">
        <v>0</v>
      </c>
      <c r="AT150" s="56">
        <f t="shared" si="110"/>
        <v>0</v>
      </c>
      <c r="AU150" s="73">
        <f t="shared" si="111"/>
        <v>0</v>
      </c>
      <c r="AV150" s="57">
        <f t="shared" si="126"/>
        <v>1414.1899999999998</v>
      </c>
      <c r="AW150" s="57">
        <v>1657.3499999999992</v>
      </c>
      <c r="AX150" s="114">
        <f t="shared" si="112"/>
        <v>23.57</v>
      </c>
      <c r="AY150" s="57">
        <f t="shared" si="113"/>
        <v>1680.9199999999992</v>
      </c>
      <c r="AZ150" s="114">
        <v>1633.0600000000013</v>
      </c>
      <c r="BA150" s="114">
        <f t="shared" si="114"/>
        <v>23.24</v>
      </c>
      <c r="BB150" s="57">
        <f t="shared" si="115"/>
        <v>1656.3000000000013</v>
      </c>
      <c r="BC150" s="58">
        <f t="shared" si="116"/>
        <v>0</v>
      </c>
      <c r="BD150" s="59">
        <v>0</v>
      </c>
      <c r="BE150" s="59">
        <f t="shared" si="117"/>
        <v>0</v>
      </c>
      <c r="BF150" s="58">
        <f t="shared" si="118"/>
        <v>0</v>
      </c>
      <c r="BG150" s="59">
        <v>0</v>
      </c>
      <c r="BH150" s="59">
        <f t="shared" si="119"/>
        <v>0</v>
      </c>
      <c r="BI150" s="58">
        <f t="shared" si="120"/>
        <v>0</v>
      </c>
      <c r="BJ150" s="60">
        <f t="shared" si="121"/>
        <v>0</v>
      </c>
      <c r="BK150" s="61">
        <v>0</v>
      </c>
      <c r="BL150" s="61">
        <f t="shared" si="122"/>
        <v>0</v>
      </c>
      <c r="BM150" s="61">
        <f t="shared" si="123"/>
        <v>0</v>
      </c>
      <c r="BN150" s="61">
        <v>0</v>
      </c>
      <c r="BO150" s="61">
        <f t="shared" si="124"/>
        <v>0</v>
      </c>
      <c r="BP150" s="60">
        <f t="shared" si="125"/>
        <v>0</v>
      </c>
      <c r="BQ150" s="62">
        <f t="shared" si="131"/>
        <v>0</v>
      </c>
      <c r="BR150" s="63">
        <v>0</v>
      </c>
      <c r="BS150" s="63">
        <f t="shared" si="132"/>
        <v>0</v>
      </c>
      <c r="BT150" s="63">
        <f t="shared" si="133"/>
        <v>0</v>
      </c>
      <c r="BU150" s="63">
        <v>0</v>
      </c>
      <c r="BV150" s="63">
        <f t="shared" si="134"/>
        <v>0</v>
      </c>
      <c r="BW150" s="62">
        <f t="shared" si="135"/>
        <v>0</v>
      </c>
      <c r="BX150" s="64">
        <f t="shared" si="136"/>
        <v>0</v>
      </c>
      <c r="BY150" s="65">
        <v>0</v>
      </c>
      <c r="BZ150" s="65">
        <f t="shared" si="137"/>
        <v>0</v>
      </c>
      <c r="CA150" s="65">
        <f t="shared" si="138"/>
        <v>0</v>
      </c>
      <c r="CB150" s="65">
        <v>0</v>
      </c>
      <c r="CC150" s="65">
        <f t="shared" si="139"/>
        <v>0</v>
      </c>
      <c r="CD150" s="64">
        <f t="shared" si="140"/>
        <v>0</v>
      </c>
      <c r="CE150" s="367">
        <f t="shared" si="141"/>
        <v>2.2737367544323206E-13</v>
      </c>
      <c r="CF150" s="368">
        <v>0</v>
      </c>
      <c r="CG150" s="368">
        <f t="shared" si="150"/>
        <v>0</v>
      </c>
      <c r="CH150" s="368">
        <f t="shared" si="151"/>
        <v>0</v>
      </c>
      <c r="CI150" s="368">
        <v>0</v>
      </c>
      <c r="CJ150" s="368">
        <f t="shared" si="152"/>
        <v>0</v>
      </c>
      <c r="CK150" s="367">
        <f t="shared" si="142"/>
        <v>0</v>
      </c>
      <c r="CL150" s="66">
        <f t="shared" si="143"/>
        <v>0</v>
      </c>
      <c r="CM150" s="67">
        <v>0</v>
      </c>
      <c r="CN150" s="67">
        <f t="shared" si="146"/>
        <v>0</v>
      </c>
      <c r="CO150" s="67">
        <f t="shared" si="147"/>
        <v>0</v>
      </c>
      <c r="CP150" s="67">
        <v>0</v>
      </c>
      <c r="CQ150" s="67">
        <f t="shared" si="148"/>
        <v>0</v>
      </c>
      <c r="CR150" s="66">
        <f t="shared" si="149"/>
        <v>0</v>
      </c>
    </row>
    <row r="151" spans="1:96" s="74" customFormat="1">
      <c r="A151" s="69"/>
      <c r="B151" s="69"/>
      <c r="C151" s="115" t="s">
        <v>171</v>
      </c>
      <c r="D151" s="117" t="s">
        <v>176</v>
      </c>
      <c r="E151" s="52">
        <v>0</v>
      </c>
      <c r="F151" s="52"/>
      <c r="G151" s="53">
        <v>0</v>
      </c>
      <c r="H151" s="52"/>
      <c r="I151" s="53">
        <v>2465.96</v>
      </c>
      <c r="J151" s="52"/>
      <c r="K151" s="53">
        <v>1399.079999999999</v>
      </c>
      <c r="M151" s="53">
        <v>6.1499999999999995</v>
      </c>
      <c r="N151" s="68"/>
      <c r="O151" s="53">
        <v>1.0009770790020411E-12</v>
      </c>
      <c r="P151" s="68"/>
      <c r="Q151" s="53">
        <v>0</v>
      </c>
      <c r="R151" s="53"/>
      <c r="S151" s="53">
        <v>0</v>
      </c>
      <c r="T151" s="68"/>
      <c r="U151" s="53">
        <f t="shared" si="144"/>
        <v>0</v>
      </c>
      <c r="V151" s="68"/>
      <c r="W151" s="53">
        <v>3871.19</v>
      </c>
      <c r="X151" s="53"/>
      <c r="Y151" s="116">
        <v>0.2</v>
      </c>
      <c r="Z151" s="71"/>
      <c r="AA151" s="348">
        <f t="shared" si="127"/>
        <v>3871.19</v>
      </c>
      <c r="AB151" s="349">
        <v>4013.8599999999992</v>
      </c>
      <c r="AC151" s="348">
        <f t="shared" si="145"/>
        <v>64.52</v>
      </c>
      <c r="AD151" s="346">
        <f t="shared" si="128"/>
        <v>4078.3799999999992</v>
      </c>
      <c r="AE151" s="349">
        <v>3954.7299999999996</v>
      </c>
      <c r="AF151" s="348">
        <f t="shared" si="129"/>
        <v>63.62</v>
      </c>
      <c r="AG151" s="348">
        <f t="shared" si="130"/>
        <v>4018.3499999999995</v>
      </c>
      <c r="AH151" s="55">
        <f t="shared" si="102"/>
        <v>0</v>
      </c>
      <c r="AI151" s="72">
        <v>0.95999999999999985</v>
      </c>
      <c r="AJ151" s="55">
        <f t="shared" si="153"/>
        <v>0</v>
      </c>
      <c r="AK151" s="72">
        <f t="shared" si="104"/>
        <v>0.95999999999999985</v>
      </c>
      <c r="AL151" s="72">
        <v>1.4400000000000004</v>
      </c>
      <c r="AM151" s="55">
        <f t="shared" si="105"/>
        <v>0</v>
      </c>
      <c r="AN151" s="72">
        <f t="shared" si="106"/>
        <v>1.4400000000000004</v>
      </c>
      <c r="AO151" s="56">
        <f t="shared" si="107"/>
        <v>0</v>
      </c>
      <c r="AP151" s="56">
        <v>0</v>
      </c>
      <c r="AQ151" s="56">
        <f t="shared" si="108"/>
        <v>0</v>
      </c>
      <c r="AR151" s="73">
        <f t="shared" si="109"/>
        <v>0</v>
      </c>
      <c r="AS151" s="56">
        <v>0</v>
      </c>
      <c r="AT151" s="56">
        <f t="shared" si="110"/>
        <v>0</v>
      </c>
      <c r="AU151" s="73">
        <f t="shared" si="111"/>
        <v>0</v>
      </c>
      <c r="AV151" s="57">
        <f t="shared" si="126"/>
        <v>2465.96</v>
      </c>
      <c r="AW151" s="57">
        <v>2788.9599999999964</v>
      </c>
      <c r="AX151" s="114">
        <f t="shared" si="112"/>
        <v>41.1</v>
      </c>
      <c r="AY151" s="57">
        <f t="shared" si="113"/>
        <v>2830.0599999999963</v>
      </c>
      <c r="AZ151" s="114">
        <v>2747.5600000000004</v>
      </c>
      <c r="BA151" s="114">
        <f t="shared" si="114"/>
        <v>40.520000000000003</v>
      </c>
      <c r="BB151" s="57">
        <f t="shared" si="115"/>
        <v>2788.0800000000004</v>
      </c>
      <c r="BC151" s="58">
        <f t="shared" si="116"/>
        <v>1399.079999999999</v>
      </c>
      <c r="BD151" s="59">
        <v>1219.8000000000004</v>
      </c>
      <c r="BE151" s="59">
        <f t="shared" si="117"/>
        <v>23.32</v>
      </c>
      <c r="BF151" s="58">
        <f t="shared" si="118"/>
        <v>1243.1200000000003</v>
      </c>
      <c r="BG151" s="59">
        <v>1201.8000000000006</v>
      </c>
      <c r="BH151" s="59">
        <f t="shared" si="119"/>
        <v>22.99</v>
      </c>
      <c r="BI151" s="58">
        <f t="shared" si="120"/>
        <v>1224.7900000000006</v>
      </c>
      <c r="BJ151" s="60">
        <f t="shared" si="121"/>
        <v>6.1499999999999995</v>
      </c>
      <c r="BK151" s="61">
        <v>5.0999999999999979</v>
      </c>
      <c r="BL151" s="61">
        <f t="shared" si="122"/>
        <v>0.1</v>
      </c>
      <c r="BM151" s="61">
        <f t="shared" si="123"/>
        <v>5.1999999999999975</v>
      </c>
      <c r="BN151" s="61">
        <v>5.0999999999999979</v>
      </c>
      <c r="BO151" s="61">
        <f t="shared" si="124"/>
        <v>0.1</v>
      </c>
      <c r="BP151" s="60">
        <f t="shared" si="125"/>
        <v>5.1999999999999975</v>
      </c>
      <c r="BQ151" s="62">
        <f t="shared" si="131"/>
        <v>1.0009770790020411E-12</v>
      </c>
      <c r="BR151" s="63">
        <v>0</v>
      </c>
      <c r="BS151" s="63">
        <f t="shared" si="132"/>
        <v>0</v>
      </c>
      <c r="BT151" s="63">
        <f t="shared" si="133"/>
        <v>0</v>
      </c>
      <c r="BU151" s="63">
        <v>0</v>
      </c>
      <c r="BV151" s="63">
        <f t="shared" si="134"/>
        <v>0</v>
      </c>
      <c r="BW151" s="62">
        <f t="shared" si="135"/>
        <v>0</v>
      </c>
      <c r="BX151" s="64">
        <f t="shared" si="136"/>
        <v>0</v>
      </c>
      <c r="BY151" s="65">
        <v>0</v>
      </c>
      <c r="BZ151" s="65">
        <f t="shared" si="137"/>
        <v>0</v>
      </c>
      <c r="CA151" s="65">
        <f t="shared" si="138"/>
        <v>0</v>
      </c>
      <c r="CB151" s="65">
        <v>0</v>
      </c>
      <c r="CC151" s="65">
        <f t="shared" si="139"/>
        <v>0</v>
      </c>
      <c r="CD151" s="64">
        <f t="shared" si="140"/>
        <v>0</v>
      </c>
      <c r="CE151" s="367">
        <f t="shared" si="141"/>
        <v>0</v>
      </c>
      <c r="CF151" s="368">
        <v>0</v>
      </c>
      <c r="CG151" s="368">
        <f t="shared" si="150"/>
        <v>0</v>
      </c>
      <c r="CH151" s="368">
        <f t="shared" si="151"/>
        <v>0</v>
      </c>
      <c r="CI151" s="368">
        <v>0</v>
      </c>
      <c r="CJ151" s="368">
        <f t="shared" si="152"/>
        <v>0</v>
      </c>
      <c r="CK151" s="367">
        <f t="shared" si="142"/>
        <v>0</v>
      </c>
      <c r="CL151" s="66">
        <f t="shared" si="143"/>
        <v>0</v>
      </c>
      <c r="CM151" s="67">
        <v>0</v>
      </c>
      <c r="CN151" s="67">
        <f t="shared" si="146"/>
        <v>0</v>
      </c>
      <c r="CO151" s="67">
        <f t="shared" si="147"/>
        <v>0</v>
      </c>
      <c r="CP151" s="67">
        <v>0</v>
      </c>
      <c r="CQ151" s="67">
        <f t="shared" si="148"/>
        <v>0</v>
      </c>
      <c r="CR151" s="66">
        <f t="shared" si="149"/>
        <v>0</v>
      </c>
    </row>
    <row r="152" spans="1:96" s="74" customFormat="1">
      <c r="A152" s="69"/>
      <c r="B152" s="69"/>
      <c r="C152" s="115" t="s">
        <v>171</v>
      </c>
      <c r="D152" s="117" t="s">
        <v>177</v>
      </c>
      <c r="E152" s="52">
        <v>0</v>
      </c>
      <c r="F152" s="52"/>
      <c r="G152" s="53">
        <v>0</v>
      </c>
      <c r="H152" s="52"/>
      <c r="I152" s="53">
        <v>0</v>
      </c>
      <c r="J152" s="52"/>
      <c r="K152" s="53">
        <v>0</v>
      </c>
      <c r="M152" s="53">
        <v>2964.2200000000016</v>
      </c>
      <c r="N152" s="68"/>
      <c r="O152" s="53">
        <v>3244.559999999999</v>
      </c>
      <c r="P152" s="68"/>
      <c r="Q152" s="53">
        <v>545.23000000000047</v>
      </c>
      <c r="R152" s="53"/>
      <c r="S152" s="53">
        <v>4.9499999999998181</v>
      </c>
      <c r="T152" s="68"/>
      <c r="U152" s="53">
        <f t="shared" si="144"/>
        <v>0</v>
      </c>
      <c r="V152" s="68"/>
      <c r="W152" s="53">
        <v>6758.9600000000009</v>
      </c>
      <c r="X152" s="53"/>
      <c r="Y152" s="116">
        <v>0.2</v>
      </c>
      <c r="Z152" s="71"/>
      <c r="AA152" s="348">
        <f t="shared" si="127"/>
        <v>6758.9600000000009</v>
      </c>
      <c r="AB152" s="349">
        <v>3804.0200000000018</v>
      </c>
      <c r="AC152" s="348">
        <f t="shared" si="145"/>
        <v>112.65</v>
      </c>
      <c r="AD152" s="346">
        <f t="shared" si="128"/>
        <v>3916.6700000000019</v>
      </c>
      <c r="AE152" s="349">
        <v>3748.7700000000023</v>
      </c>
      <c r="AF152" s="348">
        <f t="shared" si="129"/>
        <v>111.07</v>
      </c>
      <c r="AG152" s="348">
        <f t="shared" si="130"/>
        <v>3859.8400000000024</v>
      </c>
      <c r="AH152" s="55">
        <f t="shared" si="102"/>
        <v>0</v>
      </c>
      <c r="AI152" s="72">
        <v>0</v>
      </c>
      <c r="AJ152" s="55">
        <f t="shared" si="153"/>
        <v>0</v>
      </c>
      <c r="AK152" s="72">
        <f t="shared" si="104"/>
        <v>0</v>
      </c>
      <c r="AL152" s="72">
        <v>0</v>
      </c>
      <c r="AM152" s="55">
        <f t="shared" si="105"/>
        <v>0</v>
      </c>
      <c r="AN152" s="72">
        <f t="shared" si="106"/>
        <v>0</v>
      </c>
      <c r="AO152" s="56">
        <f t="shared" si="107"/>
        <v>0</v>
      </c>
      <c r="AP152" s="56">
        <v>0</v>
      </c>
      <c r="AQ152" s="56">
        <f t="shared" si="108"/>
        <v>0</v>
      </c>
      <c r="AR152" s="73">
        <f t="shared" si="109"/>
        <v>0</v>
      </c>
      <c r="AS152" s="56">
        <v>0</v>
      </c>
      <c r="AT152" s="56">
        <f t="shared" si="110"/>
        <v>0</v>
      </c>
      <c r="AU152" s="73">
        <f t="shared" si="111"/>
        <v>0</v>
      </c>
      <c r="AV152" s="57">
        <f t="shared" si="126"/>
        <v>0</v>
      </c>
      <c r="AW152" s="57">
        <v>0</v>
      </c>
      <c r="AX152" s="114">
        <f t="shared" si="112"/>
        <v>0</v>
      </c>
      <c r="AY152" s="57">
        <f t="shared" si="113"/>
        <v>0</v>
      </c>
      <c r="AZ152" s="114">
        <v>0</v>
      </c>
      <c r="BA152" s="114">
        <f t="shared" si="114"/>
        <v>0</v>
      </c>
      <c r="BB152" s="57">
        <f t="shared" si="115"/>
        <v>0</v>
      </c>
      <c r="BC152" s="58">
        <f t="shared" si="116"/>
        <v>0</v>
      </c>
      <c r="BD152" s="59">
        <v>0</v>
      </c>
      <c r="BE152" s="59">
        <f t="shared" si="117"/>
        <v>0</v>
      </c>
      <c r="BF152" s="58">
        <f t="shared" si="118"/>
        <v>0</v>
      </c>
      <c r="BG152" s="59">
        <v>0</v>
      </c>
      <c r="BH152" s="59">
        <f t="shared" si="119"/>
        <v>0</v>
      </c>
      <c r="BI152" s="58">
        <f t="shared" si="120"/>
        <v>0</v>
      </c>
      <c r="BJ152" s="60">
        <f t="shared" si="121"/>
        <v>2964.2200000000016</v>
      </c>
      <c r="BK152" s="61">
        <v>2044.5400000000016</v>
      </c>
      <c r="BL152" s="61">
        <f t="shared" si="122"/>
        <v>49.4</v>
      </c>
      <c r="BM152" s="61">
        <f t="shared" si="123"/>
        <v>2093.9400000000014</v>
      </c>
      <c r="BN152" s="61">
        <v>2014.7400000000005</v>
      </c>
      <c r="BO152" s="61">
        <f t="shared" si="124"/>
        <v>48.71</v>
      </c>
      <c r="BP152" s="60">
        <f t="shared" si="125"/>
        <v>2063.4500000000003</v>
      </c>
      <c r="BQ152" s="62">
        <f t="shared" si="131"/>
        <v>3244.559999999999</v>
      </c>
      <c r="BR152" s="63">
        <v>1567.9799999999996</v>
      </c>
      <c r="BS152" s="63">
        <f t="shared" si="132"/>
        <v>54.08</v>
      </c>
      <c r="BT152" s="63">
        <f t="shared" si="133"/>
        <v>1622.0599999999995</v>
      </c>
      <c r="BU152" s="63">
        <v>1545.3199999999997</v>
      </c>
      <c r="BV152" s="63">
        <f t="shared" si="134"/>
        <v>53.32</v>
      </c>
      <c r="BW152" s="62">
        <f t="shared" si="135"/>
        <v>1598.6399999999996</v>
      </c>
      <c r="BX152" s="64">
        <f t="shared" si="136"/>
        <v>545.23000000000047</v>
      </c>
      <c r="BY152" s="65">
        <v>190.26000000000005</v>
      </c>
      <c r="BZ152" s="65">
        <f t="shared" si="137"/>
        <v>9.09</v>
      </c>
      <c r="CA152" s="65">
        <f t="shared" si="138"/>
        <v>199.35000000000005</v>
      </c>
      <c r="CB152" s="65">
        <v>187.50000000000011</v>
      </c>
      <c r="CC152" s="65">
        <f t="shared" si="139"/>
        <v>8.9600000000000009</v>
      </c>
      <c r="CD152" s="64">
        <f t="shared" si="140"/>
        <v>196.46000000000012</v>
      </c>
      <c r="CE152" s="367">
        <f t="shared" si="141"/>
        <v>4.9499999999998181</v>
      </c>
      <c r="CF152" s="368">
        <v>1.2</v>
      </c>
      <c r="CG152" s="368">
        <f t="shared" si="150"/>
        <v>0.08</v>
      </c>
      <c r="CH152" s="368">
        <f t="shared" si="151"/>
        <v>1.28</v>
      </c>
      <c r="CI152" s="368">
        <v>1.2</v>
      </c>
      <c r="CJ152" s="368">
        <f t="shared" si="152"/>
        <v>0.08</v>
      </c>
      <c r="CK152" s="367">
        <f t="shared" si="142"/>
        <v>1.28</v>
      </c>
      <c r="CL152" s="66">
        <f t="shared" si="143"/>
        <v>0</v>
      </c>
      <c r="CM152" s="67">
        <v>0</v>
      </c>
      <c r="CN152" s="67">
        <f t="shared" si="146"/>
        <v>0</v>
      </c>
      <c r="CO152" s="67">
        <f t="shared" si="147"/>
        <v>0</v>
      </c>
      <c r="CP152" s="67">
        <v>0</v>
      </c>
      <c r="CQ152" s="67">
        <f t="shared" si="148"/>
        <v>0</v>
      </c>
      <c r="CR152" s="66">
        <f t="shared" si="149"/>
        <v>0</v>
      </c>
    </row>
    <row r="153" spans="1:96" s="121" customFormat="1">
      <c r="A153" s="118"/>
      <c r="B153" s="118"/>
      <c r="C153" s="115" t="s">
        <v>171</v>
      </c>
      <c r="D153" s="117" t="s">
        <v>178</v>
      </c>
      <c r="E153" s="119">
        <v>0</v>
      </c>
      <c r="F153" s="119"/>
      <c r="G153" s="120">
        <v>0</v>
      </c>
      <c r="H153" s="119"/>
      <c r="I153" s="120">
        <v>0</v>
      </c>
      <c r="J153" s="119"/>
      <c r="K153" s="120">
        <v>0</v>
      </c>
      <c r="M153" s="120">
        <v>3357.13</v>
      </c>
      <c r="N153" s="141"/>
      <c r="O153" s="53">
        <v>17.860000000001946</v>
      </c>
      <c r="P153" s="141"/>
      <c r="Q153" s="53">
        <v>0</v>
      </c>
      <c r="R153" s="53"/>
      <c r="S153" s="53">
        <v>-9.0949470177292824E-13</v>
      </c>
      <c r="T153" s="141"/>
      <c r="U153" s="53">
        <f t="shared" si="144"/>
        <v>0</v>
      </c>
      <c r="V153" s="141"/>
      <c r="W153" s="53">
        <v>3374.9900000000011</v>
      </c>
      <c r="X153" s="53"/>
      <c r="Y153" s="116">
        <v>0.2</v>
      </c>
      <c r="Z153" s="140"/>
      <c r="AA153" s="350">
        <f t="shared" si="127"/>
        <v>3374.9900000000011</v>
      </c>
      <c r="AB153" s="349">
        <v>2361.37</v>
      </c>
      <c r="AC153" s="350">
        <f t="shared" si="145"/>
        <v>56.25</v>
      </c>
      <c r="AD153" s="351">
        <f t="shared" si="128"/>
        <v>2417.62</v>
      </c>
      <c r="AE153" s="349">
        <v>2326.9400000000005</v>
      </c>
      <c r="AF153" s="350">
        <f t="shared" si="129"/>
        <v>55.46</v>
      </c>
      <c r="AG153" s="350">
        <f t="shared" si="130"/>
        <v>2382.4000000000005</v>
      </c>
      <c r="AH153" s="122">
        <f t="shared" si="102"/>
        <v>0</v>
      </c>
      <c r="AI153" s="123">
        <v>0</v>
      </c>
      <c r="AJ153" s="122">
        <f t="shared" si="153"/>
        <v>0</v>
      </c>
      <c r="AK153" s="123">
        <f t="shared" si="104"/>
        <v>0</v>
      </c>
      <c r="AL153" s="123">
        <v>0</v>
      </c>
      <c r="AM153" s="122">
        <f t="shared" si="105"/>
        <v>0</v>
      </c>
      <c r="AN153" s="123">
        <f t="shared" si="106"/>
        <v>0</v>
      </c>
      <c r="AO153" s="124">
        <f t="shared" si="107"/>
        <v>0</v>
      </c>
      <c r="AP153" s="124">
        <v>0</v>
      </c>
      <c r="AQ153" s="124">
        <f t="shared" si="108"/>
        <v>0</v>
      </c>
      <c r="AR153" s="125">
        <f t="shared" si="109"/>
        <v>0</v>
      </c>
      <c r="AS153" s="124">
        <v>0</v>
      </c>
      <c r="AT153" s="124">
        <f t="shared" si="110"/>
        <v>0</v>
      </c>
      <c r="AU153" s="125">
        <f t="shared" si="111"/>
        <v>0</v>
      </c>
      <c r="AV153" s="126">
        <f t="shared" si="126"/>
        <v>0</v>
      </c>
      <c r="AW153" s="126">
        <v>0</v>
      </c>
      <c r="AX153" s="114">
        <f t="shared" si="112"/>
        <v>0</v>
      </c>
      <c r="AY153" s="126">
        <f t="shared" si="113"/>
        <v>0</v>
      </c>
      <c r="AZ153" s="114">
        <v>0</v>
      </c>
      <c r="BA153" s="114">
        <f t="shared" si="114"/>
        <v>0</v>
      </c>
      <c r="BB153" s="126">
        <f t="shared" si="115"/>
        <v>0</v>
      </c>
      <c r="BC153" s="127">
        <f t="shared" si="116"/>
        <v>0</v>
      </c>
      <c r="BD153" s="128">
        <v>0</v>
      </c>
      <c r="BE153" s="128">
        <f t="shared" si="117"/>
        <v>0</v>
      </c>
      <c r="BF153" s="127">
        <f t="shared" si="118"/>
        <v>0</v>
      </c>
      <c r="BG153" s="128">
        <v>0</v>
      </c>
      <c r="BH153" s="128">
        <f t="shared" si="119"/>
        <v>0</v>
      </c>
      <c r="BI153" s="127">
        <f t="shared" si="120"/>
        <v>0</v>
      </c>
      <c r="BJ153" s="129">
        <f t="shared" si="121"/>
        <v>3357.13</v>
      </c>
      <c r="BK153" s="130">
        <v>2349.7600000000002</v>
      </c>
      <c r="BL153" s="130">
        <f t="shared" si="122"/>
        <v>55.95</v>
      </c>
      <c r="BM153" s="130">
        <f t="shared" si="123"/>
        <v>2405.71</v>
      </c>
      <c r="BN153" s="130">
        <v>2315.4900000000007</v>
      </c>
      <c r="BO153" s="130">
        <f t="shared" si="124"/>
        <v>55.17</v>
      </c>
      <c r="BP153" s="129">
        <f t="shared" si="125"/>
        <v>2370.6600000000008</v>
      </c>
      <c r="BQ153" s="62">
        <f t="shared" si="131"/>
        <v>17.860000000001946</v>
      </c>
      <c r="BR153" s="63">
        <v>11.600000000000005</v>
      </c>
      <c r="BS153" s="63">
        <f t="shared" si="132"/>
        <v>0.3</v>
      </c>
      <c r="BT153" s="63">
        <f t="shared" si="133"/>
        <v>11.900000000000006</v>
      </c>
      <c r="BU153" s="63">
        <v>11.590000000000005</v>
      </c>
      <c r="BV153" s="63">
        <f t="shared" si="134"/>
        <v>0.3</v>
      </c>
      <c r="BW153" s="62">
        <f t="shared" si="135"/>
        <v>11.890000000000006</v>
      </c>
      <c r="BX153" s="64">
        <f t="shared" si="136"/>
        <v>0</v>
      </c>
      <c r="BY153" s="65">
        <v>0</v>
      </c>
      <c r="BZ153" s="65">
        <f t="shared" si="137"/>
        <v>0</v>
      </c>
      <c r="CA153" s="65">
        <f t="shared" si="138"/>
        <v>0</v>
      </c>
      <c r="CB153" s="65">
        <v>0</v>
      </c>
      <c r="CC153" s="65">
        <f t="shared" si="139"/>
        <v>0</v>
      </c>
      <c r="CD153" s="64">
        <f t="shared" si="140"/>
        <v>0</v>
      </c>
      <c r="CE153" s="367">
        <f t="shared" si="141"/>
        <v>-9.0949470177292824E-13</v>
      </c>
      <c r="CF153" s="368">
        <v>0</v>
      </c>
      <c r="CG153" s="368">
        <f t="shared" si="150"/>
        <v>0</v>
      </c>
      <c r="CH153" s="368">
        <f t="shared" si="151"/>
        <v>0</v>
      </c>
      <c r="CI153" s="368">
        <v>0</v>
      </c>
      <c r="CJ153" s="368">
        <f t="shared" si="152"/>
        <v>0</v>
      </c>
      <c r="CK153" s="367">
        <f t="shared" si="142"/>
        <v>0</v>
      </c>
      <c r="CL153" s="66">
        <f t="shared" si="143"/>
        <v>0</v>
      </c>
      <c r="CM153" s="67">
        <v>0</v>
      </c>
      <c r="CN153" s="67">
        <f t="shared" si="146"/>
        <v>0</v>
      </c>
      <c r="CO153" s="67">
        <f t="shared" si="147"/>
        <v>0</v>
      </c>
      <c r="CP153" s="67">
        <v>0</v>
      </c>
      <c r="CQ153" s="67">
        <f t="shared" si="148"/>
        <v>0</v>
      </c>
      <c r="CR153" s="66">
        <f t="shared" si="149"/>
        <v>0</v>
      </c>
    </row>
    <row r="154" spans="1:96" s="121" customFormat="1">
      <c r="A154" s="118"/>
      <c r="B154" s="118"/>
      <c r="C154" s="115" t="s">
        <v>171</v>
      </c>
      <c r="D154" s="117" t="s">
        <v>179</v>
      </c>
      <c r="E154" s="119">
        <v>0</v>
      </c>
      <c r="F154" s="119"/>
      <c r="G154" s="120">
        <v>0</v>
      </c>
      <c r="H154" s="119"/>
      <c r="I154" s="120">
        <v>0</v>
      </c>
      <c r="J154" s="119"/>
      <c r="K154" s="120">
        <v>0</v>
      </c>
      <c r="M154" s="120">
        <v>0</v>
      </c>
      <c r="N154" s="141"/>
      <c r="O154" s="53">
        <v>728.34</v>
      </c>
      <c r="P154" s="141"/>
      <c r="Q154" s="53">
        <v>1333.2399999999998</v>
      </c>
      <c r="R154" s="53"/>
      <c r="S154" s="53">
        <v>0</v>
      </c>
      <c r="T154" s="141"/>
      <c r="U154" s="53">
        <f t="shared" si="144"/>
        <v>0</v>
      </c>
      <c r="V154" s="141"/>
      <c r="W154" s="53">
        <v>2061.58</v>
      </c>
      <c r="X154" s="53"/>
      <c r="Y154" s="116">
        <v>0.2</v>
      </c>
      <c r="Z154" s="140"/>
      <c r="AA154" s="350">
        <f t="shared" si="127"/>
        <v>2061.58</v>
      </c>
      <c r="AB154" s="349">
        <v>933.7800000000002</v>
      </c>
      <c r="AC154" s="350">
        <f t="shared" si="145"/>
        <v>34.36</v>
      </c>
      <c r="AD154" s="351">
        <f t="shared" si="128"/>
        <v>968.14000000000021</v>
      </c>
      <c r="AE154" s="349">
        <v>920.35</v>
      </c>
      <c r="AF154" s="350">
        <f t="shared" si="129"/>
        <v>33.880000000000003</v>
      </c>
      <c r="AG154" s="350">
        <f t="shared" si="130"/>
        <v>954.23</v>
      </c>
      <c r="AH154" s="122">
        <f t="shared" si="102"/>
        <v>0</v>
      </c>
      <c r="AI154" s="123">
        <v>0</v>
      </c>
      <c r="AJ154" s="122">
        <f t="shared" si="153"/>
        <v>0</v>
      </c>
      <c r="AK154" s="123">
        <f t="shared" si="104"/>
        <v>0</v>
      </c>
      <c r="AL154" s="123">
        <v>0</v>
      </c>
      <c r="AM154" s="122">
        <f t="shared" si="105"/>
        <v>0</v>
      </c>
      <c r="AN154" s="123">
        <f t="shared" si="106"/>
        <v>0</v>
      </c>
      <c r="AO154" s="124">
        <f t="shared" si="107"/>
        <v>0</v>
      </c>
      <c r="AP154" s="124">
        <v>0</v>
      </c>
      <c r="AQ154" s="124">
        <f t="shared" si="108"/>
        <v>0</v>
      </c>
      <c r="AR154" s="125">
        <f t="shared" si="109"/>
        <v>0</v>
      </c>
      <c r="AS154" s="124">
        <v>0</v>
      </c>
      <c r="AT154" s="124">
        <f t="shared" si="110"/>
        <v>0</v>
      </c>
      <c r="AU154" s="125">
        <f t="shared" si="111"/>
        <v>0</v>
      </c>
      <c r="AV154" s="126">
        <f t="shared" si="126"/>
        <v>0</v>
      </c>
      <c r="AW154" s="126">
        <v>0</v>
      </c>
      <c r="AX154" s="114">
        <f t="shared" si="112"/>
        <v>0</v>
      </c>
      <c r="AY154" s="126">
        <f t="shared" si="113"/>
        <v>0</v>
      </c>
      <c r="AZ154" s="114">
        <v>0</v>
      </c>
      <c r="BA154" s="114">
        <f t="shared" si="114"/>
        <v>0</v>
      </c>
      <c r="BB154" s="126">
        <f t="shared" si="115"/>
        <v>0</v>
      </c>
      <c r="BC154" s="127">
        <f t="shared" si="116"/>
        <v>0</v>
      </c>
      <c r="BD154" s="128">
        <v>0</v>
      </c>
      <c r="BE154" s="128">
        <f t="shared" si="117"/>
        <v>0</v>
      </c>
      <c r="BF154" s="127">
        <f t="shared" si="118"/>
        <v>0</v>
      </c>
      <c r="BG154" s="128">
        <v>0</v>
      </c>
      <c r="BH154" s="128">
        <f t="shared" si="119"/>
        <v>0</v>
      </c>
      <c r="BI154" s="127">
        <f t="shared" si="120"/>
        <v>0</v>
      </c>
      <c r="BJ154" s="129">
        <f t="shared" si="121"/>
        <v>0</v>
      </c>
      <c r="BK154" s="130">
        <v>0</v>
      </c>
      <c r="BL154" s="130">
        <f t="shared" si="122"/>
        <v>0</v>
      </c>
      <c r="BM154" s="130">
        <f t="shared" si="123"/>
        <v>0</v>
      </c>
      <c r="BN154" s="130">
        <v>0</v>
      </c>
      <c r="BO154" s="130">
        <f t="shared" si="124"/>
        <v>0</v>
      </c>
      <c r="BP154" s="129">
        <f t="shared" si="125"/>
        <v>0</v>
      </c>
      <c r="BQ154" s="131">
        <f t="shared" si="131"/>
        <v>728.34</v>
      </c>
      <c r="BR154" s="132">
        <v>394.89999999999975</v>
      </c>
      <c r="BS154" s="132">
        <f t="shared" si="132"/>
        <v>12.14</v>
      </c>
      <c r="BT154" s="132">
        <f t="shared" si="133"/>
        <v>407.03999999999974</v>
      </c>
      <c r="BU154" s="132">
        <v>389.20000000000039</v>
      </c>
      <c r="BV154" s="132">
        <f t="shared" si="134"/>
        <v>11.97</v>
      </c>
      <c r="BW154" s="131">
        <f t="shared" si="135"/>
        <v>401.17000000000041</v>
      </c>
      <c r="BX154" s="64">
        <f t="shared" si="136"/>
        <v>1333.2399999999998</v>
      </c>
      <c r="BY154" s="65">
        <v>538.88000000000034</v>
      </c>
      <c r="BZ154" s="65">
        <f t="shared" si="137"/>
        <v>22.22</v>
      </c>
      <c r="CA154" s="65">
        <f t="shared" si="138"/>
        <v>561.10000000000036</v>
      </c>
      <c r="CB154" s="65">
        <v>531.19000000000028</v>
      </c>
      <c r="CC154" s="65">
        <f t="shared" si="139"/>
        <v>21.91</v>
      </c>
      <c r="CD154" s="64">
        <f t="shared" si="140"/>
        <v>553.10000000000025</v>
      </c>
      <c r="CE154" s="367">
        <f t="shared" si="141"/>
        <v>0</v>
      </c>
      <c r="CF154" s="368">
        <v>0</v>
      </c>
      <c r="CG154" s="368">
        <f t="shared" si="150"/>
        <v>0</v>
      </c>
      <c r="CH154" s="368">
        <f t="shared" si="151"/>
        <v>0</v>
      </c>
      <c r="CI154" s="368">
        <v>0</v>
      </c>
      <c r="CJ154" s="368">
        <f t="shared" si="152"/>
        <v>0</v>
      </c>
      <c r="CK154" s="367">
        <f t="shared" si="142"/>
        <v>0</v>
      </c>
      <c r="CL154" s="66">
        <f t="shared" si="143"/>
        <v>0</v>
      </c>
      <c r="CM154" s="67">
        <v>0</v>
      </c>
      <c r="CN154" s="67">
        <f t="shared" si="146"/>
        <v>0</v>
      </c>
      <c r="CO154" s="67">
        <f t="shared" si="147"/>
        <v>0</v>
      </c>
      <c r="CP154" s="67">
        <v>0</v>
      </c>
      <c r="CQ154" s="67">
        <f t="shared" si="148"/>
        <v>0</v>
      </c>
      <c r="CR154" s="66">
        <f t="shared" si="149"/>
        <v>0</v>
      </c>
    </row>
    <row r="155" spans="1:96" s="121" customFormat="1">
      <c r="A155" s="118"/>
      <c r="B155" s="118"/>
      <c r="C155" s="115" t="s">
        <v>171</v>
      </c>
      <c r="D155" s="117" t="s">
        <v>180</v>
      </c>
      <c r="E155" s="119">
        <v>0</v>
      </c>
      <c r="F155" s="119"/>
      <c r="G155" s="120">
        <v>0</v>
      </c>
      <c r="H155" s="119"/>
      <c r="I155" s="120">
        <v>0</v>
      </c>
      <c r="J155" s="119"/>
      <c r="K155" s="120">
        <v>0</v>
      </c>
      <c r="M155" s="120">
        <v>0</v>
      </c>
      <c r="N155" s="141"/>
      <c r="O155" s="53">
        <v>3367.3299999999995</v>
      </c>
      <c r="P155" s="141"/>
      <c r="Q155" s="53">
        <v>57.460000000000036</v>
      </c>
      <c r="R155" s="53"/>
      <c r="S155" s="53">
        <v>0</v>
      </c>
      <c r="T155" s="141"/>
      <c r="U155" s="53">
        <f t="shared" si="144"/>
        <v>0</v>
      </c>
      <c r="V155" s="141"/>
      <c r="W155" s="53">
        <v>3424.7899999999995</v>
      </c>
      <c r="X155" s="53"/>
      <c r="Y155" s="116">
        <v>0.2</v>
      </c>
      <c r="Z155" s="140"/>
      <c r="AA155" s="350">
        <f t="shared" si="127"/>
        <v>3424.7899999999995</v>
      </c>
      <c r="AB155" s="349">
        <v>2012.0799999999988</v>
      </c>
      <c r="AC155" s="350">
        <f t="shared" si="145"/>
        <v>57.08</v>
      </c>
      <c r="AD155" s="351">
        <f t="shared" si="128"/>
        <v>2069.1599999999989</v>
      </c>
      <c r="AE155" s="349">
        <v>1982.8399999999995</v>
      </c>
      <c r="AF155" s="350">
        <f t="shared" si="129"/>
        <v>56.28</v>
      </c>
      <c r="AG155" s="350">
        <f t="shared" si="130"/>
        <v>2039.1199999999994</v>
      </c>
      <c r="AH155" s="122">
        <f t="shared" si="102"/>
        <v>0</v>
      </c>
      <c r="AI155" s="123">
        <v>0</v>
      </c>
      <c r="AJ155" s="122">
        <f t="shared" si="153"/>
        <v>0</v>
      </c>
      <c r="AK155" s="123">
        <f t="shared" si="104"/>
        <v>0</v>
      </c>
      <c r="AL155" s="123">
        <v>0</v>
      </c>
      <c r="AM155" s="122">
        <f t="shared" si="105"/>
        <v>0</v>
      </c>
      <c r="AN155" s="123">
        <f t="shared" si="106"/>
        <v>0</v>
      </c>
      <c r="AO155" s="124">
        <f t="shared" si="107"/>
        <v>0</v>
      </c>
      <c r="AP155" s="124">
        <v>0</v>
      </c>
      <c r="AQ155" s="124">
        <f t="shared" si="108"/>
        <v>0</v>
      </c>
      <c r="AR155" s="125">
        <f t="shared" si="109"/>
        <v>0</v>
      </c>
      <c r="AS155" s="124">
        <v>0</v>
      </c>
      <c r="AT155" s="124">
        <f t="shared" si="110"/>
        <v>0</v>
      </c>
      <c r="AU155" s="125">
        <f t="shared" si="111"/>
        <v>0</v>
      </c>
      <c r="AV155" s="126">
        <f t="shared" si="126"/>
        <v>0</v>
      </c>
      <c r="AW155" s="126">
        <v>0</v>
      </c>
      <c r="AX155" s="114">
        <f t="shared" si="112"/>
        <v>0</v>
      </c>
      <c r="AY155" s="126">
        <f t="shared" si="113"/>
        <v>0</v>
      </c>
      <c r="AZ155" s="114">
        <v>0</v>
      </c>
      <c r="BA155" s="114">
        <f t="shared" si="114"/>
        <v>0</v>
      </c>
      <c r="BB155" s="126">
        <f t="shared" si="115"/>
        <v>0</v>
      </c>
      <c r="BC155" s="127">
        <f t="shared" si="116"/>
        <v>0</v>
      </c>
      <c r="BD155" s="128">
        <v>0</v>
      </c>
      <c r="BE155" s="128">
        <f t="shared" si="117"/>
        <v>0</v>
      </c>
      <c r="BF155" s="127">
        <f t="shared" si="118"/>
        <v>0</v>
      </c>
      <c r="BG155" s="128">
        <v>0</v>
      </c>
      <c r="BH155" s="128">
        <f t="shared" si="119"/>
        <v>0</v>
      </c>
      <c r="BI155" s="127">
        <f t="shared" si="120"/>
        <v>0</v>
      </c>
      <c r="BJ155" s="129">
        <f t="shared" si="121"/>
        <v>0</v>
      </c>
      <c r="BK155" s="130">
        <v>0</v>
      </c>
      <c r="BL155" s="130">
        <f t="shared" si="122"/>
        <v>0</v>
      </c>
      <c r="BM155" s="130">
        <f t="shared" si="123"/>
        <v>0</v>
      </c>
      <c r="BN155" s="130">
        <v>0</v>
      </c>
      <c r="BO155" s="130">
        <f t="shared" si="124"/>
        <v>0</v>
      </c>
      <c r="BP155" s="129">
        <f t="shared" si="125"/>
        <v>0</v>
      </c>
      <c r="BQ155" s="131">
        <f t="shared" si="131"/>
        <v>3367.3299999999995</v>
      </c>
      <c r="BR155" s="132">
        <v>1989.5399999999981</v>
      </c>
      <c r="BS155" s="132">
        <f t="shared" si="132"/>
        <v>56.12</v>
      </c>
      <c r="BT155" s="132">
        <f t="shared" si="133"/>
        <v>2045.659999999998</v>
      </c>
      <c r="BU155" s="132">
        <v>1960.5799999999986</v>
      </c>
      <c r="BV155" s="132">
        <f t="shared" si="134"/>
        <v>55.33</v>
      </c>
      <c r="BW155" s="131">
        <f t="shared" si="135"/>
        <v>2015.9099999999985</v>
      </c>
      <c r="BX155" s="64">
        <f t="shared" si="136"/>
        <v>57.460000000000036</v>
      </c>
      <c r="BY155" s="65">
        <v>22.540000000000013</v>
      </c>
      <c r="BZ155" s="65">
        <f t="shared" si="137"/>
        <v>0.96</v>
      </c>
      <c r="CA155" s="65">
        <f t="shared" si="138"/>
        <v>23.500000000000014</v>
      </c>
      <c r="CB155" s="65">
        <v>22.29999999999999</v>
      </c>
      <c r="CC155" s="65">
        <f t="shared" si="139"/>
        <v>0.95</v>
      </c>
      <c r="CD155" s="64">
        <f t="shared" si="140"/>
        <v>23.249999999999989</v>
      </c>
      <c r="CE155" s="367">
        <f t="shared" si="141"/>
        <v>0</v>
      </c>
      <c r="CF155" s="368">
        <v>0</v>
      </c>
      <c r="CG155" s="368">
        <f t="shared" si="150"/>
        <v>0</v>
      </c>
      <c r="CH155" s="368">
        <f t="shared" si="151"/>
        <v>0</v>
      </c>
      <c r="CI155" s="368">
        <v>0</v>
      </c>
      <c r="CJ155" s="368">
        <f t="shared" si="152"/>
        <v>0</v>
      </c>
      <c r="CK155" s="367">
        <f t="shared" si="142"/>
        <v>0</v>
      </c>
      <c r="CL155" s="66">
        <f t="shared" si="143"/>
        <v>0</v>
      </c>
      <c r="CM155" s="67">
        <v>0</v>
      </c>
      <c r="CN155" s="67">
        <f t="shared" si="146"/>
        <v>0</v>
      </c>
      <c r="CO155" s="67">
        <f t="shared" si="147"/>
        <v>0</v>
      </c>
      <c r="CP155" s="67">
        <v>0</v>
      </c>
      <c r="CQ155" s="67">
        <f t="shared" si="148"/>
        <v>0</v>
      </c>
      <c r="CR155" s="66">
        <f t="shared" si="149"/>
        <v>0</v>
      </c>
    </row>
    <row r="156" spans="1:96" s="121" customFormat="1">
      <c r="A156" s="118"/>
      <c r="B156" s="118"/>
      <c r="C156" s="115" t="s">
        <v>171</v>
      </c>
      <c r="D156" s="117" t="s">
        <v>181</v>
      </c>
      <c r="E156" s="119">
        <v>0</v>
      </c>
      <c r="F156" s="119"/>
      <c r="G156" s="120">
        <v>0</v>
      </c>
      <c r="H156" s="119"/>
      <c r="I156" s="120">
        <v>0</v>
      </c>
      <c r="J156" s="119"/>
      <c r="K156" s="120">
        <v>0</v>
      </c>
      <c r="M156" s="120">
        <v>0</v>
      </c>
      <c r="N156" s="141"/>
      <c r="O156" s="53">
        <v>299.30000000000007</v>
      </c>
      <c r="P156" s="141"/>
      <c r="Q156" s="53">
        <v>2.6499999999998636</v>
      </c>
      <c r="R156" s="53"/>
      <c r="S156" s="53">
        <v>0</v>
      </c>
      <c r="T156" s="141"/>
      <c r="U156" s="53">
        <f t="shared" si="144"/>
        <v>0</v>
      </c>
      <c r="V156" s="141"/>
      <c r="W156" s="53">
        <v>301.94999999999993</v>
      </c>
      <c r="X156" s="53"/>
      <c r="Y156" s="116">
        <v>0.2</v>
      </c>
      <c r="Z156" s="140"/>
      <c r="AA156" s="350">
        <f t="shared" si="127"/>
        <v>301.94999999999993</v>
      </c>
      <c r="AB156" s="349">
        <v>148.99</v>
      </c>
      <c r="AC156" s="350">
        <f t="shared" si="145"/>
        <v>5.03</v>
      </c>
      <c r="AD156" s="351">
        <f t="shared" si="128"/>
        <v>154.02000000000001</v>
      </c>
      <c r="AE156" s="349">
        <v>146.80999999999997</v>
      </c>
      <c r="AF156" s="350">
        <f t="shared" si="129"/>
        <v>4.96</v>
      </c>
      <c r="AG156" s="350">
        <f t="shared" si="130"/>
        <v>151.76999999999998</v>
      </c>
      <c r="AH156" s="122">
        <f t="shared" si="102"/>
        <v>0</v>
      </c>
      <c r="AI156" s="123">
        <v>0</v>
      </c>
      <c r="AJ156" s="122">
        <f t="shared" si="153"/>
        <v>0</v>
      </c>
      <c r="AK156" s="123">
        <f t="shared" si="104"/>
        <v>0</v>
      </c>
      <c r="AL156" s="123">
        <v>0</v>
      </c>
      <c r="AM156" s="122">
        <f t="shared" si="105"/>
        <v>0</v>
      </c>
      <c r="AN156" s="123">
        <f t="shared" si="106"/>
        <v>0</v>
      </c>
      <c r="AO156" s="124">
        <f t="shared" si="107"/>
        <v>0</v>
      </c>
      <c r="AP156" s="124">
        <v>0</v>
      </c>
      <c r="AQ156" s="124">
        <f t="shared" si="108"/>
        <v>0</v>
      </c>
      <c r="AR156" s="125">
        <f t="shared" si="109"/>
        <v>0</v>
      </c>
      <c r="AS156" s="124">
        <v>0</v>
      </c>
      <c r="AT156" s="124">
        <f t="shared" si="110"/>
        <v>0</v>
      </c>
      <c r="AU156" s="125">
        <f t="shared" si="111"/>
        <v>0</v>
      </c>
      <c r="AV156" s="126">
        <f t="shared" si="126"/>
        <v>0</v>
      </c>
      <c r="AW156" s="126">
        <v>0</v>
      </c>
      <c r="AX156" s="114">
        <f t="shared" si="112"/>
        <v>0</v>
      </c>
      <c r="AY156" s="126">
        <f t="shared" si="113"/>
        <v>0</v>
      </c>
      <c r="AZ156" s="114">
        <v>0</v>
      </c>
      <c r="BA156" s="114">
        <f t="shared" si="114"/>
        <v>0</v>
      </c>
      <c r="BB156" s="126">
        <f t="shared" si="115"/>
        <v>0</v>
      </c>
      <c r="BC156" s="127">
        <f t="shared" si="116"/>
        <v>0</v>
      </c>
      <c r="BD156" s="128">
        <v>0</v>
      </c>
      <c r="BE156" s="128">
        <f t="shared" si="117"/>
        <v>0</v>
      </c>
      <c r="BF156" s="127">
        <f t="shared" si="118"/>
        <v>0</v>
      </c>
      <c r="BG156" s="128">
        <v>0</v>
      </c>
      <c r="BH156" s="128">
        <f t="shared" si="119"/>
        <v>0</v>
      </c>
      <c r="BI156" s="127">
        <f t="shared" si="120"/>
        <v>0</v>
      </c>
      <c r="BJ156" s="129">
        <f t="shared" si="121"/>
        <v>0</v>
      </c>
      <c r="BK156" s="130">
        <v>0</v>
      </c>
      <c r="BL156" s="130">
        <f t="shared" si="122"/>
        <v>0</v>
      </c>
      <c r="BM156" s="130">
        <f t="shared" si="123"/>
        <v>0</v>
      </c>
      <c r="BN156" s="130">
        <v>0</v>
      </c>
      <c r="BO156" s="130">
        <f t="shared" si="124"/>
        <v>0</v>
      </c>
      <c r="BP156" s="129">
        <f t="shared" si="125"/>
        <v>0</v>
      </c>
      <c r="BQ156" s="131">
        <f t="shared" si="131"/>
        <v>299.30000000000007</v>
      </c>
      <c r="BR156" s="132">
        <v>147.91</v>
      </c>
      <c r="BS156" s="132">
        <f t="shared" si="132"/>
        <v>4.99</v>
      </c>
      <c r="BT156" s="132">
        <f t="shared" si="133"/>
        <v>152.9</v>
      </c>
      <c r="BU156" s="132">
        <v>145.82999999999998</v>
      </c>
      <c r="BV156" s="132">
        <f t="shared" si="134"/>
        <v>4.92</v>
      </c>
      <c r="BW156" s="131">
        <f t="shared" si="135"/>
        <v>150.74999999999997</v>
      </c>
      <c r="BX156" s="64">
        <f t="shared" si="136"/>
        <v>2.6499999999998636</v>
      </c>
      <c r="BY156" s="65">
        <v>1.0800000000000003</v>
      </c>
      <c r="BZ156" s="65">
        <f t="shared" si="137"/>
        <v>0.04</v>
      </c>
      <c r="CA156" s="65">
        <f t="shared" si="138"/>
        <v>1.1200000000000003</v>
      </c>
      <c r="CB156" s="65">
        <v>1.0800000000000005</v>
      </c>
      <c r="CC156" s="65">
        <f t="shared" si="139"/>
        <v>0.04</v>
      </c>
      <c r="CD156" s="64">
        <f t="shared" si="140"/>
        <v>1.1200000000000006</v>
      </c>
      <c r="CE156" s="367">
        <f t="shared" si="141"/>
        <v>0</v>
      </c>
      <c r="CF156" s="368">
        <v>0</v>
      </c>
      <c r="CG156" s="368">
        <f t="shared" si="150"/>
        <v>0</v>
      </c>
      <c r="CH156" s="368">
        <f t="shared" si="151"/>
        <v>0</v>
      </c>
      <c r="CI156" s="368">
        <v>0</v>
      </c>
      <c r="CJ156" s="368">
        <f t="shared" si="152"/>
        <v>0</v>
      </c>
      <c r="CK156" s="367">
        <f t="shared" si="142"/>
        <v>0</v>
      </c>
      <c r="CL156" s="66">
        <f t="shared" si="143"/>
        <v>0</v>
      </c>
      <c r="CM156" s="67">
        <v>0</v>
      </c>
      <c r="CN156" s="67">
        <f t="shared" si="146"/>
        <v>0</v>
      </c>
      <c r="CO156" s="67">
        <f t="shared" si="147"/>
        <v>0</v>
      </c>
      <c r="CP156" s="67">
        <v>0</v>
      </c>
      <c r="CQ156" s="67">
        <f t="shared" si="148"/>
        <v>0</v>
      </c>
      <c r="CR156" s="66">
        <f t="shared" si="149"/>
        <v>0</v>
      </c>
    </row>
    <row r="157" spans="1:96" s="121" customFormat="1">
      <c r="A157" s="118"/>
      <c r="B157" s="118"/>
      <c r="C157" s="115" t="s">
        <v>171</v>
      </c>
      <c r="D157" s="117" t="s">
        <v>182</v>
      </c>
      <c r="E157" s="119">
        <v>0</v>
      </c>
      <c r="F157" s="119"/>
      <c r="G157" s="120">
        <v>0</v>
      </c>
      <c r="H157" s="119"/>
      <c r="I157" s="120">
        <v>0</v>
      </c>
      <c r="J157" s="119"/>
      <c r="K157" s="120">
        <v>0</v>
      </c>
      <c r="M157" s="120">
        <v>0</v>
      </c>
      <c r="N157" s="141"/>
      <c r="O157" s="53">
        <v>609.54</v>
      </c>
      <c r="P157" s="141"/>
      <c r="Q157" s="53">
        <v>878.51999999999975</v>
      </c>
      <c r="R157" s="53"/>
      <c r="S157" s="53">
        <v>19.670000000000073</v>
      </c>
      <c r="T157" s="141"/>
      <c r="U157" s="53">
        <f t="shared" si="144"/>
        <v>0</v>
      </c>
      <c r="V157" s="141"/>
      <c r="W157" s="53">
        <v>1507.7299999999998</v>
      </c>
      <c r="X157" s="53"/>
      <c r="Y157" s="116">
        <v>0.2</v>
      </c>
      <c r="Z157" s="140"/>
      <c r="AA157" s="350">
        <f t="shared" si="127"/>
        <v>1507.7299999999998</v>
      </c>
      <c r="AB157" s="349">
        <v>627.16999999999996</v>
      </c>
      <c r="AC157" s="350">
        <f t="shared" si="145"/>
        <v>25.13</v>
      </c>
      <c r="AD157" s="351">
        <f t="shared" si="128"/>
        <v>652.29999999999995</v>
      </c>
      <c r="AE157" s="349">
        <v>618.21999999999957</v>
      </c>
      <c r="AF157" s="350">
        <f t="shared" si="129"/>
        <v>24.78</v>
      </c>
      <c r="AG157" s="350">
        <f t="shared" si="130"/>
        <v>642.99999999999955</v>
      </c>
      <c r="AH157" s="122">
        <f t="shared" si="102"/>
        <v>0</v>
      </c>
      <c r="AI157" s="123">
        <v>0</v>
      </c>
      <c r="AJ157" s="122">
        <f t="shared" si="153"/>
        <v>0</v>
      </c>
      <c r="AK157" s="123">
        <f t="shared" si="104"/>
        <v>0</v>
      </c>
      <c r="AL157" s="123">
        <v>0</v>
      </c>
      <c r="AM157" s="122">
        <f t="shared" si="105"/>
        <v>0</v>
      </c>
      <c r="AN157" s="123">
        <f t="shared" si="106"/>
        <v>0</v>
      </c>
      <c r="AO157" s="124">
        <f t="shared" si="107"/>
        <v>0</v>
      </c>
      <c r="AP157" s="124">
        <v>0</v>
      </c>
      <c r="AQ157" s="124">
        <f t="shared" si="108"/>
        <v>0</v>
      </c>
      <c r="AR157" s="125">
        <f t="shared" si="109"/>
        <v>0</v>
      </c>
      <c r="AS157" s="124">
        <v>0</v>
      </c>
      <c r="AT157" s="124">
        <f t="shared" si="110"/>
        <v>0</v>
      </c>
      <c r="AU157" s="125">
        <f t="shared" si="111"/>
        <v>0</v>
      </c>
      <c r="AV157" s="126">
        <f t="shared" si="126"/>
        <v>0</v>
      </c>
      <c r="AW157" s="126">
        <v>0</v>
      </c>
      <c r="AX157" s="114">
        <f t="shared" si="112"/>
        <v>0</v>
      </c>
      <c r="AY157" s="126">
        <f t="shared" si="113"/>
        <v>0</v>
      </c>
      <c r="AZ157" s="114">
        <v>0</v>
      </c>
      <c r="BA157" s="114">
        <f t="shared" si="114"/>
        <v>0</v>
      </c>
      <c r="BB157" s="126">
        <f t="shared" si="115"/>
        <v>0</v>
      </c>
      <c r="BC157" s="127">
        <f t="shared" si="116"/>
        <v>0</v>
      </c>
      <c r="BD157" s="128">
        <v>0</v>
      </c>
      <c r="BE157" s="128">
        <f t="shared" si="117"/>
        <v>0</v>
      </c>
      <c r="BF157" s="127">
        <f t="shared" si="118"/>
        <v>0</v>
      </c>
      <c r="BG157" s="128">
        <v>0</v>
      </c>
      <c r="BH157" s="128">
        <f t="shared" si="119"/>
        <v>0</v>
      </c>
      <c r="BI157" s="127">
        <f t="shared" si="120"/>
        <v>0</v>
      </c>
      <c r="BJ157" s="129">
        <f t="shared" si="121"/>
        <v>0</v>
      </c>
      <c r="BK157" s="130">
        <v>0</v>
      </c>
      <c r="BL157" s="130">
        <f t="shared" si="122"/>
        <v>0</v>
      </c>
      <c r="BM157" s="130">
        <f t="shared" si="123"/>
        <v>0</v>
      </c>
      <c r="BN157" s="130">
        <v>0</v>
      </c>
      <c r="BO157" s="130">
        <f t="shared" si="124"/>
        <v>0</v>
      </c>
      <c r="BP157" s="129">
        <f t="shared" si="125"/>
        <v>0</v>
      </c>
      <c r="BQ157" s="131">
        <f t="shared" si="131"/>
        <v>609.54</v>
      </c>
      <c r="BR157" s="132">
        <v>305.58000000000004</v>
      </c>
      <c r="BS157" s="132">
        <f t="shared" si="132"/>
        <v>10.16</v>
      </c>
      <c r="BT157" s="132">
        <f t="shared" si="133"/>
        <v>315.74000000000007</v>
      </c>
      <c r="BU157" s="132">
        <v>301.23</v>
      </c>
      <c r="BV157" s="132">
        <f t="shared" si="134"/>
        <v>10.02</v>
      </c>
      <c r="BW157" s="131">
        <f t="shared" si="135"/>
        <v>311.25</v>
      </c>
      <c r="BX157" s="64">
        <f t="shared" si="136"/>
        <v>878.51999999999975</v>
      </c>
      <c r="BY157" s="65">
        <v>316.82999999999987</v>
      </c>
      <c r="BZ157" s="65">
        <f t="shared" si="137"/>
        <v>14.64</v>
      </c>
      <c r="CA157" s="65">
        <f t="shared" si="138"/>
        <v>331.46999999999986</v>
      </c>
      <c r="CB157" s="65">
        <v>312.38</v>
      </c>
      <c r="CC157" s="65">
        <f t="shared" si="139"/>
        <v>14.44</v>
      </c>
      <c r="CD157" s="64">
        <f t="shared" si="140"/>
        <v>326.82</v>
      </c>
      <c r="CE157" s="367">
        <f t="shared" si="141"/>
        <v>19.670000000000073</v>
      </c>
      <c r="CF157" s="368">
        <v>4.7900000000000009</v>
      </c>
      <c r="CG157" s="368">
        <f t="shared" si="150"/>
        <v>0.33</v>
      </c>
      <c r="CH157" s="368">
        <f t="shared" si="151"/>
        <v>5.120000000000001</v>
      </c>
      <c r="CI157" s="368">
        <v>4.7900000000000009</v>
      </c>
      <c r="CJ157" s="368">
        <f t="shared" si="152"/>
        <v>0.33</v>
      </c>
      <c r="CK157" s="367">
        <f t="shared" si="142"/>
        <v>5.120000000000001</v>
      </c>
      <c r="CL157" s="66">
        <f t="shared" si="143"/>
        <v>0</v>
      </c>
      <c r="CM157" s="67">
        <v>0</v>
      </c>
      <c r="CN157" s="67">
        <f t="shared" si="146"/>
        <v>0</v>
      </c>
      <c r="CO157" s="67">
        <f t="shared" si="147"/>
        <v>0</v>
      </c>
      <c r="CP157" s="67">
        <v>0</v>
      </c>
      <c r="CQ157" s="67">
        <f t="shared" si="148"/>
        <v>0</v>
      </c>
      <c r="CR157" s="66">
        <f t="shared" si="149"/>
        <v>0</v>
      </c>
    </row>
    <row r="158" spans="1:96" s="121" customFormat="1">
      <c r="A158" s="118"/>
      <c r="B158" s="118"/>
      <c r="C158" s="115" t="s">
        <v>171</v>
      </c>
      <c r="D158" s="117" t="s">
        <v>183</v>
      </c>
      <c r="E158" s="119"/>
      <c r="F158" s="119"/>
      <c r="G158" s="120"/>
      <c r="H158" s="119"/>
      <c r="I158" s="120">
        <v>0</v>
      </c>
      <c r="J158" s="119"/>
      <c r="K158" s="120">
        <v>0</v>
      </c>
      <c r="M158" s="120"/>
      <c r="N158" s="141"/>
      <c r="O158" s="53">
        <v>539.84</v>
      </c>
      <c r="P158" s="141"/>
      <c r="Q158" s="53">
        <v>1226.3600000000001</v>
      </c>
      <c r="R158" s="53"/>
      <c r="S158" s="53">
        <v>0</v>
      </c>
      <c r="T158" s="141"/>
      <c r="U158" s="53">
        <f t="shared" si="144"/>
        <v>0</v>
      </c>
      <c r="V158" s="141"/>
      <c r="W158" s="53">
        <v>1766.2000000000003</v>
      </c>
      <c r="X158" s="53"/>
      <c r="Y158" s="116">
        <v>0.2</v>
      </c>
      <c r="Z158" s="140"/>
      <c r="AA158" s="350">
        <f t="shared" si="127"/>
        <v>1766.2000000000003</v>
      </c>
      <c r="AB158" s="349">
        <v>761.96000000000049</v>
      </c>
      <c r="AC158" s="350">
        <f t="shared" si="145"/>
        <v>29.44</v>
      </c>
      <c r="AD158" s="351">
        <f t="shared" si="128"/>
        <v>791.40000000000055</v>
      </c>
      <c r="AE158" s="349">
        <v>751.07999999999959</v>
      </c>
      <c r="AF158" s="350">
        <f t="shared" si="129"/>
        <v>29.03</v>
      </c>
      <c r="AG158" s="350">
        <f t="shared" si="130"/>
        <v>780.10999999999956</v>
      </c>
      <c r="AH158" s="122">
        <f t="shared" si="102"/>
        <v>0</v>
      </c>
      <c r="AI158" s="123">
        <v>0</v>
      </c>
      <c r="AJ158" s="122">
        <f t="shared" si="153"/>
        <v>0</v>
      </c>
      <c r="AK158" s="123">
        <f t="shared" si="104"/>
        <v>0</v>
      </c>
      <c r="AL158" s="123">
        <v>0</v>
      </c>
      <c r="AM158" s="122">
        <f t="shared" si="105"/>
        <v>0</v>
      </c>
      <c r="AN158" s="123">
        <f t="shared" si="106"/>
        <v>0</v>
      </c>
      <c r="AO158" s="124">
        <f t="shared" si="107"/>
        <v>0</v>
      </c>
      <c r="AP158" s="124">
        <v>0</v>
      </c>
      <c r="AQ158" s="124">
        <f t="shared" si="108"/>
        <v>0</v>
      </c>
      <c r="AR158" s="125">
        <f t="shared" si="109"/>
        <v>0</v>
      </c>
      <c r="AS158" s="124">
        <v>0</v>
      </c>
      <c r="AT158" s="124">
        <f t="shared" si="110"/>
        <v>0</v>
      </c>
      <c r="AU158" s="125">
        <f t="shared" si="111"/>
        <v>0</v>
      </c>
      <c r="AV158" s="126">
        <f t="shared" si="126"/>
        <v>0</v>
      </c>
      <c r="AW158" s="126">
        <v>0</v>
      </c>
      <c r="AX158" s="114">
        <f t="shared" si="112"/>
        <v>0</v>
      </c>
      <c r="AY158" s="126">
        <f t="shared" si="113"/>
        <v>0</v>
      </c>
      <c r="AZ158" s="114">
        <v>0</v>
      </c>
      <c r="BA158" s="114">
        <f t="shared" si="114"/>
        <v>0</v>
      </c>
      <c r="BB158" s="126">
        <f t="shared" si="115"/>
        <v>0</v>
      </c>
      <c r="BC158" s="127">
        <f t="shared" si="116"/>
        <v>0</v>
      </c>
      <c r="BD158" s="128">
        <v>0</v>
      </c>
      <c r="BE158" s="128">
        <f t="shared" si="117"/>
        <v>0</v>
      </c>
      <c r="BF158" s="127">
        <f t="shared" si="118"/>
        <v>0</v>
      </c>
      <c r="BG158" s="128">
        <v>0</v>
      </c>
      <c r="BH158" s="128">
        <f t="shared" si="119"/>
        <v>0</v>
      </c>
      <c r="BI158" s="127">
        <f t="shared" si="120"/>
        <v>0</v>
      </c>
      <c r="BJ158" s="129">
        <f t="shared" si="121"/>
        <v>0</v>
      </c>
      <c r="BK158" s="130">
        <v>0</v>
      </c>
      <c r="BL158" s="130">
        <f t="shared" si="122"/>
        <v>0</v>
      </c>
      <c r="BM158" s="130">
        <f t="shared" si="123"/>
        <v>0</v>
      </c>
      <c r="BN158" s="130">
        <v>0</v>
      </c>
      <c r="BO158" s="130">
        <f t="shared" si="124"/>
        <v>0</v>
      </c>
      <c r="BP158" s="129">
        <f t="shared" si="125"/>
        <v>0</v>
      </c>
      <c r="BQ158" s="131">
        <f t="shared" si="131"/>
        <v>539.84</v>
      </c>
      <c r="BR158" s="132">
        <v>258.95</v>
      </c>
      <c r="BS158" s="132">
        <f t="shared" si="132"/>
        <v>9</v>
      </c>
      <c r="BT158" s="132">
        <f t="shared" si="133"/>
        <v>267.95</v>
      </c>
      <c r="BU158" s="132">
        <v>255.21000000000006</v>
      </c>
      <c r="BV158" s="132">
        <f t="shared" si="134"/>
        <v>8.8699999999999992</v>
      </c>
      <c r="BW158" s="131">
        <f t="shared" si="135"/>
        <v>264.08000000000004</v>
      </c>
      <c r="BX158" s="64">
        <f t="shared" si="136"/>
        <v>1226.3600000000001</v>
      </c>
      <c r="BY158" s="65">
        <v>503.04</v>
      </c>
      <c r="BZ158" s="65">
        <f t="shared" si="137"/>
        <v>20.440000000000001</v>
      </c>
      <c r="CA158" s="65">
        <f t="shared" si="138"/>
        <v>523.48</v>
      </c>
      <c r="CB158" s="65">
        <v>495.75999999999976</v>
      </c>
      <c r="CC158" s="65">
        <f t="shared" si="139"/>
        <v>20.149999999999999</v>
      </c>
      <c r="CD158" s="64">
        <f t="shared" si="140"/>
        <v>515.90999999999974</v>
      </c>
      <c r="CE158" s="367">
        <f t="shared" si="141"/>
        <v>0</v>
      </c>
      <c r="CF158" s="368">
        <v>0</v>
      </c>
      <c r="CG158" s="368">
        <f t="shared" si="150"/>
        <v>0</v>
      </c>
      <c r="CH158" s="368">
        <f t="shared" si="151"/>
        <v>0</v>
      </c>
      <c r="CI158" s="368">
        <v>0</v>
      </c>
      <c r="CJ158" s="368">
        <f t="shared" si="152"/>
        <v>0</v>
      </c>
      <c r="CK158" s="367">
        <f t="shared" si="142"/>
        <v>0</v>
      </c>
      <c r="CL158" s="66">
        <f t="shared" si="143"/>
        <v>0</v>
      </c>
      <c r="CM158" s="67">
        <v>0</v>
      </c>
      <c r="CN158" s="67">
        <f t="shared" si="146"/>
        <v>0</v>
      </c>
      <c r="CO158" s="67">
        <f t="shared" si="147"/>
        <v>0</v>
      </c>
      <c r="CP158" s="67">
        <v>0</v>
      </c>
      <c r="CQ158" s="67">
        <f t="shared" si="148"/>
        <v>0</v>
      </c>
      <c r="CR158" s="66">
        <f t="shared" si="149"/>
        <v>0</v>
      </c>
    </row>
    <row r="159" spans="1:96" s="121" customFormat="1">
      <c r="A159" s="118"/>
      <c r="B159" s="118"/>
      <c r="C159" s="115" t="s">
        <v>171</v>
      </c>
      <c r="D159" s="117" t="s">
        <v>184</v>
      </c>
      <c r="E159" s="119"/>
      <c r="F159" s="119"/>
      <c r="G159" s="120"/>
      <c r="H159" s="119"/>
      <c r="I159" s="120"/>
      <c r="J159" s="119"/>
      <c r="K159" s="120"/>
      <c r="M159" s="120"/>
      <c r="N159" s="141"/>
      <c r="O159" s="53">
        <v>799.18000000000006</v>
      </c>
      <c r="P159" s="141"/>
      <c r="Q159" s="53">
        <v>704.99999999999977</v>
      </c>
      <c r="R159" s="53"/>
      <c r="S159" s="53">
        <v>0</v>
      </c>
      <c r="T159" s="141"/>
      <c r="U159" s="53">
        <f t="shared" si="144"/>
        <v>0</v>
      </c>
      <c r="V159" s="141"/>
      <c r="W159" s="53">
        <v>1504.1799999999998</v>
      </c>
      <c r="X159" s="53"/>
      <c r="Y159" s="116">
        <v>0.2</v>
      </c>
      <c r="Z159" s="140"/>
      <c r="AA159" s="350">
        <f t="shared" si="127"/>
        <v>1504.1799999999998</v>
      </c>
      <c r="AB159" s="349">
        <v>648.85000000000025</v>
      </c>
      <c r="AC159" s="350">
        <f t="shared" si="145"/>
        <v>25.07</v>
      </c>
      <c r="AD159" s="351">
        <f t="shared" si="128"/>
        <v>673.9200000000003</v>
      </c>
      <c r="AE159" s="349">
        <v>639.53000000000043</v>
      </c>
      <c r="AF159" s="350">
        <f t="shared" si="129"/>
        <v>24.72</v>
      </c>
      <c r="AG159" s="350">
        <f t="shared" si="130"/>
        <v>664.25000000000045</v>
      </c>
      <c r="AH159" s="122"/>
      <c r="AI159" s="123"/>
      <c r="AJ159" s="122"/>
      <c r="AK159" s="123"/>
      <c r="AL159" s="123"/>
      <c r="AM159" s="122"/>
      <c r="AN159" s="123"/>
      <c r="AO159" s="124"/>
      <c r="AP159" s="124"/>
      <c r="AQ159" s="124"/>
      <c r="AR159" s="125"/>
      <c r="AS159" s="124"/>
      <c r="AT159" s="124"/>
      <c r="AU159" s="125"/>
      <c r="AV159" s="126"/>
      <c r="AW159" s="126"/>
      <c r="AX159" s="114"/>
      <c r="AY159" s="126"/>
      <c r="AZ159" s="114"/>
      <c r="BA159" s="114"/>
      <c r="BB159" s="126"/>
      <c r="BC159" s="127"/>
      <c r="BD159" s="128"/>
      <c r="BE159" s="128"/>
      <c r="BF159" s="127"/>
      <c r="BG159" s="128"/>
      <c r="BH159" s="128"/>
      <c r="BI159" s="127"/>
      <c r="BJ159" s="129"/>
      <c r="BK159" s="130"/>
      <c r="BL159" s="130"/>
      <c r="BM159" s="130"/>
      <c r="BN159" s="130"/>
      <c r="BO159" s="130"/>
      <c r="BP159" s="129"/>
      <c r="BQ159" s="131">
        <f t="shared" si="131"/>
        <v>799.18000000000006</v>
      </c>
      <c r="BR159" s="132">
        <v>397.08999999999986</v>
      </c>
      <c r="BS159" s="132">
        <f t="shared" si="132"/>
        <v>13.32</v>
      </c>
      <c r="BT159" s="132">
        <f t="shared" si="133"/>
        <v>410.40999999999985</v>
      </c>
      <c r="BU159" s="132">
        <v>391.28999999999996</v>
      </c>
      <c r="BV159" s="132">
        <f t="shared" si="134"/>
        <v>13.13</v>
      </c>
      <c r="BW159" s="131">
        <f t="shared" si="135"/>
        <v>404.41999999999996</v>
      </c>
      <c r="BX159" s="64">
        <f t="shared" si="136"/>
        <v>704.99999999999977</v>
      </c>
      <c r="BY159" s="65">
        <v>251.76</v>
      </c>
      <c r="BZ159" s="65">
        <f t="shared" si="137"/>
        <v>11.75</v>
      </c>
      <c r="CA159" s="65">
        <f t="shared" si="138"/>
        <v>263.51</v>
      </c>
      <c r="CB159" s="65">
        <v>248.23000000000005</v>
      </c>
      <c r="CC159" s="65">
        <f t="shared" si="139"/>
        <v>11.59</v>
      </c>
      <c r="CD159" s="64">
        <f t="shared" si="140"/>
        <v>259.82000000000005</v>
      </c>
      <c r="CE159" s="367">
        <f t="shared" si="141"/>
        <v>0</v>
      </c>
      <c r="CF159" s="368">
        <v>0</v>
      </c>
      <c r="CG159" s="368">
        <f t="shared" si="150"/>
        <v>0</v>
      </c>
      <c r="CH159" s="368">
        <f t="shared" si="151"/>
        <v>0</v>
      </c>
      <c r="CI159" s="368">
        <v>0</v>
      </c>
      <c r="CJ159" s="368">
        <f t="shared" si="152"/>
        <v>0</v>
      </c>
      <c r="CK159" s="367">
        <f t="shared" si="142"/>
        <v>0</v>
      </c>
      <c r="CL159" s="66">
        <f t="shared" si="143"/>
        <v>0</v>
      </c>
      <c r="CM159" s="67">
        <v>0</v>
      </c>
      <c r="CN159" s="67">
        <f t="shared" si="146"/>
        <v>0</v>
      </c>
      <c r="CO159" s="67">
        <f t="shared" si="147"/>
        <v>0</v>
      </c>
      <c r="CP159" s="67">
        <v>0</v>
      </c>
      <c r="CQ159" s="67">
        <f t="shared" si="148"/>
        <v>0</v>
      </c>
      <c r="CR159" s="66">
        <f t="shared" si="149"/>
        <v>0</v>
      </c>
    </row>
    <row r="160" spans="1:96" s="121" customFormat="1">
      <c r="A160" s="118"/>
      <c r="B160" s="118"/>
      <c r="C160" s="115" t="s">
        <v>171</v>
      </c>
      <c r="D160" s="117" t="s">
        <v>185</v>
      </c>
      <c r="E160" s="119"/>
      <c r="F160" s="119"/>
      <c r="G160" s="120"/>
      <c r="H160" s="119"/>
      <c r="I160" s="120"/>
      <c r="J160" s="119"/>
      <c r="K160" s="120"/>
      <c r="M160" s="120"/>
      <c r="N160" s="141"/>
      <c r="O160" s="53">
        <v>2490.3299999999995</v>
      </c>
      <c r="P160" s="141"/>
      <c r="Q160" s="53">
        <v>662.23999999999978</v>
      </c>
      <c r="R160" s="53"/>
      <c r="S160" s="53">
        <v>0</v>
      </c>
      <c r="T160" s="141"/>
      <c r="U160" s="53">
        <f t="shared" si="144"/>
        <v>0</v>
      </c>
      <c r="V160" s="141"/>
      <c r="W160" s="53">
        <v>3152.5699999999993</v>
      </c>
      <c r="X160" s="53"/>
      <c r="Y160" s="116">
        <v>0.2</v>
      </c>
      <c r="Z160" s="140"/>
      <c r="AA160" s="350">
        <f t="shared" si="127"/>
        <v>3152.5699999999993</v>
      </c>
      <c r="AB160" s="349">
        <v>1458.2699999999995</v>
      </c>
      <c r="AC160" s="350">
        <f t="shared" si="145"/>
        <v>52.54</v>
      </c>
      <c r="AD160" s="351">
        <f t="shared" si="128"/>
        <v>1510.8099999999995</v>
      </c>
      <c r="AE160" s="349">
        <v>1437.1899999999994</v>
      </c>
      <c r="AF160" s="350">
        <f t="shared" si="129"/>
        <v>51.8</v>
      </c>
      <c r="AG160" s="350">
        <f t="shared" si="130"/>
        <v>1488.9899999999993</v>
      </c>
      <c r="AH160" s="122"/>
      <c r="AI160" s="123"/>
      <c r="AJ160" s="122"/>
      <c r="AK160" s="123"/>
      <c r="AL160" s="123"/>
      <c r="AM160" s="122"/>
      <c r="AN160" s="123"/>
      <c r="AO160" s="124"/>
      <c r="AP160" s="124"/>
      <c r="AQ160" s="124"/>
      <c r="AR160" s="125"/>
      <c r="AS160" s="124"/>
      <c r="AT160" s="124"/>
      <c r="AU160" s="125"/>
      <c r="AV160" s="126"/>
      <c r="AW160" s="126"/>
      <c r="AX160" s="114"/>
      <c r="AY160" s="126"/>
      <c r="AZ160" s="114"/>
      <c r="BA160" s="114"/>
      <c r="BB160" s="126"/>
      <c r="BC160" s="127"/>
      <c r="BD160" s="128"/>
      <c r="BE160" s="128"/>
      <c r="BF160" s="127"/>
      <c r="BG160" s="128"/>
      <c r="BH160" s="128"/>
      <c r="BI160" s="127"/>
      <c r="BJ160" s="129"/>
      <c r="BK160" s="130"/>
      <c r="BL160" s="130"/>
      <c r="BM160" s="130"/>
      <c r="BN160" s="130"/>
      <c r="BO160" s="130"/>
      <c r="BP160" s="129"/>
      <c r="BQ160" s="131">
        <f t="shared" si="131"/>
        <v>2490.3299999999995</v>
      </c>
      <c r="BR160" s="132">
        <v>1163.28</v>
      </c>
      <c r="BS160" s="132">
        <f t="shared" si="132"/>
        <v>41.51</v>
      </c>
      <c r="BT160" s="132">
        <f t="shared" si="133"/>
        <v>1204.79</v>
      </c>
      <c r="BU160" s="132">
        <v>1146.5599999999995</v>
      </c>
      <c r="BV160" s="132">
        <f t="shared" si="134"/>
        <v>40.93</v>
      </c>
      <c r="BW160" s="131">
        <f t="shared" si="135"/>
        <v>1187.4899999999996</v>
      </c>
      <c r="BX160" s="64">
        <f t="shared" si="136"/>
        <v>662.23999999999978</v>
      </c>
      <c r="BY160" s="65">
        <v>295.23999999999995</v>
      </c>
      <c r="BZ160" s="65">
        <f t="shared" si="137"/>
        <v>11.04</v>
      </c>
      <c r="CA160" s="65">
        <f t="shared" si="138"/>
        <v>306.27999999999997</v>
      </c>
      <c r="CB160" s="65">
        <v>291.02999999999986</v>
      </c>
      <c r="CC160" s="65">
        <f t="shared" si="139"/>
        <v>10.89</v>
      </c>
      <c r="CD160" s="64">
        <f t="shared" si="140"/>
        <v>301.91999999999985</v>
      </c>
      <c r="CE160" s="367">
        <f t="shared" si="141"/>
        <v>0</v>
      </c>
      <c r="CF160" s="368">
        <v>0</v>
      </c>
      <c r="CG160" s="368">
        <f t="shared" si="150"/>
        <v>0</v>
      </c>
      <c r="CH160" s="368">
        <f t="shared" si="151"/>
        <v>0</v>
      </c>
      <c r="CI160" s="368">
        <v>0</v>
      </c>
      <c r="CJ160" s="368">
        <f t="shared" si="152"/>
        <v>0</v>
      </c>
      <c r="CK160" s="367">
        <f t="shared" si="142"/>
        <v>0</v>
      </c>
      <c r="CL160" s="66">
        <f t="shared" si="143"/>
        <v>0</v>
      </c>
      <c r="CM160" s="67">
        <v>0</v>
      </c>
      <c r="CN160" s="67">
        <f t="shared" si="146"/>
        <v>0</v>
      </c>
      <c r="CO160" s="67">
        <f t="shared" si="147"/>
        <v>0</v>
      </c>
      <c r="CP160" s="67">
        <v>0</v>
      </c>
      <c r="CQ160" s="67">
        <f t="shared" si="148"/>
        <v>0</v>
      </c>
      <c r="CR160" s="66">
        <f t="shared" si="149"/>
        <v>0</v>
      </c>
    </row>
    <row r="161" spans="1:96" s="121" customFormat="1">
      <c r="A161" s="118"/>
      <c r="B161" s="118"/>
      <c r="C161" s="115" t="s">
        <v>171</v>
      </c>
      <c r="D161" s="117" t="s">
        <v>186</v>
      </c>
      <c r="E161" s="119"/>
      <c r="F161" s="119"/>
      <c r="G161" s="120"/>
      <c r="H161" s="119"/>
      <c r="I161" s="120"/>
      <c r="J161" s="119"/>
      <c r="K161" s="120"/>
      <c r="M161" s="120"/>
      <c r="N161" s="141"/>
      <c r="O161" s="53"/>
      <c r="P161" s="141"/>
      <c r="Q161" s="53">
        <v>2746.64</v>
      </c>
      <c r="R161" s="53"/>
      <c r="S161" s="53">
        <v>48.610000000000582</v>
      </c>
      <c r="T161" s="141"/>
      <c r="U161" s="53">
        <f t="shared" si="144"/>
        <v>11.260000000000218</v>
      </c>
      <c r="V161" s="141"/>
      <c r="W161" s="53">
        <v>2806.5100000000007</v>
      </c>
      <c r="X161" s="53"/>
      <c r="Y161" s="116">
        <v>0.2</v>
      </c>
      <c r="Z161" s="140"/>
      <c r="AA161" s="350">
        <f t="shared" si="127"/>
        <v>2806.5100000000007</v>
      </c>
      <c r="AB161" s="349">
        <v>905.11000000000013</v>
      </c>
      <c r="AC161" s="350">
        <f>IF(AA161=" "," ", ROUND(+AA161*Y161/12,2))</f>
        <v>46.78</v>
      </c>
      <c r="AD161" s="351">
        <f>AB161+AC161</f>
        <v>951.8900000000001</v>
      </c>
      <c r="AE161" s="349">
        <v>892.33000000000015</v>
      </c>
      <c r="AF161" s="350">
        <f>ROUND(AC161*$AC$1,2)</f>
        <v>46.13</v>
      </c>
      <c r="AG161" s="350">
        <f>AE161+AF161</f>
        <v>938.46000000000015</v>
      </c>
      <c r="AH161" s="122"/>
      <c r="AI161" s="123"/>
      <c r="AJ161" s="122"/>
      <c r="AK161" s="123"/>
      <c r="AL161" s="123"/>
      <c r="AM161" s="122"/>
      <c r="AN161" s="123"/>
      <c r="AO161" s="124"/>
      <c r="AP161" s="124"/>
      <c r="AQ161" s="124"/>
      <c r="AR161" s="125"/>
      <c r="AS161" s="124"/>
      <c r="AT161" s="124"/>
      <c r="AU161" s="125"/>
      <c r="AV161" s="126"/>
      <c r="AW161" s="126"/>
      <c r="AX161" s="114"/>
      <c r="AY161" s="126"/>
      <c r="AZ161" s="114"/>
      <c r="BA161" s="114"/>
      <c r="BB161" s="126"/>
      <c r="BC161" s="127"/>
      <c r="BD161" s="128"/>
      <c r="BE161" s="128"/>
      <c r="BF161" s="127"/>
      <c r="BG161" s="128"/>
      <c r="BH161" s="128"/>
      <c r="BI161" s="127"/>
      <c r="BJ161" s="129"/>
      <c r="BK161" s="130"/>
      <c r="BL161" s="130"/>
      <c r="BM161" s="130"/>
      <c r="BN161" s="130"/>
      <c r="BO161" s="130"/>
      <c r="BP161" s="129"/>
      <c r="BQ161" s="131">
        <f t="shared" si="131"/>
        <v>0</v>
      </c>
      <c r="BR161" s="132">
        <v>0</v>
      </c>
      <c r="BS161" s="132">
        <f>IF(BQ161=" "," ", ROUND(+BQ161*Y161/12,2))</f>
        <v>0</v>
      </c>
      <c r="BT161" s="132">
        <f>BR161+BS161</f>
        <v>0</v>
      </c>
      <c r="BU161" s="132">
        <v>0</v>
      </c>
      <c r="BV161" s="132">
        <f>ROUND(BS161*$AC$1,2)</f>
        <v>0</v>
      </c>
      <c r="BW161" s="131">
        <f>BU161+BV161</f>
        <v>0</v>
      </c>
      <c r="BX161" s="64">
        <f t="shared" si="136"/>
        <v>2746.64</v>
      </c>
      <c r="BY161" s="65">
        <v>894.87999999999965</v>
      </c>
      <c r="BZ161" s="65">
        <f>IF(BX161=" "," ", ROUND(+BX161*Y161/12,2))</f>
        <v>45.78</v>
      </c>
      <c r="CA161" s="65">
        <f>BY161+BZ161</f>
        <v>940.65999999999963</v>
      </c>
      <c r="CB161" s="65">
        <v>882.20999999999981</v>
      </c>
      <c r="CC161" s="65">
        <f>ROUND(BZ161*$AC$1,2)</f>
        <v>45.14</v>
      </c>
      <c r="CD161" s="64">
        <f>CB161+CC161</f>
        <v>927.3499999999998</v>
      </c>
      <c r="CE161" s="367">
        <f t="shared" si="141"/>
        <v>48.610000000000582</v>
      </c>
      <c r="CF161" s="368">
        <v>9.8500000000000032</v>
      </c>
      <c r="CG161" s="368">
        <f t="shared" si="150"/>
        <v>0.81</v>
      </c>
      <c r="CH161" s="368">
        <f t="shared" si="151"/>
        <v>10.660000000000004</v>
      </c>
      <c r="CI161" s="368">
        <v>9.74</v>
      </c>
      <c r="CJ161" s="368">
        <f t="shared" si="152"/>
        <v>0.8</v>
      </c>
      <c r="CK161" s="367">
        <f t="shared" si="142"/>
        <v>10.540000000000001</v>
      </c>
      <c r="CL161" s="66">
        <f t="shared" si="143"/>
        <v>11.260000000000218</v>
      </c>
      <c r="CM161" s="67">
        <v>0.38</v>
      </c>
      <c r="CN161" s="67">
        <f t="shared" si="146"/>
        <v>0.19</v>
      </c>
      <c r="CO161" s="67">
        <f t="shared" si="147"/>
        <v>0.57000000000000006</v>
      </c>
      <c r="CP161" s="67">
        <v>0.38</v>
      </c>
      <c r="CQ161" s="67">
        <f t="shared" si="148"/>
        <v>0.19</v>
      </c>
      <c r="CR161" s="66">
        <f t="shared" si="149"/>
        <v>0.57000000000000006</v>
      </c>
    </row>
    <row r="162" spans="1:96" s="121" customFormat="1">
      <c r="A162" s="118"/>
      <c r="B162" s="118"/>
      <c r="C162" s="115" t="s">
        <v>171</v>
      </c>
      <c r="D162" s="117" t="s">
        <v>187</v>
      </c>
      <c r="E162" s="119">
        <v>0</v>
      </c>
      <c r="F162" s="119"/>
      <c r="G162" s="120">
        <v>0</v>
      </c>
      <c r="H162" s="119"/>
      <c r="I162" s="120">
        <v>0</v>
      </c>
      <c r="J162" s="119"/>
      <c r="K162" s="120">
        <v>0</v>
      </c>
      <c r="M162" s="120">
        <v>0</v>
      </c>
      <c r="N162" s="141"/>
      <c r="O162" s="53">
        <v>2153.4499999999998</v>
      </c>
      <c r="P162" s="141"/>
      <c r="Q162" s="53">
        <v>2679.869999999999</v>
      </c>
      <c r="R162" s="53"/>
      <c r="S162" s="53">
        <v>572.1899999999996</v>
      </c>
      <c r="T162" s="141"/>
      <c r="U162" s="53">
        <f t="shared" si="144"/>
        <v>0</v>
      </c>
      <c r="V162" s="141"/>
      <c r="W162" s="53">
        <v>5405.5099999999984</v>
      </c>
      <c r="X162" s="53"/>
      <c r="Y162" s="116">
        <v>0.2</v>
      </c>
      <c r="Z162" s="140"/>
      <c r="AA162" s="350">
        <f t="shared" si="127"/>
        <v>5405.5099999999984</v>
      </c>
      <c r="AB162" s="349">
        <v>2232.2399999999993</v>
      </c>
      <c r="AC162" s="350">
        <f t="shared" si="145"/>
        <v>90.09</v>
      </c>
      <c r="AD162" s="351">
        <f t="shared" si="128"/>
        <v>2322.3299999999995</v>
      </c>
      <c r="AE162" s="349">
        <v>2200.2199999999993</v>
      </c>
      <c r="AF162" s="350">
        <f t="shared" si="129"/>
        <v>88.83</v>
      </c>
      <c r="AG162" s="350">
        <f t="shared" si="130"/>
        <v>2289.0499999999993</v>
      </c>
      <c r="AH162" s="122">
        <f t="shared" ref="AH162:AH185" si="154">E162</f>
        <v>0</v>
      </c>
      <c r="AI162" s="123"/>
      <c r="AJ162" s="122">
        <f t="shared" ref="AJ162:AJ183" si="155">IF(AH162=" "," ", ROUND(+AH162*Y162/12,2))</f>
        <v>0</v>
      </c>
      <c r="AK162" s="123"/>
      <c r="AL162" s="123">
        <v>0</v>
      </c>
      <c r="AM162" s="122">
        <f t="shared" ref="AM162:AM183" si="156">ROUND(AJ162*$AC$1,2)</f>
        <v>0</v>
      </c>
      <c r="AN162" s="123">
        <f t="shared" ref="AN162:AN185" si="157">AL162+AM162</f>
        <v>0</v>
      </c>
      <c r="AO162" s="124">
        <f t="shared" ref="AO162:AO185" si="158">G162</f>
        <v>0</v>
      </c>
      <c r="AP162" s="124">
        <v>0</v>
      </c>
      <c r="AQ162" s="124">
        <f t="shared" ref="AQ162:AQ183" si="159">IF(AO162=" "," ", ROUND(+AO162*Y162/12,2))</f>
        <v>0</v>
      </c>
      <c r="AR162" s="125">
        <f t="shared" ref="AR162:AR183" si="160">AP162+AQ162</f>
        <v>0</v>
      </c>
      <c r="AS162" s="124">
        <v>0</v>
      </c>
      <c r="AT162" s="124">
        <f t="shared" ref="AT162:AT183" si="161">ROUND(AQ162*$AC$1,2)</f>
        <v>0</v>
      </c>
      <c r="AU162" s="125">
        <f t="shared" ref="AU162:AU183" si="162">AS162+AT162</f>
        <v>0</v>
      </c>
      <c r="AV162" s="126">
        <f>I162</f>
        <v>0</v>
      </c>
      <c r="AW162" s="126">
        <v>0</v>
      </c>
      <c r="AX162" s="114">
        <f t="shared" ref="AX162:AX183" si="163">IF(AV162=" "," ", ROUND(+AV162*Y162/12,2))</f>
        <v>0</v>
      </c>
      <c r="AY162" s="126">
        <f t="shared" ref="AY162:AY185" si="164">AW162+AX162</f>
        <v>0</v>
      </c>
      <c r="AZ162" s="114">
        <v>0</v>
      </c>
      <c r="BA162" s="114">
        <f t="shared" ref="BA162:BA183" si="165">ROUND(AX162*$AC$1,2)</f>
        <v>0</v>
      </c>
      <c r="BB162" s="126">
        <f t="shared" ref="BB162:BB183" si="166">BA162+AZ162</f>
        <v>0</v>
      </c>
      <c r="BC162" s="127">
        <f t="shared" ref="BC162:BC185" si="167">K162</f>
        <v>0</v>
      </c>
      <c r="BD162" s="128">
        <v>0</v>
      </c>
      <c r="BE162" s="128">
        <f t="shared" ref="BE162:BE183" si="168">IF(BC162=" "," ", ROUND(+BC162*Y162/12,2))</f>
        <v>0</v>
      </c>
      <c r="BF162" s="127">
        <f t="shared" ref="BF162:BF183" si="169">BD162+BE162</f>
        <v>0</v>
      </c>
      <c r="BG162" s="128">
        <v>0</v>
      </c>
      <c r="BH162" s="128">
        <f t="shared" ref="BH162:BH183" si="170">ROUND(BE162*$AC$1,2)</f>
        <v>0</v>
      </c>
      <c r="BI162" s="127">
        <f t="shared" ref="BI162:BI183" si="171">BH162+BG162</f>
        <v>0</v>
      </c>
      <c r="BJ162" s="129">
        <f t="shared" ref="BJ162:BJ185" si="172">M162</f>
        <v>0</v>
      </c>
      <c r="BK162" s="130">
        <v>0</v>
      </c>
      <c r="BL162" s="130">
        <f t="shared" ref="BL162:BL183" si="173">IF(BJ162=" "," ", ROUND(+BJ162*Y162/12,2))</f>
        <v>0</v>
      </c>
      <c r="BM162" s="130">
        <f t="shared" ref="BM162:BM183" si="174">BK162+BL162</f>
        <v>0</v>
      </c>
      <c r="BN162" s="130">
        <v>0</v>
      </c>
      <c r="BO162" s="130">
        <f t="shared" ref="BO162:BO183" si="175">ROUND(BL162*$AC$1,2)</f>
        <v>0</v>
      </c>
      <c r="BP162" s="129">
        <f t="shared" ref="BP162:BP183" si="176">BN162+BO162</f>
        <v>0</v>
      </c>
      <c r="BQ162" s="131">
        <f t="shared" si="131"/>
        <v>2153.4499999999998</v>
      </c>
      <c r="BR162" s="132">
        <v>1124.9199999999998</v>
      </c>
      <c r="BS162" s="132">
        <f t="shared" si="132"/>
        <v>35.89</v>
      </c>
      <c r="BT162" s="132">
        <f t="shared" si="133"/>
        <v>1160.81</v>
      </c>
      <c r="BU162" s="132">
        <v>1108.6500000000001</v>
      </c>
      <c r="BV162" s="132">
        <f t="shared" si="134"/>
        <v>35.39</v>
      </c>
      <c r="BW162" s="131">
        <f t="shared" si="135"/>
        <v>1144.0400000000002</v>
      </c>
      <c r="BX162" s="64">
        <f t="shared" si="136"/>
        <v>2679.869999999999</v>
      </c>
      <c r="BY162" s="65">
        <v>980.49999999999955</v>
      </c>
      <c r="BZ162" s="65">
        <f>IF(BX162=" "," ", ROUND(+BX162*Y162/12,2))</f>
        <v>44.66</v>
      </c>
      <c r="CA162" s="65">
        <f t="shared" si="138"/>
        <v>1025.1599999999996</v>
      </c>
      <c r="CB162" s="65">
        <v>966.44999999999959</v>
      </c>
      <c r="CC162" s="65">
        <f t="shared" si="139"/>
        <v>44.03</v>
      </c>
      <c r="CD162" s="64">
        <f t="shared" si="140"/>
        <v>1010.4799999999996</v>
      </c>
      <c r="CE162" s="367">
        <f t="shared" si="141"/>
        <v>572.1899999999996</v>
      </c>
      <c r="CF162" s="368">
        <v>126.77999999999994</v>
      </c>
      <c r="CG162" s="368">
        <f t="shared" si="150"/>
        <v>9.5399999999999991</v>
      </c>
      <c r="CH162" s="368">
        <f t="shared" si="151"/>
        <v>136.31999999999994</v>
      </c>
      <c r="CI162" s="368">
        <v>125.03999999999998</v>
      </c>
      <c r="CJ162" s="368">
        <f t="shared" si="152"/>
        <v>9.41</v>
      </c>
      <c r="CK162" s="367">
        <f t="shared" si="142"/>
        <v>134.44999999999999</v>
      </c>
      <c r="CL162" s="66">
        <f t="shared" si="143"/>
        <v>0</v>
      </c>
      <c r="CM162" s="67">
        <v>0</v>
      </c>
      <c r="CN162" s="67">
        <f t="shared" si="146"/>
        <v>0</v>
      </c>
      <c r="CO162" s="67">
        <f t="shared" si="147"/>
        <v>0</v>
      </c>
      <c r="CP162" s="67">
        <v>0</v>
      </c>
      <c r="CQ162" s="67">
        <f t="shared" si="148"/>
        <v>0</v>
      </c>
      <c r="CR162" s="66">
        <f t="shared" si="149"/>
        <v>0</v>
      </c>
    </row>
    <row r="163" spans="1:96" s="121" customFormat="1">
      <c r="A163" s="118"/>
      <c r="B163" s="118"/>
      <c r="C163" s="115" t="s">
        <v>171</v>
      </c>
      <c r="D163" s="117" t="s">
        <v>188</v>
      </c>
      <c r="E163" s="119">
        <v>0</v>
      </c>
      <c r="F163" s="119"/>
      <c r="G163" s="120">
        <v>0</v>
      </c>
      <c r="H163" s="119"/>
      <c r="I163" s="120">
        <v>0</v>
      </c>
      <c r="J163" s="119"/>
      <c r="K163" s="120">
        <v>0</v>
      </c>
      <c r="M163" s="120">
        <v>0</v>
      </c>
      <c r="N163" s="141"/>
      <c r="O163" s="53">
        <v>0</v>
      </c>
      <c r="P163" s="141"/>
      <c r="Q163" s="53">
        <v>5113.1900000000014</v>
      </c>
      <c r="R163" s="53"/>
      <c r="S163" s="53">
        <v>586.74999999999727</v>
      </c>
      <c r="T163" s="141"/>
      <c r="U163" s="53">
        <f t="shared" si="144"/>
        <v>0</v>
      </c>
      <c r="V163" s="141"/>
      <c r="W163" s="53">
        <v>5699.9399999999987</v>
      </c>
      <c r="X163" s="53"/>
      <c r="Y163" s="116">
        <v>0.2</v>
      </c>
      <c r="Z163" s="140"/>
      <c r="AA163" s="350">
        <f t="shared" si="127"/>
        <v>5699.9399999999987</v>
      </c>
      <c r="AB163" s="349">
        <v>1638.4499999999998</v>
      </c>
      <c r="AC163" s="350">
        <f>IF(AA163=" "," ", ROUND(+AA163*Y163/12,2))</f>
        <v>95</v>
      </c>
      <c r="AD163" s="351">
        <f>AB163+AC163</f>
        <v>1733.4499999999998</v>
      </c>
      <c r="AE163" s="349">
        <v>1615.4000000000003</v>
      </c>
      <c r="AF163" s="350">
        <f>ROUND(AC163*$AC$1,2)</f>
        <v>93.67</v>
      </c>
      <c r="AG163" s="350">
        <f>AE163+AF163</f>
        <v>1709.0700000000004</v>
      </c>
      <c r="AH163" s="122">
        <f t="shared" si="154"/>
        <v>0</v>
      </c>
      <c r="AI163" s="123"/>
      <c r="AJ163" s="122">
        <f>IF(AH163=" "," ", ROUND(+AH163*Y163/12,2))</f>
        <v>0</v>
      </c>
      <c r="AK163" s="123"/>
      <c r="AL163" s="123">
        <v>0</v>
      </c>
      <c r="AM163" s="122">
        <f>ROUND(AJ163*$AC$1,2)</f>
        <v>0</v>
      </c>
      <c r="AN163" s="123">
        <f t="shared" si="157"/>
        <v>0</v>
      </c>
      <c r="AO163" s="124">
        <f t="shared" si="158"/>
        <v>0</v>
      </c>
      <c r="AP163" s="124">
        <v>0</v>
      </c>
      <c r="AQ163" s="124">
        <f>IF(AO163=" "," ", ROUND(+AO163*Y163/12,2))</f>
        <v>0</v>
      </c>
      <c r="AR163" s="125">
        <f>AP163+AQ163</f>
        <v>0</v>
      </c>
      <c r="AS163" s="124">
        <v>0</v>
      </c>
      <c r="AT163" s="124">
        <f>ROUND(AQ163*$AC$1,2)</f>
        <v>0</v>
      </c>
      <c r="AU163" s="125">
        <f>AS163+AT163</f>
        <v>0</v>
      </c>
      <c r="AV163" s="126">
        <f>I163</f>
        <v>0</v>
      </c>
      <c r="AW163" s="126">
        <v>0</v>
      </c>
      <c r="AX163" s="114">
        <f>IF(AV163=" "," ", ROUND(+AV163*Y163/12,2))</f>
        <v>0</v>
      </c>
      <c r="AY163" s="126">
        <f t="shared" si="164"/>
        <v>0</v>
      </c>
      <c r="AZ163" s="114">
        <v>0</v>
      </c>
      <c r="BA163" s="114">
        <f>ROUND(AX163*$AC$1,2)</f>
        <v>0</v>
      </c>
      <c r="BB163" s="126">
        <f>BA163+AZ163</f>
        <v>0</v>
      </c>
      <c r="BC163" s="127">
        <f t="shared" si="167"/>
        <v>0</v>
      </c>
      <c r="BD163" s="128">
        <v>0</v>
      </c>
      <c r="BE163" s="128">
        <f>IF(BC163=" "," ", ROUND(+BC163*Y163/12,2))</f>
        <v>0</v>
      </c>
      <c r="BF163" s="127">
        <f>BD163+BE163</f>
        <v>0</v>
      </c>
      <c r="BG163" s="128">
        <v>0</v>
      </c>
      <c r="BH163" s="128">
        <f>ROUND(BE163*$AC$1,2)</f>
        <v>0</v>
      </c>
      <c r="BI163" s="127">
        <f>BH163+BG163</f>
        <v>0</v>
      </c>
      <c r="BJ163" s="129">
        <f t="shared" si="172"/>
        <v>0</v>
      </c>
      <c r="BK163" s="130">
        <v>0</v>
      </c>
      <c r="BL163" s="130">
        <f>IF(BJ163=" "," ", ROUND(+BJ163*Y163/12,2))</f>
        <v>0</v>
      </c>
      <c r="BM163" s="130">
        <f>BK163+BL163</f>
        <v>0</v>
      </c>
      <c r="BN163" s="130">
        <v>0</v>
      </c>
      <c r="BO163" s="130">
        <f>ROUND(BL163*$AC$1,2)</f>
        <v>0</v>
      </c>
      <c r="BP163" s="129">
        <f>BN163+BO163</f>
        <v>0</v>
      </c>
      <c r="BQ163" s="131">
        <f t="shared" si="131"/>
        <v>0</v>
      </c>
      <c r="BR163" s="132">
        <v>0</v>
      </c>
      <c r="BS163" s="132">
        <f>IF(BQ163=" "," ", ROUND(+BQ163*Y163/12,2))</f>
        <v>0</v>
      </c>
      <c r="BT163" s="132">
        <f>BR163+BS163</f>
        <v>0</v>
      </c>
      <c r="BU163" s="132">
        <v>0</v>
      </c>
      <c r="BV163" s="132">
        <f>ROUND(BS163*$AC$1,2)</f>
        <v>0</v>
      </c>
      <c r="BW163" s="131">
        <f>BU163+BV163</f>
        <v>0</v>
      </c>
      <c r="BX163" s="64">
        <f t="shared" si="136"/>
        <v>5113.1900000000014</v>
      </c>
      <c r="BY163" s="65">
        <v>1525.7500000000002</v>
      </c>
      <c r="BZ163" s="65">
        <f>IF(BX163=" "," ", ROUND(+BX163*Y163/12,2))</f>
        <v>85.22</v>
      </c>
      <c r="CA163" s="65">
        <f>BY163+BZ163</f>
        <v>1610.9700000000003</v>
      </c>
      <c r="CB163" s="65">
        <v>1504.3299999999997</v>
      </c>
      <c r="CC163" s="65">
        <f>ROUND(BZ163*$AC$1,2)</f>
        <v>84.03</v>
      </c>
      <c r="CD163" s="64">
        <f>CB163+CC163</f>
        <v>1588.3599999999997</v>
      </c>
      <c r="CE163" s="367">
        <f t="shared" si="141"/>
        <v>586.74999999999727</v>
      </c>
      <c r="CF163" s="368">
        <v>112.7</v>
      </c>
      <c r="CG163" s="368">
        <f t="shared" si="150"/>
        <v>9.7799999999999994</v>
      </c>
      <c r="CH163" s="368">
        <f t="shared" si="151"/>
        <v>122.48</v>
      </c>
      <c r="CI163" s="368">
        <v>111.1</v>
      </c>
      <c r="CJ163" s="368">
        <f t="shared" si="152"/>
        <v>9.64</v>
      </c>
      <c r="CK163" s="367">
        <f t="shared" si="142"/>
        <v>120.74</v>
      </c>
      <c r="CL163" s="66">
        <f t="shared" si="143"/>
        <v>0</v>
      </c>
      <c r="CM163" s="67">
        <v>0</v>
      </c>
      <c r="CN163" s="67">
        <f t="shared" si="146"/>
        <v>0</v>
      </c>
      <c r="CO163" s="67">
        <f t="shared" si="147"/>
        <v>0</v>
      </c>
      <c r="CP163" s="67">
        <v>0</v>
      </c>
      <c r="CQ163" s="67">
        <f t="shared" si="148"/>
        <v>0</v>
      </c>
      <c r="CR163" s="66">
        <f t="shared" si="149"/>
        <v>0</v>
      </c>
    </row>
    <row r="164" spans="1:96" s="121" customFormat="1">
      <c r="A164" s="118"/>
      <c r="B164" s="118"/>
      <c r="C164" s="115" t="s">
        <v>171</v>
      </c>
      <c r="D164" s="117" t="s">
        <v>189</v>
      </c>
      <c r="E164" s="119"/>
      <c r="F164" s="119"/>
      <c r="G164" s="120"/>
      <c r="H164" s="119"/>
      <c r="I164" s="120"/>
      <c r="J164" s="119"/>
      <c r="K164" s="120"/>
      <c r="M164" s="120"/>
      <c r="N164" s="141"/>
      <c r="O164" s="53"/>
      <c r="P164" s="141"/>
      <c r="Q164" s="53">
        <v>786.74</v>
      </c>
      <c r="R164" s="53"/>
      <c r="S164" s="53">
        <v>507.30999999999995</v>
      </c>
      <c r="T164" s="141"/>
      <c r="U164" s="53">
        <f t="shared" si="144"/>
        <v>0</v>
      </c>
      <c r="V164" s="141"/>
      <c r="W164" s="53">
        <v>1294.05</v>
      </c>
      <c r="X164" s="53"/>
      <c r="Y164" s="116">
        <v>0.2</v>
      </c>
      <c r="Z164" s="140"/>
      <c r="AA164" s="350">
        <f t="shared" si="127"/>
        <v>1294.05</v>
      </c>
      <c r="AB164" s="349">
        <v>336.49999999999994</v>
      </c>
      <c r="AC164" s="350">
        <f>IF(AA164=" "," ", ROUND(+AA164*Y164/12,2))</f>
        <v>21.57</v>
      </c>
      <c r="AD164" s="351">
        <f>AB164+AC164</f>
        <v>358.06999999999994</v>
      </c>
      <c r="AE164" s="349">
        <v>331.78999999999996</v>
      </c>
      <c r="AF164" s="350">
        <f>ROUND(AC164*$AC$1,2)</f>
        <v>21.27</v>
      </c>
      <c r="AG164" s="350">
        <f>AE164+AF164</f>
        <v>353.05999999999995</v>
      </c>
      <c r="AH164" s="122">
        <f t="shared" si="154"/>
        <v>0</v>
      </c>
      <c r="AI164" s="123"/>
      <c r="AJ164" s="122">
        <f>IF(AH164=" "," ", ROUND(+AH164*Y164/12,2))</f>
        <v>0</v>
      </c>
      <c r="AK164" s="123"/>
      <c r="AL164" s="123">
        <v>0</v>
      </c>
      <c r="AM164" s="122">
        <f>ROUND(AJ164*$AC$1,2)</f>
        <v>0</v>
      </c>
      <c r="AN164" s="123">
        <f t="shared" si="157"/>
        <v>0</v>
      </c>
      <c r="AO164" s="124">
        <f t="shared" si="158"/>
        <v>0</v>
      </c>
      <c r="AP164" s="124">
        <v>0</v>
      </c>
      <c r="AQ164" s="124">
        <f>IF(AO164=" "," ", ROUND(+AO164*Y164/12,2))</f>
        <v>0</v>
      </c>
      <c r="AR164" s="125">
        <f>AP164+AQ164</f>
        <v>0</v>
      </c>
      <c r="AS164" s="124">
        <v>0</v>
      </c>
      <c r="AT164" s="124">
        <f>ROUND(AQ164*$AC$1,2)</f>
        <v>0</v>
      </c>
      <c r="AU164" s="125">
        <f>AS164+AT164</f>
        <v>0</v>
      </c>
      <c r="AV164" s="126">
        <f>I164</f>
        <v>0</v>
      </c>
      <c r="AW164" s="126">
        <v>0</v>
      </c>
      <c r="AX164" s="114">
        <f>IF(AV164=" "," ", ROUND(+AV164*Y164/12,2))</f>
        <v>0</v>
      </c>
      <c r="AY164" s="126">
        <f t="shared" si="164"/>
        <v>0</v>
      </c>
      <c r="AZ164" s="114">
        <v>0</v>
      </c>
      <c r="BA164" s="114">
        <f>ROUND(AX164*$AC$1,2)</f>
        <v>0</v>
      </c>
      <c r="BB164" s="126">
        <f>BA164+AZ164</f>
        <v>0</v>
      </c>
      <c r="BC164" s="127">
        <f t="shared" si="167"/>
        <v>0</v>
      </c>
      <c r="BD164" s="128">
        <v>0</v>
      </c>
      <c r="BE164" s="128">
        <f>IF(BC164=" "," ", ROUND(+BC164*Y164/12,2))</f>
        <v>0</v>
      </c>
      <c r="BF164" s="127">
        <f>BD164+BE164</f>
        <v>0</v>
      </c>
      <c r="BG164" s="128">
        <v>0</v>
      </c>
      <c r="BH164" s="128">
        <f>ROUND(BE164*$AC$1,2)</f>
        <v>0</v>
      </c>
      <c r="BI164" s="127">
        <f>BH164+BG164</f>
        <v>0</v>
      </c>
      <c r="BJ164" s="129">
        <f t="shared" si="172"/>
        <v>0</v>
      </c>
      <c r="BK164" s="130">
        <v>0</v>
      </c>
      <c r="BL164" s="130">
        <f>IF(BJ164=" "," ", ROUND(+BJ164*Y164/12,2))</f>
        <v>0</v>
      </c>
      <c r="BM164" s="130">
        <f>BK164+BL164</f>
        <v>0</v>
      </c>
      <c r="BN164" s="130">
        <v>0</v>
      </c>
      <c r="BO164" s="130">
        <f>ROUND(BL164*$AC$1,2)</f>
        <v>0</v>
      </c>
      <c r="BP164" s="129">
        <f>BN164+BO164</f>
        <v>0</v>
      </c>
      <c r="BQ164" s="131">
        <f t="shared" si="131"/>
        <v>0</v>
      </c>
      <c r="BR164" s="132">
        <v>0</v>
      </c>
      <c r="BS164" s="132">
        <f>IF(BQ164=" "," ", ROUND(+BQ164*Y164/12,2))</f>
        <v>0</v>
      </c>
      <c r="BT164" s="132">
        <f>BR164+BS164</f>
        <v>0</v>
      </c>
      <c r="BU164" s="132">
        <v>0</v>
      </c>
      <c r="BV164" s="132">
        <f>ROUND(BS164*$AC$1,2)</f>
        <v>0</v>
      </c>
      <c r="BW164" s="131">
        <f>BU164+BV164</f>
        <v>0</v>
      </c>
      <c r="BX164" s="64">
        <f t="shared" si="136"/>
        <v>786.74</v>
      </c>
      <c r="BY164" s="65">
        <v>221.72000000000008</v>
      </c>
      <c r="BZ164" s="65">
        <f>IF(BX164=" "," ", ROUND(+BX164*Y164/12,2))</f>
        <v>13.11</v>
      </c>
      <c r="CA164" s="65">
        <f>BY164+BZ164</f>
        <v>234.8300000000001</v>
      </c>
      <c r="CB164" s="65">
        <v>218.66000000000008</v>
      </c>
      <c r="CC164" s="65">
        <f>ROUND(BZ164*$AC$1,2)</f>
        <v>12.93</v>
      </c>
      <c r="CD164" s="64">
        <f>CB164+CC164</f>
        <v>231.59000000000009</v>
      </c>
      <c r="CE164" s="367">
        <f t="shared" si="141"/>
        <v>507.30999999999995</v>
      </c>
      <c r="CF164" s="368">
        <v>114.76000000000005</v>
      </c>
      <c r="CG164" s="368">
        <f t="shared" si="150"/>
        <v>8.4600000000000009</v>
      </c>
      <c r="CH164" s="368">
        <f t="shared" si="151"/>
        <v>123.22000000000006</v>
      </c>
      <c r="CI164" s="368">
        <v>113.14000000000003</v>
      </c>
      <c r="CJ164" s="368">
        <f t="shared" si="152"/>
        <v>8.34</v>
      </c>
      <c r="CK164" s="367">
        <f t="shared" si="142"/>
        <v>121.48000000000003</v>
      </c>
      <c r="CL164" s="66">
        <f t="shared" si="143"/>
        <v>0</v>
      </c>
      <c r="CM164" s="67">
        <v>0</v>
      </c>
      <c r="CN164" s="67">
        <f t="shared" si="146"/>
        <v>0</v>
      </c>
      <c r="CO164" s="67">
        <f t="shared" si="147"/>
        <v>0</v>
      </c>
      <c r="CP164" s="67">
        <v>0</v>
      </c>
      <c r="CQ164" s="67">
        <f t="shared" si="148"/>
        <v>0</v>
      </c>
      <c r="CR164" s="66">
        <f t="shared" si="149"/>
        <v>0</v>
      </c>
    </row>
    <row r="165" spans="1:96" s="121" customFormat="1">
      <c r="A165" s="118"/>
      <c r="B165" s="118"/>
      <c r="C165" s="115" t="s">
        <v>171</v>
      </c>
      <c r="D165" s="133" t="s">
        <v>190</v>
      </c>
      <c r="E165" s="119"/>
      <c r="F165" s="119"/>
      <c r="G165" s="120"/>
      <c r="H165" s="119"/>
      <c r="I165" s="120"/>
      <c r="J165" s="119"/>
      <c r="K165" s="120"/>
      <c r="M165" s="120"/>
      <c r="N165" s="141"/>
      <c r="O165" s="53"/>
      <c r="P165" s="141"/>
      <c r="Q165" s="53"/>
      <c r="R165" s="53"/>
      <c r="S165" s="53">
        <v>55.680000000000007</v>
      </c>
      <c r="T165" s="141"/>
      <c r="U165" s="53">
        <f t="shared" si="144"/>
        <v>114.23000000000002</v>
      </c>
      <c r="V165" s="141"/>
      <c r="W165" s="53">
        <v>169.91000000000003</v>
      </c>
      <c r="X165" s="53"/>
      <c r="Y165" s="116">
        <v>0.2</v>
      </c>
      <c r="Z165" s="140"/>
      <c r="AA165" s="350">
        <f t="shared" si="127"/>
        <v>169.91000000000003</v>
      </c>
      <c r="AB165" s="349">
        <v>7.0500000000000007</v>
      </c>
      <c r="AC165" s="350">
        <f>IF(AA165=" "," ", ROUND(+AA165*Y165/12,2))</f>
        <v>2.83</v>
      </c>
      <c r="AD165" s="351">
        <f>AB165+AC165</f>
        <v>9.8800000000000008</v>
      </c>
      <c r="AE165" s="349">
        <v>6.9499999999999993</v>
      </c>
      <c r="AF165" s="350">
        <f>ROUND(AC165*$AC$1,2)</f>
        <v>2.79</v>
      </c>
      <c r="AG165" s="350">
        <f>AE165+AF165</f>
        <v>9.7399999999999984</v>
      </c>
      <c r="AH165" s="122">
        <f t="shared" si="154"/>
        <v>0</v>
      </c>
      <c r="AI165" s="123">
        <v>0</v>
      </c>
      <c r="AJ165" s="122">
        <f>IF(AH165=" "," ", ROUND(+AH165*Y165/12,2))</f>
        <v>0</v>
      </c>
      <c r="AK165" s="123">
        <f>AI165+AJ165</f>
        <v>0</v>
      </c>
      <c r="AL165" s="123">
        <v>0</v>
      </c>
      <c r="AM165" s="122">
        <f>ROUND(AJ165*$AC$1,2)</f>
        <v>0</v>
      </c>
      <c r="AN165" s="123">
        <f t="shared" si="157"/>
        <v>0</v>
      </c>
      <c r="AO165" s="124">
        <f t="shared" si="158"/>
        <v>0</v>
      </c>
      <c r="AP165" s="124">
        <v>0</v>
      </c>
      <c r="AQ165" s="124">
        <f>IF(AO165=" "," ", ROUND(+AO165*Y165/12,2))</f>
        <v>0</v>
      </c>
      <c r="AR165" s="125">
        <f>AP165+AQ165</f>
        <v>0</v>
      </c>
      <c r="AS165" s="124">
        <v>0</v>
      </c>
      <c r="AT165" s="124">
        <f>ROUND(AQ165*$AC$1,2)</f>
        <v>0</v>
      </c>
      <c r="AU165" s="125">
        <f>AS165+AT165</f>
        <v>0</v>
      </c>
      <c r="AV165" s="126">
        <v>0</v>
      </c>
      <c r="AW165" s="126">
        <v>0</v>
      </c>
      <c r="AX165" s="114">
        <f>IF(AV165=" "," ", ROUND(+AV165*Y165/12,2))</f>
        <v>0</v>
      </c>
      <c r="AY165" s="126">
        <f t="shared" si="164"/>
        <v>0</v>
      </c>
      <c r="AZ165" s="114">
        <v>0</v>
      </c>
      <c r="BA165" s="114">
        <f>ROUND(AX165*$AC$1,2)</f>
        <v>0</v>
      </c>
      <c r="BB165" s="126">
        <f>BA165+AZ165</f>
        <v>0</v>
      </c>
      <c r="BC165" s="127">
        <f t="shared" si="167"/>
        <v>0</v>
      </c>
      <c r="BD165" s="128">
        <v>0</v>
      </c>
      <c r="BE165" s="128">
        <f>IF(BC165=" "," ", ROUND(+BC165*Y165/12,2))</f>
        <v>0</v>
      </c>
      <c r="BF165" s="127">
        <f>BD165+BE165</f>
        <v>0</v>
      </c>
      <c r="BG165" s="128">
        <v>0</v>
      </c>
      <c r="BH165" s="128">
        <f>ROUND(BE165*$AC$1,2)</f>
        <v>0</v>
      </c>
      <c r="BI165" s="127">
        <f>BH165+BG165</f>
        <v>0</v>
      </c>
      <c r="BJ165" s="129">
        <f t="shared" si="172"/>
        <v>0</v>
      </c>
      <c r="BK165" s="130">
        <v>0</v>
      </c>
      <c r="BL165" s="130">
        <f>IF(BJ165=" "," ", ROUND(+BJ165*Y165/12,2))</f>
        <v>0</v>
      </c>
      <c r="BM165" s="130">
        <f>BK165+BL165</f>
        <v>0</v>
      </c>
      <c r="BN165" s="130">
        <v>0</v>
      </c>
      <c r="BO165" s="130">
        <f>ROUND(BL165*$AC$1,2)</f>
        <v>0</v>
      </c>
      <c r="BP165" s="129">
        <f>BN165+BO165</f>
        <v>0</v>
      </c>
      <c r="BQ165" s="131">
        <f t="shared" si="131"/>
        <v>0</v>
      </c>
      <c r="BR165" s="132">
        <v>0</v>
      </c>
      <c r="BS165" s="132">
        <f>IF(BQ165=" "," ", ROUND(+BQ165*Y165/12,2))</f>
        <v>0</v>
      </c>
      <c r="BT165" s="132">
        <f>BR165+BS165</f>
        <v>0</v>
      </c>
      <c r="BU165" s="132">
        <v>0</v>
      </c>
      <c r="BV165" s="132">
        <f>ROUND(BS165*$AC$1,2)</f>
        <v>0</v>
      </c>
      <c r="BW165" s="131">
        <f>BU165+BV165</f>
        <v>0</v>
      </c>
      <c r="BX165" s="64">
        <f t="shared" si="136"/>
        <v>0</v>
      </c>
      <c r="BY165" s="65">
        <v>0</v>
      </c>
      <c r="BZ165" s="65">
        <f>IF(BX165=" "," ", ROUND(+BX165*Y165/12,2))</f>
        <v>0</v>
      </c>
      <c r="CA165" s="65">
        <f>BY165+BZ165</f>
        <v>0</v>
      </c>
      <c r="CB165" s="65">
        <v>0</v>
      </c>
      <c r="CC165" s="65">
        <f>ROUND(BZ165*$AC$1,2)</f>
        <v>0</v>
      </c>
      <c r="CD165" s="64">
        <f>CB165+CC165</f>
        <v>0</v>
      </c>
      <c r="CE165" s="367">
        <f t="shared" si="141"/>
        <v>55.680000000000007</v>
      </c>
      <c r="CF165" s="368">
        <v>4.46</v>
      </c>
      <c r="CG165" s="368">
        <f t="shared" si="150"/>
        <v>0.93</v>
      </c>
      <c r="CH165" s="368">
        <f t="shared" si="151"/>
        <v>5.39</v>
      </c>
      <c r="CI165" s="368">
        <v>4.41</v>
      </c>
      <c r="CJ165" s="368">
        <f t="shared" si="152"/>
        <v>0.92</v>
      </c>
      <c r="CK165" s="367">
        <f t="shared" si="142"/>
        <v>5.33</v>
      </c>
      <c r="CL165" s="66">
        <f t="shared" si="143"/>
        <v>114.23000000000002</v>
      </c>
      <c r="CM165" s="67">
        <v>2.6</v>
      </c>
      <c r="CN165" s="67">
        <f t="shared" si="146"/>
        <v>1.9</v>
      </c>
      <c r="CO165" s="67">
        <f t="shared" si="147"/>
        <v>4.5</v>
      </c>
      <c r="CP165" s="67">
        <v>2.57</v>
      </c>
      <c r="CQ165" s="67">
        <f t="shared" si="148"/>
        <v>1.87</v>
      </c>
      <c r="CR165" s="66">
        <f t="shared" si="149"/>
        <v>4.4399999999999995</v>
      </c>
    </row>
    <row r="166" spans="1:96" s="74" customFormat="1">
      <c r="A166" s="69"/>
      <c r="B166" s="69"/>
      <c r="C166" s="115" t="s">
        <v>191</v>
      </c>
      <c r="D166" s="117" t="s">
        <v>192</v>
      </c>
      <c r="E166" s="52">
        <v>0</v>
      </c>
      <c r="F166" s="52"/>
      <c r="G166" s="53">
        <v>0</v>
      </c>
      <c r="H166" s="52"/>
      <c r="I166" s="53">
        <v>14869.23</v>
      </c>
      <c r="J166" s="52"/>
      <c r="K166" s="53">
        <v>377.59000000000196</v>
      </c>
      <c r="M166" s="53">
        <v>0</v>
      </c>
      <c r="N166" s="68"/>
      <c r="O166" s="53">
        <v>0</v>
      </c>
      <c r="P166" s="68"/>
      <c r="Q166" s="53">
        <v>0</v>
      </c>
      <c r="R166" s="53"/>
      <c r="S166" s="53">
        <v>0</v>
      </c>
      <c r="T166" s="68"/>
      <c r="U166" s="53">
        <f t="shared" si="144"/>
        <v>0</v>
      </c>
      <c r="V166" s="68"/>
      <c r="W166" s="53">
        <v>15246.820000000002</v>
      </c>
      <c r="X166" s="53"/>
      <c r="Y166" s="116">
        <v>0.2</v>
      </c>
      <c r="Z166" s="71"/>
      <c r="AA166" s="348">
        <f t="shared" si="127"/>
        <v>15246.820000000002</v>
      </c>
      <c r="AB166" s="349">
        <v>17401.780000000017</v>
      </c>
      <c r="AC166" s="348">
        <f t="shared" si="145"/>
        <v>254.11</v>
      </c>
      <c r="AD166" s="346">
        <f t="shared" si="128"/>
        <v>17655.890000000018</v>
      </c>
      <c r="AE166" s="349">
        <v>17145.029999999981</v>
      </c>
      <c r="AF166" s="348">
        <f t="shared" si="129"/>
        <v>250.55</v>
      </c>
      <c r="AG166" s="348">
        <f t="shared" si="130"/>
        <v>17395.57999999998</v>
      </c>
      <c r="AH166" s="55">
        <f t="shared" si="154"/>
        <v>0</v>
      </c>
      <c r="AI166" s="72">
        <v>0</v>
      </c>
      <c r="AJ166" s="55">
        <f t="shared" si="155"/>
        <v>0</v>
      </c>
      <c r="AK166" s="72">
        <f t="shared" ref="AK166:AK183" si="177">AI166+AJ166</f>
        <v>0</v>
      </c>
      <c r="AL166" s="72">
        <v>0</v>
      </c>
      <c r="AM166" s="55">
        <f t="shared" si="156"/>
        <v>0</v>
      </c>
      <c r="AN166" s="72">
        <f t="shared" si="157"/>
        <v>0</v>
      </c>
      <c r="AO166" s="56">
        <f t="shared" si="158"/>
        <v>0</v>
      </c>
      <c r="AP166" s="56">
        <v>0</v>
      </c>
      <c r="AQ166" s="56">
        <f t="shared" si="159"/>
        <v>0</v>
      </c>
      <c r="AR166" s="73">
        <f t="shared" si="160"/>
        <v>0</v>
      </c>
      <c r="AS166" s="56">
        <v>0</v>
      </c>
      <c r="AT166" s="56">
        <f t="shared" si="161"/>
        <v>0</v>
      </c>
      <c r="AU166" s="73">
        <f t="shared" si="162"/>
        <v>0</v>
      </c>
      <c r="AV166" s="57">
        <f t="shared" ref="AV166:AV185" si="178">I166</f>
        <v>14869.23</v>
      </c>
      <c r="AW166" s="57">
        <v>17066.829999999987</v>
      </c>
      <c r="AX166" s="114">
        <f t="shared" si="163"/>
        <v>247.82</v>
      </c>
      <c r="AY166" s="57">
        <f t="shared" si="164"/>
        <v>17314.649999999987</v>
      </c>
      <c r="AZ166" s="114">
        <v>16814.790000000015</v>
      </c>
      <c r="BA166" s="114">
        <f t="shared" si="165"/>
        <v>244.35</v>
      </c>
      <c r="BB166" s="57">
        <f t="shared" si="166"/>
        <v>17059.140000000014</v>
      </c>
      <c r="BC166" s="58">
        <f t="shared" si="167"/>
        <v>377.59000000000196</v>
      </c>
      <c r="BD166" s="59">
        <v>334.95000000000016</v>
      </c>
      <c r="BE166" s="59">
        <f t="shared" si="168"/>
        <v>6.29</v>
      </c>
      <c r="BF166" s="58">
        <f t="shared" si="169"/>
        <v>341.24000000000018</v>
      </c>
      <c r="BG166" s="59">
        <v>330.11999999999966</v>
      </c>
      <c r="BH166" s="59">
        <f t="shared" si="170"/>
        <v>6.2</v>
      </c>
      <c r="BI166" s="58">
        <f t="shared" si="171"/>
        <v>336.31999999999965</v>
      </c>
      <c r="BJ166" s="60">
        <f t="shared" si="172"/>
        <v>0</v>
      </c>
      <c r="BK166" s="61">
        <v>0</v>
      </c>
      <c r="BL166" s="61">
        <f t="shared" si="173"/>
        <v>0</v>
      </c>
      <c r="BM166" s="61">
        <f t="shared" si="174"/>
        <v>0</v>
      </c>
      <c r="BN166" s="61">
        <v>0</v>
      </c>
      <c r="BO166" s="61">
        <f t="shared" si="175"/>
        <v>0</v>
      </c>
      <c r="BP166" s="60">
        <f t="shared" si="176"/>
        <v>0</v>
      </c>
      <c r="BQ166" s="62">
        <f t="shared" si="131"/>
        <v>0</v>
      </c>
      <c r="BR166" s="63">
        <v>0</v>
      </c>
      <c r="BS166" s="63">
        <f t="shared" si="132"/>
        <v>0</v>
      </c>
      <c r="BT166" s="63">
        <f t="shared" si="133"/>
        <v>0</v>
      </c>
      <c r="BU166" s="63">
        <v>0</v>
      </c>
      <c r="BV166" s="63">
        <f t="shared" si="134"/>
        <v>0</v>
      </c>
      <c r="BW166" s="62">
        <f t="shared" si="135"/>
        <v>0</v>
      </c>
      <c r="BX166" s="64">
        <f t="shared" si="136"/>
        <v>0</v>
      </c>
      <c r="BY166" s="65">
        <v>0</v>
      </c>
      <c r="BZ166" s="65">
        <f t="shared" si="137"/>
        <v>0</v>
      </c>
      <c r="CA166" s="65">
        <f t="shared" si="138"/>
        <v>0</v>
      </c>
      <c r="CB166" s="65">
        <v>0</v>
      </c>
      <c r="CC166" s="65">
        <f t="shared" si="139"/>
        <v>0</v>
      </c>
      <c r="CD166" s="64">
        <f t="shared" si="140"/>
        <v>0</v>
      </c>
      <c r="CE166" s="367">
        <f t="shared" si="141"/>
        <v>0</v>
      </c>
      <c r="CF166" s="368">
        <v>0</v>
      </c>
      <c r="CG166" s="368">
        <f t="shared" si="150"/>
        <v>0</v>
      </c>
      <c r="CH166" s="368">
        <f t="shared" si="151"/>
        <v>0</v>
      </c>
      <c r="CI166" s="368">
        <v>0</v>
      </c>
      <c r="CJ166" s="368">
        <f t="shared" si="152"/>
        <v>0</v>
      </c>
      <c r="CK166" s="367">
        <f t="shared" si="142"/>
        <v>0</v>
      </c>
      <c r="CL166" s="66">
        <f t="shared" si="143"/>
        <v>0</v>
      </c>
      <c r="CM166" s="67">
        <v>0</v>
      </c>
      <c r="CN166" s="67">
        <f t="shared" si="146"/>
        <v>0</v>
      </c>
      <c r="CO166" s="67">
        <f t="shared" si="147"/>
        <v>0</v>
      </c>
      <c r="CP166" s="67">
        <v>0</v>
      </c>
      <c r="CQ166" s="67">
        <f t="shared" si="148"/>
        <v>0</v>
      </c>
      <c r="CR166" s="66">
        <f t="shared" si="149"/>
        <v>0</v>
      </c>
    </row>
    <row r="167" spans="1:96" s="74" customFormat="1">
      <c r="A167" s="69"/>
      <c r="B167" s="69"/>
      <c r="C167" s="115" t="s">
        <v>193</v>
      </c>
      <c r="D167" s="117" t="s">
        <v>194</v>
      </c>
      <c r="E167" s="52">
        <v>0</v>
      </c>
      <c r="F167" s="52"/>
      <c r="G167" s="53">
        <v>0</v>
      </c>
      <c r="H167" s="52"/>
      <c r="I167" s="53">
        <v>13436.740000000002</v>
      </c>
      <c r="J167" s="52"/>
      <c r="K167" s="53">
        <v>597.76000000000204</v>
      </c>
      <c r="M167" s="53">
        <v>560.53999999999951</v>
      </c>
      <c r="N167" s="68"/>
      <c r="O167" s="53">
        <v>261.06000000000085</v>
      </c>
      <c r="P167" s="68"/>
      <c r="Q167" s="53">
        <v>32.469999999999345</v>
      </c>
      <c r="R167" s="53"/>
      <c r="S167" s="53">
        <v>-1.8189894035458565E-12</v>
      </c>
      <c r="T167" s="68"/>
      <c r="U167" s="53">
        <f t="shared" si="144"/>
        <v>0</v>
      </c>
      <c r="V167" s="68"/>
      <c r="W167" s="53">
        <v>14888.570000000002</v>
      </c>
      <c r="X167" s="53"/>
      <c r="Y167" s="116">
        <v>0.2</v>
      </c>
      <c r="Z167" s="71"/>
      <c r="AA167" s="348">
        <f t="shared" si="127"/>
        <v>14888.570000000002</v>
      </c>
      <c r="AB167" s="349">
        <v>16544.209999999995</v>
      </c>
      <c r="AC167" s="348">
        <f t="shared" si="145"/>
        <v>248.14</v>
      </c>
      <c r="AD167" s="346">
        <f t="shared" si="128"/>
        <v>16792.349999999995</v>
      </c>
      <c r="AE167" s="349">
        <v>16300.28</v>
      </c>
      <c r="AF167" s="348">
        <f t="shared" si="129"/>
        <v>244.67</v>
      </c>
      <c r="AG167" s="348">
        <f t="shared" si="130"/>
        <v>16544.95</v>
      </c>
      <c r="AH167" s="55">
        <f t="shared" si="154"/>
        <v>0</v>
      </c>
      <c r="AI167" s="72">
        <v>0</v>
      </c>
      <c r="AJ167" s="55">
        <f t="shared" si="155"/>
        <v>0</v>
      </c>
      <c r="AK167" s="72">
        <f t="shared" si="177"/>
        <v>0</v>
      </c>
      <c r="AL167" s="72">
        <v>0</v>
      </c>
      <c r="AM167" s="55">
        <f t="shared" si="156"/>
        <v>0</v>
      </c>
      <c r="AN167" s="72">
        <f t="shared" si="157"/>
        <v>0</v>
      </c>
      <c r="AO167" s="56">
        <f t="shared" si="158"/>
        <v>0</v>
      </c>
      <c r="AP167" s="56">
        <v>0</v>
      </c>
      <c r="AQ167" s="56">
        <f t="shared" si="159"/>
        <v>0</v>
      </c>
      <c r="AR167" s="73">
        <f t="shared" si="160"/>
        <v>0</v>
      </c>
      <c r="AS167" s="56">
        <v>0</v>
      </c>
      <c r="AT167" s="56">
        <f t="shared" si="161"/>
        <v>0</v>
      </c>
      <c r="AU167" s="73">
        <f t="shared" si="162"/>
        <v>0</v>
      </c>
      <c r="AV167" s="57">
        <f t="shared" si="178"/>
        <v>13436.740000000002</v>
      </c>
      <c r="AW167" s="57">
        <v>15430.08000000002</v>
      </c>
      <c r="AX167" s="114">
        <f t="shared" si="163"/>
        <v>223.95</v>
      </c>
      <c r="AY167" s="57">
        <f t="shared" si="164"/>
        <v>15654.030000000021</v>
      </c>
      <c r="AZ167" s="114">
        <v>15202.239999999996</v>
      </c>
      <c r="BA167" s="114">
        <f t="shared" si="165"/>
        <v>220.81</v>
      </c>
      <c r="BB167" s="57">
        <f t="shared" si="166"/>
        <v>15423.049999999996</v>
      </c>
      <c r="BC167" s="58">
        <f t="shared" si="167"/>
        <v>597.76000000000204</v>
      </c>
      <c r="BD167" s="59">
        <v>519.47999999999968</v>
      </c>
      <c r="BE167" s="59">
        <f t="shared" si="168"/>
        <v>9.9600000000000009</v>
      </c>
      <c r="BF167" s="58">
        <f t="shared" si="169"/>
        <v>529.43999999999971</v>
      </c>
      <c r="BG167" s="59">
        <v>511.87999999999994</v>
      </c>
      <c r="BH167" s="59">
        <f t="shared" si="170"/>
        <v>9.82</v>
      </c>
      <c r="BI167" s="58">
        <f t="shared" si="171"/>
        <v>521.69999999999993</v>
      </c>
      <c r="BJ167" s="60">
        <f t="shared" si="172"/>
        <v>560.53999999999951</v>
      </c>
      <c r="BK167" s="61">
        <v>431.32999999999959</v>
      </c>
      <c r="BL167" s="61">
        <f t="shared" si="173"/>
        <v>9.34</v>
      </c>
      <c r="BM167" s="61">
        <f t="shared" si="174"/>
        <v>440.66999999999956</v>
      </c>
      <c r="BN167" s="61">
        <v>425.01999999999953</v>
      </c>
      <c r="BO167" s="61">
        <f t="shared" si="175"/>
        <v>9.2100000000000009</v>
      </c>
      <c r="BP167" s="60">
        <f t="shared" si="176"/>
        <v>434.22999999999951</v>
      </c>
      <c r="BQ167" s="62">
        <f t="shared" si="131"/>
        <v>261.06000000000085</v>
      </c>
      <c r="BR167" s="63">
        <v>150.37999999999991</v>
      </c>
      <c r="BS167" s="63">
        <f t="shared" si="132"/>
        <v>4.3499999999999996</v>
      </c>
      <c r="BT167" s="63">
        <f t="shared" si="133"/>
        <v>154.7299999999999</v>
      </c>
      <c r="BU167" s="63">
        <v>148.15000000000003</v>
      </c>
      <c r="BV167" s="63">
        <f t="shared" si="134"/>
        <v>4.29</v>
      </c>
      <c r="BW167" s="62">
        <f t="shared" si="135"/>
        <v>152.44000000000003</v>
      </c>
      <c r="BX167" s="64">
        <f t="shared" si="136"/>
        <v>32.469999999999345</v>
      </c>
      <c r="BY167" s="65">
        <v>12.909999999999993</v>
      </c>
      <c r="BZ167" s="65">
        <f t="shared" si="137"/>
        <v>0.54</v>
      </c>
      <c r="CA167" s="65">
        <f t="shared" si="138"/>
        <v>13.449999999999992</v>
      </c>
      <c r="CB167" s="65">
        <v>12.679999999999998</v>
      </c>
      <c r="CC167" s="65">
        <f t="shared" si="139"/>
        <v>0.53</v>
      </c>
      <c r="CD167" s="64">
        <f t="shared" si="140"/>
        <v>13.209999999999997</v>
      </c>
      <c r="CE167" s="367">
        <f t="shared" si="141"/>
        <v>-1.8189894035458565E-12</v>
      </c>
      <c r="CF167" s="368">
        <v>0</v>
      </c>
      <c r="CG167" s="368">
        <f t="shared" si="150"/>
        <v>0</v>
      </c>
      <c r="CH167" s="368">
        <f t="shared" si="151"/>
        <v>0</v>
      </c>
      <c r="CI167" s="368">
        <v>0</v>
      </c>
      <c r="CJ167" s="368">
        <f t="shared" si="152"/>
        <v>0</v>
      </c>
      <c r="CK167" s="367">
        <f t="shared" si="142"/>
        <v>0</v>
      </c>
      <c r="CL167" s="66">
        <f t="shared" si="143"/>
        <v>0</v>
      </c>
      <c r="CM167" s="67">
        <v>0</v>
      </c>
      <c r="CN167" s="67">
        <f t="shared" si="146"/>
        <v>0</v>
      </c>
      <c r="CO167" s="67">
        <f t="shared" si="147"/>
        <v>0</v>
      </c>
      <c r="CP167" s="67">
        <v>0</v>
      </c>
      <c r="CQ167" s="67">
        <f t="shared" si="148"/>
        <v>0</v>
      </c>
      <c r="CR167" s="66">
        <f t="shared" si="149"/>
        <v>0</v>
      </c>
    </row>
    <row r="168" spans="1:96" s="74" customFormat="1">
      <c r="A168" s="69"/>
      <c r="B168" s="69"/>
      <c r="C168" s="115" t="s">
        <v>195</v>
      </c>
      <c r="D168" s="117" t="s">
        <v>196</v>
      </c>
      <c r="E168" s="52">
        <v>0</v>
      </c>
      <c r="F168" s="52"/>
      <c r="G168" s="53">
        <v>0</v>
      </c>
      <c r="H168" s="52"/>
      <c r="I168" s="53">
        <v>8709.17</v>
      </c>
      <c r="J168" s="52"/>
      <c r="K168" s="53">
        <v>8819.4899999999961</v>
      </c>
      <c r="M168" s="53">
        <v>11021.020000000008</v>
      </c>
      <c r="N168" s="68"/>
      <c r="O168" s="53">
        <v>1776.9200000000183</v>
      </c>
      <c r="P168" s="68"/>
      <c r="Q168" s="53">
        <v>0</v>
      </c>
      <c r="R168" s="53"/>
      <c r="S168" s="53">
        <v>-2.1827872842550278E-11</v>
      </c>
      <c r="T168" s="68"/>
      <c r="U168" s="53">
        <f t="shared" si="144"/>
        <v>0</v>
      </c>
      <c r="V168" s="68"/>
      <c r="W168" s="53">
        <v>30326.6</v>
      </c>
      <c r="X168" s="53"/>
      <c r="Y168" s="116">
        <v>0.2</v>
      </c>
      <c r="Z168" s="71"/>
      <c r="AA168" s="348">
        <f t="shared" si="127"/>
        <v>30326.6</v>
      </c>
      <c r="AB168" s="349">
        <v>26830.139999999981</v>
      </c>
      <c r="AC168" s="348">
        <f t="shared" si="145"/>
        <v>505.44</v>
      </c>
      <c r="AD168" s="346">
        <f t="shared" si="128"/>
        <v>27335.57999999998</v>
      </c>
      <c r="AE168" s="349">
        <v>26435.980000000021</v>
      </c>
      <c r="AF168" s="348">
        <f t="shared" si="129"/>
        <v>498.36</v>
      </c>
      <c r="AG168" s="348">
        <f t="shared" si="130"/>
        <v>26934.340000000022</v>
      </c>
      <c r="AH168" s="55">
        <f t="shared" si="154"/>
        <v>0</v>
      </c>
      <c r="AI168" s="72">
        <v>0</v>
      </c>
      <c r="AJ168" s="55">
        <f t="shared" si="155"/>
        <v>0</v>
      </c>
      <c r="AK168" s="72">
        <f t="shared" si="177"/>
        <v>0</v>
      </c>
      <c r="AL168" s="72">
        <v>0</v>
      </c>
      <c r="AM168" s="55">
        <f t="shared" si="156"/>
        <v>0</v>
      </c>
      <c r="AN168" s="72">
        <f t="shared" si="157"/>
        <v>0</v>
      </c>
      <c r="AO168" s="56">
        <f t="shared" si="158"/>
        <v>0</v>
      </c>
      <c r="AP168" s="56">
        <v>0</v>
      </c>
      <c r="AQ168" s="56">
        <f t="shared" si="159"/>
        <v>0</v>
      </c>
      <c r="AR168" s="73">
        <f t="shared" si="160"/>
        <v>0</v>
      </c>
      <c r="AS168" s="56">
        <v>0</v>
      </c>
      <c r="AT168" s="56">
        <f t="shared" si="161"/>
        <v>0</v>
      </c>
      <c r="AU168" s="73">
        <f t="shared" si="162"/>
        <v>0</v>
      </c>
      <c r="AV168" s="57">
        <f t="shared" si="178"/>
        <v>8709.17</v>
      </c>
      <c r="AW168" s="57">
        <v>9692.4699999999884</v>
      </c>
      <c r="AX168" s="114">
        <f t="shared" si="163"/>
        <v>145.15</v>
      </c>
      <c r="AY168" s="57">
        <f t="shared" si="164"/>
        <v>9837.6199999999881</v>
      </c>
      <c r="AZ168" s="114">
        <v>9549.4800000000105</v>
      </c>
      <c r="BA168" s="114">
        <f t="shared" si="165"/>
        <v>143.12</v>
      </c>
      <c r="BB168" s="57">
        <f t="shared" si="166"/>
        <v>9692.6000000000113</v>
      </c>
      <c r="BC168" s="58">
        <f t="shared" si="167"/>
        <v>8819.4899999999961</v>
      </c>
      <c r="BD168" s="59">
        <v>7618.049999999992</v>
      </c>
      <c r="BE168" s="59">
        <f t="shared" si="168"/>
        <v>146.99</v>
      </c>
      <c r="BF168" s="58">
        <f t="shared" si="169"/>
        <v>7765.0399999999918</v>
      </c>
      <c r="BG168" s="59">
        <v>7506.3600000000042</v>
      </c>
      <c r="BH168" s="59">
        <f t="shared" si="170"/>
        <v>144.93</v>
      </c>
      <c r="BI168" s="58">
        <f t="shared" si="171"/>
        <v>7651.2900000000045</v>
      </c>
      <c r="BJ168" s="60">
        <f t="shared" si="172"/>
        <v>11021.020000000008</v>
      </c>
      <c r="BK168" s="61">
        <v>8402.9500000000044</v>
      </c>
      <c r="BL168" s="61">
        <f t="shared" si="173"/>
        <v>183.68</v>
      </c>
      <c r="BM168" s="61">
        <f t="shared" si="174"/>
        <v>8586.6300000000047</v>
      </c>
      <c r="BN168" s="61">
        <v>8279.8599999999969</v>
      </c>
      <c r="BO168" s="61">
        <f t="shared" si="175"/>
        <v>181.11</v>
      </c>
      <c r="BP168" s="60">
        <f t="shared" si="176"/>
        <v>8460.9699999999975</v>
      </c>
      <c r="BQ168" s="62">
        <f t="shared" si="131"/>
        <v>1776.9200000000183</v>
      </c>
      <c r="BR168" s="63">
        <v>1116.4899999999998</v>
      </c>
      <c r="BS168" s="63">
        <f t="shared" si="132"/>
        <v>29.62</v>
      </c>
      <c r="BT168" s="63">
        <f t="shared" si="133"/>
        <v>1146.1099999999997</v>
      </c>
      <c r="BU168" s="63">
        <v>1100.3700000000006</v>
      </c>
      <c r="BV168" s="63">
        <f t="shared" si="134"/>
        <v>29.21</v>
      </c>
      <c r="BW168" s="62">
        <f t="shared" si="135"/>
        <v>1129.5800000000006</v>
      </c>
      <c r="BX168" s="64">
        <f t="shared" si="136"/>
        <v>0</v>
      </c>
      <c r="BY168" s="65">
        <v>0</v>
      </c>
      <c r="BZ168" s="65">
        <f t="shared" si="137"/>
        <v>0</v>
      </c>
      <c r="CA168" s="65">
        <f t="shared" si="138"/>
        <v>0</v>
      </c>
      <c r="CB168" s="65">
        <v>0</v>
      </c>
      <c r="CC168" s="65">
        <f t="shared" si="139"/>
        <v>0</v>
      </c>
      <c r="CD168" s="64">
        <f t="shared" si="140"/>
        <v>0</v>
      </c>
      <c r="CE168" s="367">
        <f t="shared" si="141"/>
        <v>-2.1827872842550278E-11</v>
      </c>
      <c r="CF168" s="368">
        <v>0</v>
      </c>
      <c r="CG168" s="368">
        <f t="shared" si="150"/>
        <v>0</v>
      </c>
      <c r="CH168" s="368">
        <f t="shared" si="151"/>
        <v>0</v>
      </c>
      <c r="CI168" s="368">
        <v>0</v>
      </c>
      <c r="CJ168" s="368">
        <f t="shared" si="152"/>
        <v>0</v>
      </c>
      <c r="CK168" s="367">
        <f t="shared" si="142"/>
        <v>0</v>
      </c>
      <c r="CL168" s="66">
        <f t="shared" si="143"/>
        <v>0</v>
      </c>
      <c r="CM168" s="67">
        <v>0</v>
      </c>
      <c r="CN168" s="67">
        <f t="shared" si="146"/>
        <v>0</v>
      </c>
      <c r="CO168" s="67">
        <f t="shared" si="147"/>
        <v>0</v>
      </c>
      <c r="CP168" s="67">
        <v>0</v>
      </c>
      <c r="CQ168" s="67">
        <f t="shared" si="148"/>
        <v>0</v>
      </c>
      <c r="CR168" s="66">
        <f t="shared" si="149"/>
        <v>0</v>
      </c>
    </row>
    <row r="169" spans="1:96" s="74" customFormat="1">
      <c r="A169" s="69"/>
      <c r="B169" s="69"/>
      <c r="C169" s="115" t="s">
        <v>197</v>
      </c>
      <c r="D169" s="117" t="s">
        <v>198</v>
      </c>
      <c r="E169" s="52">
        <v>0</v>
      </c>
      <c r="F169" s="52"/>
      <c r="G169" s="53">
        <v>0</v>
      </c>
      <c r="H169" s="52"/>
      <c r="I169" s="53">
        <v>8889.2400000000016</v>
      </c>
      <c r="J169" s="52"/>
      <c r="K169" s="53">
        <v>627.99000000000524</v>
      </c>
      <c r="M169" s="53">
        <v>766.91999999999962</v>
      </c>
      <c r="N169" s="68"/>
      <c r="O169" s="53">
        <v>1003.6399999999944</v>
      </c>
      <c r="P169" s="68"/>
      <c r="Q169" s="53">
        <v>1.8800000000010186</v>
      </c>
      <c r="R169" s="53"/>
      <c r="S169" s="53">
        <v>0</v>
      </c>
      <c r="T169" s="68"/>
      <c r="U169" s="53">
        <f t="shared" si="144"/>
        <v>0</v>
      </c>
      <c r="V169" s="68"/>
      <c r="W169" s="53">
        <v>11289.670000000002</v>
      </c>
      <c r="X169" s="53"/>
      <c r="Y169" s="116">
        <v>0.2</v>
      </c>
      <c r="Z169" s="71"/>
      <c r="AA169" s="348">
        <f t="shared" si="127"/>
        <v>11289.670000000002</v>
      </c>
      <c r="AB169" s="349">
        <v>11139.439999999995</v>
      </c>
      <c r="AC169" s="348">
        <f t="shared" si="145"/>
        <v>188.16</v>
      </c>
      <c r="AD169" s="346">
        <f t="shared" si="128"/>
        <v>11327.599999999995</v>
      </c>
      <c r="AE169" s="349">
        <v>10975.510000000013</v>
      </c>
      <c r="AF169" s="348">
        <f t="shared" si="129"/>
        <v>185.53</v>
      </c>
      <c r="AG169" s="348">
        <f t="shared" si="130"/>
        <v>11161.040000000014</v>
      </c>
      <c r="AH169" s="55">
        <f t="shared" si="154"/>
        <v>0</v>
      </c>
      <c r="AI169" s="72">
        <v>0</v>
      </c>
      <c r="AJ169" s="55">
        <f t="shared" si="155"/>
        <v>0</v>
      </c>
      <c r="AK169" s="72">
        <f t="shared" si="177"/>
        <v>0</v>
      </c>
      <c r="AL169" s="72">
        <v>0</v>
      </c>
      <c r="AM169" s="55">
        <f t="shared" si="156"/>
        <v>0</v>
      </c>
      <c r="AN169" s="72">
        <f t="shared" si="157"/>
        <v>0</v>
      </c>
      <c r="AO169" s="56">
        <f t="shared" si="158"/>
        <v>0</v>
      </c>
      <c r="AP169" s="56">
        <v>0</v>
      </c>
      <c r="AQ169" s="56">
        <f t="shared" si="159"/>
        <v>0</v>
      </c>
      <c r="AR169" s="73">
        <f t="shared" si="160"/>
        <v>0</v>
      </c>
      <c r="AS169" s="56">
        <v>0</v>
      </c>
      <c r="AT169" s="56">
        <f t="shared" si="161"/>
        <v>0</v>
      </c>
      <c r="AU169" s="73">
        <f t="shared" si="162"/>
        <v>0</v>
      </c>
      <c r="AV169" s="57">
        <f t="shared" si="178"/>
        <v>8889.2400000000016</v>
      </c>
      <c r="AW169" s="57">
        <v>9487.4899999999889</v>
      </c>
      <c r="AX169" s="114">
        <f t="shared" si="163"/>
        <v>148.15</v>
      </c>
      <c r="AY169" s="57">
        <f t="shared" si="164"/>
        <v>9635.6399999999885</v>
      </c>
      <c r="AZ169" s="114">
        <v>9347.7900000000027</v>
      </c>
      <c r="BA169" s="114">
        <f t="shared" si="165"/>
        <v>146.08000000000001</v>
      </c>
      <c r="BB169" s="57">
        <f t="shared" si="166"/>
        <v>9493.8700000000026</v>
      </c>
      <c r="BC169" s="58">
        <f t="shared" si="167"/>
        <v>627.99000000000524</v>
      </c>
      <c r="BD169" s="59">
        <v>505.41000000000065</v>
      </c>
      <c r="BE169" s="59">
        <f t="shared" si="168"/>
        <v>10.47</v>
      </c>
      <c r="BF169" s="58">
        <f t="shared" si="169"/>
        <v>515.88000000000068</v>
      </c>
      <c r="BG169" s="59">
        <v>497.89999999999992</v>
      </c>
      <c r="BH169" s="59">
        <f t="shared" si="170"/>
        <v>10.32</v>
      </c>
      <c r="BI169" s="58">
        <f t="shared" si="171"/>
        <v>508.21999999999991</v>
      </c>
      <c r="BJ169" s="60">
        <f t="shared" si="172"/>
        <v>766.91999999999962</v>
      </c>
      <c r="BK169" s="61">
        <v>594.92999999999927</v>
      </c>
      <c r="BL169" s="61">
        <f t="shared" si="173"/>
        <v>12.78</v>
      </c>
      <c r="BM169" s="61">
        <f t="shared" si="174"/>
        <v>607.70999999999924</v>
      </c>
      <c r="BN169" s="61">
        <v>586.22000000000014</v>
      </c>
      <c r="BO169" s="61">
        <f t="shared" si="175"/>
        <v>12.6</v>
      </c>
      <c r="BP169" s="60">
        <f t="shared" si="176"/>
        <v>598.82000000000016</v>
      </c>
      <c r="BQ169" s="62">
        <f t="shared" si="131"/>
        <v>1003.6399999999944</v>
      </c>
      <c r="BR169" s="63">
        <v>550.57000000000016</v>
      </c>
      <c r="BS169" s="63">
        <f t="shared" si="132"/>
        <v>16.73</v>
      </c>
      <c r="BT169" s="63">
        <f t="shared" si="133"/>
        <v>567.30000000000018</v>
      </c>
      <c r="BU169" s="63">
        <v>542.65</v>
      </c>
      <c r="BV169" s="63">
        <f t="shared" si="134"/>
        <v>16.5</v>
      </c>
      <c r="BW169" s="62">
        <f t="shared" si="135"/>
        <v>559.15</v>
      </c>
      <c r="BX169" s="64">
        <f t="shared" si="136"/>
        <v>1.8800000000010186</v>
      </c>
      <c r="BY169" s="65">
        <v>0.90000000000000058</v>
      </c>
      <c r="BZ169" s="65">
        <f t="shared" si="137"/>
        <v>0.03</v>
      </c>
      <c r="CA169" s="65">
        <f t="shared" si="138"/>
        <v>0.9300000000000006</v>
      </c>
      <c r="CB169" s="65">
        <v>0.90000000000000058</v>
      </c>
      <c r="CC169" s="65">
        <f t="shared" si="139"/>
        <v>0.03</v>
      </c>
      <c r="CD169" s="64">
        <f t="shared" si="140"/>
        <v>0.9300000000000006</v>
      </c>
      <c r="CE169" s="367">
        <f t="shared" si="141"/>
        <v>0</v>
      </c>
      <c r="CF169" s="368">
        <v>0</v>
      </c>
      <c r="CG169" s="368">
        <f t="shared" si="150"/>
        <v>0</v>
      </c>
      <c r="CH169" s="368">
        <f t="shared" si="151"/>
        <v>0</v>
      </c>
      <c r="CI169" s="368">
        <v>0</v>
      </c>
      <c r="CJ169" s="368">
        <f t="shared" si="152"/>
        <v>0</v>
      </c>
      <c r="CK169" s="367">
        <f t="shared" si="142"/>
        <v>0</v>
      </c>
      <c r="CL169" s="66">
        <f t="shared" si="143"/>
        <v>0</v>
      </c>
      <c r="CM169" s="67">
        <v>0</v>
      </c>
      <c r="CN169" s="67">
        <f t="shared" si="146"/>
        <v>0</v>
      </c>
      <c r="CO169" s="67">
        <f t="shared" si="147"/>
        <v>0</v>
      </c>
      <c r="CP169" s="67">
        <v>0</v>
      </c>
      <c r="CQ169" s="67">
        <f t="shared" si="148"/>
        <v>0</v>
      </c>
      <c r="CR169" s="66">
        <f t="shared" si="149"/>
        <v>0</v>
      </c>
    </row>
    <row r="170" spans="1:96" s="74" customFormat="1">
      <c r="A170" s="69"/>
      <c r="B170" s="69"/>
      <c r="C170" s="115" t="s">
        <v>199</v>
      </c>
      <c r="D170" s="117" t="s">
        <v>200</v>
      </c>
      <c r="E170" s="52">
        <v>0</v>
      </c>
      <c r="F170" s="52"/>
      <c r="G170" s="53">
        <v>0</v>
      </c>
      <c r="H170" s="52"/>
      <c r="I170" s="53">
        <v>20461.460000000003</v>
      </c>
      <c r="J170" s="52"/>
      <c r="K170" s="53">
        <v>2915.7899999999863</v>
      </c>
      <c r="M170" s="53">
        <v>48.449999999999996</v>
      </c>
      <c r="N170" s="68"/>
      <c r="O170" s="53">
        <v>1.8921753053291468E-11</v>
      </c>
      <c r="P170" s="68"/>
      <c r="Q170" s="53">
        <v>0</v>
      </c>
      <c r="R170" s="53"/>
      <c r="S170" s="53">
        <v>-7.2759576141834259E-12</v>
      </c>
      <c r="T170" s="68"/>
      <c r="U170" s="53">
        <f t="shared" si="144"/>
        <v>0</v>
      </c>
      <c r="V170" s="68"/>
      <c r="W170" s="53">
        <v>23425.7</v>
      </c>
      <c r="X170" s="53"/>
      <c r="Y170" s="116">
        <v>0.2</v>
      </c>
      <c r="Z170" s="71"/>
      <c r="AA170" s="348">
        <f t="shared" si="127"/>
        <v>23425.7</v>
      </c>
      <c r="AB170" s="349">
        <v>25980.400000000012</v>
      </c>
      <c r="AC170" s="348">
        <f t="shared" si="145"/>
        <v>390.43</v>
      </c>
      <c r="AD170" s="346">
        <f t="shared" si="128"/>
        <v>26370.830000000013</v>
      </c>
      <c r="AE170" s="349">
        <v>25597.019999999979</v>
      </c>
      <c r="AF170" s="348">
        <f t="shared" si="129"/>
        <v>384.96</v>
      </c>
      <c r="AG170" s="348">
        <f t="shared" si="130"/>
        <v>25981.979999999978</v>
      </c>
      <c r="AH170" s="55">
        <f t="shared" si="154"/>
        <v>0</v>
      </c>
      <c r="AI170" s="72">
        <v>0</v>
      </c>
      <c r="AJ170" s="55">
        <f t="shared" si="155"/>
        <v>0</v>
      </c>
      <c r="AK170" s="72">
        <f t="shared" si="177"/>
        <v>0</v>
      </c>
      <c r="AL170" s="72">
        <v>0</v>
      </c>
      <c r="AM170" s="55">
        <f t="shared" si="156"/>
        <v>0</v>
      </c>
      <c r="AN170" s="72">
        <f t="shared" si="157"/>
        <v>0</v>
      </c>
      <c r="AO170" s="56">
        <f t="shared" si="158"/>
        <v>0</v>
      </c>
      <c r="AP170" s="56">
        <v>0</v>
      </c>
      <c r="AQ170" s="56">
        <f t="shared" si="159"/>
        <v>0</v>
      </c>
      <c r="AR170" s="73">
        <f t="shared" si="160"/>
        <v>0</v>
      </c>
      <c r="AS170" s="56">
        <v>0</v>
      </c>
      <c r="AT170" s="56">
        <f t="shared" si="161"/>
        <v>0</v>
      </c>
      <c r="AU170" s="73">
        <f t="shared" si="162"/>
        <v>0</v>
      </c>
      <c r="AV170" s="57">
        <f t="shared" si="178"/>
        <v>20461.460000000003</v>
      </c>
      <c r="AW170" s="57">
        <v>21832.090000000022</v>
      </c>
      <c r="AX170" s="114">
        <f t="shared" si="163"/>
        <v>341.02</v>
      </c>
      <c r="AY170" s="57">
        <f t="shared" si="164"/>
        <v>22173.110000000022</v>
      </c>
      <c r="AZ170" s="114">
        <v>21510.079999999987</v>
      </c>
      <c r="BA170" s="114">
        <f t="shared" si="165"/>
        <v>336.25</v>
      </c>
      <c r="BB170" s="57">
        <f t="shared" si="166"/>
        <v>21846.329999999987</v>
      </c>
      <c r="BC170" s="58">
        <f t="shared" si="167"/>
        <v>2915.7899999999863</v>
      </c>
      <c r="BD170" s="59">
        <v>4109.8799999999965</v>
      </c>
      <c r="BE170" s="59">
        <f t="shared" si="168"/>
        <v>48.6</v>
      </c>
      <c r="BF170" s="58">
        <f t="shared" si="169"/>
        <v>4158.4799999999968</v>
      </c>
      <c r="BG170" s="59">
        <v>4048.989999999998</v>
      </c>
      <c r="BH170" s="59">
        <f t="shared" si="170"/>
        <v>47.92</v>
      </c>
      <c r="BI170" s="58">
        <f t="shared" si="171"/>
        <v>4096.909999999998</v>
      </c>
      <c r="BJ170" s="60">
        <f t="shared" si="172"/>
        <v>48.449999999999996</v>
      </c>
      <c r="BK170" s="61">
        <v>38.42</v>
      </c>
      <c r="BL170" s="61">
        <f t="shared" si="173"/>
        <v>0.81</v>
      </c>
      <c r="BM170" s="61">
        <f t="shared" si="174"/>
        <v>39.230000000000004</v>
      </c>
      <c r="BN170" s="61">
        <v>37.94</v>
      </c>
      <c r="BO170" s="61">
        <f t="shared" si="175"/>
        <v>0.8</v>
      </c>
      <c r="BP170" s="60">
        <f t="shared" si="176"/>
        <v>38.739999999999995</v>
      </c>
      <c r="BQ170" s="62">
        <f t="shared" si="131"/>
        <v>1.8921753053291468E-11</v>
      </c>
      <c r="BR170" s="63">
        <v>0</v>
      </c>
      <c r="BS170" s="63">
        <f t="shared" si="132"/>
        <v>0</v>
      </c>
      <c r="BT170" s="63">
        <f t="shared" si="133"/>
        <v>0</v>
      </c>
      <c r="BU170" s="63">
        <v>0</v>
      </c>
      <c r="BV170" s="63">
        <f t="shared" si="134"/>
        <v>0</v>
      </c>
      <c r="BW170" s="62">
        <f t="shared" si="135"/>
        <v>0</v>
      </c>
      <c r="BX170" s="64">
        <f t="shared" si="136"/>
        <v>0</v>
      </c>
      <c r="BY170" s="65">
        <v>0</v>
      </c>
      <c r="BZ170" s="65">
        <f t="shared" si="137"/>
        <v>0</v>
      </c>
      <c r="CA170" s="65">
        <f t="shared" si="138"/>
        <v>0</v>
      </c>
      <c r="CB170" s="65">
        <v>0</v>
      </c>
      <c r="CC170" s="65">
        <f t="shared" si="139"/>
        <v>0</v>
      </c>
      <c r="CD170" s="64">
        <f t="shared" si="140"/>
        <v>0</v>
      </c>
      <c r="CE170" s="367">
        <f t="shared" si="141"/>
        <v>-7.2759576141834259E-12</v>
      </c>
      <c r="CF170" s="368">
        <v>0</v>
      </c>
      <c r="CG170" s="368">
        <f t="shared" si="150"/>
        <v>0</v>
      </c>
      <c r="CH170" s="368">
        <f t="shared" si="151"/>
        <v>0</v>
      </c>
      <c r="CI170" s="368">
        <v>0</v>
      </c>
      <c r="CJ170" s="368">
        <f t="shared" si="152"/>
        <v>0</v>
      </c>
      <c r="CK170" s="367">
        <f t="shared" si="142"/>
        <v>0</v>
      </c>
      <c r="CL170" s="66">
        <f t="shared" si="143"/>
        <v>0</v>
      </c>
      <c r="CM170" s="67">
        <v>0</v>
      </c>
      <c r="CN170" s="67">
        <f t="shared" si="146"/>
        <v>0</v>
      </c>
      <c r="CO170" s="67">
        <f t="shared" si="147"/>
        <v>0</v>
      </c>
      <c r="CP170" s="67">
        <v>0</v>
      </c>
      <c r="CQ170" s="67">
        <f t="shared" si="148"/>
        <v>0</v>
      </c>
      <c r="CR170" s="66">
        <f t="shared" si="149"/>
        <v>0</v>
      </c>
    </row>
    <row r="171" spans="1:96" s="74" customFormat="1">
      <c r="A171" s="69"/>
      <c r="B171" s="69"/>
      <c r="C171" s="115" t="s">
        <v>201</v>
      </c>
      <c r="D171" s="117" t="s">
        <v>202</v>
      </c>
      <c r="E171" s="52">
        <v>0</v>
      </c>
      <c r="F171" s="52"/>
      <c r="G171" s="53">
        <v>0</v>
      </c>
      <c r="H171" s="52"/>
      <c r="I171" s="53">
        <v>19672.25</v>
      </c>
      <c r="J171" s="52"/>
      <c r="K171" s="53">
        <v>6806.9600000000028</v>
      </c>
      <c r="M171" s="53">
        <v>15258.679999999995</v>
      </c>
      <c r="N171" s="68"/>
      <c r="O171" s="53">
        <v>2066.7800000000298</v>
      </c>
      <c r="P171" s="68"/>
      <c r="Q171" s="53">
        <v>61.860000000007858</v>
      </c>
      <c r="R171" s="53"/>
      <c r="S171" s="53">
        <v>-2.1827872842550278E-11</v>
      </c>
      <c r="T171" s="68"/>
      <c r="U171" s="53">
        <f t="shared" si="144"/>
        <v>0</v>
      </c>
      <c r="V171" s="68"/>
      <c r="W171" s="53">
        <v>43866.530000000013</v>
      </c>
      <c r="X171" s="53"/>
      <c r="Y171" s="116">
        <v>0.2</v>
      </c>
      <c r="Z171" s="71"/>
      <c r="AA171" s="348">
        <f t="shared" si="127"/>
        <v>43866.530000000013</v>
      </c>
      <c r="AB171" s="349">
        <v>39559.810000000005</v>
      </c>
      <c r="AC171" s="348">
        <f t="shared" si="145"/>
        <v>731.11</v>
      </c>
      <c r="AD171" s="346">
        <f t="shared" si="128"/>
        <v>40290.920000000006</v>
      </c>
      <c r="AE171" s="349">
        <v>38978.500000000007</v>
      </c>
      <c r="AF171" s="348">
        <f t="shared" si="129"/>
        <v>720.87</v>
      </c>
      <c r="AG171" s="348">
        <f t="shared" si="130"/>
        <v>39699.37000000001</v>
      </c>
      <c r="AH171" s="55">
        <f t="shared" si="154"/>
        <v>0</v>
      </c>
      <c r="AI171" s="72">
        <v>0</v>
      </c>
      <c r="AJ171" s="55">
        <f t="shared" si="155"/>
        <v>0</v>
      </c>
      <c r="AK171" s="72">
        <f t="shared" si="177"/>
        <v>0</v>
      </c>
      <c r="AL171" s="72">
        <v>0</v>
      </c>
      <c r="AM171" s="55">
        <f t="shared" si="156"/>
        <v>0</v>
      </c>
      <c r="AN171" s="72">
        <f t="shared" si="157"/>
        <v>0</v>
      </c>
      <c r="AO171" s="56">
        <f t="shared" si="158"/>
        <v>0</v>
      </c>
      <c r="AP171" s="56">
        <v>0</v>
      </c>
      <c r="AQ171" s="56">
        <f t="shared" si="159"/>
        <v>0</v>
      </c>
      <c r="AR171" s="73">
        <f t="shared" si="160"/>
        <v>0</v>
      </c>
      <c r="AS171" s="56">
        <v>0</v>
      </c>
      <c r="AT171" s="56">
        <f t="shared" si="161"/>
        <v>0</v>
      </c>
      <c r="AU171" s="73">
        <f t="shared" si="162"/>
        <v>0</v>
      </c>
      <c r="AV171" s="57">
        <f t="shared" si="178"/>
        <v>19672.25</v>
      </c>
      <c r="AW171" s="57">
        <v>20983.680000000004</v>
      </c>
      <c r="AX171" s="114">
        <f t="shared" si="163"/>
        <v>327.87</v>
      </c>
      <c r="AY171" s="57">
        <f t="shared" si="164"/>
        <v>21311.550000000003</v>
      </c>
      <c r="AZ171" s="114">
        <v>20674.25</v>
      </c>
      <c r="BA171" s="114">
        <f t="shared" si="165"/>
        <v>323.27999999999997</v>
      </c>
      <c r="BB171" s="57">
        <f t="shared" si="166"/>
        <v>20997.53</v>
      </c>
      <c r="BC171" s="58">
        <f t="shared" si="167"/>
        <v>6806.9600000000028</v>
      </c>
      <c r="BD171" s="59">
        <v>5967.269999999995</v>
      </c>
      <c r="BE171" s="59">
        <f t="shared" si="168"/>
        <v>113.45</v>
      </c>
      <c r="BF171" s="58">
        <f t="shared" si="169"/>
        <v>6080.7199999999948</v>
      </c>
      <c r="BG171" s="59">
        <v>5879.6299999999947</v>
      </c>
      <c r="BH171" s="59">
        <f t="shared" si="170"/>
        <v>111.86</v>
      </c>
      <c r="BI171" s="58">
        <f t="shared" si="171"/>
        <v>5991.4899999999943</v>
      </c>
      <c r="BJ171" s="60">
        <f t="shared" si="172"/>
        <v>15258.679999999995</v>
      </c>
      <c r="BK171" s="61">
        <v>11331.64</v>
      </c>
      <c r="BL171" s="61">
        <f t="shared" si="173"/>
        <v>254.31</v>
      </c>
      <c r="BM171" s="61">
        <f t="shared" si="174"/>
        <v>11585.949999999999</v>
      </c>
      <c r="BN171" s="61">
        <v>11165.990000000002</v>
      </c>
      <c r="BO171" s="61">
        <f t="shared" si="175"/>
        <v>250.75</v>
      </c>
      <c r="BP171" s="60">
        <f t="shared" si="176"/>
        <v>11416.740000000002</v>
      </c>
      <c r="BQ171" s="62">
        <f t="shared" si="131"/>
        <v>2066.7800000000298</v>
      </c>
      <c r="BR171" s="63">
        <v>1254.4600000000009</v>
      </c>
      <c r="BS171" s="63">
        <f t="shared" si="132"/>
        <v>34.450000000000003</v>
      </c>
      <c r="BT171" s="63">
        <f t="shared" si="133"/>
        <v>1288.910000000001</v>
      </c>
      <c r="BU171" s="63">
        <v>1236.22</v>
      </c>
      <c r="BV171" s="63">
        <f t="shared" si="134"/>
        <v>33.97</v>
      </c>
      <c r="BW171" s="62">
        <f t="shared" si="135"/>
        <v>1270.19</v>
      </c>
      <c r="BX171" s="64">
        <f t="shared" si="136"/>
        <v>61.860000000007858</v>
      </c>
      <c r="BY171" s="65">
        <v>22.78</v>
      </c>
      <c r="BZ171" s="65">
        <f t="shared" si="137"/>
        <v>1.03</v>
      </c>
      <c r="CA171" s="65">
        <f t="shared" si="138"/>
        <v>23.810000000000002</v>
      </c>
      <c r="CB171" s="65">
        <v>22.529999999999994</v>
      </c>
      <c r="CC171" s="65">
        <f t="shared" si="139"/>
        <v>1.02</v>
      </c>
      <c r="CD171" s="64">
        <f t="shared" si="140"/>
        <v>23.549999999999994</v>
      </c>
      <c r="CE171" s="367">
        <f t="shared" si="141"/>
        <v>-2.1827872842550278E-11</v>
      </c>
      <c r="CF171" s="368">
        <v>0</v>
      </c>
      <c r="CG171" s="368">
        <f t="shared" si="150"/>
        <v>0</v>
      </c>
      <c r="CH171" s="368">
        <f t="shared" si="151"/>
        <v>0</v>
      </c>
      <c r="CI171" s="368">
        <v>0</v>
      </c>
      <c r="CJ171" s="368">
        <f t="shared" si="152"/>
        <v>0</v>
      </c>
      <c r="CK171" s="367">
        <f t="shared" si="142"/>
        <v>0</v>
      </c>
      <c r="CL171" s="66">
        <f t="shared" si="143"/>
        <v>0</v>
      </c>
      <c r="CM171" s="67">
        <v>0</v>
      </c>
      <c r="CN171" s="67">
        <f t="shared" si="146"/>
        <v>0</v>
      </c>
      <c r="CO171" s="67">
        <f t="shared" si="147"/>
        <v>0</v>
      </c>
      <c r="CP171" s="67">
        <v>0</v>
      </c>
      <c r="CQ171" s="67">
        <f t="shared" si="148"/>
        <v>0</v>
      </c>
      <c r="CR171" s="66">
        <f t="shared" si="149"/>
        <v>0</v>
      </c>
    </row>
    <row r="172" spans="1:96" s="74" customFormat="1">
      <c r="A172" s="69"/>
      <c r="B172" s="69"/>
      <c r="C172" s="115" t="s">
        <v>203</v>
      </c>
      <c r="D172" s="117" t="s">
        <v>204</v>
      </c>
      <c r="E172" s="52">
        <v>0</v>
      </c>
      <c r="F172" s="52"/>
      <c r="G172" s="53">
        <v>0</v>
      </c>
      <c r="H172" s="52"/>
      <c r="I172" s="53">
        <v>3321.88</v>
      </c>
      <c r="J172" s="52"/>
      <c r="K172" s="53">
        <v>12049.499999999996</v>
      </c>
      <c r="M172" s="53">
        <v>969.99999999999943</v>
      </c>
      <c r="N172" s="68"/>
      <c r="O172" s="53">
        <v>4.2064129956997931E-12</v>
      </c>
      <c r="P172" s="68"/>
      <c r="Q172" s="53">
        <v>0</v>
      </c>
      <c r="R172" s="53"/>
      <c r="S172" s="53">
        <v>-3.637978807091713E-12</v>
      </c>
      <c r="T172" s="68"/>
      <c r="U172" s="53">
        <f t="shared" si="144"/>
        <v>0</v>
      </c>
      <c r="V172" s="68"/>
      <c r="W172" s="53">
        <v>16341.379999999997</v>
      </c>
      <c r="X172" s="53"/>
      <c r="Y172" s="116">
        <v>0.2</v>
      </c>
      <c r="Z172" s="71"/>
      <c r="AA172" s="348">
        <f t="shared" si="127"/>
        <v>16341.379999999997</v>
      </c>
      <c r="AB172" s="349">
        <v>14624.70000000001</v>
      </c>
      <c r="AC172" s="348">
        <f t="shared" si="145"/>
        <v>272.36</v>
      </c>
      <c r="AD172" s="346">
        <f t="shared" si="128"/>
        <v>14897.06000000001</v>
      </c>
      <c r="AE172" s="349">
        <v>14409.709999999997</v>
      </c>
      <c r="AF172" s="348">
        <f t="shared" si="129"/>
        <v>268.55</v>
      </c>
      <c r="AG172" s="348">
        <f t="shared" si="130"/>
        <v>14678.259999999997</v>
      </c>
      <c r="AH172" s="55">
        <f t="shared" si="154"/>
        <v>0</v>
      </c>
      <c r="AI172" s="72">
        <v>0</v>
      </c>
      <c r="AJ172" s="55">
        <f t="shared" si="155"/>
        <v>0</v>
      </c>
      <c r="AK172" s="72">
        <f t="shared" si="177"/>
        <v>0</v>
      </c>
      <c r="AL172" s="72">
        <v>0</v>
      </c>
      <c r="AM172" s="55">
        <f t="shared" si="156"/>
        <v>0</v>
      </c>
      <c r="AN172" s="72">
        <f t="shared" si="157"/>
        <v>0</v>
      </c>
      <c r="AO172" s="56">
        <f t="shared" si="158"/>
        <v>0</v>
      </c>
      <c r="AP172" s="56">
        <v>0</v>
      </c>
      <c r="AQ172" s="56">
        <f t="shared" si="159"/>
        <v>0</v>
      </c>
      <c r="AR172" s="73">
        <f t="shared" si="160"/>
        <v>0</v>
      </c>
      <c r="AS172" s="56">
        <v>0</v>
      </c>
      <c r="AT172" s="56">
        <f t="shared" si="161"/>
        <v>0</v>
      </c>
      <c r="AU172" s="73">
        <f t="shared" si="162"/>
        <v>0</v>
      </c>
      <c r="AV172" s="57">
        <f t="shared" si="178"/>
        <v>3321.88</v>
      </c>
      <c r="AW172" s="57">
        <v>3543.050000000002</v>
      </c>
      <c r="AX172" s="114">
        <f t="shared" si="163"/>
        <v>55.36</v>
      </c>
      <c r="AY172" s="57">
        <f t="shared" si="164"/>
        <v>3598.4100000000021</v>
      </c>
      <c r="AZ172" s="114">
        <v>3490.75</v>
      </c>
      <c r="BA172" s="114">
        <f t="shared" si="165"/>
        <v>54.58</v>
      </c>
      <c r="BB172" s="57">
        <f t="shared" si="166"/>
        <v>3545.33</v>
      </c>
      <c r="BC172" s="58">
        <f t="shared" si="167"/>
        <v>12049.499999999996</v>
      </c>
      <c r="BD172" s="59">
        <v>10272.349999999997</v>
      </c>
      <c r="BE172" s="59">
        <f t="shared" si="168"/>
        <v>200.83</v>
      </c>
      <c r="BF172" s="58">
        <f t="shared" si="169"/>
        <v>10473.179999999997</v>
      </c>
      <c r="BG172" s="59">
        <v>10121.660000000003</v>
      </c>
      <c r="BH172" s="59">
        <f t="shared" si="170"/>
        <v>198.02</v>
      </c>
      <c r="BI172" s="58">
        <f t="shared" si="171"/>
        <v>10319.680000000004</v>
      </c>
      <c r="BJ172" s="60">
        <f t="shared" si="172"/>
        <v>969.99999999999943</v>
      </c>
      <c r="BK172" s="61">
        <v>809.20999999999958</v>
      </c>
      <c r="BL172" s="61">
        <f t="shared" si="173"/>
        <v>16.170000000000002</v>
      </c>
      <c r="BM172" s="61">
        <f t="shared" si="174"/>
        <v>825.37999999999954</v>
      </c>
      <c r="BN172" s="61">
        <v>797.36000000000104</v>
      </c>
      <c r="BO172" s="61">
        <f t="shared" si="175"/>
        <v>15.94</v>
      </c>
      <c r="BP172" s="60">
        <f t="shared" si="176"/>
        <v>813.30000000000109</v>
      </c>
      <c r="BQ172" s="62">
        <f t="shared" si="131"/>
        <v>4.2064129956997931E-12</v>
      </c>
      <c r="BR172" s="63">
        <v>0</v>
      </c>
      <c r="BS172" s="63">
        <f t="shared" si="132"/>
        <v>0</v>
      </c>
      <c r="BT172" s="63">
        <f t="shared" si="133"/>
        <v>0</v>
      </c>
      <c r="BU172" s="63">
        <v>0</v>
      </c>
      <c r="BV172" s="63">
        <f t="shared" si="134"/>
        <v>0</v>
      </c>
      <c r="BW172" s="62">
        <f t="shared" si="135"/>
        <v>0</v>
      </c>
      <c r="BX172" s="64">
        <f t="shared" si="136"/>
        <v>0</v>
      </c>
      <c r="BY172" s="65">
        <v>0</v>
      </c>
      <c r="BZ172" s="65">
        <f t="shared" si="137"/>
        <v>0</v>
      </c>
      <c r="CA172" s="65">
        <f t="shared" si="138"/>
        <v>0</v>
      </c>
      <c r="CB172" s="65">
        <v>0</v>
      </c>
      <c r="CC172" s="65">
        <f t="shared" si="139"/>
        <v>0</v>
      </c>
      <c r="CD172" s="64">
        <f t="shared" si="140"/>
        <v>0</v>
      </c>
      <c r="CE172" s="367">
        <f t="shared" si="141"/>
        <v>-3.637978807091713E-12</v>
      </c>
      <c r="CF172" s="368">
        <v>0</v>
      </c>
      <c r="CG172" s="368">
        <f t="shared" si="150"/>
        <v>0</v>
      </c>
      <c r="CH172" s="368">
        <f t="shared" si="151"/>
        <v>0</v>
      </c>
      <c r="CI172" s="368">
        <v>0</v>
      </c>
      <c r="CJ172" s="368">
        <f t="shared" si="152"/>
        <v>0</v>
      </c>
      <c r="CK172" s="367">
        <f t="shared" si="142"/>
        <v>0</v>
      </c>
      <c r="CL172" s="66">
        <f t="shared" si="143"/>
        <v>0</v>
      </c>
      <c r="CM172" s="67">
        <v>0</v>
      </c>
      <c r="CN172" s="67">
        <f t="shared" si="146"/>
        <v>0</v>
      </c>
      <c r="CO172" s="67">
        <f t="shared" si="147"/>
        <v>0</v>
      </c>
      <c r="CP172" s="67">
        <v>0</v>
      </c>
      <c r="CQ172" s="67">
        <f t="shared" si="148"/>
        <v>0</v>
      </c>
      <c r="CR172" s="66">
        <f t="shared" si="149"/>
        <v>0</v>
      </c>
    </row>
    <row r="173" spans="1:96" s="74" customFormat="1">
      <c r="A173" s="69"/>
      <c r="B173" s="69"/>
      <c r="C173" s="115" t="s">
        <v>205</v>
      </c>
      <c r="D173" s="117" t="s">
        <v>206</v>
      </c>
      <c r="E173" s="52">
        <v>0</v>
      </c>
      <c r="F173" s="52"/>
      <c r="G173" s="53">
        <v>0</v>
      </c>
      <c r="H173" s="52"/>
      <c r="I173" s="53">
        <v>0</v>
      </c>
      <c r="J173" s="52"/>
      <c r="K173" s="53">
        <v>13481.19</v>
      </c>
      <c r="M173" s="53">
        <v>100.56</v>
      </c>
      <c r="N173" s="68"/>
      <c r="O173" s="53">
        <v>6.7643668444361538E-12</v>
      </c>
      <c r="P173" s="68"/>
      <c r="Q173" s="53">
        <v>0</v>
      </c>
      <c r="R173" s="53"/>
      <c r="S173" s="53">
        <v>-7.2759576141834259E-12</v>
      </c>
      <c r="T173" s="68"/>
      <c r="U173" s="53">
        <f t="shared" si="144"/>
        <v>0</v>
      </c>
      <c r="V173" s="68"/>
      <c r="W173" s="53">
        <v>13581.75</v>
      </c>
      <c r="X173" s="53"/>
      <c r="Y173" s="116">
        <v>0.2</v>
      </c>
      <c r="Z173" s="71"/>
      <c r="AA173" s="348">
        <f t="shared" si="127"/>
        <v>13581.75</v>
      </c>
      <c r="AB173" s="349">
        <v>11641.070000000005</v>
      </c>
      <c r="AC173" s="348">
        <f t="shared" si="145"/>
        <v>226.36</v>
      </c>
      <c r="AD173" s="346">
        <f t="shared" si="128"/>
        <v>11867.430000000006</v>
      </c>
      <c r="AE173" s="349">
        <v>11470.040000000008</v>
      </c>
      <c r="AF173" s="348">
        <f t="shared" si="129"/>
        <v>223.19</v>
      </c>
      <c r="AG173" s="348">
        <f t="shared" si="130"/>
        <v>11693.230000000009</v>
      </c>
      <c r="AH173" s="55">
        <f t="shared" si="154"/>
        <v>0</v>
      </c>
      <c r="AI173" s="72">
        <v>0</v>
      </c>
      <c r="AJ173" s="55">
        <f t="shared" si="155"/>
        <v>0</v>
      </c>
      <c r="AK173" s="72">
        <f t="shared" si="177"/>
        <v>0</v>
      </c>
      <c r="AL173" s="72">
        <v>0</v>
      </c>
      <c r="AM173" s="55">
        <f t="shared" si="156"/>
        <v>0</v>
      </c>
      <c r="AN173" s="72">
        <f t="shared" si="157"/>
        <v>0</v>
      </c>
      <c r="AO173" s="56">
        <f t="shared" si="158"/>
        <v>0</v>
      </c>
      <c r="AP173" s="56">
        <v>0</v>
      </c>
      <c r="AQ173" s="56">
        <f t="shared" si="159"/>
        <v>0</v>
      </c>
      <c r="AR173" s="73">
        <f t="shared" si="160"/>
        <v>0</v>
      </c>
      <c r="AS173" s="56">
        <v>0</v>
      </c>
      <c r="AT173" s="56">
        <f t="shared" si="161"/>
        <v>0</v>
      </c>
      <c r="AU173" s="73">
        <f t="shared" si="162"/>
        <v>0</v>
      </c>
      <c r="AV173" s="57">
        <f t="shared" si="178"/>
        <v>0</v>
      </c>
      <c r="AW173" s="57">
        <v>0</v>
      </c>
      <c r="AX173" s="114">
        <f t="shared" si="163"/>
        <v>0</v>
      </c>
      <c r="AY173" s="57">
        <f t="shared" si="164"/>
        <v>0</v>
      </c>
      <c r="AZ173" s="114">
        <v>0</v>
      </c>
      <c r="BA173" s="114">
        <f t="shared" si="165"/>
        <v>0</v>
      </c>
      <c r="BB173" s="57">
        <f t="shared" si="166"/>
        <v>0</v>
      </c>
      <c r="BC173" s="58">
        <f t="shared" si="167"/>
        <v>13481.19</v>
      </c>
      <c r="BD173" s="59">
        <v>11555.91</v>
      </c>
      <c r="BE173" s="59">
        <f t="shared" si="168"/>
        <v>224.69</v>
      </c>
      <c r="BF173" s="58">
        <f t="shared" si="169"/>
        <v>11780.6</v>
      </c>
      <c r="BG173" s="59">
        <v>11386.240000000011</v>
      </c>
      <c r="BH173" s="59">
        <f t="shared" si="170"/>
        <v>221.54</v>
      </c>
      <c r="BI173" s="58">
        <f t="shared" si="171"/>
        <v>11607.780000000012</v>
      </c>
      <c r="BJ173" s="60">
        <f t="shared" si="172"/>
        <v>100.56</v>
      </c>
      <c r="BK173" s="61">
        <v>85.670000000000073</v>
      </c>
      <c r="BL173" s="61">
        <f t="shared" si="173"/>
        <v>1.68</v>
      </c>
      <c r="BM173" s="61">
        <f t="shared" si="174"/>
        <v>87.35000000000008</v>
      </c>
      <c r="BN173" s="61">
        <v>84.299999999999912</v>
      </c>
      <c r="BO173" s="61">
        <f t="shared" si="175"/>
        <v>1.66</v>
      </c>
      <c r="BP173" s="60">
        <f t="shared" si="176"/>
        <v>85.959999999999908</v>
      </c>
      <c r="BQ173" s="62">
        <f t="shared" si="131"/>
        <v>6.7643668444361538E-12</v>
      </c>
      <c r="BR173" s="63">
        <v>0</v>
      </c>
      <c r="BS173" s="63">
        <f t="shared" si="132"/>
        <v>0</v>
      </c>
      <c r="BT173" s="63">
        <f t="shared" si="133"/>
        <v>0</v>
      </c>
      <c r="BU173" s="63">
        <v>0</v>
      </c>
      <c r="BV173" s="63">
        <f t="shared" si="134"/>
        <v>0</v>
      </c>
      <c r="BW173" s="62">
        <f t="shared" si="135"/>
        <v>0</v>
      </c>
      <c r="BX173" s="64">
        <f t="shared" si="136"/>
        <v>0</v>
      </c>
      <c r="BY173" s="65">
        <v>0</v>
      </c>
      <c r="BZ173" s="65">
        <f t="shared" si="137"/>
        <v>0</v>
      </c>
      <c r="CA173" s="65">
        <f t="shared" si="138"/>
        <v>0</v>
      </c>
      <c r="CB173" s="65">
        <v>0</v>
      </c>
      <c r="CC173" s="65">
        <f t="shared" si="139"/>
        <v>0</v>
      </c>
      <c r="CD173" s="64">
        <f t="shared" si="140"/>
        <v>0</v>
      </c>
      <c r="CE173" s="367">
        <f t="shared" si="141"/>
        <v>-7.2759576141834259E-12</v>
      </c>
      <c r="CF173" s="368">
        <v>0</v>
      </c>
      <c r="CG173" s="368">
        <f t="shared" si="150"/>
        <v>0</v>
      </c>
      <c r="CH173" s="368">
        <f t="shared" si="151"/>
        <v>0</v>
      </c>
      <c r="CI173" s="368">
        <v>0</v>
      </c>
      <c r="CJ173" s="368">
        <f t="shared" si="152"/>
        <v>0</v>
      </c>
      <c r="CK173" s="367">
        <f t="shared" si="142"/>
        <v>0</v>
      </c>
      <c r="CL173" s="66">
        <f t="shared" si="143"/>
        <v>0</v>
      </c>
      <c r="CM173" s="67">
        <v>0</v>
      </c>
      <c r="CN173" s="67">
        <f t="shared" si="146"/>
        <v>0</v>
      </c>
      <c r="CO173" s="67">
        <f t="shared" si="147"/>
        <v>0</v>
      </c>
      <c r="CP173" s="67">
        <v>0</v>
      </c>
      <c r="CQ173" s="67">
        <f t="shared" si="148"/>
        <v>0</v>
      </c>
      <c r="CR173" s="66">
        <f t="shared" si="149"/>
        <v>0</v>
      </c>
    </row>
    <row r="174" spans="1:96" s="74" customFormat="1">
      <c r="A174" s="69"/>
      <c r="B174" s="69"/>
      <c r="C174" s="115" t="s">
        <v>207</v>
      </c>
      <c r="D174" s="117" t="s">
        <v>208</v>
      </c>
      <c r="E174" s="52">
        <v>0</v>
      </c>
      <c r="F174" s="52"/>
      <c r="G174" s="53">
        <v>0</v>
      </c>
      <c r="H174" s="52"/>
      <c r="I174" s="53">
        <v>0</v>
      </c>
      <c r="J174" s="52"/>
      <c r="K174" s="53">
        <v>53724.169999999991</v>
      </c>
      <c r="M174" s="53">
        <v>13108.940000000011</v>
      </c>
      <c r="N174" s="68"/>
      <c r="O174" s="53">
        <v>5458.9300000000203</v>
      </c>
      <c r="P174" s="68"/>
      <c r="Q174" s="53">
        <v>73.250000000014552</v>
      </c>
      <c r="R174" s="53"/>
      <c r="S174" s="53">
        <v>0.63999999998486601</v>
      </c>
      <c r="T174" s="68"/>
      <c r="U174" s="53">
        <f t="shared" si="144"/>
        <v>0</v>
      </c>
      <c r="V174" s="68"/>
      <c r="W174" s="53">
        <v>72365.930000000022</v>
      </c>
      <c r="X174" s="53"/>
      <c r="Y174" s="116">
        <v>0.2</v>
      </c>
      <c r="Z174" s="71"/>
      <c r="AA174" s="348">
        <f t="shared" si="127"/>
        <v>72365.930000000022</v>
      </c>
      <c r="AB174" s="349">
        <v>70872.010000000009</v>
      </c>
      <c r="AC174" s="348">
        <f t="shared" si="145"/>
        <v>1206.0999999999999</v>
      </c>
      <c r="AD174" s="346">
        <f t="shared" si="128"/>
        <v>72078.110000000015</v>
      </c>
      <c r="AE174" s="349">
        <v>69828.780000000013</v>
      </c>
      <c r="AF174" s="348">
        <f t="shared" si="129"/>
        <v>1189.21</v>
      </c>
      <c r="AG174" s="348">
        <f t="shared" si="130"/>
        <v>71017.99000000002</v>
      </c>
      <c r="AH174" s="55">
        <f t="shared" si="154"/>
        <v>0</v>
      </c>
      <c r="AI174" s="72">
        <v>0</v>
      </c>
      <c r="AJ174" s="55">
        <f t="shared" si="155"/>
        <v>0</v>
      </c>
      <c r="AK174" s="72">
        <f t="shared" si="177"/>
        <v>0</v>
      </c>
      <c r="AL174" s="72">
        <v>0</v>
      </c>
      <c r="AM174" s="55">
        <f t="shared" si="156"/>
        <v>0</v>
      </c>
      <c r="AN174" s="72">
        <f t="shared" si="157"/>
        <v>0</v>
      </c>
      <c r="AO174" s="56">
        <f t="shared" si="158"/>
        <v>0</v>
      </c>
      <c r="AP174" s="56">
        <v>0</v>
      </c>
      <c r="AQ174" s="56">
        <f t="shared" si="159"/>
        <v>0</v>
      </c>
      <c r="AR174" s="73">
        <f t="shared" si="160"/>
        <v>0</v>
      </c>
      <c r="AS174" s="56">
        <v>0</v>
      </c>
      <c r="AT174" s="56">
        <f t="shared" si="161"/>
        <v>0</v>
      </c>
      <c r="AU174" s="73">
        <f t="shared" si="162"/>
        <v>0</v>
      </c>
      <c r="AV174" s="57">
        <f t="shared" si="178"/>
        <v>0</v>
      </c>
      <c r="AW174" s="57">
        <v>0</v>
      </c>
      <c r="AX174" s="114">
        <f t="shared" si="163"/>
        <v>0</v>
      </c>
      <c r="AY174" s="57">
        <f t="shared" si="164"/>
        <v>0</v>
      </c>
      <c r="AZ174" s="114">
        <v>0</v>
      </c>
      <c r="BA174" s="114">
        <f t="shared" si="165"/>
        <v>0</v>
      </c>
      <c r="BB174" s="57">
        <f t="shared" si="166"/>
        <v>0</v>
      </c>
      <c r="BC174" s="58">
        <f t="shared" si="167"/>
        <v>53724.169999999991</v>
      </c>
      <c r="BD174" s="59">
        <v>57706.220000000059</v>
      </c>
      <c r="BE174" s="59">
        <f t="shared" si="168"/>
        <v>895.4</v>
      </c>
      <c r="BF174" s="58">
        <f t="shared" si="169"/>
        <v>58601.620000000061</v>
      </c>
      <c r="BG174" s="59">
        <v>56855.380000000034</v>
      </c>
      <c r="BH174" s="59">
        <f t="shared" si="170"/>
        <v>882.86</v>
      </c>
      <c r="BI174" s="58">
        <f t="shared" si="171"/>
        <v>57738.240000000034</v>
      </c>
      <c r="BJ174" s="60">
        <f t="shared" si="172"/>
        <v>13108.940000000011</v>
      </c>
      <c r="BK174" s="61">
        <v>10036.089999999989</v>
      </c>
      <c r="BL174" s="61">
        <f t="shared" si="173"/>
        <v>218.48</v>
      </c>
      <c r="BM174" s="61">
        <f t="shared" si="174"/>
        <v>10254.569999999989</v>
      </c>
      <c r="BN174" s="61">
        <v>9889.0899999999965</v>
      </c>
      <c r="BO174" s="61">
        <f t="shared" si="175"/>
        <v>215.42</v>
      </c>
      <c r="BP174" s="60">
        <f t="shared" si="176"/>
        <v>10104.509999999997</v>
      </c>
      <c r="BQ174" s="62">
        <f t="shared" si="131"/>
        <v>5458.9300000000203</v>
      </c>
      <c r="BR174" s="63">
        <v>3099.86</v>
      </c>
      <c r="BS174" s="63">
        <f t="shared" si="132"/>
        <v>90.98</v>
      </c>
      <c r="BT174" s="63">
        <f t="shared" si="133"/>
        <v>3190.84</v>
      </c>
      <c r="BU174" s="63">
        <v>3054.9900000000002</v>
      </c>
      <c r="BV174" s="63">
        <f t="shared" si="134"/>
        <v>89.71</v>
      </c>
      <c r="BW174" s="62">
        <f t="shared" si="135"/>
        <v>3144.7000000000003</v>
      </c>
      <c r="BX174" s="64">
        <f t="shared" si="136"/>
        <v>73.250000000014552</v>
      </c>
      <c r="BY174" s="65">
        <v>29.349999999999991</v>
      </c>
      <c r="BZ174" s="65">
        <f t="shared" si="137"/>
        <v>1.22</v>
      </c>
      <c r="CA174" s="65">
        <f t="shared" si="138"/>
        <v>30.56999999999999</v>
      </c>
      <c r="CB174" s="65">
        <v>28.86999999999999</v>
      </c>
      <c r="CC174" s="65">
        <f t="shared" si="139"/>
        <v>1.2</v>
      </c>
      <c r="CD174" s="64">
        <f t="shared" si="140"/>
        <v>30.06999999999999</v>
      </c>
      <c r="CE174" s="367">
        <f t="shared" si="141"/>
        <v>0.63999999998486601</v>
      </c>
      <c r="CF174" s="368">
        <v>0.15</v>
      </c>
      <c r="CG174" s="368">
        <f t="shared" si="150"/>
        <v>0.01</v>
      </c>
      <c r="CH174" s="368">
        <f t="shared" si="151"/>
        <v>0.16</v>
      </c>
      <c r="CI174" s="368">
        <v>0.15</v>
      </c>
      <c r="CJ174" s="368">
        <f t="shared" si="152"/>
        <v>0.01</v>
      </c>
      <c r="CK174" s="367">
        <f t="shared" si="142"/>
        <v>0.16</v>
      </c>
      <c r="CL174" s="66">
        <f t="shared" si="143"/>
        <v>0</v>
      </c>
      <c r="CM174" s="67">
        <v>0</v>
      </c>
      <c r="CN174" s="67">
        <f t="shared" si="146"/>
        <v>0</v>
      </c>
      <c r="CO174" s="67">
        <f t="shared" si="147"/>
        <v>0</v>
      </c>
      <c r="CP174" s="67">
        <v>0</v>
      </c>
      <c r="CQ174" s="67">
        <f t="shared" si="148"/>
        <v>0</v>
      </c>
      <c r="CR174" s="66">
        <f t="shared" si="149"/>
        <v>0</v>
      </c>
    </row>
    <row r="175" spans="1:96" s="74" customFormat="1">
      <c r="A175" s="69"/>
      <c r="B175" s="69"/>
      <c r="C175" s="134" t="s">
        <v>209</v>
      </c>
      <c r="D175" s="135" t="s">
        <v>210</v>
      </c>
      <c r="E175" s="52">
        <v>0</v>
      </c>
      <c r="F175" s="52"/>
      <c r="G175" s="53">
        <v>0</v>
      </c>
      <c r="H175" s="52"/>
      <c r="I175" s="53">
        <v>0</v>
      </c>
      <c r="J175" s="52"/>
      <c r="K175" s="53">
        <v>26119.11</v>
      </c>
      <c r="M175" s="53">
        <v>18550.820000000011</v>
      </c>
      <c r="N175" s="68"/>
      <c r="O175" s="53">
        <v>345.60999999998967</v>
      </c>
      <c r="P175" s="68"/>
      <c r="Q175" s="53">
        <v>0</v>
      </c>
      <c r="R175" s="53"/>
      <c r="S175" s="53">
        <v>-7.2759576141834259E-12</v>
      </c>
      <c r="T175" s="68"/>
      <c r="U175" s="53">
        <f t="shared" si="144"/>
        <v>0</v>
      </c>
      <c r="V175" s="68"/>
      <c r="W175" s="53">
        <v>45015.539999999994</v>
      </c>
      <c r="X175" s="53"/>
      <c r="Y175" s="116">
        <v>0.2</v>
      </c>
      <c r="Z175" s="71"/>
      <c r="AA175" s="348">
        <f t="shared" si="127"/>
        <v>45015.539999999994</v>
      </c>
      <c r="AB175" s="349">
        <v>37535.599999999977</v>
      </c>
      <c r="AC175" s="348">
        <f t="shared" si="145"/>
        <v>750.26</v>
      </c>
      <c r="AD175" s="346">
        <f t="shared" si="128"/>
        <v>38285.859999999979</v>
      </c>
      <c r="AE175" s="349">
        <v>36985.099999999984</v>
      </c>
      <c r="AF175" s="348">
        <f t="shared" si="129"/>
        <v>739.76</v>
      </c>
      <c r="AG175" s="348">
        <f t="shared" si="130"/>
        <v>37724.859999999986</v>
      </c>
      <c r="AH175" s="55">
        <f t="shared" si="154"/>
        <v>0</v>
      </c>
      <c r="AI175" s="72">
        <v>0</v>
      </c>
      <c r="AJ175" s="55">
        <f t="shared" si="155"/>
        <v>0</v>
      </c>
      <c r="AK175" s="72">
        <f t="shared" si="177"/>
        <v>0</v>
      </c>
      <c r="AL175" s="72">
        <v>0</v>
      </c>
      <c r="AM175" s="55">
        <f t="shared" si="156"/>
        <v>0</v>
      </c>
      <c r="AN175" s="72">
        <f t="shared" si="157"/>
        <v>0</v>
      </c>
      <c r="AO175" s="56">
        <f t="shared" si="158"/>
        <v>0</v>
      </c>
      <c r="AP175" s="56">
        <v>0</v>
      </c>
      <c r="AQ175" s="56">
        <f t="shared" si="159"/>
        <v>0</v>
      </c>
      <c r="AR175" s="73">
        <f t="shared" si="160"/>
        <v>0</v>
      </c>
      <c r="AS175" s="56">
        <v>0</v>
      </c>
      <c r="AT175" s="56">
        <f t="shared" si="161"/>
        <v>0</v>
      </c>
      <c r="AU175" s="73">
        <f t="shared" si="162"/>
        <v>0</v>
      </c>
      <c r="AV175" s="57">
        <f t="shared" si="178"/>
        <v>0</v>
      </c>
      <c r="AW175" s="57">
        <v>0</v>
      </c>
      <c r="AX175" s="114">
        <f t="shared" si="163"/>
        <v>0</v>
      </c>
      <c r="AY175" s="57">
        <f t="shared" si="164"/>
        <v>0</v>
      </c>
      <c r="AZ175" s="114">
        <v>0</v>
      </c>
      <c r="BA175" s="114">
        <f t="shared" si="165"/>
        <v>0</v>
      </c>
      <c r="BB175" s="57">
        <f t="shared" si="166"/>
        <v>0</v>
      </c>
      <c r="BC175" s="58">
        <f t="shared" si="167"/>
        <v>26119.11</v>
      </c>
      <c r="BD175" s="59">
        <v>23580.849999999988</v>
      </c>
      <c r="BE175" s="59">
        <f t="shared" si="168"/>
        <v>435.32</v>
      </c>
      <c r="BF175" s="58">
        <f t="shared" si="169"/>
        <v>24016.169999999987</v>
      </c>
      <c r="BG175" s="59">
        <v>23234.400000000009</v>
      </c>
      <c r="BH175" s="59">
        <f t="shared" si="170"/>
        <v>429.23</v>
      </c>
      <c r="BI175" s="58">
        <f t="shared" si="171"/>
        <v>23663.630000000008</v>
      </c>
      <c r="BJ175" s="60">
        <f t="shared" si="172"/>
        <v>18550.820000000011</v>
      </c>
      <c r="BK175" s="61">
        <v>13733.030000000008</v>
      </c>
      <c r="BL175" s="61">
        <f t="shared" si="173"/>
        <v>309.18</v>
      </c>
      <c r="BM175" s="61">
        <f t="shared" si="174"/>
        <v>14042.210000000008</v>
      </c>
      <c r="BN175" s="61">
        <v>13532.070000000007</v>
      </c>
      <c r="BO175" s="61">
        <f t="shared" si="175"/>
        <v>304.85000000000002</v>
      </c>
      <c r="BP175" s="60">
        <f t="shared" si="176"/>
        <v>13836.920000000007</v>
      </c>
      <c r="BQ175" s="62">
        <f t="shared" si="131"/>
        <v>345.60999999998967</v>
      </c>
      <c r="BR175" s="63">
        <v>221.7399999999999</v>
      </c>
      <c r="BS175" s="63">
        <f t="shared" si="132"/>
        <v>5.76</v>
      </c>
      <c r="BT175" s="63">
        <f t="shared" si="133"/>
        <v>227.49999999999989</v>
      </c>
      <c r="BU175" s="63">
        <v>218.45000000000013</v>
      </c>
      <c r="BV175" s="63">
        <f t="shared" si="134"/>
        <v>5.68</v>
      </c>
      <c r="BW175" s="62">
        <f t="shared" si="135"/>
        <v>224.13000000000014</v>
      </c>
      <c r="BX175" s="64">
        <f t="shared" si="136"/>
        <v>0</v>
      </c>
      <c r="BY175" s="65">
        <v>0</v>
      </c>
      <c r="BZ175" s="65">
        <f t="shared" si="137"/>
        <v>0</v>
      </c>
      <c r="CA175" s="65">
        <f t="shared" si="138"/>
        <v>0</v>
      </c>
      <c r="CB175" s="65">
        <v>0</v>
      </c>
      <c r="CC175" s="65">
        <f t="shared" si="139"/>
        <v>0</v>
      </c>
      <c r="CD175" s="64">
        <f t="shared" si="140"/>
        <v>0</v>
      </c>
      <c r="CE175" s="367">
        <f t="shared" si="141"/>
        <v>-7.2759576141834259E-12</v>
      </c>
      <c r="CF175" s="368">
        <v>0</v>
      </c>
      <c r="CG175" s="368">
        <f t="shared" si="150"/>
        <v>0</v>
      </c>
      <c r="CH175" s="368">
        <f t="shared" si="151"/>
        <v>0</v>
      </c>
      <c r="CI175" s="368">
        <v>0</v>
      </c>
      <c r="CJ175" s="368">
        <f t="shared" si="152"/>
        <v>0</v>
      </c>
      <c r="CK175" s="367">
        <f t="shared" si="142"/>
        <v>0</v>
      </c>
      <c r="CL175" s="66">
        <f t="shared" si="143"/>
        <v>0</v>
      </c>
      <c r="CM175" s="67">
        <v>0</v>
      </c>
      <c r="CN175" s="67">
        <f t="shared" si="146"/>
        <v>0</v>
      </c>
      <c r="CO175" s="67">
        <f t="shared" si="147"/>
        <v>0</v>
      </c>
      <c r="CP175" s="67">
        <v>0</v>
      </c>
      <c r="CQ175" s="67">
        <f t="shared" si="148"/>
        <v>0</v>
      </c>
      <c r="CR175" s="66">
        <f t="shared" si="149"/>
        <v>0</v>
      </c>
    </row>
    <row r="176" spans="1:96" s="74" customFormat="1">
      <c r="A176" s="69"/>
      <c r="B176" s="69"/>
      <c r="C176" s="134" t="s">
        <v>211</v>
      </c>
      <c r="D176" s="135" t="s">
        <v>212</v>
      </c>
      <c r="E176" s="52">
        <v>0</v>
      </c>
      <c r="F176" s="52"/>
      <c r="G176" s="53">
        <v>0</v>
      </c>
      <c r="H176" s="52"/>
      <c r="I176" s="53">
        <v>0</v>
      </c>
      <c r="J176" s="52"/>
      <c r="K176" s="53">
        <v>48997.200000000012</v>
      </c>
      <c r="M176" s="53">
        <v>13604.830000000009</v>
      </c>
      <c r="N176" s="68"/>
      <c r="O176" s="53">
        <v>617.99999999993452</v>
      </c>
      <c r="P176" s="68"/>
      <c r="Q176" s="53">
        <v>12.769999999996799</v>
      </c>
      <c r="R176" s="53"/>
      <c r="S176" s="53">
        <v>-3.9899999999397551</v>
      </c>
      <c r="T176" s="68"/>
      <c r="U176" s="53">
        <f t="shared" si="144"/>
        <v>0</v>
      </c>
      <c r="V176" s="68"/>
      <c r="W176" s="53">
        <v>63228.810000000012</v>
      </c>
      <c r="X176" s="53"/>
      <c r="Y176" s="116">
        <v>0.2</v>
      </c>
      <c r="Z176" s="71"/>
      <c r="AA176" s="348">
        <f t="shared" si="127"/>
        <v>63228.810000000012</v>
      </c>
      <c r="AB176" s="349">
        <v>56086.719999999972</v>
      </c>
      <c r="AC176" s="348">
        <f t="shared" si="145"/>
        <v>1053.81</v>
      </c>
      <c r="AD176" s="346">
        <f t="shared" si="128"/>
        <v>57140.52999999997</v>
      </c>
      <c r="AE176" s="349">
        <v>55262.859999999957</v>
      </c>
      <c r="AF176" s="348">
        <f t="shared" si="129"/>
        <v>1039.06</v>
      </c>
      <c r="AG176" s="348">
        <f t="shared" si="130"/>
        <v>56301.919999999955</v>
      </c>
      <c r="AH176" s="55">
        <f t="shared" si="154"/>
        <v>0</v>
      </c>
      <c r="AI176" s="72">
        <v>0</v>
      </c>
      <c r="AJ176" s="55">
        <f t="shared" si="155"/>
        <v>0</v>
      </c>
      <c r="AK176" s="72">
        <f t="shared" si="177"/>
        <v>0</v>
      </c>
      <c r="AL176" s="72">
        <v>0</v>
      </c>
      <c r="AM176" s="55">
        <f t="shared" si="156"/>
        <v>0</v>
      </c>
      <c r="AN176" s="72">
        <f t="shared" si="157"/>
        <v>0</v>
      </c>
      <c r="AO176" s="56">
        <f t="shared" si="158"/>
        <v>0</v>
      </c>
      <c r="AP176" s="56">
        <v>0</v>
      </c>
      <c r="AQ176" s="56">
        <f t="shared" si="159"/>
        <v>0</v>
      </c>
      <c r="AR176" s="73">
        <f t="shared" si="160"/>
        <v>0</v>
      </c>
      <c r="AS176" s="56">
        <v>0</v>
      </c>
      <c r="AT176" s="56">
        <f t="shared" si="161"/>
        <v>0</v>
      </c>
      <c r="AU176" s="73">
        <f t="shared" si="162"/>
        <v>0</v>
      </c>
      <c r="AV176" s="57">
        <f t="shared" si="178"/>
        <v>0</v>
      </c>
      <c r="AW176" s="57">
        <v>0</v>
      </c>
      <c r="AX176" s="114">
        <f t="shared" si="163"/>
        <v>0</v>
      </c>
      <c r="AY176" s="57">
        <f t="shared" si="164"/>
        <v>0</v>
      </c>
      <c r="AZ176" s="114">
        <v>0</v>
      </c>
      <c r="BA176" s="114">
        <f t="shared" si="165"/>
        <v>0</v>
      </c>
      <c r="BB176" s="57">
        <f t="shared" si="166"/>
        <v>0</v>
      </c>
      <c r="BC176" s="58">
        <f t="shared" si="167"/>
        <v>48997.200000000012</v>
      </c>
      <c r="BD176" s="59">
        <v>44961.690000000024</v>
      </c>
      <c r="BE176" s="59">
        <f t="shared" si="168"/>
        <v>816.62</v>
      </c>
      <c r="BF176" s="58">
        <f t="shared" si="169"/>
        <v>45778.310000000027</v>
      </c>
      <c r="BG176" s="59">
        <v>44300.770000000026</v>
      </c>
      <c r="BH176" s="59">
        <f t="shared" si="170"/>
        <v>805.19</v>
      </c>
      <c r="BI176" s="58">
        <f t="shared" si="171"/>
        <v>45105.960000000028</v>
      </c>
      <c r="BJ176" s="60">
        <f t="shared" si="172"/>
        <v>13604.830000000009</v>
      </c>
      <c r="BK176" s="61">
        <v>10749.69</v>
      </c>
      <c r="BL176" s="61">
        <f t="shared" si="173"/>
        <v>226.75</v>
      </c>
      <c r="BM176" s="61">
        <f t="shared" si="174"/>
        <v>10976.44</v>
      </c>
      <c r="BN176" s="61">
        <v>10592.330000000004</v>
      </c>
      <c r="BO176" s="61">
        <f t="shared" si="175"/>
        <v>223.58</v>
      </c>
      <c r="BP176" s="60">
        <f t="shared" si="176"/>
        <v>10815.910000000003</v>
      </c>
      <c r="BQ176" s="62">
        <f t="shared" si="131"/>
        <v>617.99999999993452</v>
      </c>
      <c r="BR176" s="63">
        <v>371.95000000000022</v>
      </c>
      <c r="BS176" s="63">
        <f t="shared" si="132"/>
        <v>10.3</v>
      </c>
      <c r="BT176" s="63">
        <f t="shared" si="133"/>
        <v>382.25000000000023</v>
      </c>
      <c r="BU176" s="63">
        <v>366.65000000000032</v>
      </c>
      <c r="BV176" s="63">
        <f t="shared" si="134"/>
        <v>10.16</v>
      </c>
      <c r="BW176" s="62">
        <f t="shared" si="135"/>
        <v>376.81000000000034</v>
      </c>
      <c r="BX176" s="64">
        <f t="shared" si="136"/>
        <v>12.769999999996799</v>
      </c>
      <c r="BY176" s="65">
        <v>4.83</v>
      </c>
      <c r="BZ176" s="65">
        <f t="shared" si="137"/>
        <v>0.21</v>
      </c>
      <c r="CA176" s="65">
        <f t="shared" si="138"/>
        <v>5.04</v>
      </c>
      <c r="CB176" s="65">
        <v>4.83</v>
      </c>
      <c r="CC176" s="65">
        <f t="shared" si="139"/>
        <v>0.21</v>
      </c>
      <c r="CD176" s="64">
        <f t="shared" si="140"/>
        <v>5.04</v>
      </c>
      <c r="CE176" s="367">
        <f t="shared" si="141"/>
        <v>-3.9899999999397551</v>
      </c>
      <c r="CF176" s="368">
        <v>-1.0500000000000005</v>
      </c>
      <c r="CG176" s="368">
        <f t="shared" si="150"/>
        <v>-7.0000000000000007E-2</v>
      </c>
      <c r="CH176" s="368">
        <f t="shared" si="151"/>
        <v>-1.1200000000000006</v>
      </c>
      <c r="CI176" s="368">
        <v>-1.0500000000000005</v>
      </c>
      <c r="CJ176" s="368">
        <f t="shared" si="152"/>
        <v>-7.0000000000000007E-2</v>
      </c>
      <c r="CK176" s="367">
        <f t="shared" si="142"/>
        <v>-1.1200000000000006</v>
      </c>
      <c r="CL176" s="66">
        <f t="shared" si="143"/>
        <v>0</v>
      </c>
      <c r="CM176" s="67">
        <v>0</v>
      </c>
      <c r="CN176" s="67">
        <f t="shared" si="146"/>
        <v>0</v>
      </c>
      <c r="CO176" s="67">
        <f t="shared" si="147"/>
        <v>0</v>
      </c>
      <c r="CP176" s="67">
        <v>0</v>
      </c>
      <c r="CQ176" s="67">
        <f t="shared" si="148"/>
        <v>0</v>
      </c>
      <c r="CR176" s="66">
        <f t="shared" si="149"/>
        <v>0</v>
      </c>
    </row>
    <row r="177" spans="1:96" s="74" customFormat="1">
      <c r="A177" s="69"/>
      <c r="B177" s="69"/>
      <c r="C177" s="134" t="s">
        <v>213</v>
      </c>
      <c r="D177" s="135" t="s">
        <v>214</v>
      </c>
      <c r="E177" s="52">
        <v>0</v>
      </c>
      <c r="F177" s="52"/>
      <c r="G177" s="53">
        <v>0</v>
      </c>
      <c r="H177" s="52"/>
      <c r="I177" s="53">
        <v>0</v>
      </c>
      <c r="J177" s="52"/>
      <c r="K177" s="53">
        <v>0</v>
      </c>
      <c r="M177" s="53">
        <v>3424.9700000000039</v>
      </c>
      <c r="N177" s="68"/>
      <c r="O177" s="53">
        <v>10867.880000000001</v>
      </c>
      <c r="P177" s="68"/>
      <c r="Q177" s="53">
        <v>2030.7199999999975</v>
      </c>
      <c r="R177" s="53"/>
      <c r="S177" s="53">
        <v>-3.0000000006111804E-2</v>
      </c>
      <c r="T177" s="68"/>
      <c r="U177" s="53">
        <f t="shared" si="144"/>
        <v>0</v>
      </c>
      <c r="V177" s="68"/>
      <c r="W177" s="53">
        <v>16323.539999999997</v>
      </c>
      <c r="X177" s="53"/>
      <c r="Y177" s="116">
        <v>0.2</v>
      </c>
      <c r="Z177" s="71"/>
      <c r="AA177" s="348">
        <f t="shared" si="127"/>
        <v>16323.539999999997</v>
      </c>
      <c r="AB177" s="349">
        <v>9241.0600000000031</v>
      </c>
      <c r="AC177" s="348">
        <f t="shared" si="145"/>
        <v>272.06</v>
      </c>
      <c r="AD177" s="346">
        <f t="shared" si="128"/>
        <v>9513.1200000000026</v>
      </c>
      <c r="AE177" s="349">
        <v>9106.93</v>
      </c>
      <c r="AF177" s="348">
        <f t="shared" si="129"/>
        <v>268.25</v>
      </c>
      <c r="AG177" s="348">
        <f t="shared" si="130"/>
        <v>9375.18</v>
      </c>
      <c r="AH177" s="55">
        <f t="shared" si="154"/>
        <v>0</v>
      </c>
      <c r="AI177" s="72">
        <v>0</v>
      </c>
      <c r="AJ177" s="55">
        <f t="shared" si="155"/>
        <v>0</v>
      </c>
      <c r="AK177" s="72">
        <f t="shared" si="177"/>
        <v>0</v>
      </c>
      <c r="AL177" s="72">
        <v>0</v>
      </c>
      <c r="AM177" s="55">
        <f t="shared" si="156"/>
        <v>0</v>
      </c>
      <c r="AN177" s="72">
        <f t="shared" si="157"/>
        <v>0</v>
      </c>
      <c r="AO177" s="56">
        <f t="shared" si="158"/>
        <v>0</v>
      </c>
      <c r="AP177" s="56">
        <v>0</v>
      </c>
      <c r="AQ177" s="56">
        <f t="shared" si="159"/>
        <v>0</v>
      </c>
      <c r="AR177" s="73">
        <f t="shared" si="160"/>
        <v>0</v>
      </c>
      <c r="AS177" s="56">
        <v>0</v>
      </c>
      <c r="AT177" s="56">
        <f t="shared" si="161"/>
        <v>0</v>
      </c>
      <c r="AU177" s="73">
        <f t="shared" si="162"/>
        <v>0</v>
      </c>
      <c r="AV177" s="57">
        <f t="shared" si="178"/>
        <v>0</v>
      </c>
      <c r="AW177" s="57">
        <v>0</v>
      </c>
      <c r="AX177" s="114">
        <f t="shared" si="163"/>
        <v>0</v>
      </c>
      <c r="AY177" s="57">
        <f t="shared" si="164"/>
        <v>0</v>
      </c>
      <c r="AZ177" s="114">
        <v>0</v>
      </c>
      <c r="BA177" s="114">
        <f t="shared" si="165"/>
        <v>0</v>
      </c>
      <c r="BB177" s="57">
        <f t="shared" si="166"/>
        <v>0</v>
      </c>
      <c r="BC177" s="58">
        <f t="shared" si="167"/>
        <v>0</v>
      </c>
      <c r="BD177" s="59">
        <v>0</v>
      </c>
      <c r="BE177" s="59">
        <f t="shared" si="168"/>
        <v>0</v>
      </c>
      <c r="BF177" s="58">
        <f t="shared" si="169"/>
        <v>0</v>
      </c>
      <c r="BG177" s="59">
        <v>0</v>
      </c>
      <c r="BH177" s="59">
        <f t="shared" si="170"/>
        <v>0</v>
      </c>
      <c r="BI177" s="58">
        <f t="shared" si="171"/>
        <v>0</v>
      </c>
      <c r="BJ177" s="60">
        <f t="shared" si="172"/>
        <v>3424.9700000000039</v>
      </c>
      <c r="BK177" s="61">
        <v>2712.3299999999981</v>
      </c>
      <c r="BL177" s="61">
        <f t="shared" si="173"/>
        <v>57.08</v>
      </c>
      <c r="BM177" s="61">
        <f t="shared" si="174"/>
        <v>2769.409999999998</v>
      </c>
      <c r="BN177" s="61">
        <v>2672.5200000000027</v>
      </c>
      <c r="BO177" s="61">
        <f t="shared" si="175"/>
        <v>56.28</v>
      </c>
      <c r="BP177" s="60">
        <f t="shared" si="176"/>
        <v>2728.8000000000029</v>
      </c>
      <c r="BQ177" s="62">
        <f t="shared" si="131"/>
        <v>10867.880000000001</v>
      </c>
      <c r="BR177" s="63">
        <v>5616.3400000000029</v>
      </c>
      <c r="BS177" s="63">
        <f t="shared" si="132"/>
        <v>181.13</v>
      </c>
      <c r="BT177" s="63">
        <f t="shared" si="133"/>
        <v>5797.470000000003</v>
      </c>
      <c r="BU177" s="63">
        <v>5534.9900000000016</v>
      </c>
      <c r="BV177" s="63">
        <f t="shared" si="134"/>
        <v>178.59</v>
      </c>
      <c r="BW177" s="62">
        <f t="shared" si="135"/>
        <v>5713.5800000000017</v>
      </c>
      <c r="BX177" s="64">
        <f t="shared" si="136"/>
        <v>2030.7199999999975</v>
      </c>
      <c r="BY177" s="65">
        <v>912.46000000000026</v>
      </c>
      <c r="BZ177" s="65">
        <f t="shared" si="137"/>
        <v>33.85</v>
      </c>
      <c r="CA177" s="65">
        <f t="shared" si="138"/>
        <v>946.31000000000029</v>
      </c>
      <c r="CB177" s="65">
        <v>899.38</v>
      </c>
      <c r="CC177" s="65">
        <f t="shared" si="139"/>
        <v>33.380000000000003</v>
      </c>
      <c r="CD177" s="64">
        <f t="shared" si="140"/>
        <v>932.76</v>
      </c>
      <c r="CE177" s="367">
        <f t="shared" si="141"/>
        <v>-3.0000000006111804E-2</v>
      </c>
      <c r="CF177" s="368">
        <v>0</v>
      </c>
      <c r="CG177" s="368">
        <f t="shared" si="150"/>
        <v>0</v>
      </c>
      <c r="CH177" s="368">
        <f t="shared" si="151"/>
        <v>0</v>
      </c>
      <c r="CI177" s="368">
        <v>0</v>
      </c>
      <c r="CJ177" s="368">
        <f t="shared" si="152"/>
        <v>0</v>
      </c>
      <c r="CK177" s="367">
        <f t="shared" si="142"/>
        <v>0</v>
      </c>
      <c r="CL177" s="66">
        <f t="shared" si="143"/>
        <v>0</v>
      </c>
      <c r="CM177" s="67">
        <v>0</v>
      </c>
      <c r="CN177" s="67">
        <f t="shared" si="146"/>
        <v>0</v>
      </c>
      <c r="CO177" s="67">
        <f t="shared" si="147"/>
        <v>0</v>
      </c>
      <c r="CP177" s="67">
        <v>0</v>
      </c>
      <c r="CQ177" s="67">
        <f t="shared" si="148"/>
        <v>0</v>
      </c>
      <c r="CR177" s="66">
        <f t="shared" si="149"/>
        <v>0</v>
      </c>
    </row>
    <row r="178" spans="1:96" s="74" customFormat="1">
      <c r="A178" s="69"/>
      <c r="B178" s="69"/>
      <c r="C178" s="134" t="s">
        <v>213</v>
      </c>
      <c r="D178" s="135" t="s">
        <v>215</v>
      </c>
      <c r="E178" s="52">
        <v>0</v>
      </c>
      <c r="F178" s="52"/>
      <c r="G178" s="53">
        <v>0</v>
      </c>
      <c r="H178" s="52"/>
      <c r="I178" s="53">
        <v>0</v>
      </c>
      <c r="J178" s="52"/>
      <c r="K178" s="53">
        <v>0</v>
      </c>
      <c r="M178" s="53">
        <v>5678.8600000000024</v>
      </c>
      <c r="N178" s="68"/>
      <c r="O178" s="53">
        <v>6800.739999999998</v>
      </c>
      <c r="P178" s="68"/>
      <c r="Q178" s="53">
        <v>1580.3000000000011</v>
      </c>
      <c r="R178" s="53"/>
      <c r="S178" s="53">
        <v>-2.9699999999957072</v>
      </c>
      <c r="T178" s="68"/>
      <c r="U178" s="53">
        <f t="shared" si="144"/>
        <v>0</v>
      </c>
      <c r="V178" s="68"/>
      <c r="W178" s="53">
        <v>14056.930000000006</v>
      </c>
      <c r="X178" s="53"/>
      <c r="Y178" s="116">
        <v>0.2</v>
      </c>
      <c r="Z178" s="71"/>
      <c r="AA178" s="348">
        <f t="shared" si="127"/>
        <v>14056.930000000006</v>
      </c>
      <c r="AB178" s="349">
        <v>8996.75</v>
      </c>
      <c r="AC178" s="348">
        <f t="shared" si="145"/>
        <v>234.28</v>
      </c>
      <c r="AD178" s="346">
        <f t="shared" si="128"/>
        <v>9231.0300000000007</v>
      </c>
      <c r="AE178" s="349">
        <v>8865.73</v>
      </c>
      <c r="AF178" s="348">
        <f t="shared" si="129"/>
        <v>231</v>
      </c>
      <c r="AG178" s="348">
        <f t="shared" si="130"/>
        <v>9096.73</v>
      </c>
      <c r="AH178" s="55">
        <f t="shared" si="154"/>
        <v>0</v>
      </c>
      <c r="AI178" s="72">
        <v>0</v>
      </c>
      <c r="AJ178" s="55">
        <f t="shared" si="155"/>
        <v>0</v>
      </c>
      <c r="AK178" s="72">
        <f t="shared" si="177"/>
        <v>0</v>
      </c>
      <c r="AL178" s="72">
        <v>0</v>
      </c>
      <c r="AM178" s="55">
        <f t="shared" si="156"/>
        <v>0</v>
      </c>
      <c r="AN178" s="72">
        <f t="shared" si="157"/>
        <v>0</v>
      </c>
      <c r="AO178" s="56">
        <f t="shared" si="158"/>
        <v>0</v>
      </c>
      <c r="AP178" s="56">
        <v>0</v>
      </c>
      <c r="AQ178" s="56">
        <f t="shared" si="159"/>
        <v>0</v>
      </c>
      <c r="AR178" s="73">
        <f t="shared" si="160"/>
        <v>0</v>
      </c>
      <c r="AS178" s="56">
        <v>0</v>
      </c>
      <c r="AT178" s="56">
        <f t="shared" si="161"/>
        <v>0</v>
      </c>
      <c r="AU178" s="73">
        <f t="shared" si="162"/>
        <v>0</v>
      </c>
      <c r="AV178" s="57">
        <f t="shared" si="178"/>
        <v>0</v>
      </c>
      <c r="AW178" s="57">
        <v>0</v>
      </c>
      <c r="AX178" s="114">
        <f t="shared" si="163"/>
        <v>0</v>
      </c>
      <c r="AY178" s="57">
        <f t="shared" si="164"/>
        <v>0</v>
      </c>
      <c r="AZ178" s="114">
        <v>0</v>
      </c>
      <c r="BA178" s="114">
        <f t="shared" si="165"/>
        <v>0</v>
      </c>
      <c r="BB178" s="57">
        <f t="shared" si="166"/>
        <v>0</v>
      </c>
      <c r="BC178" s="58">
        <f t="shared" si="167"/>
        <v>0</v>
      </c>
      <c r="BD178" s="59">
        <v>0</v>
      </c>
      <c r="BE178" s="59">
        <f t="shared" si="168"/>
        <v>0</v>
      </c>
      <c r="BF178" s="58">
        <f t="shared" si="169"/>
        <v>0</v>
      </c>
      <c r="BG178" s="59">
        <v>0</v>
      </c>
      <c r="BH178" s="59">
        <f t="shared" si="170"/>
        <v>0</v>
      </c>
      <c r="BI178" s="58">
        <f t="shared" si="171"/>
        <v>0</v>
      </c>
      <c r="BJ178" s="60">
        <f t="shared" si="172"/>
        <v>5678.8600000000024</v>
      </c>
      <c r="BK178" s="61">
        <v>4249.8900000000021</v>
      </c>
      <c r="BL178" s="61">
        <f t="shared" si="173"/>
        <v>94.65</v>
      </c>
      <c r="BM178" s="61">
        <f t="shared" si="174"/>
        <v>4344.5400000000018</v>
      </c>
      <c r="BN178" s="61">
        <v>4187.3700000000026</v>
      </c>
      <c r="BO178" s="61">
        <f t="shared" si="175"/>
        <v>93.32</v>
      </c>
      <c r="BP178" s="60">
        <f t="shared" si="176"/>
        <v>4280.6900000000023</v>
      </c>
      <c r="BQ178" s="62">
        <f t="shared" si="131"/>
        <v>6800.739999999998</v>
      </c>
      <c r="BR178" s="63">
        <v>3887.8800000000028</v>
      </c>
      <c r="BS178" s="63">
        <f>IF(BQ178=" "," ",ROUND(+BQ178*Y178/12,2))+0.03</f>
        <v>113.38</v>
      </c>
      <c r="BT178" s="63">
        <f t="shared" si="133"/>
        <v>4001.2600000000029</v>
      </c>
      <c r="BU178" s="63">
        <v>3830.8900000000003</v>
      </c>
      <c r="BV178" s="63">
        <f>ROUND(BS178*$AC$1,2)-0.02</f>
        <v>111.77000000000001</v>
      </c>
      <c r="BW178" s="62">
        <f t="shared" si="135"/>
        <v>3942.6600000000003</v>
      </c>
      <c r="BX178" s="64">
        <f t="shared" si="136"/>
        <v>1580.3000000000011</v>
      </c>
      <c r="BY178" s="65">
        <v>843.88000000000034</v>
      </c>
      <c r="BZ178" s="65">
        <f t="shared" si="137"/>
        <v>26.34</v>
      </c>
      <c r="CA178" s="65">
        <f t="shared" si="138"/>
        <v>870.22000000000037</v>
      </c>
      <c r="CB178" s="65">
        <v>831.12000000000035</v>
      </c>
      <c r="CC178" s="65">
        <f>ROUND(BZ178*$AC$1,2)</f>
        <v>25.97</v>
      </c>
      <c r="CD178" s="64">
        <f t="shared" si="140"/>
        <v>857.09000000000037</v>
      </c>
      <c r="CE178" s="367">
        <f t="shared" si="141"/>
        <v>-2.9699999999957072</v>
      </c>
      <c r="CF178" s="368">
        <v>16.45999999999999</v>
      </c>
      <c r="CG178" s="368">
        <f t="shared" si="150"/>
        <v>-0.05</v>
      </c>
      <c r="CH178" s="368">
        <f t="shared" si="151"/>
        <v>16.409999999999989</v>
      </c>
      <c r="CI178" s="368">
        <v>16.22999999999999</v>
      </c>
      <c r="CJ178" s="368">
        <f t="shared" si="152"/>
        <v>-0.05</v>
      </c>
      <c r="CK178" s="367">
        <f t="shared" si="142"/>
        <v>16.179999999999989</v>
      </c>
      <c r="CL178" s="66">
        <f t="shared" si="143"/>
        <v>0</v>
      </c>
      <c r="CM178" s="67">
        <v>0</v>
      </c>
      <c r="CN178" s="67">
        <f t="shared" si="146"/>
        <v>0</v>
      </c>
      <c r="CO178" s="67">
        <f t="shared" si="147"/>
        <v>0</v>
      </c>
      <c r="CP178" s="67">
        <v>0</v>
      </c>
      <c r="CQ178" s="67">
        <f t="shared" si="148"/>
        <v>0</v>
      </c>
      <c r="CR178" s="66">
        <f t="shared" si="149"/>
        <v>0</v>
      </c>
    </row>
    <row r="179" spans="1:96" s="74" customFormat="1">
      <c r="A179" s="69"/>
      <c r="B179" s="69"/>
      <c r="C179" s="134" t="s">
        <v>213</v>
      </c>
      <c r="D179" s="135" t="s">
        <v>216</v>
      </c>
      <c r="E179" s="52">
        <v>0</v>
      </c>
      <c r="F179" s="52"/>
      <c r="G179" s="53">
        <v>0</v>
      </c>
      <c r="H179" s="52"/>
      <c r="I179" s="53">
        <v>0</v>
      </c>
      <c r="J179" s="52"/>
      <c r="K179" s="53">
        <v>0</v>
      </c>
      <c r="M179" s="53">
        <v>3427.5800000000013</v>
      </c>
      <c r="N179" s="68"/>
      <c r="O179" s="53">
        <v>3688.9100000000003</v>
      </c>
      <c r="P179" s="68"/>
      <c r="Q179" s="53">
        <v>654.7800000000002</v>
      </c>
      <c r="R179" s="53"/>
      <c r="S179" s="53">
        <v>-1.8189894035458565E-12</v>
      </c>
      <c r="T179" s="68"/>
      <c r="U179" s="53">
        <f t="shared" si="144"/>
        <v>0</v>
      </c>
      <c r="V179" s="68"/>
      <c r="W179" s="53">
        <v>7771.2699999999995</v>
      </c>
      <c r="X179" s="53"/>
      <c r="Y179" s="116">
        <v>0.2</v>
      </c>
      <c r="Z179" s="71"/>
      <c r="AA179" s="348">
        <f t="shared" si="127"/>
        <v>7771.2699999999995</v>
      </c>
      <c r="AB179" s="349">
        <v>4900.2700000000023</v>
      </c>
      <c r="AC179" s="348">
        <f t="shared" si="145"/>
        <v>129.52000000000001</v>
      </c>
      <c r="AD179" s="346">
        <f t="shared" si="128"/>
        <v>5029.7900000000027</v>
      </c>
      <c r="AE179" s="349">
        <v>4828.9399999999996</v>
      </c>
      <c r="AF179" s="348">
        <f t="shared" si="129"/>
        <v>127.71</v>
      </c>
      <c r="AG179" s="348">
        <f t="shared" si="130"/>
        <v>4956.6499999999996</v>
      </c>
      <c r="AH179" s="55">
        <f t="shared" si="154"/>
        <v>0</v>
      </c>
      <c r="AI179" s="72">
        <v>0</v>
      </c>
      <c r="AJ179" s="55">
        <f t="shared" si="155"/>
        <v>0</v>
      </c>
      <c r="AK179" s="72">
        <f t="shared" si="177"/>
        <v>0</v>
      </c>
      <c r="AL179" s="72">
        <v>0</v>
      </c>
      <c r="AM179" s="55">
        <f t="shared" si="156"/>
        <v>0</v>
      </c>
      <c r="AN179" s="72">
        <f t="shared" si="157"/>
        <v>0</v>
      </c>
      <c r="AO179" s="56">
        <f t="shared" si="158"/>
        <v>0</v>
      </c>
      <c r="AP179" s="56">
        <v>0</v>
      </c>
      <c r="AQ179" s="56">
        <f t="shared" si="159"/>
        <v>0</v>
      </c>
      <c r="AR179" s="73">
        <f t="shared" si="160"/>
        <v>0</v>
      </c>
      <c r="AS179" s="56">
        <v>0</v>
      </c>
      <c r="AT179" s="56">
        <f t="shared" si="161"/>
        <v>0</v>
      </c>
      <c r="AU179" s="73">
        <f t="shared" si="162"/>
        <v>0</v>
      </c>
      <c r="AV179" s="57">
        <f t="shared" si="178"/>
        <v>0</v>
      </c>
      <c r="AW179" s="57">
        <v>0</v>
      </c>
      <c r="AX179" s="114">
        <f t="shared" si="163"/>
        <v>0</v>
      </c>
      <c r="AY179" s="57">
        <f t="shared" si="164"/>
        <v>0</v>
      </c>
      <c r="AZ179" s="114">
        <v>0</v>
      </c>
      <c r="BA179" s="114">
        <f t="shared" si="165"/>
        <v>0</v>
      </c>
      <c r="BB179" s="57">
        <f t="shared" si="166"/>
        <v>0</v>
      </c>
      <c r="BC179" s="58">
        <f t="shared" si="167"/>
        <v>0</v>
      </c>
      <c r="BD179" s="59">
        <v>0</v>
      </c>
      <c r="BE179" s="59">
        <f t="shared" si="168"/>
        <v>0</v>
      </c>
      <c r="BF179" s="58">
        <f t="shared" si="169"/>
        <v>0</v>
      </c>
      <c r="BG179" s="59">
        <v>0</v>
      </c>
      <c r="BH179" s="59">
        <f t="shared" si="170"/>
        <v>0</v>
      </c>
      <c r="BI179" s="58">
        <f t="shared" si="171"/>
        <v>0</v>
      </c>
      <c r="BJ179" s="60">
        <f t="shared" si="172"/>
        <v>3427.5800000000013</v>
      </c>
      <c r="BK179" s="61">
        <v>2566.2500000000027</v>
      </c>
      <c r="BL179" s="61">
        <f t="shared" si="173"/>
        <v>57.13</v>
      </c>
      <c r="BM179" s="61">
        <f t="shared" si="174"/>
        <v>2623.3800000000028</v>
      </c>
      <c r="BN179" s="61">
        <v>2528.5999999999985</v>
      </c>
      <c r="BO179" s="61">
        <f t="shared" si="175"/>
        <v>56.33</v>
      </c>
      <c r="BP179" s="60">
        <f t="shared" si="176"/>
        <v>2584.9299999999985</v>
      </c>
      <c r="BQ179" s="62">
        <f t="shared" si="131"/>
        <v>3688.9100000000003</v>
      </c>
      <c r="BR179" s="63">
        <v>2064.4700000000003</v>
      </c>
      <c r="BS179" s="63">
        <f t="shared" ref="BS179:BS185" si="179">IF(BQ179=" "," ", ROUND(+BQ179*Y179/12,2))</f>
        <v>61.48</v>
      </c>
      <c r="BT179" s="63">
        <f t="shared" si="133"/>
        <v>2125.9500000000003</v>
      </c>
      <c r="BU179" s="63">
        <v>2034.5499999999977</v>
      </c>
      <c r="BV179" s="63">
        <f>ROUND(BS179*$AC$1,2)</f>
        <v>60.62</v>
      </c>
      <c r="BW179" s="62">
        <f t="shared" si="135"/>
        <v>2095.1699999999978</v>
      </c>
      <c r="BX179" s="64">
        <f t="shared" si="136"/>
        <v>654.7800000000002</v>
      </c>
      <c r="BY179" s="65">
        <v>269.56</v>
      </c>
      <c r="BZ179" s="65">
        <f>IF(BX179=" "," ", ROUND(+BX179*Y179/12,2))</f>
        <v>10.91</v>
      </c>
      <c r="CA179" s="65">
        <f t="shared" si="138"/>
        <v>280.47000000000003</v>
      </c>
      <c r="CB179" s="65">
        <v>265.75999999999993</v>
      </c>
      <c r="CC179" s="65">
        <f>ROUND(BZ179*$AC$1,2)</f>
        <v>10.76</v>
      </c>
      <c r="CD179" s="64">
        <f t="shared" si="140"/>
        <v>276.51999999999992</v>
      </c>
      <c r="CE179" s="367">
        <f t="shared" si="141"/>
        <v>-1.8189894035458565E-12</v>
      </c>
      <c r="CF179" s="368">
        <v>0</v>
      </c>
      <c r="CG179" s="368">
        <f t="shared" si="150"/>
        <v>0</v>
      </c>
      <c r="CH179" s="368">
        <f t="shared" si="151"/>
        <v>0</v>
      </c>
      <c r="CI179" s="368">
        <v>0</v>
      </c>
      <c r="CJ179" s="368">
        <f t="shared" si="152"/>
        <v>0</v>
      </c>
      <c r="CK179" s="367">
        <f t="shared" si="142"/>
        <v>0</v>
      </c>
      <c r="CL179" s="66">
        <f t="shared" si="143"/>
        <v>0</v>
      </c>
      <c r="CM179" s="67">
        <v>0</v>
      </c>
      <c r="CN179" s="67">
        <f t="shared" si="146"/>
        <v>0</v>
      </c>
      <c r="CO179" s="67">
        <f t="shared" si="147"/>
        <v>0</v>
      </c>
      <c r="CP179" s="67">
        <v>0</v>
      </c>
      <c r="CQ179" s="67">
        <f t="shared" si="148"/>
        <v>0</v>
      </c>
      <c r="CR179" s="66">
        <f t="shared" si="149"/>
        <v>0</v>
      </c>
    </row>
    <row r="180" spans="1:96" s="74" customFormat="1">
      <c r="A180" s="69"/>
      <c r="B180" s="69"/>
      <c r="C180" s="134" t="s">
        <v>217</v>
      </c>
      <c r="D180" s="135" t="s">
        <v>218</v>
      </c>
      <c r="E180" s="52">
        <v>0</v>
      </c>
      <c r="F180" s="52"/>
      <c r="G180" s="53">
        <v>0</v>
      </c>
      <c r="H180" s="52"/>
      <c r="I180" s="53">
        <v>0</v>
      </c>
      <c r="J180" s="52"/>
      <c r="K180" s="53">
        <v>0</v>
      </c>
      <c r="M180" s="53">
        <v>49439.26999999996</v>
      </c>
      <c r="N180" s="68"/>
      <c r="O180" s="53">
        <v>1834.4700000000157</v>
      </c>
      <c r="P180" s="68"/>
      <c r="Q180" s="53">
        <v>3281.2900000000009</v>
      </c>
      <c r="R180" s="53"/>
      <c r="S180" s="53">
        <v>1.4000000000232831</v>
      </c>
      <c r="T180" s="68"/>
      <c r="U180" s="53">
        <f t="shared" si="144"/>
        <v>0</v>
      </c>
      <c r="V180" s="68"/>
      <c r="W180" s="53">
        <v>54556.43</v>
      </c>
      <c r="X180" s="53"/>
      <c r="Y180" s="116">
        <v>0.2</v>
      </c>
      <c r="Z180" s="71"/>
      <c r="AA180" s="348">
        <f t="shared" si="127"/>
        <v>54556.43</v>
      </c>
      <c r="AB180" s="349">
        <v>38420.549999999981</v>
      </c>
      <c r="AC180" s="348">
        <f t="shared" si="145"/>
        <v>909.27</v>
      </c>
      <c r="AD180" s="346">
        <f t="shared" si="128"/>
        <v>39329.819999999978</v>
      </c>
      <c r="AE180" s="349">
        <v>37859.260000000009</v>
      </c>
      <c r="AF180" s="348">
        <f t="shared" si="129"/>
        <v>896.54</v>
      </c>
      <c r="AG180" s="348">
        <f t="shared" si="130"/>
        <v>38755.80000000001</v>
      </c>
      <c r="AH180" s="55">
        <f t="shared" si="154"/>
        <v>0</v>
      </c>
      <c r="AI180" s="72">
        <v>0</v>
      </c>
      <c r="AJ180" s="55">
        <f t="shared" si="155"/>
        <v>0</v>
      </c>
      <c r="AK180" s="72">
        <f t="shared" si="177"/>
        <v>0</v>
      </c>
      <c r="AL180" s="72">
        <v>0</v>
      </c>
      <c r="AM180" s="55">
        <f t="shared" si="156"/>
        <v>0</v>
      </c>
      <c r="AN180" s="72">
        <f t="shared" si="157"/>
        <v>0</v>
      </c>
      <c r="AO180" s="56">
        <f t="shared" si="158"/>
        <v>0</v>
      </c>
      <c r="AP180" s="56">
        <v>0</v>
      </c>
      <c r="AQ180" s="56">
        <f t="shared" si="159"/>
        <v>0</v>
      </c>
      <c r="AR180" s="73">
        <f t="shared" si="160"/>
        <v>0</v>
      </c>
      <c r="AS180" s="56">
        <v>0</v>
      </c>
      <c r="AT180" s="56">
        <f t="shared" si="161"/>
        <v>0</v>
      </c>
      <c r="AU180" s="73">
        <f t="shared" si="162"/>
        <v>0</v>
      </c>
      <c r="AV180" s="57">
        <f t="shared" si="178"/>
        <v>0</v>
      </c>
      <c r="AW180" s="57">
        <v>0</v>
      </c>
      <c r="AX180" s="114">
        <f t="shared" si="163"/>
        <v>0</v>
      </c>
      <c r="AY180" s="57">
        <f t="shared" si="164"/>
        <v>0</v>
      </c>
      <c r="AZ180" s="114">
        <v>0</v>
      </c>
      <c r="BA180" s="114">
        <f t="shared" si="165"/>
        <v>0</v>
      </c>
      <c r="BB180" s="57">
        <f t="shared" si="166"/>
        <v>0</v>
      </c>
      <c r="BC180" s="58">
        <f t="shared" si="167"/>
        <v>0</v>
      </c>
      <c r="BD180" s="59">
        <v>0</v>
      </c>
      <c r="BE180" s="59">
        <f t="shared" si="168"/>
        <v>0</v>
      </c>
      <c r="BF180" s="58">
        <f t="shared" si="169"/>
        <v>0</v>
      </c>
      <c r="BG180" s="59">
        <v>0</v>
      </c>
      <c r="BH180" s="59">
        <f t="shared" si="170"/>
        <v>0</v>
      </c>
      <c r="BI180" s="58">
        <f t="shared" si="171"/>
        <v>0</v>
      </c>
      <c r="BJ180" s="60">
        <f t="shared" si="172"/>
        <v>49439.26999999996</v>
      </c>
      <c r="BK180" s="61">
        <v>35871.700000000019</v>
      </c>
      <c r="BL180" s="61">
        <f t="shared" si="173"/>
        <v>823.99</v>
      </c>
      <c r="BM180" s="61">
        <f t="shared" si="174"/>
        <v>36695.690000000017</v>
      </c>
      <c r="BN180" s="61">
        <v>35347.17</v>
      </c>
      <c r="BO180" s="61">
        <f t="shared" si="175"/>
        <v>812.45</v>
      </c>
      <c r="BP180" s="60">
        <f t="shared" si="176"/>
        <v>36159.619999999995</v>
      </c>
      <c r="BQ180" s="62">
        <f t="shared" si="131"/>
        <v>1834.4700000000157</v>
      </c>
      <c r="BR180" s="63">
        <v>1307.1800000000003</v>
      </c>
      <c r="BS180" s="63">
        <f t="shared" si="179"/>
        <v>30.57</v>
      </c>
      <c r="BT180" s="63">
        <f t="shared" si="133"/>
        <v>1337.7500000000002</v>
      </c>
      <c r="BU180" s="63">
        <v>1288.1900000000005</v>
      </c>
      <c r="BV180" s="63">
        <f>ROUND(BS180*$AC$1,2)+0.01</f>
        <v>30.150000000000002</v>
      </c>
      <c r="BW180" s="62">
        <f t="shared" si="135"/>
        <v>1318.3400000000006</v>
      </c>
      <c r="BX180" s="64">
        <f t="shared" si="136"/>
        <v>3281.2900000000009</v>
      </c>
      <c r="BY180" s="65">
        <v>1241.4600000000007</v>
      </c>
      <c r="BZ180" s="65">
        <f>IF(BX180=" "," ", ROUND(+BX180*Y180/12,2))</f>
        <v>54.69</v>
      </c>
      <c r="CA180" s="65">
        <f t="shared" si="138"/>
        <v>1296.1500000000008</v>
      </c>
      <c r="CB180" s="65">
        <v>1223.6999999999998</v>
      </c>
      <c r="CC180" s="65">
        <f>ROUND(BZ180*$AC$1,2)</f>
        <v>53.92</v>
      </c>
      <c r="CD180" s="64">
        <f t="shared" si="140"/>
        <v>1277.6199999999999</v>
      </c>
      <c r="CE180" s="367">
        <f t="shared" si="141"/>
        <v>1.4000000000232831</v>
      </c>
      <c r="CF180" s="368">
        <v>0.3</v>
      </c>
      <c r="CG180" s="368">
        <f t="shared" si="150"/>
        <v>0.02</v>
      </c>
      <c r="CH180" s="368">
        <f t="shared" si="151"/>
        <v>0.32</v>
      </c>
      <c r="CI180" s="368">
        <v>0.3</v>
      </c>
      <c r="CJ180" s="368">
        <f>ROUND(CG180*$AC$1,2)</f>
        <v>0.02</v>
      </c>
      <c r="CK180" s="367">
        <f t="shared" si="142"/>
        <v>0.32</v>
      </c>
      <c r="CL180" s="66">
        <f t="shared" si="143"/>
        <v>0</v>
      </c>
      <c r="CM180" s="67">
        <v>0</v>
      </c>
      <c r="CN180" s="67">
        <f t="shared" si="146"/>
        <v>0</v>
      </c>
      <c r="CO180" s="67">
        <f t="shared" si="147"/>
        <v>0</v>
      </c>
      <c r="CP180" s="67">
        <v>0</v>
      </c>
      <c r="CQ180" s="67">
        <f t="shared" si="148"/>
        <v>0</v>
      </c>
      <c r="CR180" s="66">
        <f t="shared" si="149"/>
        <v>0</v>
      </c>
    </row>
    <row r="181" spans="1:96" s="74" customFormat="1">
      <c r="A181" s="69"/>
      <c r="B181" s="69"/>
      <c r="C181" s="134" t="s">
        <v>219</v>
      </c>
      <c r="D181" s="135" t="s">
        <v>220</v>
      </c>
      <c r="E181" s="52">
        <v>0</v>
      </c>
      <c r="F181" s="52"/>
      <c r="G181" s="53">
        <v>0</v>
      </c>
      <c r="H181" s="52"/>
      <c r="I181" s="53">
        <v>0</v>
      </c>
      <c r="J181" s="52"/>
      <c r="K181" s="53">
        <v>9158.8200000000015</v>
      </c>
      <c r="M181" s="53">
        <v>1904.2099999999998</v>
      </c>
      <c r="N181" s="68"/>
      <c r="O181" s="53">
        <v>0</v>
      </c>
      <c r="P181" s="68"/>
      <c r="Q181" s="53">
        <v>1.1368683772161603E-12</v>
      </c>
      <c r="R181" s="53"/>
      <c r="S181" s="53">
        <v>0</v>
      </c>
      <c r="T181" s="68"/>
      <c r="U181" s="53">
        <f t="shared" si="144"/>
        <v>0</v>
      </c>
      <c r="V181" s="68"/>
      <c r="W181" s="53">
        <v>11063.030000000002</v>
      </c>
      <c r="X181" s="53"/>
      <c r="Y181" s="116">
        <v>0.2</v>
      </c>
      <c r="Z181" s="71"/>
      <c r="AA181" s="348">
        <f t="shared" si="127"/>
        <v>11063.030000000002</v>
      </c>
      <c r="AB181" s="349">
        <v>10522.489999999993</v>
      </c>
      <c r="AC181" s="348">
        <f t="shared" si="145"/>
        <v>184.38</v>
      </c>
      <c r="AD181" s="346">
        <f t="shared" si="128"/>
        <v>10706.869999999992</v>
      </c>
      <c r="AE181" s="349">
        <v>10367.589999999987</v>
      </c>
      <c r="AF181" s="348">
        <f t="shared" si="129"/>
        <v>181.8</v>
      </c>
      <c r="AG181" s="348">
        <f t="shared" si="130"/>
        <v>10549.389999999987</v>
      </c>
      <c r="AH181" s="55">
        <f t="shared" si="154"/>
        <v>0</v>
      </c>
      <c r="AI181" s="72">
        <v>0</v>
      </c>
      <c r="AJ181" s="55">
        <f t="shared" si="155"/>
        <v>0</v>
      </c>
      <c r="AK181" s="72">
        <f t="shared" si="177"/>
        <v>0</v>
      </c>
      <c r="AL181" s="72">
        <v>0</v>
      </c>
      <c r="AM181" s="55">
        <f t="shared" si="156"/>
        <v>0</v>
      </c>
      <c r="AN181" s="72">
        <f t="shared" si="157"/>
        <v>0</v>
      </c>
      <c r="AO181" s="56">
        <f t="shared" si="158"/>
        <v>0</v>
      </c>
      <c r="AP181" s="56">
        <v>0</v>
      </c>
      <c r="AQ181" s="56">
        <f t="shared" si="159"/>
        <v>0</v>
      </c>
      <c r="AR181" s="73">
        <f t="shared" si="160"/>
        <v>0</v>
      </c>
      <c r="AS181" s="56">
        <v>0</v>
      </c>
      <c r="AT181" s="56">
        <f t="shared" si="161"/>
        <v>0</v>
      </c>
      <c r="AU181" s="73">
        <f t="shared" si="162"/>
        <v>0</v>
      </c>
      <c r="AV181" s="57">
        <f t="shared" si="178"/>
        <v>0</v>
      </c>
      <c r="AW181" s="57">
        <v>0</v>
      </c>
      <c r="AX181" s="114">
        <f t="shared" si="163"/>
        <v>0</v>
      </c>
      <c r="AY181" s="57">
        <f t="shared" si="164"/>
        <v>0</v>
      </c>
      <c r="AZ181" s="114">
        <v>0</v>
      </c>
      <c r="BA181" s="114">
        <f t="shared" si="165"/>
        <v>0</v>
      </c>
      <c r="BB181" s="57">
        <f t="shared" si="166"/>
        <v>0</v>
      </c>
      <c r="BC181" s="58">
        <f t="shared" si="167"/>
        <v>9158.8200000000015</v>
      </c>
      <c r="BD181" s="59">
        <v>8953.4799999999905</v>
      </c>
      <c r="BE181" s="59">
        <f t="shared" si="168"/>
        <v>152.65</v>
      </c>
      <c r="BF181" s="58">
        <f t="shared" si="169"/>
        <v>9106.1299999999901</v>
      </c>
      <c r="BG181" s="59">
        <v>8821.630000000001</v>
      </c>
      <c r="BH181" s="59">
        <f t="shared" si="170"/>
        <v>150.51</v>
      </c>
      <c r="BI181" s="58">
        <f t="shared" si="171"/>
        <v>8972.1400000000012</v>
      </c>
      <c r="BJ181" s="60">
        <f t="shared" si="172"/>
        <v>1904.2099999999998</v>
      </c>
      <c r="BK181" s="61">
        <v>1569.4500000000003</v>
      </c>
      <c r="BL181" s="61">
        <f t="shared" si="173"/>
        <v>31.74</v>
      </c>
      <c r="BM181" s="61">
        <f t="shared" si="174"/>
        <v>1601.1900000000003</v>
      </c>
      <c r="BN181" s="61">
        <v>1546.3899999999992</v>
      </c>
      <c r="BO181" s="61">
        <f t="shared" si="175"/>
        <v>31.3</v>
      </c>
      <c r="BP181" s="60">
        <f t="shared" si="176"/>
        <v>1577.6899999999991</v>
      </c>
      <c r="BQ181" s="62">
        <f t="shared" si="131"/>
        <v>0</v>
      </c>
      <c r="BR181" s="63">
        <v>0</v>
      </c>
      <c r="BS181" s="63">
        <f t="shared" si="179"/>
        <v>0</v>
      </c>
      <c r="BT181" s="63">
        <f t="shared" si="133"/>
        <v>0</v>
      </c>
      <c r="BU181" s="63">
        <v>0</v>
      </c>
      <c r="BV181" s="63">
        <f>ROUND(BS181*$AC$1,2)</f>
        <v>0</v>
      </c>
      <c r="BW181" s="62">
        <f t="shared" si="135"/>
        <v>0</v>
      </c>
      <c r="BX181" s="64">
        <f t="shared" si="136"/>
        <v>1.1368683772161603E-12</v>
      </c>
      <c r="BY181" s="65">
        <v>0.34</v>
      </c>
      <c r="BZ181" s="65">
        <f>IF(BX181=" "," ", ROUND(+BX181*Y181/12,2))+0.02</f>
        <v>0.02</v>
      </c>
      <c r="CA181" s="65">
        <f t="shared" si="138"/>
        <v>0.36000000000000004</v>
      </c>
      <c r="CB181" s="65">
        <v>0.34</v>
      </c>
      <c r="CC181" s="65">
        <f>ROUND(BZ181*$AC$1,2)</f>
        <v>0.02</v>
      </c>
      <c r="CD181" s="64">
        <f t="shared" si="140"/>
        <v>0.36000000000000004</v>
      </c>
      <c r="CE181" s="367">
        <f t="shared" si="141"/>
        <v>0</v>
      </c>
      <c r="CF181" s="368">
        <v>0</v>
      </c>
      <c r="CG181" s="368">
        <f t="shared" si="150"/>
        <v>0</v>
      </c>
      <c r="CH181" s="368">
        <f t="shared" si="151"/>
        <v>0</v>
      </c>
      <c r="CI181" s="368">
        <v>0</v>
      </c>
      <c r="CJ181" s="368">
        <f t="shared" si="152"/>
        <v>0</v>
      </c>
      <c r="CK181" s="367">
        <f t="shared" si="142"/>
        <v>0</v>
      </c>
      <c r="CL181" s="66">
        <f t="shared" si="143"/>
        <v>0</v>
      </c>
      <c r="CM181" s="67">
        <v>0</v>
      </c>
      <c r="CN181" s="67">
        <f t="shared" si="146"/>
        <v>0</v>
      </c>
      <c r="CO181" s="67">
        <f t="shared" si="147"/>
        <v>0</v>
      </c>
      <c r="CP181" s="67">
        <v>0</v>
      </c>
      <c r="CQ181" s="67">
        <f t="shared" si="148"/>
        <v>0</v>
      </c>
      <c r="CR181" s="66">
        <f t="shared" si="149"/>
        <v>0</v>
      </c>
    </row>
    <row r="182" spans="1:96" s="74" customFormat="1">
      <c r="A182" s="69"/>
      <c r="B182" s="69"/>
      <c r="C182" s="134" t="s">
        <v>221</v>
      </c>
      <c r="D182" s="135" t="s">
        <v>222</v>
      </c>
      <c r="E182" s="52"/>
      <c r="F182" s="52"/>
      <c r="G182" s="53">
        <v>0</v>
      </c>
      <c r="H182" s="52"/>
      <c r="I182" s="53">
        <v>0</v>
      </c>
      <c r="J182" s="52"/>
      <c r="K182" s="53">
        <v>0</v>
      </c>
      <c r="M182" s="53">
        <v>0</v>
      </c>
      <c r="N182" s="68"/>
      <c r="O182" s="53">
        <v>5230.96</v>
      </c>
      <c r="P182" s="68"/>
      <c r="Q182" s="53">
        <v>6384.1299999999983</v>
      </c>
      <c r="R182" s="53"/>
      <c r="S182" s="53">
        <v>-0.18999999999869033</v>
      </c>
      <c r="T182" s="68"/>
      <c r="U182" s="53">
        <f t="shared" si="144"/>
        <v>0</v>
      </c>
      <c r="V182" s="68"/>
      <c r="W182" s="53">
        <v>11614.9</v>
      </c>
      <c r="X182" s="53"/>
      <c r="Y182" s="116">
        <v>0.2</v>
      </c>
      <c r="Z182" s="71"/>
      <c r="AA182" s="348">
        <f t="shared" si="127"/>
        <v>11614.9</v>
      </c>
      <c r="AB182" s="349">
        <v>5212.0999999999995</v>
      </c>
      <c r="AC182" s="348">
        <f>IF(AA182=" "," ", ROUND(+AA182*Y182/12,2))</f>
        <v>193.58</v>
      </c>
      <c r="AD182" s="346">
        <f>AB182+AC182</f>
        <v>5405.6799999999994</v>
      </c>
      <c r="AE182" s="349">
        <v>5137.1099999999988</v>
      </c>
      <c r="AF182" s="348">
        <f>ROUND(AC182*$AC$1,2)</f>
        <v>190.87</v>
      </c>
      <c r="AG182" s="348">
        <f>AE182+AF182</f>
        <v>5327.9799999999987</v>
      </c>
      <c r="AH182" s="55">
        <f t="shared" si="154"/>
        <v>0</v>
      </c>
      <c r="AI182" s="72">
        <v>0</v>
      </c>
      <c r="AJ182" s="55">
        <f>IF(AH182=" "," ", ROUND(+AH182*Y182/12,2))</f>
        <v>0</v>
      </c>
      <c r="AK182" s="72">
        <f>AI182+AJ182</f>
        <v>0</v>
      </c>
      <c r="AL182" s="72">
        <v>0</v>
      </c>
      <c r="AM182" s="55">
        <f>ROUND(AJ182*$AC$1,2)</f>
        <v>0</v>
      </c>
      <c r="AN182" s="72">
        <f t="shared" si="157"/>
        <v>0</v>
      </c>
      <c r="AO182" s="56">
        <f t="shared" si="158"/>
        <v>0</v>
      </c>
      <c r="AP182" s="56">
        <v>0</v>
      </c>
      <c r="AQ182" s="56">
        <f>IF(AO182=" "," ", ROUND(+AO182*Y182/12,2))</f>
        <v>0</v>
      </c>
      <c r="AR182" s="73">
        <f>AP182+AQ182</f>
        <v>0</v>
      </c>
      <c r="AS182" s="56">
        <v>0</v>
      </c>
      <c r="AT182" s="56">
        <f>ROUND(AQ182*$AC$1,2)</f>
        <v>0</v>
      </c>
      <c r="AU182" s="73">
        <f>AS182+AT182</f>
        <v>0</v>
      </c>
      <c r="AV182" s="57">
        <f t="shared" si="178"/>
        <v>0</v>
      </c>
      <c r="AW182" s="57">
        <v>0</v>
      </c>
      <c r="AX182" s="114">
        <f>IF(AV182=" "," ", ROUND(+AV182*Y182/12,2))</f>
        <v>0</v>
      </c>
      <c r="AY182" s="57">
        <f t="shared" si="164"/>
        <v>0</v>
      </c>
      <c r="AZ182" s="114">
        <v>0</v>
      </c>
      <c r="BA182" s="114">
        <f>ROUND(AX182*$AC$1,2)</f>
        <v>0</v>
      </c>
      <c r="BB182" s="57">
        <f>BA182+AZ182</f>
        <v>0</v>
      </c>
      <c r="BC182" s="58">
        <f t="shared" si="167"/>
        <v>0</v>
      </c>
      <c r="BD182" s="59">
        <v>0</v>
      </c>
      <c r="BE182" s="59">
        <f>IF(BC182=" "," ", ROUND(+BC182*Y182/12,2))</f>
        <v>0</v>
      </c>
      <c r="BF182" s="58">
        <f>BD182+BE182</f>
        <v>0</v>
      </c>
      <c r="BG182" s="59">
        <v>0</v>
      </c>
      <c r="BH182" s="59">
        <f>ROUND(BE182*$AC$1,2)</f>
        <v>0</v>
      </c>
      <c r="BI182" s="58">
        <f>BH182+BG182</f>
        <v>0</v>
      </c>
      <c r="BJ182" s="60">
        <f t="shared" si="172"/>
        <v>0</v>
      </c>
      <c r="BK182" s="61">
        <v>0</v>
      </c>
      <c r="BL182" s="61">
        <f>IF(BJ182=" "," ", ROUND(+BJ182*Y182/12,2))</f>
        <v>0</v>
      </c>
      <c r="BM182" s="61">
        <f>BK182+BL182</f>
        <v>0</v>
      </c>
      <c r="BN182" s="61">
        <v>0</v>
      </c>
      <c r="BO182" s="61">
        <f>ROUND(BL182*$AC$1,2)</f>
        <v>0</v>
      </c>
      <c r="BP182" s="60">
        <f>BN182+BO182</f>
        <v>0</v>
      </c>
      <c r="BQ182" s="62">
        <f t="shared" si="131"/>
        <v>5230.96</v>
      </c>
      <c r="BR182" s="63">
        <v>2617.3200000000002</v>
      </c>
      <c r="BS182" s="63">
        <f>IF(BQ182=" "," ", ROUND(+BQ182*Y182/12,2))</f>
        <v>87.18</v>
      </c>
      <c r="BT182" s="63">
        <f>BR182+BS182</f>
        <v>2704.5</v>
      </c>
      <c r="BU182" s="63">
        <v>2579.4900000000002</v>
      </c>
      <c r="BV182" s="63">
        <f>ROUND(BS182*$AC$1,2)</f>
        <v>85.96</v>
      </c>
      <c r="BW182" s="62">
        <f>BU182+BV182</f>
        <v>2665.4500000000003</v>
      </c>
      <c r="BX182" s="64">
        <f t="shared" si="136"/>
        <v>6384.1299999999983</v>
      </c>
      <c r="BY182" s="65">
        <v>2594.94</v>
      </c>
      <c r="BZ182" s="65">
        <f>IF(BX182=" "," ", ROUND(+BX182*Y182/12,2))+0.01</f>
        <v>106.41000000000001</v>
      </c>
      <c r="CA182" s="65">
        <f>BY182+BZ182</f>
        <v>2701.35</v>
      </c>
      <c r="CB182" s="65">
        <v>2557.7600000000011</v>
      </c>
      <c r="CC182" s="65">
        <f>ROUND(BZ182*$AC$1,2)</f>
        <v>104.92</v>
      </c>
      <c r="CD182" s="64">
        <f>CB182+CC182</f>
        <v>2662.6800000000012</v>
      </c>
      <c r="CE182" s="367">
        <f t="shared" si="141"/>
        <v>-0.18999999999869033</v>
      </c>
      <c r="CF182" s="368">
        <v>0.02</v>
      </c>
      <c r="CG182" s="368">
        <f t="shared" si="150"/>
        <v>0</v>
      </c>
      <c r="CH182" s="368">
        <f t="shared" si="151"/>
        <v>0.02</v>
      </c>
      <c r="CI182" s="368">
        <v>0.02</v>
      </c>
      <c r="CJ182" s="368">
        <f t="shared" si="152"/>
        <v>0</v>
      </c>
      <c r="CK182" s="367">
        <f t="shared" si="142"/>
        <v>0.02</v>
      </c>
      <c r="CL182" s="66">
        <f t="shared" si="143"/>
        <v>0</v>
      </c>
      <c r="CM182" s="67">
        <v>0</v>
      </c>
      <c r="CN182" s="67">
        <f t="shared" si="146"/>
        <v>0</v>
      </c>
      <c r="CO182" s="67">
        <f t="shared" si="147"/>
        <v>0</v>
      </c>
      <c r="CP182" s="67">
        <v>0</v>
      </c>
      <c r="CQ182" s="67">
        <f t="shared" si="148"/>
        <v>0</v>
      </c>
      <c r="CR182" s="66">
        <f t="shared" si="149"/>
        <v>0</v>
      </c>
    </row>
    <row r="183" spans="1:96" s="74" customFormat="1">
      <c r="A183" s="69"/>
      <c r="B183" s="69"/>
      <c r="C183" s="134" t="s">
        <v>227</v>
      </c>
      <c r="D183" s="135" t="s">
        <v>228</v>
      </c>
      <c r="E183" s="52">
        <v>0</v>
      </c>
      <c r="F183" s="52"/>
      <c r="G183" s="53">
        <v>0</v>
      </c>
      <c r="H183" s="52"/>
      <c r="I183" s="53">
        <v>0</v>
      </c>
      <c r="J183" s="52"/>
      <c r="K183" s="53"/>
      <c r="M183" s="53">
        <v>35159.82</v>
      </c>
      <c r="N183" s="68"/>
      <c r="O183" s="53">
        <v>31112.299999999996</v>
      </c>
      <c r="P183" s="68"/>
      <c r="Q183" s="53">
        <v>18025.549999999988</v>
      </c>
      <c r="R183" s="53"/>
      <c r="S183" s="53">
        <v>97.529999999998836</v>
      </c>
      <c r="T183" s="68"/>
      <c r="U183" s="53">
        <f t="shared" si="144"/>
        <v>0</v>
      </c>
      <c r="V183" s="68"/>
      <c r="W183" s="53">
        <v>84395.199999999983</v>
      </c>
      <c r="X183" s="53"/>
      <c r="Y183" s="116">
        <v>0.2</v>
      </c>
      <c r="Z183" s="71"/>
      <c r="AA183" s="348">
        <f t="shared" si="127"/>
        <v>84395.199999999983</v>
      </c>
      <c r="AB183" s="349">
        <v>45122.13999999997</v>
      </c>
      <c r="AC183" s="348">
        <f t="shared" si="145"/>
        <v>1406.59</v>
      </c>
      <c r="AD183" s="346">
        <f t="shared" si="128"/>
        <v>46528.729999999967</v>
      </c>
      <c r="AE183" s="349">
        <v>44468.550000000017</v>
      </c>
      <c r="AF183" s="348">
        <f t="shared" si="129"/>
        <v>1386.9</v>
      </c>
      <c r="AG183" s="348">
        <f t="shared" si="130"/>
        <v>45855.450000000019</v>
      </c>
      <c r="AH183" s="55">
        <f t="shared" si="154"/>
        <v>0</v>
      </c>
      <c r="AI183" s="72">
        <v>0</v>
      </c>
      <c r="AJ183" s="55">
        <f t="shared" si="155"/>
        <v>0</v>
      </c>
      <c r="AK183" s="72">
        <f t="shared" si="177"/>
        <v>0</v>
      </c>
      <c r="AL183" s="72">
        <v>0</v>
      </c>
      <c r="AM183" s="55">
        <f t="shared" si="156"/>
        <v>0</v>
      </c>
      <c r="AN183" s="72">
        <f t="shared" si="157"/>
        <v>0</v>
      </c>
      <c r="AO183" s="56">
        <f t="shared" si="158"/>
        <v>0</v>
      </c>
      <c r="AP183" s="56">
        <v>0</v>
      </c>
      <c r="AQ183" s="56">
        <f t="shared" si="159"/>
        <v>0</v>
      </c>
      <c r="AR183" s="73">
        <f t="shared" si="160"/>
        <v>0</v>
      </c>
      <c r="AS183" s="56">
        <v>0</v>
      </c>
      <c r="AT183" s="56">
        <f t="shared" si="161"/>
        <v>0</v>
      </c>
      <c r="AU183" s="73">
        <f t="shared" si="162"/>
        <v>0</v>
      </c>
      <c r="AV183" s="57">
        <f t="shared" si="178"/>
        <v>0</v>
      </c>
      <c r="AW183" s="57">
        <v>0</v>
      </c>
      <c r="AX183" s="114">
        <f t="shared" si="163"/>
        <v>0</v>
      </c>
      <c r="AY183" s="57">
        <f t="shared" si="164"/>
        <v>0</v>
      </c>
      <c r="AZ183" s="114">
        <v>0</v>
      </c>
      <c r="BA183" s="114">
        <f t="shared" si="165"/>
        <v>0</v>
      </c>
      <c r="BB183" s="57">
        <f t="shared" si="166"/>
        <v>0</v>
      </c>
      <c r="BC183" s="58">
        <f t="shared" si="167"/>
        <v>0</v>
      </c>
      <c r="BD183" s="59">
        <v>0</v>
      </c>
      <c r="BE183" s="59">
        <f t="shared" si="168"/>
        <v>0</v>
      </c>
      <c r="BF183" s="58">
        <f t="shared" si="169"/>
        <v>0</v>
      </c>
      <c r="BG183" s="59">
        <v>0</v>
      </c>
      <c r="BH183" s="59">
        <f t="shared" si="170"/>
        <v>0</v>
      </c>
      <c r="BI183" s="58">
        <f t="shared" si="171"/>
        <v>0</v>
      </c>
      <c r="BJ183" s="60">
        <f t="shared" si="172"/>
        <v>35159.82</v>
      </c>
      <c r="BK183" s="61">
        <v>23440</v>
      </c>
      <c r="BL183" s="61">
        <f t="shared" si="173"/>
        <v>586</v>
      </c>
      <c r="BM183" s="61">
        <f t="shared" si="174"/>
        <v>24026</v>
      </c>
      <c r="BN183" s="61">
        <v>23098.149999999983</v>
      </c>
      <c r="BO183" s="61">
        <f t="shared" si="175"/>
        <v>577.79999999999995</v>
      </c>
      <c r="BP183" s="60">
        <f t="shared" si="176"/>
        <v>23675.949999999983</v>
      </c>
      <c r="BQ183" s="62">
        <f t="shared" si="131"/>
        <v>31112.299999999996</v>
      </c>
      <c r="BR183" s="63">
        <v>15273.060000000009</v>
      </c>
      <c r="BS183" s="63">
        <f t="shared" si="179"/>
        <v>518.54</v>
      </c>
      <c r="BT183" s="63">
        <f t="shared" si="133"/>
        <v>15791.600000000009</v>
      </c>
      <c r="BU183" s="63">
        <v>15052.490000000011</v>
      </c>
      <c r="BV183" s="63">
        <f>ROUND(BS183*$AC$1,2)</f>
        <v>511.28</v>
      </c>
      <c r="BW183" s="62">
        <f t="shared" si="135"/>
        <v>15563.770000000011</v>
      </c>
      <c r="BX183" s="64">
        <f t="shared" si="136"/>
        <v>18025.549999999988</v>
      </c>
      <c r="BY183" s="65">
        <v>6384.9100000000008</v>
      </c>
      <c r="BZ183" s="65">
        <f>IF(BX183=" "," ", ROUND(+BX183*Y183/12,2))</f>
        <v>300.43</v>
      </c>
      <c r="CA183" s="65">
        <f t="shared" si="138"/>
        <v>6685.3400000000011</v>
      </c>
      <c r="CB183" s="65">
        <v>6293.159999999998</v>
      </c>
      <c r="CC183" s="65">
        <f>ROUND(BZ183*$AC$1,2)-0.06</f>
        <v>296.16000000000003</v>
      </c>
      <c r="CD183" s="64">
        <f t="shared" si="140"/>
        <v>6589.3199999999979</v>
      </c>
      <c r="CE183" s="367">
        <f t="shared" si="141"/>
        <v>97.529999999998836</v>
      </c>
      <c r="CF183" s="368">
        <v>23.9</v>
      </c>
      <c r="CG183" s="368">
        <f>IF(CE183=" "," ", ROUND(+CE183*Y183/12,2))-0.04</f>
        <v>1.5899999999999999</v>
      </c>
      <c r="CH183" s="368">
        <f>CF183+CG183</f>
        <v>25.49</v>
      </c>
      <c r="CI183" s="368">
        <v>24.150000000000009</v>
      </c>
      <c r="CJ183" s="368">
        <f>ROUND(CG183*$AC$1,2)+0.05</f>
        <v>1.62</v>
      </c>
      <c r="CK183" s="367">
        <f t="shared" si="142"/>
        <v>25.77000000000001</v>
      </c>
      <c r="CL183" s="66">
        <f t="shared" si="143"/>
        <v>0</v>
      </c>
      <c r="CM183" s="67">
        <v>0</v>
      </c>
      <c r="CN183" s="67">
        <f t="shared" si="146"/>
        <v>0</v>
      </c>
      <c r="CO183" s="67">
        <f t="shared" si="147"/>
        <v>0</v>
      </c>
      <c r="CP183" s="67">
        <v>0</v>
      </c>
      <c r="CQ183" s="67">
        <f t="shared" si="148"/>
        <v>0</v>
      </c>
      <c r="CR183" s="66">
        <f t="shared" si="149"/>
        <v>0</v>
      </c>
    </row>
    <row r="184" spans="1:96" s="77" customFormat="1">
      <c r="A184" s="75"/>
      <c r="B184" s="75"/>
      <c r="C184" s="133" t="s">
        <v>225</v>
      </c>
      <c r="D184" s="133" t="s">
        <v>226</v>
      </c>
      <c r="E184" s="149"/>
      <c r="F184" s="149"/>
      <c r="G184" s="76"/>
      <c r="H184" s="149"/>
      <c r="I184" s="76"/>
      <c r="J184" s="149"/>
      <c r="K184" s="76"/>
      <c r="M184" s="76"/>
      <c r="N184" s="4"/>
      <c r="O184" s="76"/>
      <c r="P184" s="4"/>
      <c r="Q184" s="53"/>
      <c r="R184" s="76"/>
      <c r="S184" s="53">
        <v>21907.919999999998</v>
      </c>
      <c r="T184" s="4"/>
      <c r="U184" s="53">
        <f t="shared" si="144"/>
        <v>884.34000000000015</v>
      </c>
      <c r="V184" s="4"/>
      <c r="W184" s="53">
        <v>22792.26</v>
      </c>
      <c r="X184" s="76"/>
      <c r="Y184" s="116">
        <v>0.2</v>
      </c>
      <c r="Z184" s="150"/>
      <c r="AA184" s="348">
        <f t="shared" si="127"/>
        <v>22792.26</v>
      </c>
      <c r="AB184" s="349">
        <v>1843.77</v>
      </c>
      <c r="AC184" s="348">
        <f t="shared" si="145"/>
        <v>379.87</v>
      </c>
      <c r="AD184" s="346">
        <f t="shared" si="128"/>
        <v>2223.64</v>
      </c>
      <c r="AE184" s="349">
        <v>1817.96</v>
      </c>
      <c r="AF184" s="348">
        <f t="shared" si="129"/>
        <v>374.55</v>
      </c>
      <c r="AG184" s="348">
        <f t="shared" si="130"/>
        <v>2192.5100000000002</v>
      </c>
      <c r="AH184" s="55">
        <f t="shared" si="154"/>
        <v>0</v>
      </c>
      <c r="AI184" s="72">
        <v>0</v>
      </c>
      <c r="AJ184" s="55">
        <f>IF(AH184=" "," ", ROUND(+AH184*Y184/12,2))</f>
        <v>0</v>
      </c>
      <c r="AK184" s="72">
        <f>AI184+AJ184</f>
        <v>0</v>
      </c>
      <c r="AL184" s="72">
        <v>0</v>
      </c>
      <c r="AM184" s="55">
        <f>ROUND(AJ184*$AC$1,2)</f>
        <v>0</v>
      </c>
      <c r="AN184" s="72">
        <f t="shared" si="157"/>
        <v>0</v>
      </c>
      <c r="AO184" s="56">
        <f t="shared" si="158"/>
        <v>0</v>
      </c>
      <c r="AP184" s="56">
        <v>0</v>
      </c>
      <c r="AQ184" s="56">
        <f>IF(AO184=" "," ", ROUND(+AO184*Y184/12,2))</f>
        <v>0</v>
      </c>
      <c r="AR184" s="73">
        <f>AP184+AQ184</f>
        <v>0</v>
      </c>
      <c r="AS184" s="56">
        <v>0</v>
      </c>
      <c r="AT184" s="56">
        <f>ROUND(AQ184*$AC$1,2)</f>
        <v>0</v>
      </c>
      <c r="AU184" s="73">
        <f>AS184+AT184</f>
        <v>0</v>
      </c>
      <c r="AV184" s="57">
        <f t="shared" si="178"/>
        <v>0</v>
      </c>
      <c r="AW184" s="57">
        <v>0</v>
      </c>
      <c r="AX184" s="114">
        <f>IF(AV184=" "," ", ROUND(+AV184*Y184/12,2))</f>
        <v>0</v>
      </c>
      <c r="AY184" s="57">
        <f t="shared" si="164"/>
        <v>0</v>
      </c>
      <c r="AZ184" s="114">
        <v>0</v>
      </c>
      <c r="BA184" s="114">
        <f>ROUND(AX184*$AC$1,2)</f>
        <v>0</v>
      </c>
      <c r="BB184" s="57">
        <f>BA184+AZ184</f>
        <v>0</v>
      </c>
      <c r="BC184" s="58">
        <f t="shared" si="167"/>
        <v>0</v>
      </c>
      <c r="BD184" s="59">
        <v>0</v>
      </c>
      <c r="BE184" s="59">
        <f>IF(BC184=" "," ", ROUND(+BC184*Y184/12,2))</f>
        <v>0</v>
      </c>
      <c r="BF184" s="58">
        <f>BD184+BE184</f>
        <v>0</v>
      </c>
      <c r="BG184" s="59">
        <v>0</v>
      </c>
      <c r="BH184" s="59">
        <f>ROUND(BE184*$AC$1,2)</f>
        <v>0</v>
      </c>
      <c r="BI184" s="58">
        <f>BH184+BG184</f>
        <v>0</v>
      </c>
      <c r="BJ184" s="60">
        <f t="shared" si="172"/>
        <v>0</v>
      </c>
      <c r="BK184" s="61">
        <v>0</v>
      </c>
      <c r="BL184" s="61">
        <f>IF(BJ184=" "," ", ROUND(+BJ184*Y184/12,2))</f>
        <v>0</v>
      </c>
      <c r="BM184" s="61">
        <f>BK184+BL184</f>
        <v>0</v>
      </c>
      <c r="BN184" s="61">
        <v>0</v>
      </c>
      <c r="BO184" s="61">
        <f>ROUND(BL184*$AC$1,2)</f>
        <v>0</v>
      </c>
      <c r="BP184" s="60">
        <f>BN184+BO184</f>
        <v>0</v>
      </c>
      <c r="BQ184" s="62">
        <f t="shared" si="131"/>
        <v>0</v>
      </c>
      <c r="BR184" s="63">
        <v>0</v>
      </c>
      <c r="BS184" s="63">
        <f>IF(BQ184=" "," ", ROUND(+BQ184*Y184/12,2))</f>
        <v>0</v>
      </c>
      <c r="BT184" s="63">
        <f>BR184+BS184</f>
        <v>0</v>
      </c>
      <c r="BU184" s="63">
        <v>0</v>
      </c>
      <c r="BV184" s="63">
        <f>ROUND(BS184*$AC$1,2)</f>
        <v>0</v>
      </c>
      <c r="BW184" s="62">
        <f>BU184+BV184</f>
        <v>0</v>
      </c>
      <c r="BX184" s="64">
        <f t="shared" si="136"/>
        <v>0</v>
      </c>
      <c r="BY184" s="65">
        <v>0</v>
      </c>
      <c r="BZ184" s="65">
        <f>IF(BX184=" "," ", ROUND(+BX184*Y184/12,2))</f>
        <v>0</v>
      </c>
      <c r="CA184" s="65">
        <f>BY184+BZ184</f>
        <v>0</v>
      </c>
      <c r="CB184" s="65">
        <v>0</v>
      </c>
      <c r="CC184" s="65">
        <f>ROUND(BZ184*$AC$1,2)</f>
        <v>0</v>
      </c>
      <c r="CD184" s="64">
        <f>CB184+CC184</f>
        <v>0</v>
      </c>
      <c r="CE184" s="367">
        <f t="shared" si="141"/>
        <v>21907.919999999998</v>
      </c>
      <c r="CF184" s="368">
        <v>1824.0500000000002</v>
      </c>
      <c r="CG184" s="368">
        <f>IF(CE184=" "," ", ROUND(+CE184*Y184/12,2))</f>
        <v>365.13</v>
      </c>
      <c r="CH184" s="368">
        <f>CF184+CG184</f>
        <v>2189.1800000000003</v>
      </c>
      <c r="CI184" s="368">
        <v>1798.52</v>
      </c>
      <c r="CJ184" s="368">
        <f>ROUND(CG184*$AC$1,2)</f>
        <v>360.02</v>
      </c>
      <c r="CK184" s="367">
        <f t="shared" si="142"/>
        <v>2158.54</v>
      </c>
      <c r="CL184" s="66">
        <f t="shared" si="143"/>
        <v>884.34000000000015</v>
      </c>
      <c r="CM184" s="67">
        <v>19.690000000000001</v>
      </c>
      <c r="CN184" s="67">
        <f>IF(CL184=" "," ", ROUND(+CL184*Y184/12,2))+0.01</f>
        <v>14.75</v>
      </c>
      <c r="CO184" s="67">
        <f t="shared" si="147"/>
        <v>34.44</v>
      </c>
      <c r="CP184" s="67">
        <v>19.36</v>
      </c>
      <c r="CQ184" s="67">
        <f>ROUND(CN184*$AC$1,2)+0.01</f>
        <v>14.549999999999999</v>
      </c>
      <c r="CR184" s="66">
        <f t="shared" si="149"/>
        <v>33.909999999999997</v>
      </c>
    </row>
    <row r="185" spans="1:96" s="81" customFormat="1" ht="15" thickBot="1">
      <c r="A185" s="78"/>
      <c r="B185" s="78"/>
      <c r="C185" s="134" t="s">
        <v>223</v>
      </c>
      <c r="D185" s="135" t="s">
        <v>224</v>
      </c>
      <c r="E185" s="79">
        <v>0</v>
      </c>
      <c r="F185" s="79"/>
      <c r="G185" s="79">
        <v>0</v>
      </c>
      <c r="H185" s="79"/>
      <c r="I185" s="79">
        <v>0</v>
      </c>
      <c r="J185" s="79"/>
      <c r="K185" s="79"/>
      <c r="M185" s="79">
        <v>0</v>
      </c>
      <c r="O185" s="79">
        <v>0</v>
      </c>
      <c r="Q185" s="53">
        <v>2375.8000000000002</v>
      </c>
      <c r="R185" s="76"/>
      <c r="S185" s="53">
        <v>985.75</v>
      </c>
      <c r="T185" s="4"/>
      <c r="U185" s="53">
        <f t="shared" si="144"/>
        <v>0</v>
      </c>
      <c r="V185" s="4"/>
      <c r="W185" s="53">
        <v>3361.55</v>
      </c>
      <c r="X185" s="76"/>
      <c r="Y185" s="138">
        <v>0.2</v>
      </c>
      <c r="Z185" s="89"/>
      <c r="AA185" s="348">
        <f t="shared" si="127"/>
        <v>3361.55</v>
      </c>
      <c r="AB185" s="349">
        <v>929.36999999999978</v>
      </c>
      <c r="AC185" s="348">
        <f>IF(AA185=" "," ", ROUND(+AA185*Y185/12,2))</f>
        <v>56.03</v>
      </c>
      <c r="AD185" s="346">
        <f>AB185+AC185</f>
        <v>985.39999999999975</v>
      </c>
      <c r="AE185" s="349">
        <v>916.35</v>
      </c>
      <c r="AF185" s="348">
        <f>ROUND(AC185*$AC$1,2)</f>
        <v>55.25</v>
      </c>
      <c r="AG185" s="348">
        <f>AE185+AF185</f>
        <v>971.6</v>
      </c>
      <c r="AH185" s="55">
        <f t="shared" si="154"/>
        <v>0</v>
      </c>
      <c r="AI185" s="72">
        <v>0</v>
      </c>
      <c r="AJ185" s="55">
        <f>IF(AH185=" "," ", ROUND(+AH185*Y185/12,2))</f>
        <v>0</v>
      </c>
      <c r="AK185" s="72">
        <f>AI185+AJ185</f>
        <v>0</v>
      </c>
      <c r="AL185" s="72">
        <v>0</v>
      </c>
      <c r="AM185" s="55">
        <f>ROUND(AJ185*$AC$1,2)</f>
        <v>0</v>
      </c>
      <c r="AN185" s="72">
        <f t="shared" si="157"/>
        <v>0</v>
      </c>
      <c r="AO185" s="56">
        <f t="shared" si="158"/>
        <v>0</v>
      </c>
      <c r="AP185" s="56">
        <v>0</v>
      </c>
      <c r="AQ185" s="56">
        <f>IF(AO185=" "," ", ROUND(+AO185*Y185/12,2))</f>
        <v>0</v>
      </c>
      <c r="AR185" s="73">
        <f>AP185+AQ185</f>
        <v>0</v>
      </c>
      <c r="AS185" s="56">
        <v>0</v>
      </c>
      <c r="AT185" s="56">
        <f>ROUND(AQ185*$AC$1,2)</f>
        <v>0</v>
      </c>
      <c r="AU185" s="73">
        <f>AS185+AT185</f>
        <v>0</v>
      </c>
      <c r="AV185" s="57">
        <f t="shared" si="178"/>
        <v>0</v>
      </c>
      <c r="AW185" s="57">
        <v>0</v>
      </c>
      <c r="AX185" s="114">
        <f>IF(AV185=" "," ", ROUND(+AV185*Y185/12,2))</f>
        <v>0</v>
      </c>
      <c r="AY185" s="57">
        <f t="shared" si="164"/>
        <v>0</v>
      </c>
      <c r="AZ185" s="114">
        <v>0</v>
      </c>
      <c r="BA185" s="114">
        <f>ROUND(AX185*$AC$1,2)</f>
        <v>0</v>
      </c>
      <c r="BB185" s="57">
        <f>BA185+AZ185</f>
        <v>0</v>
      </c>
      <c r="BC185" s="58">
        <f t="shared" si="167"/>
        <v>0</v>
      </c>
      <c r="BD185" s="59">
        <v>0</v>
      </c>
      <c r="BE185" s="59">
        <f>IF(BC185=" "," ", ROUND(+BC185*Y185/12,2))</f>
        <v>0</v>
      </c>
      <c r="BF185" s="58">
        <f>BD185+BE185</f>
        <v>0</v>
      </c>
      <c r="BG185" s="59">
        <v>0</v>
      </c>
      <c r="BH185" s="59">
        <f>ROUND(BE185*$AC$1,2)</f>
        <v>0</v>
      </c>
      <c r="BI185" s="58">
        <f>BH185+BG185</f>
        <v>0</v>
      </c>
      <c r="BJ185" s="60">
        <f t="shared" si="172"/>
        <v>0</v>
      </c>
      <c r="BK185" s="61">
        <v>0</v>
      </c>
      <c r="BL185" s="61">
        <f>IF(BJ185=" "," ", ROUND(+BJ185*Y185/12,2))</f>
        <v>0</v>
      </c>
      <c r="BM185" s="61">
        <f>BK185+BL185</f>
        <v>0</v>
      </c>
      <c r="BN185" s="61">
        <v>0</v>
      </c>
      <c r="BO185" s="61">
        <f>ROUND(BL185*$AC$1,2)</f>
        <v>0</v>
      </c>
      <c r="BP185" s="60">
        <f>BN185+BO185</f>
        <v>0</v>
      </c>
      <c r="BQ185" s="62">
        <f t="shared" si="131"/>
        <v>0</v>
      </c>
      <c r="BR185" s="63">
        <v>0</v>
      </c>
      <c r="BS185" s="63">
        <f t="shared" si="179"/>
        <v>0</v>
      </c>
      <c r="BT185" s="63">
        <f>BR185+BS185</f>
        <v>0</v>
      </c>
      <c r="BU185" s="63">
        <v>0</v>
      </c>
      <c r="BV185" s="63">
        <f>ROUND(BS185*$AC$1,2)</f>
        <v>0</v>
      </c>
      <c r="BW185" s="62">
        <f>BU185+BV185</f>
        <v>0</v>
      </c>
      <c r="BX185" s="64">
        <f t="shared" si="136"/>
        <v>2375.8000000000002</v>
      </c>
      <c r="BY185" s="65">
        <v>705.56000000000017</v>
      </c>
      <c r="BZ185" s="65">
        <f>IF(BX185=" "," ", ROUND(+BX185*Y185/12,2))</f>
        <v>39.6</v>
      </c>
      <c r="CA185" s="65">
        <f>BY185+BZ185</f>
        <v>745.1600000000002</v>
      </c>
      <c r="CB185" s="65">
        <v>695.70999999999992</v>
      </c>
      <c r="CC185" s="65">
        <f>ROUND(BZ185*$AC$1,2)</f>
        <v>39.049999999999997</v>
      </c>
      <c r="CD185" s="64">
        <f>CB185+CC185</f>
        <v>734.75999999999988</v>
      </c>
      <c r="CE185" s="367">
        <f t="shared" si="141"/>
        <v>985.75</v>
      </c>
      <c r="CF185" s="368">
        <v>223.82000000000005</v>
      </c>
      <c r="CG185" s="368">
        <f t="shared" si="150"/>
        <v>16.43</v>
      </c>
      <c r="CH185" s="368">
        <f t="shared" si="151"/>
        <v>240.25000000000006</v>
      </c>
      <c r="CI185" s="368">
        <v>220.82999999999996</v>
      </c>
      <c r="CJ185" s="368">
        <f>ROUND(CG185*$AC$1,2)</f>
        <v>16.2</v>
      </c>
      <c r="CK185" s="367">
        <f t="shared" si="142"/>
        <v>237.02999999999994</v>
      </c>
      <c r="CL185" s="66">
        <f t="shared" si="143"/>
        <v>0</v>
      </c>
      <c r="CM185" s="67">
        <v>0</v>
      </c>
      <c r="CN185" s="67">
        <f t="shared" si="146"/>
        <v>0</v>
      </c>
      <c r="CO185" s="67">
        <f t="shared" si="147"/>
        <v>0</v>
      </c>
      <c r="CP185" s="67">
        <v>0</v>
      </c>
      <c r="CQ185" s="67">
        <f t="shared" si="148"/>
        <v>0</v>
      </c>
      <c r="CR185" s="66">
        <f t="shared" si="149"/>
        <v>0</v>
      </c>
    </row>
    <row r="186" spans="1:96" ht="15" thickBot="1">
      <c r="A186" s="15"/>
      <c r="B186" s="15"/>
      <c r="C186" s="17" t="s">
        <v>231</v>
      </c>
      <c r="D186" s="4"/>
      <c r="E186" s="90">
        <f>SUM(E9:E185)</f>
        <v>288410.61999999994</v>
      </c>
      <c r="F186" s="90"/>
      <c r="G186" s="90">
        <f>SUM(G9:G185)</f>
        <v>209240.05000000002</v>
      </c>
      <c r="H186" s="90"/>
      <c r="I186" s="90">
        <f>SUM(I9:I185)</f>
        <v>788347.57999999984</v>
      </c>
      <c r="J186" s="90"/>
      <c r="K186" s="90">
        <f>SUM(K9:K185)</f>
        <v>1156549.56</v>
      </c>
      <c r="L186" s="90"/>
      <c r="M186" s="90">
        <f>SUM(M9:M185)</f>
        <v>1042123.1599999998</v>
      </c>
      <c r="N186" s="90"/>
      <c r="O186" s="90">
        <f>SUM(O9:O185)</f>
        <v>343401.83000000019</v>
      </c>
      <c r="P186" s="90"/>
      <c r="Q186" s="90">
        <f>SUM(Q9:Q185)</f>
        <v>136775.08000000002</v>
      </c>
      <c r="R186" s="90"/>
      <c r="S186" s="90">
        <f>SUM(S9:S185)</f>
        <v>64235.959999999905</v>
      </c>
      <c r="T186" s="90"/>
      <c r="U186" s="90">
        <f>SUM(U9:U185)</f>
        <v>2591.1699999999987</v>
      </c>
      <c r="V186" s="90"/>
      <c r="W186" s="90">
        <f>SUM(W9:W185)</f>
        <v>4031675.0099999984</v>
      </c>
      <c r="X186" s="90"/>
      <c r="Y186" s="90"/>
      <c r="Z186" s="90"/>
      <c r="AA186" s="144">
        <f t="shared" ref="AA186:CL186" si="180">SUM(AA9:AA185)</f>
        <v>4031675.0099999984</v>
      </c>
      <c r="AB186" s="144">
        <f t="shared" si="180"/>
        <v>3689885.1300000022</v>
      </c>
      <c r="AC186" s="144">
        <f t="shared" si="180"/>
        <v>67194.589999999982</v>
      </c>
      <c r="AD186" s="144">
        <f t="shared" si="180"/>
        <v>3757079.72</v>
      </c>
      <c r="AE186" s="144">
        <f t="shared" si="180"/>
        <v>3635635.79</v>
      </c>
      <c r="AF186" s="144">
        <f t="shared" si="180"/>
        <v>66253.920000000027</v>
      </c>
      <c r="AG186" s="144">
        <f t="shared" si="180"/>
        <v>3701889.7100000014</v>
      </c>
      <c r="AH186" s="142">
        <f t="shared" si="180"/>
        <v>288410.61999999994</v>
      </c>
      <c r="AI186" s="142">
        <f t="shared" si="180"/>
        <v>424093.04000000004</v>
      </c>
      <c r="AJ186" s="142">
        <f t="shared" si="180"/>
        <v>4806.82</v>
      </c>
      <c r="AK186" s="142">
        <f t="shared" si="180"/>
        <v>428899.86</v>
      </c>
      <c r="AL186" s="142">
        <f t="shared" si="180"/>
        <v>417812.43</v>
      </c>
      <c r="AM186" s="142">
        <f t="shared" si="180"/>
        <v>4739.5400000000009</v>
      </c>
      <c r="AN186" s="142">
        <f t="shared" si="180"/>
        <v>422551.96999999991</v>
      </c>
      <c r="AO186" s="143">
        <f t="shared" si="180"/>
        <v>209240.05000000002</v>
      </c>
      <c r="AP186" s="143">
        <f t="shared" si="180"/>
        <v>280062.05999999994</v>
      </c>
      <c r="AQ186" s="143">
        <f t="shared" si="180"/>
        <v>3487.3299999999995</v>
      </c>
      <c r="AR186" s="143">
        <f t="shared" si="180"/>
        <v>283549.39</v>
      </c>
      <c r="AS186" s="143">
        <f t="shared" si="180"/>
        <v>275920.2</v>
      </c>
      <c r="AT186" s="143">
        <f t="shared" si="180"/>
        <v>3438.5200000000004</v>
      </c>
      <c r="AU186" s="143">
        <f t="shared" si="180"/>
        <v>279358.72000000009</v>
      </c>
      <c r="AV186" s="144">
        <f t="shared" si="180"/>
        <v>788347.57999999984</v>
      </c>
      <c r="AW186" s="144">
        <f t="shared" si="180"/>
        <v>884018.0699999996</v>
      </c>
      <c r="AX186" s="144">
        <f t="shared" si="180"/>
        <v>13139.099999999999</v>
      </c>
      <c r="AY186" s="144">
        <f t="shared" si="180"/>
        <v>897157.16999999993</v>
      </c>
      <c r="AZ186" s="144">
        <f t="shared" si="180"/>
        <v>870972.59000000055</v>
      </c>
      <c r="BA186" s="144">
        <f t="shared" si="180"/>
        <v>12955.15</v>
      </c>
      <c r="BB186" s="144">
        <f t="shared" si="180"/>
        <v>883927.74000000022</v>
      </c>
      <c r="BC186" s="91">
        <f t="shared" si="180"/>
        <v>1156549.56</v>
      </c>
      <c r="BD186" s="91">
        <f t="shared" si="180"/>
        <v>1096131.9599999997</v>
      </c>
      <c r="BE186" s="91">
        <f t="shared" si="180"/>
        <v>19275.840000000004</v>
      </c>
      <c r="BF186" s="91">
        <f t="shared" si="180"/>
        <v>1115407.7999999991</v>
      </c>
      <c r="BG186" s="91">
        <f t="shared" si="180"/>
        <v>1080008.7900000003</v>
      </c>
      <c r="BH186" s="91">
        <f t="shared" si="180"/>
        <v>19005.989999999998</v>
      </c>
      <c r="BI186" s="91">
        <f t="shared" si="180"/>
        <v>1099014.7799999998</v>
      </c>
      <c r="BJ186" s="92">
        <f t="shared" si="180"/>
        <v>1042123.1599999998</v>
      </c>
      <c r="BK186" s="92">
        <f t="shared" si="180"/>
        <v>762828.86999999988</v>
      </c>
      <c r="BL186" s="92">
        <f t="shared" si="180"/>
        <v>17368.73</v>
      </c>
      <c r="BM186" s="92">
        <f t="shared" si="180"/>
        <v>780197.59999999974</v>
      </c>
      <c r="BN186" s="92">
        <f t="shared" si="180"/>
        <v>751673.19</v>
      </c>
      <c r="BO186" s="92">
        <f t="shared" si="180"/>
        <v>17125.579999999998</v>
      </c>
      <c r="BP186" s="92">
        <f t="shared" si="180"/>
        <v>768798.76999999979</v>
      </c>
      <c r="BQ186" s="93">
        <f t="shared" si="180"/>
        <v>343401.83000000019</v>
      </c>
      <c r="BR186" s="93">
        <f t="shared" si="180"/>
        <v>186170.88</v>
      </c>
      <c r="BS186" s="93">
        <f t="shared" si="180"/>
        <v>5723.3799999999983</v>
      </c>
      <c r="BT186" s="93">
        <f t="shared" si="180"/>
        <v>191894.26</v>
      </c>
      <c r="BU186" s="93">
        <f t="shared" si="180"/>
        <v>183472.41</v>
      </c>
      <c r="BV186" s="93">
        <f t="shared" si="180"/>
        <v>5643.21</v>
      </c>
      <c r="BW186" s="93">
        <f t="shared" si="180"/>
        <v>189115.62000000011</v>
      </c>
      <c r="BX186" s="94">
        <f t="shared" si="180"/>
        <v>136775.08000000002</v>
      </c>
      <c r="BY186" s="94">
        <f t="shared" si="180"/>
        <v>50116.42</v>
      </c>
      <c r="BZ186" s="94">
        <f t="shared" si="180"/>
        <v>2279.6099999999997</v>
      </c>
      <c r="CA186" s="94">
        <f t="shared" si="180"/>
        <v>52396.030000000006</v>
      </c>
      <c r="CB186" s="94">
        <f t="shared" si="180"/>
        <v>49402.089999999989</v>
      </c>
      <c r="CC186" s="94">
        <f t="shared" si="180"/>
        <v>2247.690000000001</v>
      </c>
      <c r="CD186" s="94">
        <f t="shared" si="180"/>
        <v>51649.780000000006</v>
      </c>
      <c r="CE186" s="369">
        <f t="shared" si="180"/>
        <v>64235.959999999905</v>
      </c>
      <c r="CF186" s="369">
        <f t="shared" si="180"/>
        <v>6405.48</v>
      </c>
      <c r="CG186" s="369">
        <f t="shared" si="180"/>
        <v>1070.5899999999999</v>
      </c>
      <c r="CH186" s="369">
        <f t="shared" si="180"/>
        <v>7476.07</v>
      </c>
      <c r="CI186" s="369">
        <f t="shared" si="180"/>
        <v>6316.58</v>
      </c>
      <c r="CJ186" s="369">
        <f t="shared" si="180"/>
        <v>1055.6600000000001</v>
      </c>
      <c r="CK186" s="369">
        <f t="shared" si="180"/>
        <v>7372.24</v>
      </c>
      <c r="CL186" s="67">
        <f t="shared" si="180"/>
        <v>2591.1699999999987</v>
      </c>
      <c r="CM186" s="67">
        <f t="shared" ref="CM186:CR186" si="181">SUM(CM9:CM185)</f>
        <v>58.350000000000009</v>
      </c>
      <c r="CN186" s="67">
        <f t="shared" si="181"/>
        <v>43.19</v>
      </c>
      <c r="CO186" s="67">
        <f t="shared" si="181"/>
        <v>101.53999999999999</v>
      </c>
      <c r="CP186" s="67">
        <f t="shared" si="181"/>
        <v>57.51</v>
      </c>
      <c r="CQ186" s="67">
        <f t="shared" si="181"/>
        <v>42.58</v>
      </c>
      <c r="CR186" s="67">
        <f t="shared" si="181"/>
        <v>100.09</v>
      </c>
    </row>
    <row r="187" spans="1:96" ht="15" thickTop="1">
      <c r="A187" s="15"/>
      <c r="B187" s="15"/>
      <c r="C187" s="17"/>
      <c r="D187" s="16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7"/>
      <c r="Z187" s="17"/>
      <c r="AA187" s="342"/>
      <c r="AB187" s="342"/>
      <c r="AC187" s="342"/>
      <c r="AD187" s="342"/>
      <c r="AE187" s="342"/>
      <c r="AF187" s="342"/>
      <c r="AG187" s="342"/>
      <c r="AH187" s="18"/>
      <c r="AI187" s="18"/>
      <c r="AJ187" s="95"/>
      <c r="AK187" s="18"/>
      <c r="AL187" s="18"/>
      <c r="AM187" s="18"/>
      <c r="AN187" s="18"/>
    </row>
    <row r="188" spans="1:96">
      <c r="A188" s="15"/>
      <c r="B188" s="15"/>
      <c r="C188" s="17"/>
      <c r="D188" s="16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7"/>
      <c r="Z188" s="17"/>
      <c r="AA188" s="355">
        <f>AH186+AO186+AV186+BC186+BJ186+BQ186+BX186+CE186+CL186</f>
        <v>4031675.0099999993</v>
      </c>
      <c r="AB188" s="355">
        <f t="shared" ref="AB188:AG188" si="182">AI186+AP186+AW186+BD186+BK186+BR186+BY186+CF186+CM186</f>
        <v>3689885.129999999</v>
      </c>
      <c r="AC188" s="355">
        <f>AJ186+AQ186+AX186+BE186+BL186+BS186+BZ186+CG186+CN186</f>
        <v>67194.59</v>
      </c>
      <c r="AD188" s="355">
        <f>AK186+AR186+AY186+BF186+BM186+BT186+CA186+CH186+CO186</f>
        <v>3757079.7199999979</v>
      </c>
      <c r="AE188" s="355">
        <f t="shared" si="182"/>
        <v>3635635.7900000005</v>
      </c>
      <c r="AF188" s="355">
        <f t="shared" si="182"/>
        <v>66253.919999999998</v>
      </c>
      <c r="AG188" s="355">
        <f t="shared" si="182"/>
        <v>3701889.7099999995</v>
      </c>
      <c r="AH188" s="18"/>
      <c r="AI188" s="18"/>
      <c r="AJ188" s="95"/>
      <c r="AK188" s="18"/>
      <c r="AL188" s="18"/>
      <c r="AM188" s="18"/>
      <c r="AN188" s="18"/>
    </row>
    <row r="189" spans="1:96">
      <c r="A189" s="15"/>
      <c r="B189" s="15"/>
      <c r="C189" s="17"/>
      <c r="D189" s="16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7"/>
      <c r="Z189" s="17"/>
      <c r="AA189" s="355"/>
      <c r="AB189" s="355"/>
      <c r="AC189" s="355"/>
      <c r="AD189" s="355"/>
      <c r="AE189" s="355"/>
      <c r="AF189" s="355"/>
      <c r="AG189" s="355"/>
      <c r="AH189" s="18"/>
      <c r="AI189" s="18"/>
      <c r="AJ189" s="95"/>
      <c r="AK189" s="18"/>
      <c r="AL189" s="18"/>
      <c r="AM189" s="18"/>
      <c r="AN189" s="18"/>
    </row>
    <row r="190" spans="1:96">
      <c r="A190" s="15"/>
      <c r="B190" s="15"/>
      <c r="C190" s="96"/>
      <c r="D190" s="16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7"/>
      <c r="Z190" s="17"/>
      <c r="AA190" s="355">
        <f>AA186-AA188</f>
        <v>0</v>
      </c>
      <c r="AB190" s="355">
        <f t="shared" ref="AB190:AG190" si="183">AB186-AB188</f>
        <v>0</v>
      </c>
      <c r="AC190" s="355">
        <f t="shared" si="183"/>
        <v>0</v>
      </c>
      <c r="AD190" s="355">
        <f t="shared" si="183"/>
        <v>0</v>
      </c>
      <c r="AE190" s="355">
        <f t="shared" si="183"/>
        <v>0</v>
      </c>
      <c r="AF190" s="355">
        <f t="shared" si="183"/>
        <v>0</v>
      </c>
      <c r="AG190" s="355">
        <f t="shared" si="183"/>
        <v>0</v>
      </c>
      <c r="AH190" s="18"/>
      <c r="AI190" s="18"/>
      <c r="AJ190" s="95"/>
      <c r="AK190" s="18"/>
      <c r="AL190" s="18"/>
      <c r="AM190" s="18"/>
      <c r="AN190" s="18"/>
    </row>
    <row r="191" spans="1:96">
      <c r="A191" s="15"/>
      <c r="B191" s="15"/>
      <c r="D191" s="14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7"/>
      <c r="Z191" s="17"/>
      <c r="AA191" s="342"/>
      <c r="AB191" s="342"/>
      <c r="AC191" s="342"/>
      <c r="AD191" s="342"/>
      <c r="AF191" s="356" t="s">
        <v>232</v>
      </c>
      <c r="AG191" s="104"/>
      <c r="AH191" s="18"/>
      <c r="AI191" s="18"/>
      <c r="AJ191" s="95"/>
      <c r="AK191" s="18"/>
      <c r="AL191" s="18"/>
      <c r="AM191" s="18"/>
      <c r="AN191" s="18"/>
    </row>
    <row r="192" spans="1:96">
      <c r="A192" s="15"/>
      <c r="B192" s="15"/>
      <c r="C192" s="146" t="s">
        <v>233</v>
      </c>
      <c r="D192" s="16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7"/>
      <c r="Z192" s="17"/>
      <c r="AA192" s="342"/>
      <c r="AB192" s="355"/>
      <c r="AC192" s="355"/>
      <c r="AD192" s="342"/>
      <c r="AE192" s="342" t="s">
        <v>141</v>
      </c>
      <c r="AF192" s="355">
        <f>SUM(AF9:AF67)</f>
        <v>18791.59</v>
      </c>
      <c r="AG192" s="357"/>
      <c r="AH192" s="18"/>
      <c r="AI192" s="18"/>
      <c r="AJ192" s="95"/>
      <c r="AK192" s="18"/>
      <c r="AL192" s="18"/>
      <c r="AM192" s="18"/>
      <c r="AN192" s="18"/>
    </row>
    <row r="193" spans="1:40">
      <c r="A193" s="15"/>
      <c r="B193" s="15"/>
      <c r="C193" s="146" t="s">
        <v>234</v>
      </c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7"/>
      <c r="Z193" s="17"/>
      <c r="AA193" s="342"/>
      <c r="AB193" s="342"/>
      <c r="AC193" s="342"/>
      <c r="AD193" s="342"/>
      <c r="AE193" s="342" t="s">
        <v>229</v>
      </c>
      <c r="AF193" s="355">
        <f>SUM(AF68:AF126)</f>
        <v>34619.399999999994</v>
      </c>
      <c r="AG193" s="357"/>
      <c r="AH193" s="18"/>
      <c r="AI193" s="18"/>
      <c r="AJ193" s="95"/>
      <c r="AK193" s="18"/>
      <c r="AL193" s="18"/>
      <c r="AM193" s="18"/>
      <c r="AN193" s="18"/>
    </row>
    <row r="194" spans="1:40">
      <c r="A194" s="15"/>
      <c r="B194" s="15"/>
      <c r="C194" s="17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7"/>
      <c r="Z194" s="17"/>
      <c r="AA194" s="342"/>
      <c r="AB194" s="342"/>
      <c r="AC194" s="342"/>
      <c r="AD194" s="342"/>
      <c r="AE194" s="342" t="s">
        <v>230</v>
      </c>
      <c r="AF194" s="355">
        <f>SUM(AF127:AF185)</f>
        <v>12842.929999999997</v>
      </c>
      <c r="AG194" s="357"/>
      <c r="AH194" s="18"/>
      <c r="AI194" s="18"/>
      <c r="AJ194" s="95"/>
      <c r="AK194" s="18"/>
      <c r="AL194" s="18"/>
      <c r="AM194" s="18"/>
      <c r="AN194" s="18"/>
    </row>
    <row r="195" spans="1:40" ht="15" thickBot="1">
      <c r="C195" s="146" t="s">
        <v>235</v>
      </c>
      <c r="D195" s="147" t="s">
        <v>236</v>
      </c>
      <c r="AE195" s="342"/>
      <c r="AF195" s="358">
        <f>SUM(AF192:AF194)</f>
        <v>66253.919999999984</v>
      </c>
      <c r="AG195" s="357"/>
      <c r="AJ195" s="95"/>
    </row>
    <row r="196" spans="1:40" ht="15" thickTop="1">
      <c r="C196" s="148" t="s">
        <v>237</v>
      </c>
      <c r="D196" s="147" t="s">
        <v>238</v>
      </c>
      <c r="AJ196" s="95"/>
    </row>
    <row r="197" spans="1:40">
      <c r="D197" s="147"/>
      <c r="AD197" s="359"/>
      <c r="AE197" s="359"/>
      <c r="AF197" s="359"/>
      <c r="AG197" s="359"/>
      <c r="AJ197" s="95"/>
    </row>
    <row r="198" spans="1:40">
      <c r="C198" s="97"/>
      <c r="AC198" s="342"/>
      <c r="AE198" s="342"/>
      <c r="AF198" s="360"/>
      <c r="AG198" s="360"/>
      <c r="AJ198" s="95"/>
    </row>
    <row r="199" spans="1:40">
      <c r="AC199" s="342"/>
      <c r="AE199" s="342"/>
      <c r="AF199" s="360"/>
      <c r="AG199" s="360"/>
      <c r="AJ199" s="95"/>
    </row>
    <row r="200" spans="1:40">
      <c r="AC200" s="342"/>
      <c r="AE200" s="342"/>
      <c r="AF200" s="360"/>
      <c r="AG200" s="360"/>
      <c r="AJ200" s="95"/>
    </row>
    <row r="201" spans="1:40">
      <c r="AJ201" s="95"/>
    </row>
    <row r="202" spans="1:40">
      <c r="AJ202" s="95"/>
    </row>
    <row r="203" spans="1:40">
      <c r="AJ203" s="95"/>
    </row>
    <row r="204" spans="1:40">
      <c r="AJ204" s="95"/>
    </row>
    <row r="205" spans="1:40">
      <c r="AJ205" s="95"/>
    </row>
    <row r="206" spans="1:40">
      <c r="AJ206" s="95"/>
    </row>
    <row r="207" spans="1:40">
      <c r="AJ207" s="95"/>
    </row>
    <row r="208" spans="1:40">
      <c r="AJ208" s="95"/>
    </row>
    <row r="209" spans="36:36">
      <c r="AJ209" s="95"/>
    </row>
    <row r="210" spans="36:36">
      <c r="AJ210" s="95"/>
    </row>
    <row r="211" spans="36:36">
      <c r="AJ211" s="95"/>
    </row>
    <row r="212" spans="36:36">
      <c r="AJ212" s="95"/>
    </row>
  </sheetData>
  <mergeCells count="10">
    <mergeCell ref="BQ3:BS3"/>
    <mergeCell ref="BX3:BZ3"/>
    <mergeCell ref="CE3:CG3"/>
    <mergeCell ref="CL3:CN3"/>
    <mergeCell ref="AA3:AC3"/>
    <mergeCell ref="AH3:AJ3"/>
    <mergeCell ref="AO3:AQ3"/>
    <mergeCell ref="AV3:AX3"/>
    <mergeCell ref="BC3:BE3"/>
    <mergeCell ref="BJ3:BL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DFEAC-27D8-4B6B-AFD5-9E3598C0CBD8}">
  <dimension ref="A1:CR218"/>
  <sheetViews>
    <sheetView topLeftCell="C1" zoomScale="85" zoomScaleNormal="85" workbookViewId="0">
      <pane ySplit="7" topLeftCell="A175" activePane="bottomLeft" state="frozen"/>
      <selection activeCell="O1" sqref="O1"/>
      <selection pane="bottomLeft" activeCell="CG5" sqref="CG5"/>
    </sheetView>
  </sheetViews>
  <sheetFormatPr defaultColWidth="9.140625" defaultRowHeight="15"/>
  <cols>
    <col min="1" max="1" width="6.42578125" style="151" customWidth="1"/>
    <col min="2" max="2" width="1.85546875" style="151" customWidth="1"/>
    <col min="3" max="3" width="12.140625" style="152" bestFit="1" customWidth="1"/>
    <col min="4" max="4" width="16.5703125" style="153" customWidth="1"/>
    <col min="5" max="5" width="17.42578125" style="151" customWidth="1"/>
    <col min="6" max="6" width="2.140625" style="151" customWidth="1"/>
    <col min="7" max="7" width="17.42578125" style="151" customWidth="1"/>
    <col min="8" max="8" width="2.85546875" style="151" customWidth="1"/>
    <col min="9" max="9" width="17.5703125" style="151" customWidth="1"/>
    <col min="10" max="10" width="2.85546875" style="151" customWidth="1"/>
    <col min="11" max="11" width="19.140625" style="151" customWidth="1"/>
    <col min="12" max="12" width="2.85546875" style="151" customWidth="1"/>
    <col min="13" max="13" width="18.5703125" style="151" customWidth="1"/>
    <col min="14" max="14" width="3" style="151" customWidth="1"/>
    <col min="15" max="15" width="18.5703125" style="151" customWidth="1"/>
    <col min="16" max="16" width="2.85546875" style="151" customWidth="1"/>
    <col min="17" max="17" width="18.5703125" style="151" customWidth="1"/>
    <col min="18" max="18" width="3.140625" style="151" customWidth="1"/>
    <col min="19" max="19" width="18.5703125" style="151" customWidth="1"/>
    <col min="20" max="20" width="2.85546875" style="151" customWidth="1"/>
    <col min="21" max="21" width="18.5703125" style="151" customWidth="1"/>
    <col min="22" max="22" width="2.85546875" style="151" customWidth="1"/>
    <col min="23" max="23" width="18.5703125" style="151" customWidth="1"/>
    <col min="24" max="24" width="3.42578125" style="151" customWidth="1"/>
    <col min="25" max="25" width="15.5703125" style="152" bestFit="1" customWidth="1"/>
    <col min="26" max="26" width="3.5703125" style="152" customWidth="1"/>
    <col min="27" max="28" width="17.140625" style="156" customWidth="1"/>
    <col min="29" max="31" width="14.140625" style="156" customWidth="1"/>
    <col min="32" max="33" width="20" style="156" customWidth="1"/>
    <col min="34" max="35" width="19.42578125" style="154" customWidth="1"/>
    <col min="36" max="36" width="24.5703125" style="154" customWidth="1"/>
    <col min="37" max="38" width="17" style="154" customWidth="1"/>
    <col min="39" max="39" width="14.42578125" style="154" customWidth="1"/>
    <col min="40" max="40" width="17" style="154" customWidth="1"/>
    <col min="41" max="42" width="16.85546875" style="155" customWidth="1"/>
    <col min="43" max="43" width="24.42578125" style="155" customWidth="1"/>
    <col min="44" max="47" width="16.85546875" style="155" customWidth="1"/>
    <col min="48" max="48" width="17" style="156" customWidth="1"/>
    <col min="49" max="49" width="16.5703125" style="156" customWidth="1"/>
    <col min="50" max="50" width="24.42578125" style="156" customWidth="1"/>
    <col min="51" max="51" width="13.5703125" style="156" customWidth="1"/>
    <col min="52" max="52" width="16.140625" style="156" customWidth="1"/>
    <col min="53" max="53" width="15.85546875" style="156" customWidth="1"/>
    <col min="54" max="54" width="14.42578125" style="156" customWidth="1"/>
    <col min="55" max="55" width="22.42578125" style="157" customWidth="1"/>
    <col min="56" max="56" width="18" style="157" customWidth="1"/>
    <col min="57" max="57" width="25.140625" style="157" customWidth="1"/>
    <col min="58" max="58" width="17.85546875" style="157" customWidth="1"/>
    <col min="59" max="59" width="16.5703125" style="157" customWidth="1"/>
    <col min="60" max="61" width="18.42578125" style="157" customWidth="1"/>
    <col min="62" max="62" width="20.5703125" style="158" customWidth="1"/>
    <col min="63" max="63" width="20" style="158" customWidth="1"/>
    <col min="64" max="64" width="22.5703125" style="158" customWidth="1"/>
    <col min="65" max="65" width="20.5703125" style="158" customWidth="1"/>
    <col min="66" max="66" width="22" style="158" customWidth="1"/>
    <col min="67" max="67" width="18.42578125" style="158" customWidth="1"/>
    <col min="68" max="68" width="20.85546875" style="158" customWidth="1"/>
    <col min="69" max="69" width="20.5703125" style="159" customWidth="1"/>
    <col min="70" max="70" width="20" style="159" customWidth="1"/>
    <col min="71" max="71" width="22.5703125" style="159" customWidth="1"/>
    <col min="72" max="72" width="20.5703125" style="159" customWidth="1"/>
    <col min="73" max="73" width="22" style="159" customWidth="1"/>
    <col min="74" max="74" width="18.42578125" style="159" customWidth="1"/>
    <col min="75" max="75" width="20.85546875" style="159" customWidth="1"/>
    <col min="76" max="76" width="20.5703125" style="160" customWidth="1"/>
    <col min="77" max="77" width="20" style="160" customWidth="1"/>
    <col min="78" max="78" width="22.5703125" style="160" customWidth="1"/>
    <col min="79" max="79" width="20.5703125" style="160" customWidth="1"/>
    <col min="80" max="80" width="22" style="160" customWidth="1"/>
    <col min="81" max="81" width="18.42578125" style="160" customWidth="1"/>
    <col min="82" max="82" width="20.85546875" style="160" customWidth="1"/>
    <col min="83" max="83" width="20.5703125" style="389" customWidth="1"/>
    <col min="84" max="84" width="20" style="389" customWidth="1"/>
    <col min="85" max="85" width="22.5703125" style="389" customWidth="1"/>
    <col min="86" max="86" width="20.5703125" style="389" customWidth="1"/>
    <col min="87" max="87" width="22" style="389" customWidth="1"/>
    <col min="88" max="88" width="18.42578125" style="389" customWidth="1"/>
    <col min="89" max="89" width="20.85546875" style="389" customWidth="1"/>
    <col min="90" max="90" width="20.5703125" style="161" bestFit="1" customWidth="1"/>
    <col min="91" max="91" width="20" style="161" customWidth="1"/>
    <col min="92" max="92" width="22.5703125" style="161" customWidth="1"/>
    <col min="93" max="93" width="20.5703125" style="161" bestFit="1" customWidth="1"/>
    <col min="94" max="94" width="22" style="161" bestFit="1" customWidth="1"/>
    <col min="95" max="95" width="18.42578125" style="161" customWidth="1"/>
    <col min="96" max="96" width="20.85546875" style="161" bestFit="1" customWidth="1"/>
    <col min="97" max="16384" width="9.140625" style="151"/>
  </cols>
  <sheetData>
    <row r="1" spans="1:96">
      <c r="AB1" s="370" t="s">
        <v>0</v>
      </c>
      <c r="AC1" s="156">
        <v>1</v>
      </c>
    </row>
    <row r="2" spans="1:96">
      <c r="A2"/>
      <c r="B2"/>
      <c r="C2" s="162" t="s">
        <v>248</v>
      </c>
      <c r="D2" s="163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 s="164"/>
      <c r="Z2" s="164"/>
      <c r="AA2" s="371"/>
      <c r="AB2" s="371"/>
      <c r="AC2" s="372"/>
      <c r="AD2" s="372"/>
      <c r="AE2" s="372"/>
      <c r="AF2" s="372"/>
      <c r="AG2" s="372"/>
      <c r="AH2" s="165"/>
      <c r="AI2" s="165"/>
      <c r="AJ2" s="166"/>
      <c r="AK2" s="166"/>
      <c r="AL2" s="166"/>
      <c r="AM2" s="166"/>
      <c r="AN2" s="166"/>
    </row>
    <row r="3" spans="1:96" ht="15.95" customHeight="1">
      <c r="A3"/>
      <c r="B3"/>
      <c r="C3" s="167" t="s">
        <v>249</v>
      </c>
      <c r="D3" s="163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4"/>
      <c r="Z3" s="164"/>
      <c r="AA3" s="338" t="s">
        <v>3</v>
      </c>
      <c r="AB3" s="338"/>
      <c r="AC3" s="338"/>
      <c r="AD3" s="323"/>
      <c r="AE3" s="323"/>
      <c r="AF3" s="323"/>
      <c r="AG3" s="323"/>
      <c r="AH3" s="336">
        <v>2017</v>
      </c>
      <c r="AI3" s="336"/>
      <c r="AJ3" s="336"/>
      <c r="AK3" s="169"/>
      <c r="AL3" s="169"/>
      <c r="AM3" s="169"/>
      <c r="AN3" s="169"/>
      <c r="AO3" s="337">
        <v>2018</v>
      </c>
      <c r="AP3" s="337"/>
      <c r="AQ3" s="337"/>
      <c r="AV3" s="338">
        <v>2019</v>
      </c>
      <c r="AW3" s="338"/>
      <c r="AX3" s="338"/>
      <c r="BC3" s="339">
        <v>2020</v>
      </c>
      <c r="BD3" s="339"/>
      <c r="BE3" s="339"/>
      <c r="BJ3" s="340">
        <v>2021</v>
      </c>
      <c r="BK3" s="340"/>
      <c r="BL3" s="340"/>
      <c r="BQ3" s="333">
        <v>2022</v>
      </c>
      <c r="BR3" s="333"/>
      <c r="BS3" s="333"/>
      <c r="BX3" s="334">
        <v>2023</v>
      </c>
      <c r="BY3" s="334"/>
      <c r="BZ3" s="334"/>
      <c r="CE3" s="390">
        <v>2024</v>
      </c>
      <c r="CF3" s="390"/>
      <c r="CG3" s="390"/>
      <c r="CL3" s="335">
        <v>2025</v>
      </c>
      <c r="CM3" s="335"/>
      <c r="CN3" s="335"/>
    </row>
    <row r="4" spans="1:96" ht="15.75">
      <c r="A4"/>
      <c r="B4"/>
      <c r="C4" s="167" t="s">
        <v>250</v>
      </c>
      <c r="D4" s="163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4"/>
      <c r="Z4" s="164"/>
      <c r="AA4" s="323"/>
      <c r="AB4" s="323"/>
      <c r="AC4" s="323"/>
      <c r="AD4" s="323"/>
      <c r="AE4" s="323"/>
      <c r="AF4" s="323"/>
      <c r="AG4" s="323"/>
      <c r="AH4" s="169"/>
      <c r="AI4" s="169"/>
      <c r="AJ4" s="169"/>
      <c r="AK4" s="169"/>
      <c r="AL4" s="169"/>
      <c r="AM4" s="169"/>
      <c r="AN4" s="169"/>
    </row>
    <row r="5" spans="1:96" ht="78.599999999999994" customHeight="1" thickBot="1">
      <c r="A5" t="s">
        <v>5</v>
      </c>
      <c r="B5"/>
      <c r="C5" s="170" t="s">
        <v>6</v>
      </c>
      <c r="D5" s="171" t="s">
        <v>7</v>
      </c>
      <c r="E5" s="170" t="s">
        <v>8</v>
      </c>
      <c r="F5" s="170"/>
      <c r="G5" s="170" t="s">
        <v>9</v>
      </c>
      <c r="H5" s="170"/>
      <c r="I5" s="170" t="s">
        <v>10</v>
      </c>
      <c r="J5" s="170"/>
      <c r="K5" s="170" t="s">
        <v>11</v>
      </c>
      <c r="L5" s="170"/>
      <c r="M5" s="170" t="s">
        <v>12</v>
      </c>
      <c r="N5" s="170"/>
      <c r="O5" s="170" t="s">
        <v>13</v>
      </c>
      <c r="P5" s="170"/>
      <c r="Q5" s="170" t="s">
        <v>14</v>
      </c>
      <c r="R5" s="170"/>
      <c r="S5" s="170" t="s">
        <v>15</v>
      </c>
      <c r="T5" s="170"/>
      <c r="U5" s="170" t="s">
        <v>16</v>
      </c>
      <c r="V5" s="170"/>
      <c r="W5" s="170" t="s">
        <v>17</v>
      </c>
      <c r="X5" s="170"/>
      <c r="Y5" s="172" t="s">
        <v>18</v>
      </c>
      <c r="Z5" s="172"/>
      <c r="AA5" s="175" t="s">
        <v>19</v>
      </c>
      <c r="AB5" s="175" t="s">
        <v>20</v>
      </c>
      <c r="AC5" s="175" t="s">
        <v>21</v>
      </c>
      <c r="AD5" s="175" t="s">
        <v>22</v>
      </c>
      <c r="AE5" s="175" t="s">
        <v>23</v>
      </c>
      <c r="AF5" s="175" t="s">
        <v>24</v>
      </c>
      <c r="AG5" s="175" t="s">
        <v>25</v>
      </c>
      <c r="AH5" s="173" t="s">
        <v>26</v>
      </c>
      <c r="AI5" s="173" t="s">
        <v>20</v>
      </c>
      <c r="AJ5" s="173" t="s">
        <v>21</v>
      </c>
      <c r="AK5" s="173" t="s">
        <v>22</v>
      </c>
      <c r="AL5" s="173" t="s">
        <v>23</v>
      </c>
      <c r="AM5" s="173" t="s">
        <v>24</v>
      </c>
      <c r="AN5" s="173" t="s">
        <v>25</v>
      </c>
      <c r="AO5" s="174" t="s">
        <v>27</v>
      </c>
      <c r="AP5" s="174" t="s">
        <v>20</v>
      </c>
      <c r="AQ5" s="174" t="s">
        <v>21</v>
      </c>
      <c r="AR5" s="174" t="s">
        <v>22</v>
      </c>
      <c r="AS5" s="174" t="s">
        <v>23</v>
      </c>
      <c r="AT5" s="174" t="s">
        <v>24</v>
      </c>
      <c r="AU5" s="174" t="s">
        <v>25</v>
      </c>
      <c r="AV5" s="175" t="s">
        <v>28</v>
      </c>
      <c r="AW5" s="175" t="s">
        <v>20</v>
      </c>
      <c r="AX5" s="175" t="s">
        <v>21</v>
      </c>
      <c r="AY5" s="175" t="s">
        <v>22</v>
      </c>
      <c r="AZ5" s="175" t="s">
        <v>23</v>
      </c>
      <c r="BA5" s="175" t="s">
        <v>24</v>
      </c>
      <c r="BB5" s="175" t="s">
        <v>25</v>
      </c>
      <c r="BC5" s="176" t="s">
        <v>29</v>
      </c>
      <c r="BD5" s="176" t="s">
        <v>20</v>
      </c>
      <c r="BE5" s="176" t="s">
        <v>21</v>
      </c>
      <c r="BF5" s="176" t="s">
        <v>22</v>
      </c>
      <c r="BG5" s="176" t="s">
        <v>23</v>
      </c>
      <c r="BH5" s="176" t="s">
        <v>24</v>
      </c>
      <c r="BI5" s="176" t="s">
        <v>25</v>
      </c>
      <c r="BJ5" s="177" t="s">
        <v>30</v>
      </c>
      <c r="BK5" s="177" t="s">
        <v>20</v>
      </c>
      <c r="BL5" s="177" t="s">
        <v>21</v>
      </c>
      <c r="BM5" s="177" t="s">
        <v>22</v>
      </c>
      <c r="BN5" s="177" t="s">
        <v>23</v>
      </c>
      <c r="BO5" s="177" t="s">
        <v>24</v>
      </c>
      <c r="BP5" s="177" t="s">
        <v>25</v>
      </c>
      <c r="BQ5" s="178" t="s">
        <v>31</v>
      </c>
      <c r="BR5" s="178" t="s">
        <v>20</v>
      </c>
      <c r="BS5" s="178" t="s">
        <v>21</v>
      </c>
      <c r="BT5" s="178" t="s">
        <v>22</v>
      </c>
      <c r="BU5" s="178" t="s">
        <v>23</v>
      </c>
      <c r="BV5" s="178" t="s">
        <v>24</v>
      </c>
      <c r="BW5" s="178" t="s">
        <v>25</v>
      </c>
      <c r="BX5" s="179" t="s">
        <v>31</v>
      </c>
      <c r="BY5" s="179" t="s">
        <v>20</v>
      </c>
      <c r="BZ5" s="179" t="s">
        <v>21</v>
      </c>
      <c r="CA5" s="179" t="s">
        <v>22</v>
      </c>
      <c r="CB5" s="179" t="s">
        <v>23</v>
      </c>
      <c r="CC5" s="179" t="s">
        <v>24</v>
      </c>
      <c r="CD5" s="179" t="s">
        <v>25</v>
      </c>
      <c r="CE5" s="391" t="s">
        <v>31</v>
      </c>
      <c r="CF5" s="391" t="s">
        <v>20</v>
      </c>
      <c r="CG5" s="391" t="s">
        <v>21</v>
      </c>
      <c r="CH5" s="391" t="s">
        <v>22</v>
      </c>
      <c r="CI5" s="391" t="s">
        <v>23</v>
      </c>
      <c r="CJ5" s="391" t="s">
        <v>24</v>
      </c>
      <c r="CK5" s="391" t="s">
        <v>25</v>
      </c>
      <c r="CL5" s="180" t="s">
        <v>32</v>
      </c>
      <c r="CM5" s="180" t="s">
        <v>20</v>
      </c>
      <c r="CN5" s="180" t="s">
        <v>21</v>
      </c>
      <c r="CO5" s="180" t="s">
        <v>22</v>
      </c>
      <c r="CP5" s="180" t="s">
        <v>23</v>
      </c>
      <c r="CQ5" s="180" t="s">
        <v>24</v>
      </c>
      <c r="CR5" s="180" t="s">
        <v>25</v>
      </c>
    </row>
    <row r="6" spans="1:96">
      <c r="A6"/>
      <c r="B6"/>
      <c r="C6" s="164"/>
      <c r="D6" s="163"/>
      <c r="E6" s="164" t="s">
        <v>33</v>
      </c>
      <c r="F6" s="164"/>
      <c r="G6" s="164" t="s">
        <v>34</v>
      </c>
      <c r="H6" s="164"/>
      <c r="I6" s="164" t="s">
        <v>35</v>
      </c>
      <c r="J6" s="164"/>
      <c r="K6" s="164" t="s">
        <v>36</v>
      </c>
      <c r="L6" s="164"/>
      <c r="M6" s="164" t="s">
        <v>37</v>
      </c>
      <c r="N6" s="164"/>
      <c r="O6" s="164" t="s">
        <v>38</v>
      </c>
      <c r="P6" s="164"/>
      <c r="Q6" s="164" t="s">
        <v>39</v>
      </c>
      <c r="R6" s="164"/>
      <c r="S6" s="164"/>
      <c r="T6" s="164"/>
      <c r="U6" s="164"/>
      <c r="V6" s="164"/>
      <c r="W6" s="164" t="s">
        <v>40</v>
      </c>
      <c r="X6" s="164"/>
      <c r="Y6" s="181" t="s">
        <v>41</v>
      </c>
      <c r="Z6" s="181"/>
      <c r="AA6" s="373" t="s">
        <v>42</v>
      </c>
      <c r="AB6" s="373" t="s">
        <v>43</v>
      </c>
      <c r="AC6" s="373" t="s">
        <v>44</v>
      </c>
      <c r="AD6" s="373" t="s">
        <v>45</v>
      </c>
      <c r="AE6" s="373" t="s">
        <v>46</v>
      </c>
      <c r="AF6" s="373" t="s">
        <v>47</v>
      </c>
      <c r="AG6" s="373" t="s">
        <v>48</v>
      </c>
      <c r="AH6" s="182" t="s">
        <v>49</v>
      </c>
      <c r="AI6" s="182" t="s">
        <v>50</v>
      </c>
      <c r="AJ6" s="182" t="s">
        <v>51</v>
      </c>
      <c r="AK6" s="182" t="s">
        <v>52</v>
      </c>
      <c r="AL6" s="182" t="s">
        <v>53</v>
      </c>
      <c r="AM6" s="182" t="s">
        <v>54</v>
      </c>
      <c r="AN6" s="182" t="s">
        <v>55</v>
      </c>
      <c r="AO6" s="183" t="s">
        <v>56</v>
      </c>
      <c r="AP6" s="183" t="s">
        <v>57</v>
      </c>
      <c r="AQ6" s="184" t="s">
        <v>58</v>
      </c>
      <c r="AR6" s="184" t="s">
        <v>59</v>
      </c>
      <c r="AS6" s="183" t="s">
        <v>60</v>
      </c>
      <c r="AT6" s="184" t="s">
        <v>61</v>
      </c>
      <c r="AU6" s="184" t="s">
        <v>62</v>
      </c>
      <c r="AV6" s="185" t="s">
        <v>63</v>
      </c>
      <c r="AW6" s="185" t="s">
        <v>64</v>
      </c>
      <c r="AX6" s="186" t="s">
        <v>65</v>
      </c>
      <c r="AY6" s="186" t="s">
        <v>66</v>
      </c>
      <c r="AZ6" s="185" t="s">
        <v>67</v>
      </c>
      <c r="BA6" s="186" t="s">
        <v>68</v>
      </c>
      <c r="BB6" s="186" t="s">
        <v>69</v>
      </c>
      <c r="BC6" s="187" t="s">
        <v>70</v>
      </c>
      <c r="BD6" s="187" t="s">
        <v>71</v>
      </c>
      <c r="BE6" s="188" t="s">
        <v>72</v>
      </c>
      <c r="BF6" s="188" t="s">
        <v>73</v>
      </c>
      <c r="BG6" s="187" t="s">
        <v>74</v>
      </c>
      <c r="BH6" s="188" t="s">
        <v>75</v>
      </c>
      <c r="BI6" s="188" t="s">
        <v>76</v>
      </c>
      <c r="BJ6" s="189" t="s">
        <v>77</v>
      </c>
      <c r="BK6" s="189" t="s">
        <v>78</v>
      </c>
      <c r="BL6" s="190" t="s">
        <v>79</v>
      </c>
      <c r="BM6" s="190" t="s">
        <v>80</v>
      </c>
      <c r="BN6" s="189" t="s">
        <v>81</v>
      </c>
      <c r="BO6" s="190" t="s">
        <v>82</v>
      </c>
      <c r="BP6" s="190" t="s">
        <v>83</v>
      </c>
      <c r="BQ6" s="191" t="s">
        <v>84</v>
      </c>
      <c r="BR6" s="191" t="s">
        <v>85</v>
      </c>
      <c r="BS6" s="192" t="s">
        <v>86</v>
      </c>
      <c r="BT6" s="192" t="s">
        <v>87</v>
      </c>
      <c r="BU6" s="191" t="s">
        <v>88</v>
      </c>
      <c r="BV6" s="192" t="s">
        <v>89</v>
      </c>
      <c r="BW6" s="192" t="s">
        <v>88</v>
      </c>
      <c r="BX6" s="193" t="s">
        <v>89</v>
      </c>
      <c r="BY6" s="193" t="s">
        <v>90</v>
      </c>
      <c r="BZ6" s="194" t="s">
        <v>91</v>
      </c>
      <c r="CA6" s="194" t="s">
        <v>92</v>
      </c>
      <c r="CB6" s="193" t="s">
        <v>93</v>
      </c>
      <c r="CC6" s="194" t="s">
        <v>94</v>
      </c>
      <c r="CD6" s="194" t="s">
        <v>95</v>
      </c>
      <c r="CE6" s="392" t="s">
        <v>96</v>
      </c>
      <c r="CF6" s="392" t="s">
        <v>97</v>
      </c>
      <c r="CG6" s="392" t="s">
        <v>98</v>
      </c>
      <c r="CH6" s="392" t="s">
        <v>99</v>
      </c>
      <c r="CI6" s="392" t="s">
        <v>100</v>
      </c>
      <c r="CJ6" s="392" t="s">
        <v>101</v>
      </c>
      <c r="CK6" s="392" t="s">
        <v>102</v>
      </c>
      <c r="CL6" s="195" t="s">
        <v>96</v>
      </c>
      <c r="CM6" s="195" t="s">
        <v>97</v>
      </c>
      <c r="CN6" s="195" t="s">
        <v>98</v>
      </c>
      <c r="CO6" s="195" t="s">
        <v>99</v>
      </c>
      <c r="CP6" s="195" t="s">
        <v>100</v>
      </c>
      <c r="CQ6" s="195" t="s">
        <v>101</v>
      </c>
      <c r="CR6" s="195" t="s">
        <v>102</v>
      </c>
    </row>
    <row r="7" spans="1:96">
      <c r="A7"/>
      <c r="B7"/>
      <c r="C7" s="164"/>
      <c r="D7" s="163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81"/>
      <c r="Z7" s="181"/>
      <c r="AA7" s="373" t="s">
        <v>38</v>
      </c>
      <c r="AB7" s="373" t="s">
        <v>103</v>
      </c>
      <c r="AC7" s="373" t="s">
        <v>104</v>
      </c>
      <c r="AD7" s="373" t="s">
        <v>105</v>
      </c>
      <c r="AE7" s="373" t="s">
        <v>103</v>
      </c>
      <c r="AF7" s="373" t="s">
        <v>106</v>
      </c>
      <c r="AG7" s="373" t="s">
        <v>107</v>
      </c>
      <c r="AH7" s="182" t="s">
        <v>33</v>
      </c>
      <c r="AI7" s="182" t="s">
        <v>103</v>
      </c>
      <c r="AJ7" s="182" t="s">
        <v>108</v>
      </c>
      <c r="AK7" s="182" t="s">
        <v>109</v>
      </c>
      <c r="AL7" s="182" t="s">
        <v>103</v>
      </c>
      <c r="AM7" s="182" t="s">
        <v>110</v>
      </c>
      <c r="AN7" s="182" t="s">
        <v>111</v>
      </c>
      <c r="AO7" s="183" t="s">
        <v>34</v>
      </c>
      <c r="AP7" s="183" t="s">
        <v>103</v>
      </c>
      <c r="AQ7" s="184" t="s">
        <v>112</v>
      </c>
      <c r="AR7" s="184" t="s">
        <v>113</v>
      </c>
      <c r="AS7" s="183" t="s">
        <v>103</v>
      </c>
      <c r="AT7" s="184" t="s">
        <v>114</v>
      </c>
      <c r="AU7" s="184" t="s">
        <v>115</v>
      </c>
      <c r="AV7" s="185" t="s">
        <v>35</v>
      </c>
      <c r="AW7" s="185" t="s">
        <v>103</v>
      </c>
      <c r="AX7" s="186" t="s">
        <v>116</v>
      </c>
      <c r="AY7" s="186" t="s">
        <v>117</v>
      </c>
      <c r="AZ7" s="185" t="s">
        <v>103</v>
      </c>
      <c r="BA7" s="186" t="s">
        <v>118</v>
      </c>
      <c r="BB7" s="186" t="s">
        <v>119</v>
      </c>
      <c r="BC7" s="187" t="s">
        <v>36</v>
      </c>
      <c r="BD7" s="187" t="s">
        <v>103</v>
      </c>
      <c r="BE7" s="188" t="s">
        <v>120</v>
      </c>
      <c r="BF7" s="188" t="s">
        <v>121</v>
      </c>
      <c r="BG7" s="187" t="s">
        <v>103</v>
      </c>
      <c r="BH7" s="188" t="s">
        <v>122</v>
      </c>
      <c r="BI7" s="188" t="s">
        <v>123</v>
      </c>
      <c r="BJ7" s="189" t="s">
        <v>124</v>
      </c>
      <c r="BK7" s="189" t="s">
        <v>103</v>
      </c>
      <c r="BL7" s="190" t="s">
        <v>125</v>
      </c>
      <c r="BM7" s="190" t="s">
        <v>126</v>
      </c>
      <c r="BN7" s="189" t="s">
        <v>103</v>
      </c>
      <c r="BO7" s="190" t="s">
        <v>127</v>
      </c>
      <c r="BP7" s="190" t="s">
        <v>128</v>
      </c>
      <c r="BQ7" s="191" t="s">
        <v>38</v>
      </c>
      <c r="BR7" s="191" t="s">
        <v>103</v>
      </c>
      <c r="BS7" s="192" t="s">
        <v>129</v>
      </c>
      <c r="BT7" s="192" t="s">
        <v>130</v>
      </c>
      <c r="BU7" s="191" t="s">
        <v>103</v>
      </c>
      <c r="BV7" s="192" t="s">
        <v>131</v>
      </c>
      <c r="BW7" s="192" t="s">
        <v>132</v>
      </c>
      <c r="BX7" s="193" t="s">
        <v>39</v>
      </c>
      <c r="BY7" s="193" t="s">
        <v>103</v>
      </c>
      <c r="BZ7" s="194" t="s">
        <v>133</v>
      </c>
      <c r="CA7" s="194" t="s">
        <v>134</v>
      </c>
      <c r="CB7" s="193" t="s">
        <v>103</v>
      </c>
      <c r="CC7" s="194" t="s">
        <v>135</v>
      </c>
      <c r="CD7" s="194" t="s">
        <v>136</v>
      </c>
      <c r="CE7" s="393" t="s">
        <v>39</v>
      </c>
      <c r="CF7" s="393" t="s">
        <v>103</v>
      </c>
      <c r="CG7" s="392" t="s">
        <v>137</v>
      </c>
      <c r="CH7" s="392" t="s">
        <v>138</v>
      </c>
      <c r="CI7" s="393" t="s">
        <v>103</v>
      </c>
      <c r="CJ7" s="392" t="s">
        <v>139</v>
      </c>
      <c r="CK7" s="392" t="s">
        <v>140</v>
      </c>
      <c r="CL7" s="196" t="s">
        <v>39</v>
      </c>
      <c r="CM7" s="196" t="s">
        <v>103</v>
      </c>
      <c r="CN7" s="195" t="s">
        <v>137</v>
      </c>
      <c r="CO7" s="195" t="s">
        <v>138</v>
      </c>
      <c r="CP7" s="196" t="s">
        <v>103</v>
      </c>
      <c r="CQ7" s="195" t="s">
        <v>139</v>
      </c>
      <c r="CR7" s="195" t="s">
        <v>140</v>
      </c>
    </row>
    <row r="8" spans="1:96" s="209" customFormat="1" ht="15.75" thickBot="1">
      <c r="A8" s="197"/>
      <c r="B8" s="197"/>
      <c r="C8" s="198"/>
      <c r="D8" s="199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7"/>
      <c r="T8" s="197"/>
      <c r="U8" s="197"/>
      <c r="V8" s="197"/>
      <c r="W8" s="197"/>
      <c r="X8" s="197"/>
      <c r="Y8" s="200"/>
      <c r="Z8" s="200"/>
      <c r="AA8" s="374"/>
      <c r="AB8" s="374"/>
      <c r="AC8" s="374"/>
      <c r="AD8" s="374"/>
      <c r="AE8" s="374"/>
      <c r="AF8" s="374"/>
      <c r="AG8" s="374"/>
      <c r="AH8" s="201"/>
      <c r="AI8" s="201"/>
      <c r="AJ8" s="201"/>
      <c r="AK8" s="201"/>
      <c r="AL8" s="201"/>
      <c r="AM8" s="201"/>
      <c r="AN8" s="201"/>
      <c r="AO8" s="202"/>
      <c r="AP8" s="202"/>
      <c r="AQ8" s="202"/>
      <c r="AR8" s="202"/>
      <c r="AS8" s="202"/>
      <c r="AT8" s="202"/>
      <c r="AU8" s="202"/>
      <c r="AV8" s="203"/>
      <c r="AW8" s="203"/>
      <c r="AX8" s="203"/>
      <c r="AY8" s="203"/>
      <c r="AZ8" s="203"/>
      <c r="BA8" s="203"/>
      <c r="BB8" s="203"/>
      <c r="BC8" s="204"/>
      <c r="BD8" s="204"/>
      <c r="BE8" s="204"/>
      <c r="BF8" s="204"/>
      <c r="BG8" s="204"/>
      <c r="BH8" s="204"/>
      <c r="BI8" s="204"/>
      <c r="BJ8" s="205"/>
      <c r="BK8" s="205"/>
      <c r="BL8" s="205"/>
      <c r="BM8" s="205"/>
      <c r="BN8" s="205"/>
      <c r="BO8" s="205"/>
      <c r="BP8" s="205"/>
      <c r="BQ8" s="206"/>
      <c r="BR8" s="206"/>
      <c r="BS8" s="206"/>
      <c r="BT8" s="206"/>
      <c r="BU8" s="206"/>
      <c r="BV8" s="206"/>
      <c r="BW8" s="206"/>
      <c r="BX8" s="207"/>
      <c r="BY8" s="207"/>
      <c r="BZ8" s="207"/>
      <c r="CA8" s="207"/>
      <c r="CB8" s="207"/>
      <c r="CC8" s="207"/>
      <c r="CD8" s="207"/>
      <c r="CE8" s="394"/>
      <c r="CF8" s="394"/>
      <c r="CG8" s="394"/>
      <c r="CH8" s="394"/>
      <c r="CI8" s="394"/>
      <c r="CJ8" s="394"/>
      <c r="CK8" s="394"/>
      <c r="CL8" s="208"/>
      <c r="CM8" s="208"/>
      <c r="CN8" s="208"/>
      <c r="CO8" s="208"/>
      <c r="CP8" s="208"/>
      <c r="CQ8" s="208"/>
      <c r="CR8" s="208"/>
    </row>
    <row r="9" spans="1:96" s="231" customFormat="1">
      <c r="A9" s="210" t="s">
        <v>141</v>
      </c>
      <c r="B9" s="210"/>
      <c r="C9" s="211" t="s">
        <v>142</v>
      </c>
      <c r="D9" s="212" t="s">
        <v>143</v>
      </c>
      <c r="E9" s="213">
        <v>0</v>
      </c>
      <c r="F9" s="214"/>
      <c r="G9" s="214">
        <v>0</v>
      </c>
      <c r="H9" s="214"/>
      <c r="I9" s="214">
        <v>0</v>
      </c>
      <c r="J9" s="214"/>
      <c r="K9" s="214">
        <v>0</v>
      </c>
      <c r="L9" s="214"/>
      <c r="M9" s="214">
        <v>0</v>
      </c>
      <c r="N9" s="214"/>
      <c r="O9" s="214">
        <v>0</v>
      </c>
      <c r="P9" s="214"/>
      <c r="Q9" s="214">
        <v>0</v>
      </c>
      <c r="R9" s="214"/>
      <c r="S9" s="214">
        <v>0</v>
      </c>
      <c r="T9" s="214"/>
      <c r="U9" s="214">
        <f>W9-E9-G9-I9-K9-M9-O9-Q9-S9</f>
        <v>0</v>
      </c>
      <c r="V9" s="214"/>
      <c r="W9" s="214">
        <v>0</v>
      </c>
      <c r="X9" s="214"/>
      <c r="Y9" s="215">
        <v>0.2</v>
      </c>
      <c r="Z9" s="216"/>
      <c r="AA9" s="375">
        <f t="shared" ref="AA9:AA72" si="0">W9</f>
        <v>0</v>
      </c>
      <c r="AB9" s="376">
        <v>0</v>
      </c>
      <c r="AC9" s="375">
        <f>IF(AA9=" "," ", ROUND(+AA9*Y9/12,2))</f>
        <v>0</v>
      </c>
      <c r="AD9" s="375">
        <f t="shared" ref="AD9:AD72" si="1">AB9+AC9</f>
        <v>0</v>
      </c>
      <c r="AE9" s="376">
        <v>0</v>
      </c>
      <c r="AF9" s="375">
        <f t="shared" ref="AF9:AF72" si="2">ROUND(AC9*$AC$1,2)</f>
        <v>0</v>
      </c>
      <c r="AG9" s="375">
        <f t="shared" ref="AG9:AG72" si="3">AE9+AF9</f>
        <v>0</v>
      </c>
      <c r="AH9" s="217">
        <f t="shared" ref="AH9:AH39" si="4">E9</f>
        <v>0</v>
      </c>
      <c r="AI9" s="217">
        <v>0</v>
      </c>
      <c r="AJ9" s="217">
        <f t="shared" ref="AJ9:AJ39" si="5">IF(AH9=" "," ", ROUND(+AH9*Y9/12,2))</f>
        <v>0</v>
      </c>
      <c r="AK9" s="217">
        <f t="shared" ref="AK9:AK39" si="6">AI9+AJ9</f>
        <v>0</v>
      </c>
      <c r="AL9" s="217">
        <v>0</v>
      </c>
      <c r="AM9" s="217">
        <f t="shared" ref="AM9:AM39" si="7">ROUND(AJ9*$AC$1,2)</f>
        <v>0</v>
      </c>
      <c r="AN9" s="217">
        <f t="shared" ref="AN9:AN39" si="8">AL9+AM9</f>
        <v>0</v>
      </c>
      <c r="AO9" s="218">
        <f t="shared" ref="AO9:AO39" si="9">G9</f>
        <v>0</v>
      </c>
      <c r="AP9" s="218">
        <v>0</v>
      </c>
      <c r="AQ9" s="218">
        <f t="shared" ref="AQ9:AQ39" si="10">IF(AO9=" "," ", ROUND(+AO9*Y9/12,2))</f>
        <v>0</v>
      </c>
      <c r="AR9" s="218">
        <f t="shared" ref="AR9:AR39" si="11">AP9+AQ9</f>
        <v>0</v>
      </c>
      <c r="AS9" s="218">
        <v>0</v>
      </c>
      <c r="AT9" s="218">
        <f t="shared" ref="AT9:AT39" si="12">ROUND(AQ9*$AC$1,2)</f>
        <v>0</v>
      </c>
      <c r="AU9" s="218">
        <f t="shared" ref="AU9:AU39" si="13">AS9+AT9</f>
        <v>0</v>
      </c>
      <c r="AV9" s="219">
        <f t="shared" ref="AV9:AV33" si="14">I9</f>
        <v>0</v>
      </c>
      <c r="AW9" s="219">
        <v>0</v>
      </c>
      <c r="AX9" s="220">
        <f t="shared" ref="AX9:AX39" si="15">IF(AV9=" "," ", ROUND(+AV9*Y9/12,2))</f>
        <v>0</v>
      </c>
      <c r="AY9" s="219">
        <f t="shared" ref="AY9:AY39" si="16">AW9+AX9</f>
        <v>0</v>
      </c>
      <c r="AZ9" s="220">
        <v>0</v>
      </c>
      <c r="BA9" s="220">
        <f t="shared" ref="BA9:BA39" si="17">ROUND(AX9*$AC$1,2)</f>
        <v>0</v>
      </c>
      <c r="BB9" s="219">
        <f t="shared" ref="BB9:BB39" si="18">BA9+AZ9</f>
        <v>0</v>
      </c>
      <c r="BC9" s="221">
        <f t="shared" ref="BC9:BC39" si="19">K9</f>
        <v>0</v>
      </c>
      <c r="BD9" s="222">
        <v>0</v>
      </c>
      <c r="BE9" s="222">
        <f t="shared" ref="BE9:BE39" si="20">IF(BC9=" "," ", ROUND(+BC9*Y9/12,2))</f>
        <v>0</v>
      </c>
      <c r="BF9" s="221">
        <f t="shared" ref="BF9:BF39" si="21">BD9+BE9</f>
        <v>0</v>
      </c>
      <c r="BG9" s="222">
        <v>0</v>
      </c>
      <c r="BH9" s="222">
        <f t="shared" ref="BH9:BH39" si="22">ROUND(BE9*$AC$1,2)</f>
        <v>0</v>
      </c>
      <c r="BI9" s="221">
        <f t="shared" ref="BI9:BI39" si="23">BH9+BG9</f>
        <v>0</v>
      </c>
      <c r="BJ9" s="223">
        <f t="shared" ref="BJ9:BJ39" si="24">M9</f>
        <v>0</v>
      </c>
      <c r="BK9" s="224">
        <v>0</v>
      </c>
      <c r="BL9" s="224">
        <f t="shared" ref="BL9:BL39" si="25">IF(BJ9=" "," ", ROUND(+BJ9*Y9/12,2))</f>
        <v>0</v>
      </c>
      <c r="BM9" s="224">
        <f t="shared" ref="BM9:BM39" si="26">BK9+BL9</f>
        <v>0</v>
      </c>
      <c r="BN9" s="224">
        <v>0</v>
      </c>
      <c r="BO9" s="224">
        <f t="shared" ref="BO9:BO39" si="27">ROUND(BL9*$AC$1,2)</f>
        <v>0</v>
      </c>
      <c r="BP9" s="223">
        <f t="shared" ref="BP9:BP39" si="28">BN9+BO9</f>
        <v>0</v>
      </c>
      <c r="BQ9" s="225">
        <f t="shared" ref="BQ9:BQ72" si="29">O9</f>
        <v>0</v>
      </c>
      <c r="BR9" s="226">
        <v>0</v>
      </c>
      <c r="BS9" s="226">
        <f t="shared" ref="BS9:BS72" si="30">IF(BQ9=" "," ", ROUND(+BQ9*Y9/12,2))</f>
        <v>0</v>
      </c>
      <c r="BT9" s="226">
        <f t="shared" ref="BT9:BT72" si="31">BR9+BS9</f>
        <v>0</v>
      </c>
      <c r="BU9" s="226">
        <v>0</v>
      </c>
      <c r="BV9" s="226">
        <f t="shared" ref="BV9:BV72" si="32">ROUND(BS9*$AC$1,2)</f>
        <v>0</v>
      </c>
      <c r="BW9" s="225">
        <f t="shared" ref="BW9:BW72" si="33">BU9+BV9</f>
        <v>0</v>
      </c>
      <c r="BX9" s="227">
        <f t="shared" ref="BX9:BX72" si="34">Q9</f>
        <v>0</v>
      </c>
      <c r="BY9" s="228">
        <v>0</v>
      </c>
      <c r="BZ9" s="228">
        <f t="shared" ref="BZ9:BZ72" si="35">IF(BX9=" "," ", ROUND(+BX9*Y9/12,2))</f>
        <v>0</v>
      </c>
      <c r="CA9" s="228">
        <f t="shared" ref="CA9:CA72" si="36">BY9+BZ9</f>
        <v>0</v>
      </c>
      <c r="CB9" s="228">
        <v>0</v>
      </c>
      <c r="CC9" s="228">
        <f t="shared" ref="CC9:CC72" si="37">ROUND(BZ9*$AC$1,2)</f>
        <v>0</v>
      </c>
      <c r="CD9" s="227">
        <f t="shared" ref="CD9:CD72" si="38">CB9+CC9</f>
        <v>0</v>
      </c>
      <c r="CE9" s="395">
        <f t="shared" ref="CE9:CE72" si="39">S9</f>
        <v>0</v>
      </c>
      <c r="CF9" s="396">
        <v>0</v>
      </c>
      <c r="CG9" s="396">
        <f>IF(CE9=" "," ", ROUND(+CE9*Y9/12,2))</f>
        <v>0</v>
      </c>
      <c r="CH9" s="396">
        <f t="shared" ref="CH9:CH72" si="40">CF9+CG9</f>
        <v>0</v>
      </c>
      <c r="CI9" s="396">
        <v>0</v>
      </c>
      <c r="CJ9" s="396">
        <f>ROUND(CG9*$AC$1,2)</f>
        <v>0</v>
      </c>
      <c r="CK9" s="395">
        <f t="shared" ref="CK9:CK72" si="41">CI9+CJ9</f>
        <v>0</v>
      </c>
      <c r="CL9" s="229">
        <f t="shared" ref="CL9:CL72" si="42">U9</f>
        <v>0</v>
      </c>
      <c r="CM9" s="230">
        <v>0</v>
      </c>
      <c r="CN9" s="230">
        <f>IF(CL9=" "," ", ROUND(+CL9*Y9/12,2))</f>
        <v>0</v>
      </c>
      <c r="CO9" s="230">
        <f>CM9+CN9</f>
        <v>0</v>
      </c>
      <c r="CP9" s="230">
        <v>0</v>
      </c>
      <c r="CQ9" s="230">
        <f>ROUND(CN9*$AC$1,2)</f>
        <v>0</v>
      </c>
      <c r="CR9" s="229">
        <f>CP9+CQ9</f>
        <v>0</v>
      </c>
    </row>
    <row r="10" spans="1:96" s="251" customFormat="1">
      <c r="A10" s="232"/>
      <c r="B10" s="232"/>
      <c r="C10" s="233" t="s">
        <v>142</v>
      </c>
      <c r="D10" s="234" t="s">
        <v>144</v>
      </c>
      <c r="E10" s="213">
        <v>0</v>
      </c>
      <c r="F10" s="213"/>
      <c r="G10" s="213">
        <v>0</v>
      </c>
      <c r="H10" s="213"/>
      <c r="I10" s="213">
        <v>0</v>
      </c>
      <c r="J10" s="213"/>
      <c r="K10" s="213">
        <v>0</v>
      </c>
      <c r="L10" s="213"/>
      <c r="M10" s="213">
        <v>0</v>
      </c>
      <c r="N10" s="213"/>
      <c r="O10" s="213">
        <v>0</v>
      </c>
      <c r="P10" s="213"/>
      <c r="Q10" s="213">
        <v>0</v>
      </c>
      <c r="R10" s="213"/>
      <c r="S10" s="213">
        <v>0</v>
      </c>
      <c r="T10" s="213"/>
      <c r="U10" s="213">
        <f t="shared" ref="U10:U75" si="43">W10-E10-G10-I10-K10-M10-O10-Q10-S10</f>
        <v>0</v>
      </c>
      <c r="V10" s="213"/>
      <c r="W10" s="213">
        <v>0</v>
      </c>
      <c r="X10" s="213"/>
      <c r="Y10" s="235">
        <v>0.2</v>
      </c>
      <c r="Z10" s="236"/>
      <c r="AA10" s="377">
        <f t="shared" si="0"/>
        <v>0</v>
      </c>
      <c r="AB10" s="378">
        <v>0</v>
      </c>
      <c r="AC10" s="377">
        <f t="shared" ref="AC10:AC73" si="44">IF(AA10=" "," ", ROUND(+AA10*Y10/12,2))</f>
        <v>0</v>
      </c>
      <c r="AD10" s="377">
        <f t="shared" si="1"/>
        <v>0</v>
      </c>
      <c r="AE10" s="378">
        <v>0</v>
      </c>
      <c r="AF10" s="377">
        <f t="shared" si="2"/>
        <v>0</v>
      </c>
      <c r="AG10" s="377">
        <f t="shared" si="3"/>
        <v>0</v>
      </c>
      <c r="AH10" s="237">
        <f t="shared" si="4"/>
        <v>0</v>
      </c>
      <c r="AI10" s="237">
        <v>0</v>
      </c>
      <c r="AJ10" s="237">
        <f t="shared" si="5"/>
        <v>0</v>
      </c>
      <c r="AK10" s="237">
        <f t="shared" si="6"/>
        <v>0</v>
      </c>
      <c r="AL10" s="237">
        <v>0</v>
      </c>
      <c r="AM10" s="237">
        <f t="shared" si="7"/>
        <v>0</v>
      </c>
      <c r="AN10" s="237">
        <f t="shared" si="8"/>
        <v>0</v>
      </c>
      <c r="AO10" s="238">
        <f t="shared" si="9"/>
        <v>0</v>
      </c>
      <c r="AP10" s="238">
        <v>0</v>
      </c>
      <c r="AQ10" s="238">
        <f t="shared" si="10"/>
        <v>0</v>
      </c>
      <c r="AR10" s="238">
        <f t="shared" si="11"/>
        <v>0</v>
      </c>
      <c r="AS10" s="238">
        <v>0</v>
      </c>
      <c r="AT10" s="238">
        <f t="shared" si="12"/>
        <v>0</v>
      </c>
      <c r="AU10" s="238">
        <f t="shared" si="13"/>
        <v>0</v>
      </c>
      <c r="AV10" s="239">
        <f t="shared" si="14"/>
        <v>0</v>
      </c>
      <c r="AW10" s="239">
        <v>0</v>
      </c>
      <c r="AX10" s="240">
        <f t="shared" si="15"/>
        <v>0</v>
      </c>
      <c r="AY10" s="239">
        <f t="shared" si="16"/>
        <v>0</v>
      </c>
      <c r="AZ10" s="240">
        <v>0</v>
      </c>
      <c r="BA10" s="240">
        <f t="shared" si="17"/>
        <v>0</v>
      </c>
      <c r="BB10" s="239">
        <f t="shared" si="18"/>
        <v>0</v>
      </c>
      <c r="BC10" s="241">
        <f t="shared" si="19"/>
        <v>0</v>
      </c>
      <c r="BD10" s="242">
        <v>0</v>
      </c>
      <c r="BE10" s="242">
        <f t="shared" si="20"/>
        <v>0</v>
      </c>
      <c r="BF10" s="241">
        <f t="shared" si="21"/>
        <v>0</v>
      </c>
      <c r="BG10" s="242">
        <v>0</v>
      </c>
      <c r="BH10" s="242">
        <f t="shared" si="22"/>
        <v>0</v>
      </c>
      <c r="BI10" s="241">
        <f t="shared" si="23"/>
        <v>0</v>
      </c>
      <c r="BJ10" s="243">
        <f t="shared" si="24"/>
        <v>0</v>
      </c>
      <c r="BK10" s="244">
        <v>0</v>
      </c>
      <c r="BL10" s="244">
        <f t="shared" si="25"/>
        <v>0</v>
      </c>
      <c r="BM10" s="244">
        <f t="shared" si="26"/>
        <v>0</v>
      </c>
      <c r="BN10" s="244">
        <v>0</v>
      </c>
      <c r="BO10" s="244">
        <f t="shared" si="27"/>
        <v>0</v>
      </c>
      <c r="BP10" s="243">
        <f t="shared" si="28"/>
        <v>0</v>
      </c>
      <c r="BQ10" s="245">
        <f t="shared" si="29"/>
        <v>0</v>
      </c>
      <c r="BR10" s="246">
        <v>0</v>
      </c>
      <c r="BS10" s="246">
        <f t="shared" si="30"/>
        <v>0</v>
      </c>
      <c r="BT10" s="246">
        <f t="shared" si="31"/>
        <v>0</v>
      </c>
      <c r="BU10" s="246">
        <v>0</v>
      </c>
      <c r="BV10" s="246">
        <f t="shared" si="32"/>
        <v>0</v>
      </c>
      <c r="BW10" s="245">
        <f t="shared" si="33"/>
        <v>0</v>
      </c>
      <c r="BX10" s="247">
        <f t="shared" si="34"/>
        <v>0</v>
      </c>
      <c r="BY10" s="248">
        <v>0</v>
      </c>
      <c r="BZ10" s="248">
        <f t="shared" si="35"/>
        <v>0</v>
      </c>
      <c r="CA10" s="248">
        <f t="shared" si="36"/>
        <v>0</v>
      </c>
      <c r="CB10" s="248">
        <v>0</v>
      </c>
      <c r="CC10" s="248">
        <f t="shared" si="37"/>
        <v>0</v>
      </c>
      <c r="CD10" s="247">
        <f t="shared" si="38"/>
        <v>0</v>
      </c>
      <c r="CE10" s="397">
        <f t="shared" si="39"/>
        <v>0</v>
      </c>
      <c r="CF10" s="398">
        <v>0</v>
      </c>
      <c r="CG10" s="398">
        <f t="shared" ref="CG10:CG77" si="45">IF(CE10=" "," ", ROUND(+CE10*Y10/12,2))</f>
        <v>0</v>
      </c>
      <c r="CH10" s="398">
        <f t="shared" si="40"/>
        <v>0</v>
      </c>
      <c r="CI10" s="398">
        <v>0</v>
      </c>
      <c r="CJ10" s="398">
        <f t="shared" ref="CJ10:CJ77" si="46">ROUND(CG10*$AC$1,2)</f>
        <v>0</v>
      </c>
      <c r="CK10" s="397">
        <f t="shared" si="41"/>
        <v>0</v>
      </c>
      <c r="CL10" s="249">
        <f t="shared" si="42"/>
        <v>0</v>
      </c>
      <c r="CM10" s="250">
        <v>0</v>
      </c>
      <c r="CN10" s="250">
        <f t="shared" ref="CN10:CN75" si="47">IF(CL10=" "," ", ROUND(+CL10*Y10/12,2))</f>
        <v>0</v>
      </c>
      <c r="CO10" s="250">
        <f t="shared" ref="CO10:CO75" si="48">CM10+CN10</f>
        <v>0</v>
      </c>
      <c r="CP10" s="250">
        <v>0</v>
      </c>
      <c r="CQ10" s="250">
        <f t="shared" ref="CQ10:CQ75" si="49">ROUND(CN10*$AC$1,2)</f>
        <v>0</v>
      </c>
      <c r="CR10" s="249">
        <f t="shared" ref="CR10:CR75" si="50">CP10+CQ10</f>
        <v>0</v>
      </c>
    </row>
    <row r="11" spans="1:96" s="251" customFormat="1">
      <c r="A11" s="232"/>
      <c r="B11" s="232"/>
      <c r="C11" s="233" t="s">
        <v>145</v>
      </c>
      <c r="D11" s="234" t="s">
        <v>146</v>
      </c>
      <c r="E11" s="213">
        <v>0</v>
      </c>
      <c r="F11" s="213"/>
      <c r="G11" s="214">
        <v>0</v>
      </c>
      <c r="H11" s="213"/>
      <c r="I11" s="214">
        <v>0</v>
      </c>
      <c r="J11" s="213"/>
      <c r="K11" s="214">
        <v>0</v>
      </c>
      <c r="L11" s="213"/>
      <c r="M11" s="214">
        <v>0</v>
      </c>
      <c r="N11" s="214"/>
      <c r="O11" s="214">
        <v>0</v>
      </c>
      <c r="P11" s="214"/>
      <c r="Q11" s="214">
        <v>0</v>
      </c>
      <c r="R11" s="214"/>
      <c r="S11" s="214">
        <v>0</v>
      </c>
      <c r="T11" s="214"/>
      <c r="U11" s="214">
        <f t="shared" si="43"/>
        <v>0</v>
      </c>
      <c r="V11" s="214"/>
      <c r="W11" s="214">
        <v>0</v>
      </c>
      <c r="X11" s="214"/>
      <c r="Y11" s="235">
        <v>0.2</v>
      </c>
      <c r="Z11" s="236"/>
      <c r="AA11" s="377">
        <f t="shared" si="0"/>
        <v>0</v>
      </c>
      <c r="AB11" s="378">
        <v>0</v>
      </c>
      <c r="AC11" s="377">
        <f t="shared" si="44"/>
        <v>0</v>
      </c>
      <c r="AD11" s="375">
        <f t="shared" si="1"/>
        <v>0</v>
      </c>
      <c r="AE11" s="378">
        <v>0</v>
      </c>
      <c r="AF11" s="377">
        <f t="shared" si="2"/>
        <v>0</v>
      </c>
      <c r="AG11" s="377">
        <f t="shared" si="3"/>
        <v>0</v>
      </c>
      <c r="AH11" s="217">
        <f t="shared" si="4"/>
        <v>0</v>
      </c>
      <c r="AI11" s="237">
        <v>0</v>
      </c>
      <c r="AJ11" s="217">
        <f t="shared" si="5"/>
        <v>0</v>
      </c>
      <c r="AK11" s="237">
        <f t="shared" si="6"/>
        <v>0</v>
      </c>
      <c r="AL11" s="237">
        <v>0</v>
      </c>
      <c r="AM11" s="217">
        <f t="shared" si="7"/>
        <v>0</v>
      </c>
      <c r="AN11" s="237">
        <f t="shared" si="8"/>
        <v>0</v>
      </c>
      <c r="AO11" s="218">
        <f t="shared" si="9"/>
        <v>0</v>
      </c>
      <c r="AP11" s="218">
        <v>0</v>
      </c>
      <c r="AQ11" s="218">
        <f t="shared" si="10"/>
        <v>0</v>
      </c>
      <c r="AR11" s="238">
        <f t="shared" si="11"/>
        <v>0</v>
      </c>
      <c r="AS11" s="218">
        <v>0</v>
      </c>
      <c r="AT11" s="218">
        <f t="shared" si="12"/>
        <v>0</v>
      </c>
      <c r="AU11" s="238">
        <f t="shared" si="13"/>
        <v>0</v>
      </c>
      <c r="AV11" s="219">
        <f t="shared" si="14"/>
        <v>0</v>
      </c>
      <c r="AW11" s="219">
        <v>0</v>
      </c>
      <c r="AX11" s="220">
        <f t="shared" si="15"/>
        <v>0</v>
      </c>
      <c r="AY11" s="219">
        <f t="shared" si="16"/>
        <v>0</v>
      </c>
      <c r="AZ11" s="220">
        <v>0</v>
      </c>
      <c r="BA11" s="220">
        <f t="shared" si="17"/>
        <v>0</v>
      </c>
      <c r="BB11" s="219">
        <f t="shared" si="18"/>
        <v>0</v>
      </c>
      <c r="BC11" s="221">
        <f t="shared" si="19"/>
        <v>0</v>
      </c>
      <c r="BD11" s="222">
        <v>0</v>
      </c>
      <c r="BE11" s="222">
        <f t="shared" si="20"/>
        <v>0</v>
      </c>
      <c r="BF11" s="221">
        <f t="shared" si="21"/>
        <v>0</v>
      </c>
      <c r="BG11" s="222">
        <v>0</v>
      </c>
      <c r="BH11" s="222">
        <f t="shared" si="22"/>
        <v>0</v>
      </c>
      <c r="BI11" s="221">
        <f t="shared" si="23"/>
        <v>0</v>
      </c>
      <c r="BJ11" s="223">
        <f t="shared" si="24"/>
        <v>0</v>
      </c>
      <c r="BK11" s="224">
        <v>0</v>
      </c>
      <c r="BL11" s="224">
        <f t="shared" si="25"/>
        <v>0</v>
      </c>
      <c r="BM11" s="224">
        <f t="shared" si="26"/>
        <v>0</v>
      </c>
      <c r="BN11" s="224">
        <v>0</v>
      </c>
      <c r="BO11" s="224">
        <f t="shared" si="27"/>
        <v>0</v>
      </c>
      <c r="BP11" s="223">
        <f t="shared" si="28"/>
        <v>0</v>
      </c>
      <c r="BQ11" s="225">
        <f t="shared" si="29"/>
        <v>0</v>
      </c>
      <c r="BR11" s="226">
        <v>0</v>
      </c>
      <c r="BS11" s="226">
        <f t="shared" si="30"/>
        <v>0</v>
      </c>
      <c r="BT11" s="226">
        <f t="shared" si="31"/>
        <v>0</v>
      </c>
      <c r="BU11" s="226">
        <v>0</v>
      </c>
      <c r="BV11" s="226">
        <f t="shared" si="32"/>
        <v>0</v>
      </c>
      <c r="BW11" s="225">
        <f t="shared" si="33"/>
        <v>0</v>
      </c>
      <c r="BX11" s="227">
        <f t="shared" si="34"/>
        <v>0</v>
      </c>
      <c r="BY11" s="228">
        <v>0</v>
      </c>
      <c r="BZ11" s="228">
        <f t="shared" si="35"/>
        <v>0</v>
      </c>
      <c r="CA11" s="228">
        <f t="shared" si="36"/>
        <v>0</v>
      </c>
      <c r="CB11" s="228">
        <v>0</v>
      </c>
      <c r="CC11" s="228">
        <f t="shared" si="37"/>
        <v>0</v>
      </c>
      <c r="CD11" s="227">
        <f t="shared" si="38"/>
        <v>0</v>
      </c>
      <c r="CE11" s="395">
        <f t="shared" si="39"/>
        <v>0</v>
      </c>
      <c r="CF11" s="396">
        <v>0</v>
      </c>
      <c r="CG11" s="396">
        <f t="shared" si="45"/>
        <v>0</v>
      </c>
      <c r="CH11" s="396">
        <f t="shared" si="40"/>
        <v>0</v>
      </c>
      <c r="CI11" s="396">
        <v>0</v>
      </c>
      <c r="CJ11" s="396">
        <f t="shared" si="46"/>
        <v>0</v>
      </c>
      <c r="CK11" s="395">
        <f t="shared" si="41"/>
        <v>0</v>
      </c>
      <c r="CL11" s="229">
        <f t="shared" si="42"/>
        <v>0</v>
      </c>
      <c r="CM11" s="230">
        <v>0</v>
      </c>
      <c r="CN11" s="230">
        <f t="shared" si="47"/>
        <v>0</v>
      </c>
      <c r="CO11" s="230">
        <f t="shared" si="48"/>
        <v>0</v>
      </c>
      <c r="CP11" s="230">
        <v>0</v>
      </c>
      <c r="CQ11" s="230">
        <f t="shared" si="49"/>
        <v>0</v>
      </c>
      <c r="CR11" s="229">
        <f t="shared" si="50"/>
        <v>0</v>
      </c>
    </row>
    <row r="12" spans="1:96" s="251" customFormat="1">
      <c r="A12" s="232"/>
      <c r="B12" s="232"/>
      <c r="C12" s="233" t="s">
        <v>147</v>
      </c>
      <c r="D12" s="252" t="s">
        <v>148</v>
      </c>
      <c r="E12" s="213">
        <v>487.11999999999972</v>
      </c>
      <c r="F12" s="213"/>
      <c r="G12" s="214">
        <v>0</v>
      </c>
      <c r="H12" s="213"/>
      <c r="I12" s="214">
        <v>0</v>
      </c>
      <c r="J12" s="213"/>
      <c r="K12" s="214">
        <v>-2.8421709430404007E-13</v>
      </c>
      <c r="L12" s="213"/>
      <c r="M12" s="214">
        <v>0</v>
      </c>
      <c r="N12" s="214"/>
      <c r="O12" s="214">
        <v>2.8421709430404007E-13</v>
      </c>
      <c r="P12" s="214"/>
      <c r="Q12" s="214">
        <v>0</v>
      </c>
      <c r="R12" s="214"/>
      <c r="S12" s="214">
        <v>3.4106051316484809E-13</v>
      </c>
      <c r="T12" s="214"/>
      <c r="U12" s="214">
        <f t="shared" si="43"/>
        <v>0</v>
      </c>
      <c r="V12" s="214"/>
      <c r="W12" s="214">
        <v>487.12000000000006</v>
      </c>
      <c r="X12" s="214"/>
      <c r="Y12" s="235">
        <v>0.2</v>
      </c>
      <c r="Z12" s="236"/>
      <c r="AA12" s="377">
        <f t="shared" si="0"/>
        <v>487.12000000000006</v>
      </c>
      <c r="AB12" s="378">
        <v>779.5200000000001</v>
      </c>
      <c r="AC12" s="377">
        <f t="shared" si="44"/>
        <v>8.1199999999999992</v>
      </c>
      <c r="AD12" s="375">
        <f>AB12+AC12</f>
        <v>787.6400000000001</v>
      </c>
      <c r="AE12" s="378">
        <v>768.77999999999986</v>
      </c>
      <c r="AF12" s="377">
        <f>ROUND(AC12*$AC$1,2)</f>
        <v>8.1199999999999992</v>
      </c>
      <c r="AG12" s="377">
        <f>AE12+AF12</f>
        <v>776.89999999999986</v>
      </c>
      <c r="AH12" s="217">
        <f t="shared" si="4"/>
        <v>487.11999999999972</v>
      </c>
      <c r="AI12" s="237">
        <v>779.52000000000032</v>
      </c>
      <c r="AJ12" s="217">
        <f t="shared" si="5"/>
        <v>8.1199999999999992</v>
      </c>
      <c r="AK12" s="237">
        <f t="shared" si="6"/>
        <v>787.64000000000033</v>
      </c>
      <c r="AL12" s="237">
        <v>768.77999999999986</v>
      </c>
      <c r="AM12" s="217">
        <f t="shared" si="7"/>
        <v>8.1199999999999992</v>
      </c>
      <c r="AN12" s="237">
        <f t="shared" si="8"/>
        <v>776.89999999999986</v>
      </c>
      <c r="AO12" s="218">
        <f t="shared" si="9"/>
        <v>0</v>
      </c>
      <c r="AP12" s="218">
        <v>0</v>
      </c>
      <c r="AQ12" s="218">
        <f t="shared" si="10"/>
        <v>0</v>
      </c>
      <c r="AR12" s="238">
        <f t="shared" si="11"/>
        <v>0</v>
      </c>
      <c r="AS12" s="218">
        <v>0</v>
      </c>
      <c r="AT12" s="218">
        <f t="shared" si="12"/>
        <v>0</v>
      </c>
      <c r="AU12" s="238">
        <f t="shared" si="13"/>
        <v>0</v>
      </c>
      <c r="AV12" s="219">
        <f t="shared" si="14"/>
        <v>0</v>
      </c>
      <c r="AW12" s="219">
        <v>0</v>
      </c>
      <c r="AX12" s="220">
        <f t="shared" si="15"/>
        <v>0</v>
      </c>
      <c r="AY12" s="219">
        <f t="shared" si="16"/>
        <v>0</v>
      </c>
      <c r="AZ12" s="220">
        <v>0</v>
      </c>
      <c r="BA12" s="220">
        <f t="shared" si="17"/>
        <v>0</v>
      </c>
      <c r="BB12" s="219">
        <f t="shared" si="18"/>
        <v>0</v>
      </c>
      <c r="BC12" s="221">
        <f t="shared" si="19"/>
        <v>-2.8421709430404007E-13</v>
      </c>
      <c r="BD12" s="222">
        <v>0</v>
      </c>
      <c r="BE12" s="222">
        <f t="shared" si="20"/>
        <v>0</v>
      </c>
      <c r="BF12" s="221">
        <f t="shared" si="21"/>
        <v>0</v>
      </c>
      <c r="BG12" s="222">
        <v>0</v>
      </c>
      <c r="BH12" s="222">
        <f t="shared" si="22"/>
        <v>0</v>
      </c>
      <c r="BI12" s="221">
        <f t="shared" si="23"/>
        <v>0</v>
      </c>
      <c r="BJ12" s="223">
        <f t="shared" si="24"/>
        <v>0</v>
      </c>
      <c r="BK12" s="224">
        <v>0</v>
      </c>
      <c r="BL12" s="224">
        <f t="shared" si="25"/>
        <v>0</v>
      </c>
      <c r="BM12" s="224">
        <f t="shared" si="26"/>
        <v>0</v>
      </c>
      <c r="BN12" s="224">
        <v>0</v>
      </c>
      <c r="BO12" s="224">
        <f t="shared" si="27"/>
        <v>0</v>
      </c>
      <c r="BP12" s="223">
        <f t="shared" si="28"/>
        <v>0</v>
      </c>
      <c r="BQ12" s="225">
        <f t="shared" si="29"/>
        <v>2.8421709430404007E-13</v>
      </c>
      <c r="BR12" s="226">
        <v>0</v>
      </c>
      <c r="BS12" s="226">
        <f t="shared" si="30"/>
        <v>0</v>
      </c>
      <c r="BT12" s="226">
        <f t="shared" si="31"/>
        <v>0</v>
      </c>
      <c r="BU12" s="226">
        <v>0</v>
      </c>
      <c r="BV12" s="226">
        <f t="shared" si="32"/>
        <v>0</v>
      </c>
      <c r="BW12" s="225">
        <f t="shared" si="33"/>
        <v>0</v>
      </c>
      <c r="BX12" s="227">
        <f t="shared" si="34"/>
        <v>0</v>
      </c>
      <c r="BY12" s="228">
        <v>0</v>
      </c>
      <c r="BZ12" s="228">
        <f t="shared" si="35"/>
        <v>0</v>
      </c>
      <c r="CA12" s="228">
        <f t="shared" si="36"/>
        <v>0</v>
      </c>
      <c r="CB12" s="228">
        <v>0</v>
      </c>
      <c r="CC12" s="228">
        <f t="shared" si="37"/>
        <v>0</v>
      </c>
      <c r="CD12" s="227">
        <f t="shared" si="38"/>
        <v>0</v>
      </c>
      <c r="CE12" s="395">
        <f t="shared" si="39"/>
        <v>3.4106051316484809E-13</v>
      </c>
      <c r="CF12" s="396">
        <v>0</v>
      </c>
      <c r="CG12" s="396">
        <f t="shared" si="45"/>
        <v>0</v>
      </c>
      <c r="CH12" s="396">
        <f t="shared" si="40"/>
        <v>0</v>
      </c>
      <c r="CI12" s="396">
        <v>0</v>
      </c>
      <c r="CJ12" s="396">
        <f t="shared" si="46"/>
        <v>0</v>
      </c>
      <c r="CK12" s="395">
        <f t="shared" si="41"/>
        <v>0</v>
      </c>
      <c r="CL12" s="229">
        <f t="shared" si="42"/>
        <v>0</v>
      </c>
      <c r="CM12" s="230">
        <v>0</v>
      </c>
      <c r="CN12" s="230">
        <f t="shared" si="47"/>
        <v>0</v>
      </c>
      <c r="CO12" s="230">
        <f t="shared" si="48"/>
        <v>0</v>
      </c>
      <c r="CP12" s="230">
        <v>0</v>
      </c>
      <c r="CQ12" s="230">
        <f t="shared" si="49"/>
        <v>0</v>
      </c>
      <c r="CR12" s="229">
        <f t="shared" si="50"/>
        <v>0</v>
      </c>
    </row>
    <row r="13" spans="1:96" s="251" customFormat="1">
      <c r="A13" s="232"/>
      <c r="B13" s="232"/>
      <c r="C13" s="233" t="s">
        <v>147</v>
      </c>
      <c r="D13" s="252" t="s">
        <v>149</v>
      </c>
      <c r="E13" s="213">
        <v>655.44999999999982</v>
      </c>
      <c r="F13" s="213"/>
      <c r="G13" s="214">
        <v>0</v>
      </c>
      <c r="H13" s="213"/>
      <c r="I13" s="214">
        <v>0</v>
      </c>
      <c r="J13" s="213"/>
      <c r="K13" s="214">
        <v>-2.2737367544323206E-13</v>
      </c>
      <c r="L13" s="213"/>
      <c r="M13" s="214">
        <v>0</v>
      </c>
      <c r="N13" s="214"/>
      <c r="O13" s="214">
        <v>2.2737367544323206E-13</v>
      </c>
      <c r="P13" s="214"/>
      <c r="Q13" s="214">
        <v>0</v>
      </c>
      <c r="R13" s="214"/>
      <c r="S13" s="214">
        <v>2.2737367544323206E-13</v>
      </c>
      <c r="T13" s="214"/>
      <c r="U13" s="214">
        <f t="shared" si="43"/>
        <v>0</v>
      </c>
      <c r="V13" s="214"/>
      <c r="W13" s="214">
        <v>655.45</v>
      </c>
      <c r="X13" s="214"/>
      <c r="Y13" s="235">
        <v>0.2</v>
      </c>
      <c r="Z13" s="236"/>
      <c r="AA13" s="377">
        <f t="shared" si="0"/>
        <v>655.45</v>
      </c>
      <c r="AB13" s="378">
        <v>1048.3199999999986</v>
      </c>
      <c r="AC13" s="377">
        <f t="shared" si="44"/>
        <v>10.92</v>
      </c>
      <c r="AD13" s="375">
        <f t="shared" si="1"/>
        <v>1059.2399999999986</v>
      </c>
      <c r="AE13" s="378">
        <v>1033.9399999999991</v>
      </c>
      <c r="AF13" s="377">
        <f t="shared" si="2"/>
        <v>10.92</v>
      </c>
      <c r="AG13" s="377">
        <f t="shared" si="3"/>
        <v>1044.8599999999992</v>
      </c>
      <c r="AH13" s="217">
        <f t="shared" si="4"/>
        <v>655.44999999999982</v>
      </c>
      <c r="AI13" s="237">
        <v>1048.3199999999986</v>
      </c>
      <c r="AJ13" s="217">
        <f t="shared" si="5"/>
        <v>10.92</v>
      </c>
      <c r="AK13" s="237">
        <f t="shared" si="6"/>
        <v>1059.2399999999986</v>
      </c>
      <c r="AL13" s="237">
        <v>1033.9399999999991</v>
      </c>
      <c r="AM13" s="217">
        <f t="shared" si="7"/>
        <v>10.92</v>
      </c>
      <c r="AN13" s="237">
        <f t="shared" si="8"/>
        <v>1044.8599999999992</v>
      </c>
      <c r="AO13" s="218">
        <f t="shared" si="9"/>
        <v>0</v>
      </c>
      <c r="AP13" s="218">
        <v>0</v>
      </c>
      <c r="AQ13" s="218">
        <f t="shared" si="10"/>
        <v>0</v>
      </c>
      <c r="AR13" s="238">
        <f t="shared" si="11"/>
        <v>0</v>
      </c>
      <c r="AS13" s="218">
        <v>0</v>
      </c>
      <c r="AT13" s="218">
        <f t="shared" si="12"/>
        <v>0</v>
      </c>
      <c r="AU13" s="238">
        <f t="shared" si="13"/>
        <v>0</v>
      </c>
      <c r="AV13" s="219">
        <f t="shared" si="14"/>
        <v>0</v>
      </c>
      <c r="AW13" s="219">
        <v>0</v>
      </c>
      <c r="AX13" s="220">
        <f t="shared" si="15"/>
        <v>0</v>
      </c>
      <c r="AY13" s="219">
        <f t="shared" si="16"/>
        <v>0</v>
      </c>
      <c r="AZ13" s="220">
        <v>0</v>
      </c>
      <c r="BA13" s="220">
        <f t="shared" si="17"/>
        <v>0</v>
      </c>
      <c r="BB13" s="219">
        <f t="shared" si="18"/>
        <v>0</v>
      </c>
      <c r="BC13" s="221">
        <f t="shared" si="19"/>
        <v>-2.2737367544323206E-13</v>
      </c>
      <c r="BD13" s="222">
        <v>0</v>
      </c>
      <c r="BE13" s="222">
        <f t="shared" si="20"/>
        <v>0</v>
      </c>
      <c r="BF13" s="221">
        <f t="shared" si="21"/>
        <v>0</v>
      </c>
      <c r="BG13" s="222">
        <v>0</v>
      </c>
      <c r="BH13" s="222">
        <f t="shared" si="22"/>
        <v>0</v>
      </c>
      <c r="BI13" s="221">
        <f t="shared" si="23"/>
        <v>0</v>
      </c>
      <c r="BJ13" s="223">
        <f t="shared" si="24"/>
        <v>0</v>
      </c>
      <c r="BK13" s="224">
        <v>0</v>
      </c>
      <c r="BL13" s="224">
        <f t="shared" si="25"/>
        <v>0</v>
      </c>
      <c r="BM13" s="224">
        <f t="shared" si="26"/>
        <v>0</v>
      </c>
      <c r="BN13" s="224">
        <v>0</v>
      </c>
      <c r="BO13" s="224">
        <f t="shared" si="27"/>
        <v>0</v>
      </c>
      <c r="BP13" s="223">
        <f t="shared" si="28"/>
        <v>0</v>
      </c>
      <c r="BQ13" s="225">
        <f t="shared" si="29"/>
        <v>2.2737367544323206E-13</v>
      </c>
      <c r="BR13" s="226">
        <v>0</v>
      </c>
      <c r="BS13" s="226">
        <f t="shared" si="30"/>
        <v>0</v>
      </c>
      <c r="BT13" s="226">
        <f t="shared" si="31"/>
        <v>0</v>
      </c>
      <c r="BU13" s="226">
        <v>0</v>
      </c>
      <c r="BV13" s="226">
        <f t="shared" si="32"/>
        <v>0</v>
      </c>
      <c r="BW13" s="225">
        <f t="shared" si="33"/>
        <v>0</v>
      </c>
      <c r="BX13" s="227">
        <f t="shared" si="34"/>
        <v>0</v>
      </c>
      <c r="BY13" s="228">
        <v>0</v>
      </c>
      <c r="BZ13" s="228">
        <f t="shared" si="35"/>
        <v>0</v>
      </c>
      <c r="CA13" s="228">
        <f t="shared" si="36"/>
        <v>0</v>
      </c>
      <c r="CB13" s="228">
        <v>0</v>
      </c>
      <c r="CC13" s="228">
        <f t="shared" si="37"/>
        <v>0</v>
      </c>
      <c r="CD13" s="227">
        <f t="shared" si="38"/>
        <v>0</v>
      </c>
      <c r="CE13" s="395">
        <f t="shared" si="39"/>
        <v>2.2737367544323206E-13</v>
      </c>
      <c r="CF13" s="396">
        <v>0</v>
      </c>
      <c r="CG13" s="396">
        <f t="shared" si="45"/>
        <v>0</v>
      </c>
      <c r="CH13" s="396">
        <f t="shared" si="40"/>
        <v>0</v>
      </c>
      <c r="CI13" s="396">
        <v>0</v>
      </c>
      <c r="CJ13" s="396">
        <f t="shared" si="46"/>
        <v>0</v>
      </c>
      <c r="CK13" s="395">
        <f t="shared" si="41"/>
        <v>0</v>
      </c>
      <c r="CL13" s="229">
        <f t="shared" si="42"/>
        <v>0</v>
      </c>
      <c r="CM13" s="230">
        <v>0</v>
      </c>
      <c r="CN13" s="230">
        <f t="shared" si="47"/>
        <v>0</v>
      </c>
      <c r="CO13" s="230">
        <f t="shared" si="48"/>
        <v>0</v>
      </c>
      <c r="CP13" s="230">
        <v>0</v>
      </c>
      <c r="CQ13" s="230">
        <f t="shared" si="49"/>
        <v>0</v>
      </c>
      <c r="CR13" s="229">
        <f t="shared" si="50"/>
        <v>0</v>
      </c>
    </row>
    <row r="14" spans="1:96" s="251" customFormat="1">
      <c r="A14" s="232"/>
      <c r="B14" s="232"/>
      <c r="C14" s="233" t="s">
        <v>147</v>
      </c>
      <c r="D14" s="252" t="s">
        <v>150</v>
      </c>
      <c r="E14" s="213">
        <v>0</v>
      </c>
      <c r="F14" s="213"/>
      <c r="G14" s="214">
        <v>0</v>
      </c>
      <c r="H14" s="213"/>
      <c r="I14" s="214">
        <v>0</v>
      </c>
      <c r="J14" s="213"/>
      <c r="K14" s="214">
        <v>0</v>
      </c>
      <c r="L14" s="213"/>
      <c r="M14" s="214">
        <v>0</v>
      </c>
      <c r="N14" s="214"/>
      <c r="O14" s="214">
        <v>0</v>
      </c>
      <c r="P14" s="214"/>
      <c r="Q14" s="214">
        <v>0</v>
      </c>
      <c r="R14" s="214"/>
      <c r="S14" s="214">
        <v>0</v>
      </c>
      <c r="T14" s="214"/>
      <c r="U14" s="214">
        <f>W14-E14-G14-I14-K14-M14-O14-Q14-S14</f>
        <v>0</v>
      </c>
      <c r="V14" s="214"/>
      <c r="W14" s="214">
        <v>0</v>
      </c>
      <c r="X14" s="214"/>
      <c r="Y14" s="235">
        <v>0.2</v>
      </c>
      <c r="Z14" s="236"/>
      <c r="AA14" s="377">
        <f t="shared" si="0"/>
        <v>0</v>
      </c>
      <c r="AB14" s="378">
        <v>0</v>
      </c>
      <c r="AC14" s="377">
        <f t="shared" si="44"/>
        <v>0</v>
      </c>
      <c r="AD14" s="375">
        <f t="shared" si="1"/>
        <v>0</v>
      </c>
      <c r="AE14" s="378">
        <v>0</v>
      </c>
      <c r="AF14" s="377">
        <f t="shared" si="2"/>
        <v>0</v>
      </c>
      <c r="AG14" s="377">
        <f t="shared" si="3"/>
        <v>0</v>
      </c>
      <c r="AH14" s="217">
        <f t="shared" si="4"/>
        <v>0</v>
      </c>
      <c r="AI14" s="237">
        <v>0</v>
      </c>
      <c r="AJ14" s="217">
        <f t="shared" si="5"/>
        <v>0</v>
      </c>
      <c r="AK14" s="237">
        <f t="shared" si="6"/>
        <v>0</v>
      </c>
      <c r="AL14" s="237">
        <v>0</v>
      </c>
      <c r="AM14" s="217">
        <f t="shared" si="7"/>
        <v>0</v>
      </c>
      <c r="AN14" s="237">
        <f t="shared" si="8"/>
        <v>0</v>
      </c>
      <c r="AO14" s="218">
        <f t="shared" si="9"/>
        <v>0</v>
      </c>
      <c r="AP14" s="218">
        <v>0</v>
      </c>
      <c r="AQ14" s="218">
        <f t="shared" si="10"/>
        <v>0</v>
      </c>
      <c r="AR14" s="238">
        <f t="shared" si="11"/>
        <v>0</v>
      </c>
      <c r="AS14" s="218">
        <v>0</v>
      </c>
      <c r="AT14" s="218">
        <f t="shared" si="12"/>
        <v>0</v>
      </c>
      <c r="AU14" s="238">
        <f t="shared" si="13"/>
        <v>0</v>
      </c>
      <c r="AV14" s="219">
        <f t="shared" si="14"/>
        <v>0</v>
      </c>
      <c r="AW14" s="219">
        <v>0</v>
      </c>
      <c r="AX14" s="220">
        <f t="shared" si="15"/>
        <v>0</v>
      </c>
      <c r="AY14" s="219">
        <f t="shared" si="16"/>
        <v>0</v>
      </c>
      <c r="AZ14" s="220">
        <v>0</v>
      </c>
      <c r="BA14" s="220">
        <f t="shared" si="17"/>
        <v>0</v>
      </c>
      <c r="BB14" s="219">
        <f t="shared" si="18"/>
        <v>0</v>
      </c>
      <c r="BC14" s="221">
        <f t="shared" si="19"/>
        <v>0</v>
      </c>
      <c r="BD14" s="222">
        <v>0</v>
      </c>
      <c r="BE14" s="222">
        <f t="shared" si="20"/>
        <v>0</v>
      </c>
      <c r="BF14" s="221">
        <f t="shared" si="21"/>
        <v>0</v>
      </c>
      <c r="BG14" s="222">
        <v>0</v>
      </c>
      <c r="BH14" s="222">
        <f t="shared" si="22"/>
        <v>0</v>
      </c>
      <c r="BI14" s="221">
        <f t="shared" si="23"/>
        <v>0</v>
      </c>
      <c r="BJ14" s="223">
        <f t="shared" si="24"/>
        <v>0</v>
      </c>
      <c r="BK14" s="224">
        <v>0</v>
      </c>
      <c r="BL14" s="224">
        <f t="shared" si="25"/>
        <v>0</v>
      </c>
      <c r="BM14" s="224">
        <f t="shared" si="26"/>
        <v>0</v>
      </c>
      <c r="BN14" s="224">
        <v>0</v>
      </c>
      <c r="BO14" s="224">
        <f t="shared" si="27"/>
        <v>0</v>
      </c>
      <c r="BP14" s="223">
        <f t="shared" si="28"/>
        <v>0</v>
      </c>
      <c r="BQ14" s="225">
        <f t="shared" si="29"/>
        <v>0</v>
      </c>
      <c r="BR14" s="226">
        <v>0</v>
      </c>
      <c r="BS14" s="226">
        <f t="shared" si="30"/>
        <v>0</v>
      </c>
      <c r="BT14" s="226">
        <f t="shared" si="31"/>
        <v>0</v>
      </c>
      <c r="BU14" s="226">
        <v>0</v>
      </c>
      <c r="BV14" s="226">
        <f t="shared" si="32"/>
        <v>0</v>
      </c>
      <c r="BW14" s="225">
        <f t="shared" si="33"/>
        <v>0</v>
      </c>
      <c r="BX14" s="227">
        <f t="shared" si="34"/>
        <v>0</v>
      </c>
      <c r="BY14" s="228">
        <v>0</v>
      </c>
      <c r="BZ14" s="228">
        <f t="shared" si="35"/>
        <v>0</v>
      </c>
      <c r="CA14" s="228">
        <f t="shared" si="36"/>
        <v>0</v>
      </c>
      <c r="CB14" s="228">
        <v>0</v>
      </c>
      <c r="CC14" s="228">
        <f t="shared" si="37"/>
        <v>0</v>
      </c>
      <c r="CD14" s="227">
        <f t="shared" si="38"/>
        <v>0</v>
      </c>
      <c r="CE14" s="395">
        <f t="shared" si="39"/>
        <v>0</v>
      </c>
      <c r="CF14" s="396">
        <v>0</v>
      </c>
      <c r="CG14" s="396">
        <f t="shared" si="45"/>
        <v>0</v>
      </c>
      <c r="CH14" s="396">
        <f t="shared" si="40"/>
        <v>0</v>
      </c>
      <c r="CI14" s="396">
        <v>0</v>
      </c>
      <c r="CJ14" s="396">
        <f t="shared" si="46"/>
        <v>0</v>
      </c>
      <c r="CK14" s="395">
        <f t="shared" si="41"/>
        <v>0</v>
      </c>
      <c r="CL14" s="229">
        <f t="shared" si="42"/>
        <v>0</v>
      </c>
      <c r="CM14" s="230">
        <v>0</v>
      </c>
      <c r="CN14" s="230">
        <f t="shared" si="47"/>
        <v>0</v>
      </c>
      <c r="CO14" s="230">
        <f t="shared" si="48"/>
        <v>0</v>
      </c>
      <c r="CP14" s="230">
        <v>0</v>
      </c>
      <c r="CQ14" s="230">
        <f t="shared" si="49"/>
        <v>0</v>
      </c>
      <c r="CR14" s="229">
        <f t="shared" si="50"/>
        <v>0</v>
      </c>
    </row>
    <row r="15" spans="1:96" s="251" customFormat="1">
      <c r="A15" s="232"/>
      <c r="B15" s="232"/>
      <c r="C15" s="233" t="s">
        <v>147</v>
      </c>
      <c r="D15" s="252" t="s">
        <v>151</v>
      </c>
      <c r="E15" s="213">
        <v>0.15</v>
      </c>
      <c r="F15" s="213"/>
      <c r="G15" s="214">
        <v>0</v>
      </c>
      <c r="H15" s="213"/>
      <c r="I15" s="214">
        <v>0</v>
      </c>
      <c r="J15" s="213"/>
      <c r="K15" s="214">
        <v>0</v>
      </c>
      <c r="L15" s="213"/>
      <c r="M15" s="214">
        <v>0</v>
      </c>
      <c r="N15" s="214"/>
      <c r="O15" s="214">
        <v>0</v>
      </c>
      <c r="P15" s="214"/>
      <c r="Q15" s="214">
        <v>0</v>
      </c>
      <c r="R15" s="214"/>
      <c r="S15" s="214">
        <v>0</v>
      </c>
      <c r="T15" s="214"/>
      <c r="U15" s="214">
        <f t="shared" si="43"/>
        <v>0</v>
      </c>
      <c r="V15" s="214"/>
      <c r="W15" s="214">
        <v>0.15</v>
      </c>
      <c r="X15" s="214"/>
      <c r="Y15" s="235">
        <v>0.2</v>
      </c>
      <c r="Z15" s="236"/>
      <c r="AA15" s="377">
        <f t="shared" si="0"/>
        <v>0.15</v>
      </c>
      <c r="AB15" s="378">
        <v>0</v>
      </c>
      <c r="AC15" s="377">
        <f t="shared" si="44"/>
        <v>0</v>
      </c>
      <c r="AD15" s="375">
        <f t="shared" si="1"/>
        <v>0</v>
      </c>
      <c r="AE15" s="378">
        <v>0</v>
      </c>
      <c r="AF15" s="377">
        <f t="shared" si="2"/>
        <v>0</v>
      </c>
      <c r="AG15" s="377">
        <f t="shared" si="3"/>
        <v>0</v>
      </c>
      <c r="AH15" s="217">
        <f t="shared" si="4"/>
        <v>0.15</v>
      </c>
      <c r="AI15" s="237">
        <v>0</v>
      </c>
      <c r="AJ15" s="217">
        <f t="shared" si="5"/>
        <v>0</v>
      </c>
      <c r="AK15" s="237">
        <f t="shared" si="6"/>
        <v>0</v>
      </c>
      <c r="AL15" s="237">
        <v>0</v>
      </c>
      <c r="AM15" s="217">
        <f t="shared" si="7"/>
        <v>0</v>
      </c>
      <c r="AN15" s="237">
        <f t="shared" si="8"/>
        <v>0</v>
      </c>
      <c r="AO15" s="218">
        <f t="shared" si="9"/>
        <v>0</v>
      </c>
      <c r="AP15" s="218">
        <v>0</v>
      </c>
      <c r="AQ15" s="218">
        <f t="shared" si="10"/>
        <v>0</v>
      </c>
      <c r="AR15" s="238">
        <f t="shared" si="11"/>
        <v>0</v>
      </c>
      <c r="AS15" s="218">
        <v>0</v>
      </c>
      <c r="AT15" s="218">
        <f t="shared" si="12"/>
        <v>0</v>
      </c>
      <c r="AU15" s="238">
        <f t="shared" si="13"/>
        <v>0</v>
      </c>
      <c r="AV15" s="219">
        <f t="shared" si="14"/>
        <v>0</v>
      </c>
      <c r="AW15" s="219">
        <v>0</v>
      </c>
      <c r="AX15" s="220">
        <f t="shared" si="15"/>
        <v>0</v>
      </c>
      <c r="AY15" s="219">
        <f t="shared" si="16"/>
        <v>0</v>
      </c>
      <c r="AZ15" s="220">
        <v>0</v>
      </c>
      <c r="BA15" s="220">
        <f t="shared" si="17"/>
        <v>0</v>
      </c>
      <c r="BB15" s="219">
        <f t="shared" si="18"/>
        <v>0</v>
      </c>
      <c r="BC15" s="221">
        <f t="shared" si="19"/>
        <v>0</v>
      </c>
      <c r="BD15" s="222">
        <v>0</v>
      </c>
      <c r="BE15" s="222">
        <f t="shared" si="20"/>
        <v>0</v>
      </c>
      <c r="BF15" s="221">
        <f t="shared" si="21"/>
        <v>0</v>
      </c>
      <c r="BG15" s="222">
        <v>0</v>
      </c>
      <c r="BH15" s="222">
        <f t="shared" si="22"/>
        <v>0</v>
      </c>
      <c r="BI15" s="221">
        <f t="shared" si="23"/>
        <v>0</v>
      </c>
      <c r="BJ15" s="223">
        <f t="shared" si="24"/>
        <v>0</v>
      </c>
      <c r="BK15" s="224">
        <v>0</v>
      </c>
      <c r="BL15" s="224">
        <f t="shared" si="25"/>
        <v>0</v>
      </c>
      <c r="BM15" s="224">
        <f t="shared" si="26"/>
        <v>0</v>
      </c>
      <c r="BN15" s="224">
        <v>0</v>
      </c>
      <c r="BO15" s="224">
        <f t="shared" si="27"/>
        <v>0</v>
      </c>
      <c r="BP15" s="223">
        <f t="shared" si="28"/>
        <v>0</v>
      </c>
      <c r="BQ15" s="225">
        <f t="shared" si="29"/>
        <v>0</v>
      </c>
      <c r="BR15" s="226">
        <v>0</v>
      </c>
      <c r="BS15" s="226">
        <f t="shared" si="30"/>
        <v>0</v>
      </c>
      <c r="BT15" s="226">
        <f t="shared" si="31"/>
        <v>0</v>
      </c>
      <c r="BU15" s="226">
        <v>0</v>
      </c>
      <c r="BV15" s="226">
        <f t="shared" si="32"/>
        <v>0</v>
      </c>
      <c r="BW15" s="225">
        <f t="shared" si="33"/>
        <v>0</v>
      </c>
      <c r="BX15" s="227">
        <f t="shared" si="34"/>
        <v>0</v>
      </c>
      <c r="BY15" s="228">
        <v>0</v>
      </c>
      <c r="BZ15" s="228">
        <f t="shared" si="35"/>
        <v>0</v>
      </c>
      <c r="CA15" s="228">
        <f t="shared" si="36"/>
        <v>0</v>
      </c>
      <c r="CB15" s="228">
        <v>0</v>
      </c>
      <c r="CC15" s="228">
        <f t="shared" si="37"/>
        <v>0</v>
      </c>
      <c r="CD15" s="227">
        <f t="shared" si="38"/>
        <v>0</v>
      </c>
      <c r="CE15" s="395">
        <f t="shared" si="39"/>
        <v>0</v>
      </c>
      <c r="CF15" s="396">
        <v>0</v>
      </c>
      <c r="CG15" s="396">
        <f t="shared" si="45"/>
        <v>0</v>
      </c>
      <c r="CH15" s="396">
        <f t="shared" si="40"/>
        <v>0</v>
      </c>
      <c r="CI15" s="396">
        <v>0</v>
      </c>
      <c r="CJ15" s="396">
        <f t="shared" si="46"/>
        <v>0</v>
      </c>
      <c r="CK15" s="395">
        <f t="shared" si="41"/>
        <v>0</v>
      </c>
      <c r="CL15" s="229">
        <f t="shared" si="42"/>
        <v>0</v>
      </c>
      <c r="CM15" s="230">
        <v>0</v>
      </c>
      <c r="CN15" s="230">
        <f t="shared" si="47"/>
        <v>0</v>
      </c>
      <c r="CO15" s="230">
        <f t="shared" si="48"/>
        <v>0</v>
      </c>
      <c r="CP15" s="230">
        <v>0</v>
      </c>
      <c r="CQ15" s="230">
        <f t="shared" si="49"/>
        <v>0</v>
      </c>
      <c r="CR15" s="229">
        <f t="shared" si="50"/>
        <v>0</v>
      </c>
    </row>
    <row r="16" spans="1:96" s="251" customFormat="1">
      <c r="A16" s="232"/>
      <c r="B16" s="232"/>
      <c r="C16" s="233" t="s">
        <v>147</v>
      </c>
      <c r="D16" s="252" t="s">
        <v>152</v>
      </c>
      <c r="E16" s="213">
        <v>916.43</v>
      </c>
      <c r="F16" s="213"/>
      <c r="G16" s="214">
        <v>0</v>
      </c>
      <c r="H16" s="213"/>
      <c r="I16" s="214">
        <v>0</v>
      </c>
      <c r="J16" s="213"/>
      <c r="K16" s="214">
        <v>2.2737367544323206E-13</v>
      </c>
      <c r="L16" s="213"/>
      <c r="M16" s="214">
        <v>0</v>
      </c>
      <c r="N16" s="214"/>
      <c r="O16" s="214">
        <v>0</v>
      </c>
      <c r="P16" s="214"/>
      <c r="Q16" s="214">
        <v>0</v>
      </c>
      <c r="R16" s="214"/>
      <c r="S16" s="214">
        <v>-3.4106051316484809E-13</v>
      </c>
      <c r="T16" s="214"/>
      <c r="U16" s="214">
        <f t="shared" si="43"/>
        <v>0</v>
      </c>
      <c r="V16" s="214"/>
      <c r="W16" s="214">
        <v>916.42999999999984</v>
      </c>
      <c r="X16" s="214"/>
      <c r="Y16" s="235">
        <v>0.2</v>
      </c>
      <c r="Z16" s="236"/>
      <c r="AA16" s="377">
        <f t="shared" si="0"/>
        <v>916.42999999999984</v>
      </c>
      <c r="AB16" s="378">
        <v>1465.9199999999987</v>
      </c>
      <c r="AC16" s="377">
        <f t="shared" si="44"/>
        <v>15.27</v>
      </c>
      <c r="AD16" s="375">
        <f t="shared" si="1"/>
        <v>1481.1899999999987</v>
      </c>
      <c r="AE16" s="378">
        <v>1445.3599999999979</v>
      </c>
      <c r="AF16" s="377">
        <f t="shared" si="2"/>
        <v>15.27</v>
      </c>
      <c r="AG16" s="377">
        <f t="shared" si="3"/>
        <v>1460.6299999999978</v>
      </c>
      <c r="AH16" s="217">
        <f t="shared" si="4"/>
        <v>916.43</v>
      </c>
      <c r="AI16" s="237">
        <v>1465.9199999999987</v>
      </c>
      <c r="AJ16" s="217">
        <f t="shared" si="5"/>
        <v>15.27</v>
      </c>
      <c r="AK16" s="237">
        <f t="shared" si="6"/>
        <v>1481.1899999999987</v>
      </c>
      <c r="AL16" s="237">
        <v>1445.3599999999979</v>
      </c>
      <c r="AM16" s="217">
        <f t="shared" si="7"/>
        <v>15.27</v>
      </c>
      <c r="AN16" s="237">
        <f t="shared" si="8"/>
        <v>1460.6299999999978</v>
      </c>
      <c r="AO16" s="218">
        <f t="shared" si="9"/>
        <v>0</v>
      </c>
      <c r="AP16" s="218">
        <v>0</v>
      </c>
      <c r="AQ16" s="218">
        <f t="shared" si="10"/>
        <v>0</v>
      </c>
      <c r="AR16" s="238">
        <f t="shared" si="11"/>
        <v>0</v>
      </c>
      <c r="AS16" s="218">
        <v>0</v>
      </c>
      <c r="AT16" s="218">
        <f t="shared" si="12"/>
        <v>0</v>
      </c>
      <c r="AU16" s="238">
        <f t="shared" si="13"/>
        <v>0</v>
      </c>
      <c r="AV16" s="219">
        <f t="shared" si="14"/>
        <v>0</v>
      </c>
      <c r="AW16" s="219">
        <v>0</v>
      </c>
      <c r="AX16" s="220">
        <f t="shared" si="15"/>
        <v>0</v>
      </c>
      <c r="AY16" s="219">
        <f t="shared" si="16"/>
        <v>0</v>
      </c>
      <c r="AZ16" s="220">
        <v>0</v>
      </c>
      <c r="BA16" s="220">
        <f t="shared" si="17"/>
        <v>0</v>
      </c>
      <c r="BB16" s="219">
        <f t="shared" si="18"/>
        <v>0</v>
      </c>
      <c r="BC16" s="221">
        <f t="shared" si="19"/>
        <v>2.2737367544323206E-13</v>
      </c>
      <c r="BD16" s="222">
        <v>0</v>
      </c>
      <c r="BE16" s="222">
        <f t="shared" si="20"/>
        <v>0</v>
      </c>
      <c r="BF16" s="221">
        <f t="shared" si="21"/>
        <v>0</v>
      </c>
      <c r="BG16" s="222">
        <v>0</v>
      </c>
      <c r="BH16" s="222">
        <f t="shared" si="22"/>
        <v>0</v>
      </c>
      <c r="BI16" s="221">
        <f t="shared" si="23"/>
        <v>0</v>
      </c>
      <c r="BJ16" s="223">
        <f t="shared" si="24"/>
        <v>0</v>
      </c>
      <c r="BK16" s="224">
        <v>0</v>
      </c>
      <c r="BL16" s="224">
        <f t="shared" si="25"/>
        <v>0</v>
      </c>
      <c r="BM16" s="224">
        <f t="shared" si="26"/>
        <v>0</v>
      </c>
      <c r="BN16" s="224">
        <v>0</v>
      </c>
      <c r="BO16" s="224">
        <f t="shared" si="27"/>
        <v>0</v>
      </c>
      <c r="BP16" s="223">
        <f t="shared" si="28"/>
        <v>0</v>
      </c>
      <c r="BQ16" s="225">
        <f t="shared" si="29"/>
        <v>0</v>
      </c>
      <c r="BR16" s="226">
        <v>0</v>
      </c>
      <c r="BS16" s="226">
        <f t="shared" si="30"/>
        <v>0</v>
      </c>
      <c r="BT16" s="226">
        <f t="shared" si="31"/>
        <v>0</v>
      </c>
      <c r="BU16" s="226">
        <v>0</v>
      </c>
      <c r="BV16" s="226">
        <f t="shared" si="32"/>
        <v>0</v>
      </c>
      <c r="BW16" s="225">
        <f t="shared" si="33"/>
        <v>0</v>
      </c>
      <c r="BX16" s="227">
        <f t="shared" si="34"/>
        <v>0</v>
      </c>
      <c r="BY16" s="228">
        <v>0</v>
      </c>
      <c r="BZ16" s="228">
        <f t="shared" si="35"/>
        <v>0</v>
      </c>
      <c r="CA16" s="228">
        <f t="shared" si="36"/>
        <v>0</v>
      </c>
      <c r="CB16" s="228">
        <v>0</v>
      </c>
      <c r="CC16" s="228">
        <f t="shared" si="37"/>
        <v>0</v>
      </c>
      <c r="CD16" s="227">
        <f t="shared" si="38"/>
        <v>0</v>
      </c>
      <c r="CE16" s="395">
        <f t="shared" si="39"/>
        <v>-3.4106051316484809E-13</v>
      </c>
      <c r="CF16" s="396">
        <v>0</v>
      </c>
      <c r="CG16" s="396">
        <f t="shared" si="45"/>
        <v>0</v>
      </c>
      <c r="CH16" s="396">
        <f t="shared" si="40"/>
        <v>0</v>
      </c>
      <c r="CI16" s="396">
        <v>0</v>
      </c>
      <c r="CJ16" s="396">
        <f t="shared" si="46"/>
        <v>0</v>
      </c>
      <c r="CK16" s="395">
        <f t="shared" si="41"/>
        <v>0</v>
      </c>
      <c r="CL16" s="229">
        <f t="shared" si="42"/>
        <v>0</v>
      </c>
      <c r="CM16" s="230">
        <v>0</v>
      </c>
      <c r="CN16" s="230">
        <f t="shared" si="47"/>
        <v>0</v>
      </c>
      <c r="CO16" s="230">
        <f t="shared" si="48"/>
        <v>0</v>
      </c>
      <c r="CP16" s="230">
        <v>0</v>
      </c>
      <c r="CQ16" s="230">
        <f t="shared" si="49"/>
        <v>0</v>
      </c>
      <c r="CR16" s="229">
        <f t="shared" si="50"/>
        <v>0</v>
      </c>
    </row>
    <row r="17" spans="1:96" s="251" customFormat="1">
      <c r="A17" s="232"/>
      <c r="B17" s="232"/>
      <c r="C17" s="233" t="s">
        <v>147</v>
      </c>
      <c r="D17" s="232" t="s">
        <v>153</v>
      </c>
      <c r="E17" s="213">
        <v>128.28</v>
      </c>
      <c r="F17" s="213"/>
      <c r="G17" s="214">
        <v>0</v>
      </c>
      <c r="H17" s="213"/>
      <c r="I17" s="214">
        <v>0</v>
      </c>
      <c r="J17" s="213"/>
      <c r="K17" s="214">
        <v>0</v>
      </c>
      <c r="L17" s="213"/>
      <c r="M17" s="214">
        <v>0</v>
      </c>
      <c r="N17" s="214"/>
      <c r="O17" s="214">
        <v>0</v>
      </c>
      <c r="P17" s="214"/>
      <c r="Q17" s="214">
        <v>0</v>
      </c>
      <c r="R17" s="214"/>
      <c r="S17" s="214">
        <v>0</v>
      </c>
      <c r="T17" s="214"/>
      <c r="U17" s="214">
        <f t="shared" si="43"/>
        <v>0</v>
      </c>
      <c r="V17" s="214"/>
      <c r="W17" s="214">
        <v>128.28</v>
      </c>
      <c r="X17" s="214"/>
      <c r="Y17" s="235">
        <v>0.2</v>
      </c>
      <c r="Z17" s="236"/>
      <c r="AA17" s="377">
        <f t="shared" si="0"/>
        <v>128.28</v>
      </c>
      <c r="AB17" s="378">
        <v>205.43999999999951</v>
      </c>
      <c r="AC17" s="377">
        <f t="shared" si="44"/>
        <v>2.14</v>
      </c>
      <c r="AD17" s="375">
        <f t="shared" si="1"/>
        <v>207.5799999999995</v>
      </c>
      <c r="AE17" s="378">
        <v>202.71000000000032</v>
      </c>
      <c r="AF17" s="377">
        <f t="shared" si="2"/>
        <v>2.14</v>
      </c>
      <c r="AG17" s="377">
        <f t="shared" si="3"/>
        <v>204.85000000000031</v>
      </c>
      <c r="AH17" s="217">
        <f t="shared" si="4"/>
        <v>128.28</v>
      </c>
      <c r="AI17" s="237">
        <v>205.43999999999951</v>
      </c>
      <c r="AJ17" s="217">
        <f t="shared" si="5"/>
        <v>2.14</v>
      </c>
      <c r="AK17" s="237">
        <f t="shared" si="6"/>
        <v>207.5799999999995</v>
      </c>
      <c r="AL17" s="237">
        <v>202.71000000000032</v>
      </c>
      <c r="AM17" s="217">
        <f t="shared" si="7"/>
        <v>2.14</v>
      </c>
      <c r="AN17" s="237">
        <f t="shared" si="8"/>
        <v>204.85000000000031</v>
      </c>
      <c r="AO17" s="218">
        <f t="shared" si="9"/>
        <v>0</v>
      </c>
      <c r="AP17" s="218">
        <v>0</v>
      </c>
      <c r="AQ17" s="218">
        <f t="shared" si="10"/>
        <v>0</v>
      </c>
      <c r="AR17" s="238">
        <f t="shared" si="11"/>
        <v>0</v>
      </c>
      <c r="AS17" s="218">
        <v>0</v>
      </c>
      <c r="AT17" s="218">
        <f t="shared" si="12"/>
        <v>0</v>
      </c>
      <c r="AU17" s="238">
        <f t="shared" si="13"/>
        <v>0</v>
      </c>
      <c r="AV17" s="219">
        <f t="shared" si="14"/>
        <v>0</v>
      </c>
      <c r="AW17" s="219">
        <v>0</v>
      </c>
      <c r="AX17" s="220">
        <f t="shared" si="15"/>
        <v>0</v>
      </c>
      <c r="AY17" s="219">
        <f t="shared" si="16"/>
        <v>0</v>
      </c>
      <c r="AZ17" s="220">
        <v>0</v>
      </c>
      <c r="BA17" s="220">
        <f t="shared" si="17"/>
        <v>0</v>
      </c>
      <c r="BB17" s="219">
        <f t="shared" si="18"/>
        <v>0</v>
      </c>
      <c r="BC17" s="221">
        <f t="shared" si="19"/>
        <v>0</v>
      </c>
      <c r="BD17" s="222">
        <v>0</v>
      </c>
      <c r="BE17" s="222">
        <f t="shared" si="20"/>
        <v>0</v>
      </c>
      <c r="BF17" s="221">
        <f t="shared" si="21"/>
        <v>0</v>
      </c>
      <c r="BG17" s="222">
        <v>0</v>
      </c>
      <c r="BH17" s="222">
        <f t="shared" si="22"/>
        <v>0</v>
      </c>
      <c r="BI17" s="221">
        <f t="shared" si="23"/>
        <v>0</v>
      </c>
      <c r="BJ17" s="223">
        <f t="shared" si="24"/>
        <v>0</v>
      </c>
      <c r="BK17" s="224">
        <v>0</v>
      </c>
      <c r="BL17" s="224">
        <f t="shared" si="25"/>
        <v>0</v>
      </c>
      <c r="BM17" s="224">
        <f t="shared" si="26"/>
        <v>0</v>
      </c>
      <c r="BN17" s="224">
        <v>0</v>
      </c>
      <c r="BO17" s="224">
        <f t="shared" si="27"/>
        <v>0</v>
      </c>
      <c r="BP17" s="223">
        <f t="shared" si="28"/>
        <v>0</v>
      </c>
      <c r="BQ17" s="225">
        <f t="shared" si="29"/>
        <v>0</v>
      </c>
      <c r="BR17" s="226">
        <v>0</v>
      </c>
      <c r="BS17" s="226">
        <f t="shared" si="30"/>
        <v>0</v>
      </c>
      <c r="BT17" s="226">
        <f t="shared" si="31"/>
        <v>0</v>
      </c>
      <c r="BU17" s="226">
        <v>0</v>
      </c>
      <c r="BV17" s="226">
        <f t="shared" si="32"/>
        <v>0</v>
      </c>
      <c r="BW17" s="225">
        <f t="shared" si="33"/>
        <v>0</v>
      </c>
      <c r="BX17" s="227">
        <f t="shared" si="34"/>
        <v>0</v>
      </c>
      <c r="BY17" s="228">
        <v>0</v>
      </c>
      <c r="BZ17" s="228">
        <f t="shared" si="35"/>
        <v>0</v>
      </c>
      <c r="CA17" s="228">
        <f t="shared" si="36"/>
        <v>0</v>
      </c>
      <c r="CB17" s="228">
        <v>0</v>
      </c>
      <c r="CC17" s="228">
        <f t="shared" si="37"/>
        <v>0</v>
      </c>
      <c r="CD17" s="227">
        <f t="shared" si="38"/>
        <v>0</v>
      </c>
      <c r="CE17" s="395">
        <f t="shared" si="39"/>
        <v>0</v>
      </c>
      <c r="CF17" s="396">
        <v>0</v>
      </c>
      <c r="CG17" s="396">
        <f t="shared" si="45"/>
        <v>0</v>
      </c>
      <c r="CH17" s="396">
        <f t="shared" si="40"/>
        <v>0</v>
      </c>
      <c r="CI17" s="396">
        <v>0</v>
      </c>
      <c r="CJ17" s="396">
        <f t="shared" si="46"/>
        <v>0</v>
      </c>
      <c r="CK17" s="395">
        <f t="shared" si="41"/>
        <v>0</v>
      </c>
      <c r="CL17" s="229">
        <f t="shared" si="42"/>
        <v>0</v>
      </c>
      <c r="CM17" s="230">
        <v>0</v>
      </c>
      <c r="CN17" s="230">
        <f t="shared" si="47"/>
        <v>0</v>
      </c>
      <c r="CO17" s="230">
        <f t="shared" si="48"/>
        <v>0</v>
      </c>
      <c r="CP17" s="230">
        <v>0</v>
      </c>
      <c r="CQ17" s="230">
        <f t="shared" si="49"/>
        <v>0</v>
      </c>
      <c r="CR17" s="229">
        <f t="shared" si="50"/>
        <v>0</v>
      </c>
    </row>
    <row r="18" spans="1:96" s="251" customFormat="1">
      <c r="A18" s="232"/>
      <c r="B18" s="232"/>
      <c r="C18" s="233" t="s">
        <v>147</v>
      </c>
      <c r="D18" s="252" t="s">
        <v>154</v>
      </c>
      <c r="E18" s="213">
        <v>83.07</v>
      </c>
      <c r="F18" s="213"/>
      <c r="G18" s="214">
        <v>0</v>
      </c>
      <c r="H18" s="213"/>
      <c r="I18" s="214">
        <v>0</v>
      </c>
      <c r="J18" s="213"/>
      <c r="K18" s="214">
        <v>1.4210854715202004E-14</v>
      </c>
      <c r="L18" s="213"/>
      <c r="M18" s="214">
        <v>0</v>
      </c>
      <c r="N18" s="214"/>
      <c r="O18" s="214">
        <v>0</v>
      </c>
      <c r="P18" s="214"/>
      <c r="Q18" s="214">
        <v>0</v>
      </c>
      <c r="R18" s="214"/>
      <c r="S18" s="214">
        <v>0</v>
      </c>
      <c r="T18" s="214"/>
      <c r="U18" s="214">
        <f t="shared" si="43"/>
        <v>0</v>
      </c>
      <c r="V18" s="214"/>
      <c r="W18" s="214">
        <v>83.070000000000007</v>
      </c>
      <c r="X18" s="214"/>
      <c r="Y18" s="235">
        <v>0.2</v>
      </c>
      <c r="Z18" s="236"/>
      <c r="AA18" s="377">
        <f t="shared" si="0"/>
        <v>83.070000000000007</v>
      </c>
      <c r="AB18" s="378">
        <v>132.47999999999982</v>
      </c>
      <c r="AC18" s="377">
        <f t="shared" si="44"/>
        <v>1.38</v>
      </c>
      <c r="AD18" s="375">
        <f t="shared" si="1"/>
        <v>133.85999999999981</v>
      </c>
      <c r="AE18" s="378">
        <v>130.65999999999994</v>
      </c>
      <c r="AF18" s="377">
        <f t="shared" si="2"/>
        <v>1.38</v>
      </c>
      <c r="AG18" s="377">
        <f t="shared" si="3"/>
        <v>132.03999999999994</v>
      </c>
      <c r="AH18" s="217">
        <f t="shared" si="4"/>
        <v>83.07</v>
      </c>
      <c r="AI18" s="237">
        <v>132.47999999999982</v>
      </c>
      <c r="AJ18" s="217">
        <f t="shared" si="5"/>
        <v>1.38</v>
      </c>
      <c r="AK18" s="237">
        <f t="shared" si="6"/>
        <v>133.85999999999981</v>
      </c>
      <c r="AL18" s="237">
        <v>130.65999999999994</v>
      </c>
      <c r="AM18" s="217">
        <f t="shared" si="7"/>
        <v>1.38</v>
      </c>
      <c r="AN18" s="237">
        <f t="shared" si="8"/>
        <v>132.03999999999994</v>
      </c>
      <c r="AO18" s="218">
        <f t="shared" si="9"/>
        <v>0</v>
      </c>
      <c r="AP18" s="218">
        <v>0</v>
      </c>
      <c r="AQ18" s="218">
        <f t="shared" si="10"/>
        <v>0</v>
      </c>
      <c r="AR18" s="238">
        <f t="shared" si="11"/>
        <v>0</v>
      </c>
      <c r="AS18" s="218">
        <v>0</v>
      </c>
      <c r="AT18" s="218">
        <f t="shared" si="12"/>
        <v>0</v>
      </c>
      <c r="AU18" s="238">
        <f t="shared" si="13"/>
        <v>0</v>
      </c>
      <c r="AV18" s="219">
        <f t="shared" si="14"/>
        <v>0</v>
      </c>
      <c r="AW18" s="219">
        <v>0</v>
      </c>
      <c r="AX18" s="220">
        <f t="shared" si="15"/>
        <v>0</v>
      </c>
      <c r="AY18" s="219">
        <f t="shared" si="16"/>
        <v>0</v>
      </c>
      <c r="AZ18" s="220">
        <v>0</v>
      </c>
      <c r="BA18" s="220">
        <f t="shared" si="17"/>
        <v>0</v>
      </c>
      <c r="BB18" s="219">
        <f t="shared" si="18"/>
        <v>0</v>
      </c>
      <c r="BC18" s="221">
        <f t="shared" si="19"/>
        <v>1.4210854715202004E-14</v>
      </c>
      <c r="BD18" s="222">
        <v>0</v>
      </c>
      <c r="BE18" s="222">
        <f t="shared" si="20"/>
        <v>0</v>
      </c>
      <c r="BF18" s="221">
        <f t="shared" si="21"/>
        <v>0</v>
      </c>
      <c r="BG18" s="222">
        <v>0</v>
      </c>
      <c r="BH18" s="222">
        <f t="shared" si="22"/>
        <v>0</v>
      </c>
      <c r="BI18" s="221">
        <f t="shared" si="23"/>
        <v>0</v>
      </c>
      <c r="BJ18" s="223">
        <f t="shared" si="24"/>
        <v>0</v>
      </c>
      <c r="BK18" s="224">
        <v>0</v>
      </c>
      <c r="BL18" s="224">
        <f t="shared" si="25"/>
        <v>0</v>
      </c>
      <c r="BM18" s="224">
        <f t="shared" si="26"/>
        <v>0</v>
      </c>
      <c r="BN18" s="224">
        <v>0</v>
      </c>
      <c r="BO18" s="224">
        <f t="shared" si="27"/>
        <v>0</v>
      </c>
      <c r="BP18" s="223">
        <f t="shared" si="28"/>
        <v>0</v>
      </c>
      <c r="BQ18" s="225">
        <f t="shared" si="29"/>
        <v>0</v>
      </c>
      <c r="BR18" s="226">
        <v>0</v>
      </c>
      <c r="BS18" s="226">
        <f t="shared" si="30"/>
        <v>0</v>
      </c>
      <c r="BT18" s="226">
        <f t="shared" si="31"/>
        <v>0</v>
      </c>
      <c r="BU18" s="226">
        <v>0</v>
      </c>
      <c r="BV18" s="226">
        <f t="shared" si="32"/>
        <v>0</v>
      </c>
      <c r="BW18" s="225">
        <f t="shared" si="33"/>
        <v>0</v>
      </c>
      <c r="BX18" s="227">
        <f t="shared" si="34"/>
        <v>0</v>
      </c>
      <c r="BY18" s="228">
        <v>0</v>
      </c>
      <c r="BZ18" s="228">
        <f t="shared" si="35"/>
        <v>0</v>
      </c>
      <c r="CA18" s="228">
        <f t="shared" si="36"/>
        <v>0</v>
      </c>
      <c r="CB18" s="228">
        <v>0</v>
      </c>
      <c r="CC18" s="228">
        <f t="shared" si="37"/>
        <v>0</v>
      </c>
      <c r="CD18" s="227">
        <f t="shared" si="38"/>
        <v>0</v>
      </c>
      <c r="CE18" s="395">
        <f t="shared" si="39"/>
        <v>0</v>
      </c>
      <c r="CF18" s="396">
        <v>0</v>
      </c>
      <c r="CG18" s="396">
        <f t="shared" si="45"/>
        <v>0</v>
      </c>
      <c r="CH18" s="396">
        <f t="shared" si="40"/>
        <v>0</v>
      </c>
      <c r="CI18" s="396">
        <v>0</v>
      </c>
      <c r="CJ18" s="396">
        <f t="shared" si="46"/>
        <v>0</v>
      </c>
      <c r="CK18" s="395">
        <f t="shared" si="41"/>
        <v>0</v>
      </c>
      <c r="CL18" s="229">
        <f t="shared" si="42"/>
        <v>0</v>
      </c>
      <c r="CM18" s="230">
        <v>0</v>
      </c>
      <c r="CN18" s="230">
        <f t="shared" si="47"/>
        <v>0</v>
      </c>
      <c r="CO18" s="230">
        <f t="shared" si="48"/>
        <v>0</v>
      </c>
      <c r="CP18" s="230">
        <v>0</v>
      </c>
      <c r="CQ18" s="230">
        <f t="shared" si="49"/>
        <v>0</v>
      </c>
      <c r="CR18" s="229">
        <f t="shared" si="50"/>
        <v>0</v>
      </c>
    </row>
    <row r="19" spans="1:96" s="251" customFormat="1">
      <c r="A19" s="232"/>
      <c r="B19" s="232"/>
      <c r="C19" s="233" t="s">
        <v>147</v>
      </c>
      <c r="D19" s="252" t="s">
        <v>155</v>
      </c>
      <c r="E19" s="213">
        <v>0</v>
      </c>
      <c r="F19" s="213"/>
      <c r="G19" s="214">
        <v>0</v>
      </c>
      <c r="H19" s="213"/>
      <c r="I19" s="214">
        <v>0</v>
      </c>
      <c r="J19" s="213"/>
      <c r="K19" s="214">
        <v>0</v>
      </c>
      <c r="L19" s="213"/>
      <c r="M19" s="214">
        <v>0</v>
      </c>
      <c r="N19" s="214"/>
      <c r="O19" s="214">
        <v>0</v>
      </c>
      <c r="P19" s="214"/>
      <c r="Q19" s="214">
        <v>0</v>
      </c>
      <c r="R19" s="214"/>
      <c r="S19" s="214">
        <v>0</v>
      </c>
      <c r="T19" s="214"/>
      <c r="U19" s="214">
        <f t="shared" si="43"/>
        <v>0</v>
      </c>
      <c r="V19" s="214"/>
      <c r="W19" s="214">
        <v>0</v>
      </c>
      <c r="X19" s="214"/>
      <c r="Y19" s="235">
        <v>0.2</v>
      </c>
      <c r="Z19" s="236"/>
      <c r="AA19" s="377">
        <f t="shared" si="0"/>
        <v>0</v>
      </c>
      <c r="AB19" s="378">
        <v>0</v>
      </c>
      <c r="AC19" s="377">
        <f t="shared" si="44"/>
        <v>0</v>
      </c>
      <c r="AD19" s="375">
        <f t="shared" si="1"/>
        <v>0</v>
      </c>
      <c r="AE19" s="378">
        <v>0</v>
      </c>
      <c r="AF19" s="377">
        <f t="shared" si="2"/>
        <v>0</v>
      </c>
      <c r="AG19" s="377">
        <f t="shared" si="3"/>
        <v>0</v>
      </c>
      <c r="AH19" s="217">
        <f t="shared" si="4"/>
        <v>0</v>
      </c>
      <c r="AI19" s="237">
        <v>0</v>
      </c>
      <c r="AJ19" s="217">
        <f t="shared" si="5"/>
        <v>0</v>
      </c>
      <c r="AK19" s="237">
        <f t="shared" si="6"/>
        <v>0</v>
      </c>
      <c r="AL19" s="237">
        <v>0</v>
      </c>
      <c r="AM19" s="217">
        <f t="shared" si="7"/>
        <v>0</v>
      </c>
      <c r="AN19" s="237">
        <f t="shared" si="8"/>
        <v>0</v>
      </c>
      <c r="AO19" s="218">
        <f t="shared" si="9"/>
        <v>0</v>
      </c>
      <c r="AP19" s="218">
        <v>0</v>
      </c>
      <c r="AQ19" s="218">
        <f t="shared" si="10"/>
        <v>0</v>
      </c>
      <c r="AR19" s="238">
        <f t="shared" si="11"/>
        <v>0</v>
      </c>
      <c r="AS19" s="218">
        <v>0</v>
      </c>
      <c r="AT19" s="218">
        <f t="shared" si="12"/>
        <v>0</v>
      </c>
      <c r="AU19" s="238">
        <f t="shared" si="13"/>
        <v>0</v>
      </c>
      <c r="AV19" s="219">
        <f t="shared" si="14"/>
        <v>0</v>
      </c>
      <c r="AW19" s="219">
        <v>0</v>
      </c>
      <c r="AX19" s="220">
        <f t="shared" si="15"/>
        <v>0</v>
      </c>
      <c r="AY19" s="219">
        <f t="shared" si="16"/>
        <v>0</v>
      </c>
      <c r="AZ19" s="220">
        <v>0</v>
      </c>
      <c r="BA19" s="220">
        <f t="shared" si="17"/>
        <v>0</v>
      </c>
      <c r="BB19" s="219">
        <f t="shared" si="18"/>
        <v>0</v>
      </c>
      <c r="BC19" s="221">
        <f t="shared" si="19"/>
        <v>0</v>
      </c>
      <c r="BD19" s="222">
        <v>0</v>
      </c>
      <c r="BE19" s="222">
        <f t="shared" si="20"/>
        <v>0</v>
      </c>
      <c r="BF19" s="221">
        <f t="shared" si="21"/>
        <v>0</v>
      </c>
      <c r="BG19" s="222">
        <v>0</v>
      </c>
      <c r="BH19" s="222">
        <f t="shared" si="22"/>
        <v>0</v>
      </c>
      <c r="BI19" s="221">
        <f t="shared" si="23"/>
        <v>0</v>
      </c>
      <c r="BJ19" s="223">
        <f t="shared" si="24"/>
        <v>0</v>
      </c>
      <c r="BK19" s="224">
        <v>0</v>
      </c>
      <c r="BL19" s="224">
        <f t="shared" si="25"/>
        <v>0</v>
      </c>
      <c r="BM19" s="224">
        <f t="shared" si="26"/>
        <v>0</v>
      </c>
      <c r="BN19" s="224">
        <v>0</v>
      </c>
      <c r="BO19" s="224">
        <f t="shared" si="27"/>
        <v>0</v>
      </c>
      <c r="BP19" s="223">
        <f t="shared" si="28"/>
        <v>0</v>
      </c>
      <c r="BQ19" s="225">
        <f t="shared" si="29"/>
        <v>0</v>
      </c>
      <c r="BR19" s="226">
        <v>0</v>
      </c>
      <c r="BS19" s="226">
        <f t="shared" si="30"/>
        <v>0</v>
      </c>
      <c r="BT19" s="226">
        <f t="shared" si="31"/>
        <v>0</v>
      </c>
      <c r="BU19" s="226">
        <v>0</v>
      </c>
      <c r="BV19" s="226">
        <f t="shared" si="32"/>
        <v>0</v>
      </c>
      <c r="BW19" s="225">
        <f t="shared" si="33"/>
        <v>0</v>
      </c>
      <c r="BX19" s="227">
        <f t="shared" si="34"/>
        <v>0</v>
      </c>
      <c r="BY19" s="228">
        <v>0</v>
      </c>
      <c r="BZ19" s="228">
        <f t="shared" si="35"/>
        <v>0</v>
      </c>
      <c r="CA19" s="228">
        <f t="shared" si="36"/>
        <v>0</v>
      </c>
      <c r="CB19" s="228">
        <v>0</v>
      </c>
      <c r="CC19" s="228">
        <f t="shared" si="37"/>
        <v>0</v>
      </c>
      <c r="CD19" s="227">
        <f t="shared" si="38"/>
        <v>0</v>
      </c>
      <c r="CE19" s="395">
        <f t="shared" si="39"/>
        <v>0</v>
      </c>
      <c r="CF19" s="396">
        <v>0</v>
      </c>
      <c r="CG19" s="396">
        <f t="shared" si="45"/>
        <v>0</v>
      </c>
      <c r="CH19" s="396">
        <f t="shared" si="40"/>
        <v>0</v>
      </c>
      <c r="CI19" s="396">
        <v>0</v>
      </c>
      <c r="CJ19" s="396">
        <f t="shared" si="46"/>
        <v>0</v>
      </c>
      <c r="CK19" s="395">
        <f t="shared" si="41"/>
        <v>0</v>
      </c>
      <c r="CL19" s="229">
        <f t="shared" si="42"/>
        <v>0</v>
      </c>
      <c r="CM19" s="230">
        <v>0</v>
      </c>
      <c r="CN19" s="230">
        <f t="shared" si="47"/>
        <v>0</v>
      </c>
      <c r="CO19" s="230">
        <f t="shared" si="48"/>
        <v>0</v>
      </c>
      <c r="CP19" s="230">
        <v>0</v>
      </c>
      <c r="CQ19" s="230">
        <f t="shared" si="49"/>
        <v>0</v>
      </c>
      <c r="CR19" s="229">
        <f t="shared" si="50"/>
        <v>0</v>
      </c>
    </row>
    <row r="20" spans="1:96" s="251" customFormat="1">
      <c r="A20" s="232"/>
      <c r="B20" s="232"/>
      <c r="C20" s="233" t="s">
        <v>147</v>
      </c>
      <c r="D20" s="252" t="s">
        <v>156</v>
      </c>
      <c r="E20" s="213">
        <v>0</v>
      </c>
      <c r="F20" s="213"/>
      <c r="G20" s="214">
        <v>0</v>
      </c>
      <c r="H20" s="213"/>
      <c r="I20" s="214">
        <v>0</v>
      </c>
      <c r="J20" s="213"/>
      <c r="K20" s="214">
        <v>0</v>
      </c>
      <c r="L20" s="213"/>
      <c r="M20" s="214">
        <v>0</v>
      </c>
      <c r="N20" s="214"/>
      <c r="O20" s="214">
        <v>0</v>
      </c>
      <c r="P20" s="214"/>
      <c r="Q20" s="214">
        <v>0</v>
      </c>
      <c r="R20" s="214"/>
      <c r="S20" s="214">
        <v>0</v>
      </c>
      <c r="T20" s="214"/>
      <c r="U20" s="214">
        <f t="shared" si="43"/>
        <v>0</v>
      </c>
      <c r="V20" s="214"/>
      <c r="W20" s="214">
        <v>0</v>
      </c>
      <c r="X20" s="214"/>
      <c r="Y20" s="235">
        <v>0.2</v>
      </c>
      <c r="Z20" s="236"/>
      <c r="AA20" s="377">
        <f t="shared" si="0"/>
        <v>0</v>
      </c>
      <c r="AB20" s="378">
        <v>0</v>
      </c>
      <c r="AC20" s="377">
        <f t="shared" si="44"/>
        <v>0</v>
      </c>
      <c r="AD20" s="375">
        <f t="shared" si="1"/>
        <v>0</v>
      </c>
      <c r="AE20" s="378">
        <v>0</v>
      </c>
      <c r="AF20" s="377">
        <f t="shared" si="2"/>
        <v>0</v>
      </c>
      <c r="AG20" s="377">
        <f t="shared" si="3"/>
        <v>0</v>
      </c>
      <c r="AH20" s="217">
        <f t="shared" si="4"/>
        <v>0</v>
      </c>
      <c r="AI20" s="237">
        <v>0</v>
      </c>
      <c r="AJ20" s="217">
        <f t="shared" si="5"/>
        <v>0</v>
      </c>
      <c r="AK20" s="237">
        <f t="shared" si="6"/>
        <v>0</v>
      </c>
      <c r="AL20" s="237">
        <v>0</v>
      </c>
      <c r="AM20" s="217">
        <f t="shared" si="7"/>
        <v>0</v>
      </c>
      <c r="AN20" s="237">
        <f t="shared" si="8"/>
        <v>0</v>
      </c>
      <c r="AO20" s="218">
        <f t="shared" si="9"/>
        <v>0</v>
      </c>
      <c r="AP20" s="218">
        <v>0</v>
      </c>
      <c r="AQ20" s="218">
        <f t="shared" si="10"/>
        <v>0</v>
      </c>
      <c r="AR20" s="238">
        <f t="shared" si="11"/>
        <v>0</v>
      </c>
      <c r="AS20" s="218">
        <v>0</v>
      </c>
      <c r="AT20" s="218">
        <f t="shared" si="12"/>
        <v>0</v>
      </c>
      <c r="AU20" s="238">
        <f t="shared" si="13"/>
        <v>0</v>
      </c>
      <c r="AV20" s="219">
        <f t="shared" si="14"/>
        <v>0</v>
      </c>
      <c r="AW20" s="219">
        <v>0</v>
      </c>
      <c r="AX20" s="220">
        <f t="shared" si="15"/>
        <v>0</v>
      </c>
      <c r="AY20" s="219">
        <f t="shared" si="16"/>
        <v>0</v>
      </c>
      <c r="AZ20" s="220">
        <v>0</v>
      </c>
      <c r="BA20" s="220">
        <f t="shared" si="17"/>
        <v>0</v>
      </c>
      <c r="BB20" s="219">
        <f t="shared" si="18"/>
        <v>0</v>
      </c>
      <c r="BC20" s="221">
        <f t="shared" si="19"/>
        <v>0</v>
      </c>
      <c r="BD20" s="222">
        <v>0</v>
      </c>
      <c r="BE20" s="222">
        <f t="shared" si="20"/>
        <v>0</v>
      </c>
      <c r="BF20" s="221">
        <f t="shared" si="21"/>
        <v>0</v>
      </c>
      <c r="BG20" s="222">
        <v>0</v>
      </c>
      <c r="BH20" s="222">
        <f t="shared" si="22"/>
        <v>0</v>
      </c>
      <c r="BI20" s="221">
        <f t="shared" si="23"/>
        <v>0</v>
      </c>
      <c r="BJ20" s="223">
        <f t="shared" si="24"/>
        <v>0</v>
      </c>
      <c r="BK20" s="224">
        <v>0</v>
      </c>
      <c r="BL20" s="224">
        <f t="shared" si="25"/>
        <v>0</v>
      </c>
      <c r="BM20" s="224">
        <f t="shared" si="26"/>
        <v>0</v>
      </c>
      <c r="BN20" s="224">
        <v>0</v>
      </c>
      <c r="BO20" s="224">
        <f t="shared" si="27"/>
        <v>0</v>
      </c>
      <c r="BP20" s="223">
        <f t="shared" si="28"/>
        <v>0</v>
      </c>
      <c r="BQ20" s="225">
        <f t="shared" si="29"/>
        <v>0</v>
      </c>
      <c r="BR20" s="226">
        <v>0</v>
      </c>
      <c r="BS20" s="226">
        <f t="shared" si="30"/>
        <v>0</v>
      </c>
      <c r="BT20" s="226">
        <f t="shared" si="31"/>
        <v>0</v>
      </c>
      <c r="BU20" s="226">
        <v>0</v>
      </c>
      <c r="BV20" s="226">
        <f t="shared" si="32"/>
        <v>0</v>
      </c>
      <c r="BW20" s="225">
        <f t="shared" si="33"/>
        <v>0</v>
      </c>
      <c r="BX20" s="227">
        <f t="shared" si="34"/>
        <v>0</v>
      </c>
      <c r="BY20" s="228">
        <v>0</v>
      </c>
      <c r="BZ20" s="228">
        <f t="shared" si="35"/>
        <v>0</v>
      </c>
      <c r="CA20" s="228">
        <f t="shared" si="36"/>
        <v>0</v>
      </c>
      <c r="CB20" s="228">
        <v>0</v>
      </c>
      <c r="CC20" s="228">
        <f t="shared" si="37"/>
        <v>0</v>
      </c>
      <c r="CD20" s="227">
        <f t="shared" si="38"/>
        <v>0</v>
      </c>
      <c r="CE20" s="395">
        <f t="shared" si="39"/>
        <v>0</v>
      </c>
      <c r="CF20" s="396">
        <v>0</v>
      </c>
      <c r="CG20" s="396">
        <f t="shared" si="45"/>
        <v>0</v>
      </c>
      <c r="CH20" s="396">
        <f t="shared" si="40"/>
        <v>0</v>
      </c>
      <c r="CI20" s="396">
        <v>0</v>
      </c>
      <c r="CJ20" s="396">
        <f t="shared" si="46"/>
        <v>0</v>
      </c>
      <c r="CK20" s="395">
        <f t="shared" si="41"/>
        <v>0</v>
      </c>
      <c r="CL20" s="229">
        <f t="shared" si="42"/>
        <v>0</v>
      </c>
      <c r="CM20" s="230">
        <v>0</v>
      </c>
      <c r="CN20" s="230">
        <f t="shared" si="47"/>
        <v>0</v>
      </c>
      <c r="CO20" s="230">
        <f t="shared" si="48"/>
        <v>0</v>
      </c>
      <c r="CP20" s="230">
        <v>0</v>
      </c>
      <c r="CQ20" s="230">
        <f t="shared" si="49"/>
        <v>0</v>
      </c>
      <c r="CR20" s="229">
        <f t="shared" si="50"/>
        <v>0</v>
      </c>
    </row>
    <row r="21" spans="1:96" s="251" customFormat="1">
      <c r="A21" s="232"/>
      <c r="B21" s="232"/>
      <c r="C21" s="233" t="s">
        <v>157</v>
      </c>
      <c r="D21" s="252" t="s">
        <v>158</v>
      </c>
      <c r="E21" s="213">
        <v>1091.93</v>
      </c>
      <c r="F21" s="213"/>
      <c r="G21" s="214">
        <v>2600.4700000000003</v>
      </c>
      <c r="H21" s="213"/>
      <c r="I21" s="214">
        <v>-0.2000000000007276</v>
      </c>
      <c r="J21" s="213"/>
      <c r="K21" s="214">
        <v>-9.0949470177292824E-13</v>
      </c>
      <c r="L21" s="213"/>
      <c r="M21" s="214">
        <v>0</v>
      </c>
      <c r="N21" s="214"/>
      <c r="O21" s="214">
        <v>0</v>
      </c>
      <c r="P21" s="214"/>
      <c r="Q21" s="214">
        <v>0</v>
      </c>
      <c r="R21" s="214"/>
      <c r="S21" s="214">
        <v>1.8189894035458565E-12</v>
      </c>
      <c r="T21" s="214"/>
      <c r="U21" s="214">
        <f t="shared" si="43"/>
        <v>0</v>
      </c>
      <c r="V21" s="214"/>
      <c r="W21" s="214">
        <v>3692.2000000000003</v>
      </c>
      <c r="X21" s="214"/>
      <c r="Y21" s="235">
        <v>0.2</v>
      </c>
      <c r="Z21" s="236"/>
      <c r="AA21" s="377">
        <f t="shared" si="0"/>
        <v>3692.2000000000003</v>
      </c>
      <c r="AB21" s="378">
        <v>5685.6899999999978</v>
      </c>
      <c r="AC21" s="377">
        <f t="shared" si="44"/>
        <v>61.54</v>
      </c>
      <c r="AD21" s="375">
        <f t="shared" si="1"/>
        <v>5747.2299999999977</v>
      </c>
      <c r="AE21" s="378">
        <v>5606.4</v>
      </c>
      <c r="AF21" s="377">
        <f t="shared" si="2"/>
        <v>61.54</v>
      </c>
      <c r="AG21" s="377">
        <f t="shared" si="3"/>
        <v>5667.94</v>
      </c>
      <c r="AH21" s="217">
        <f t="shared" si="4"/>
        <v>1091.93</v>
      </c>
      <c r="AI21" s="237">
        <v>1743.9400000000028</v>
      </c>
      <c r="AJ21" s="217">
        <f t="shared" si="5"/>
        <v>18.2</v>
      </c>
      <c r="AK21" s="237">
        <f t="shared" si="6"/>
        <v>1762.1400000000028</v>
      </c>
      <c r="AL21" s="237">
        <v>1719.7800000000007</v>
      </c>
      <c r="AM21" s="217">
        <f t="shared" si="7"/>
        <v>18.2</v>
      </c>
      <c r="AN21" s="237">
        <f t="shared" si="8"/>
        <v>1737.9800000000007</v>
      </c>
      <c r="AO21" s="218">
        <f t="shared" si="9"/>
        <v>2600.4700000000003</v>
      </c>
      <c r="AP21" s="218">
        <v>3941.730000000005</v>
      </c>
      <c r="AQ21" s="218">
        <f t="shared" si="10"/>
        <v>43.34</v>
      </c>
      <c r="AR21" s="238">
        <f t="shared" si="11"/>
        <v>3985.0700000000052</v>
      </c>
      <c r="AS21" s="218">
        <v>3886.6100000000038</v>
      </c>
      <c r="AT21" s="218">
        <f t="shared" si="12"/>
        <v>43.34</v>
      </c>
      <c r="AU21" s="238">
        <f t="shared" si="13"/>
        <v>3929.9500000000039</v>
      </c>
      <c r="AV21" s="219">
        <f t="shared" si="14"/>
        <v>-0.2000000000007276</v>
      </c>
      <c r="AW21" s="219">
        <v>0.03</v>
      </c>
      <c r="AX21" s="220">
        <f t="shared" si="15"/>
        <v>0</v>
      </c>
      <c r="AY21" s="219">
        <f t="shared" si="16"/>
        <v>0.03</v>
      </c>
      <c r="AZ21" s="220">
        <v>0.03</v>
      </c>
      <c r="BA21" s="220">
        <f t="shared" si="17"/>
        <v>0</v>
      </c>
      <c r="BB21" s="219">
        <f t="shared" si="18"/>
        <v>0.03</v>
      </c>
      <c r="BC21" s="221">
        <f t="shared" si="19"/>
        <v>-9.0949470177292824E-13</v>
      </c>
      <c r="BD21" s="222">
        <v>0</v>
      </c>
      <c r="BE21" s="222">
        <f t="shared" si="20"/>
        <v>0</v>
      </c>
      <c r="BF21" s="221">
        <f t="shared" si="21"/>
        <v>0</v>
      </c>
      <c r="BG21" s="222">
        <v>0</v>
      </c>
      <c r="BH21" s="222">
        <f t="shared" si="22"/>
        <v>0</v>
      </c>
      <c r="BI21" s="221">
        <f t="shared" si="23"/>
        <v>0</v>
      </c>
      <c r="BJ21" s="223">
        <f t="shared" si="24"/>
        <v>0</v>
      </c>
      <c r="BK21" s="224">
        <v>0</v>
      </c>
      <c r="BL21" s="224">
        <f t="shared" si="25"/>
        <v>0</v>
      </c>
      <c r="BM21" s="224">
        <f t="shared" si="26"/>
        <v>0</v>
      </c>
      <c r="BN21" s="224">
        <v>0</v>
      </c>
      <c r="BO21" s="224">
        <f t="shared" si="27"/>
        <v>0</v>
      </c>
      <c r="BP21" s="223">
        <f t="shared" si="28"/>
        <v>0</v>
      </c>
      <c r="BQ21" s="225">
        <f t="shared" si="29"/>
        <v>0</v>
      </c>
      <c r="BR21" s="226">
        <v>0</v>
      </c>
      <c r="BS21" s="226">
        <f t="shared" si="30"/>
        <v>0</v>
      </c>
      <c r="BT21" s="226">
        <f t="shared" si="31"/>
        <v>0</v>
      </c>
      <c r="BU21" s="226">
        <v>0</v>
      </c>
      <c r="BV21" s="226">
        <f t="shared" si="32"/>
        <v>0</v>
      </c>
      <c r="BW21" s="225">
        <f t="shared" si="33"/>
        <v>0</v>
      </c>
      <c r="BX21" s="227">
        <f t="shared" si="34"/>
        <v>0</v>
      </c>
      <c r="BY21" s="228">
        <v>0</v>
      </c>
      <c r="BZ21" s="228">
        <f t="shared" si="35"/>
        <v>0</v>
      </c>
      <c r="CA21" s="228">
        <f t="shared" si="36"/>
        <v>0</v>
      </c>
      <c r="CB21" s="228">
        <v>0</v>
      </c>
      <c r="CC21" s="228">
        <f t="shared" si="37"/>
        <v>0</v>
      </c>
      <c r="CD21" s="227">
        <f t="shared" si="38"/>
        <v>0</v>
      </c>
      <c r="CE21" s="395">
        <f t="shared" si="39"/>
        <v>1.8189894035458565E-12</v>
      </c>
      <c r="CF21" s="396">
        <v>0</v>
      </c>
      <c r="CG21" s="396">
        <f t="shared" si="45"/>
        <v>0</v>
      </c>
      <c r="CH21" s="396">
        <f t="shared" si="40"/>
        <v>0</v>
      </c>
      <c r="CI21" s="396">
        <v>0</v>
      </c>
      <c r="CJ21" s="396">
        <f t="shared" si="46"/>
        <v>0</v>
      </c>
      <c r="CK21" s="395">
        <f t="shared" si="41"/>
        <v>0</v>
      </c>
      <c r="CL21" s="229">
        <f t="shared" si="42"/>
        <v>0</v>
      </c>
      <c r="CM21" s="230">
        <v>0</v>
      </c>
      <c r="CN21" s="230">
        <f t="shared" si="47"/>
        <v>0</v>
      </c>
      <c r="CO21" s="230">
        <f t="shared" si="48"/>
        <v>0</v>
      </c>
      <c r="CP21" s="230">
        <v>0</v>
      </c>
      <c r="CQ21" s="230">
        <f t="shared" si="49"/>
        <v>0</v>
      </c>
      <c r="CR21" s="229">
        <f t="shared" si="50"/>
        <v>0</v>
      </c>
    </row>
    <row r="22" spans="1:96" s="251" customFormat="1">
      <c r="A22" s="232"/>
      <c r="B22" s="232"/>
      <c r="C22" s="233" t="s">
        <v>157</v>
      </c>
      <c r="D22" s="252" t="s">
        <v>159</v>
      </c>
      <c r="E22" s="213">
        <v>2150.48</v>
      </c>
      <c r="F22" s="213"/>
      <c r="G22" s="214">
        <v>6.1399999999998727</v>
      </c>
      <c r="H22" s="213"/>
      <c r="I22" s="214">
        <v>0</v>
      </c>
      <c r="J22" s="213"/>
      <c r="K22" s="214">
        <v>9.0949470177292824E-13</v>
      </c>
      <c r="L22" s="213"/>
      <c r="M22" s="214">
        <v>0</v>
      </c>
      <c r="N22" s="214"/>
      <c r="O22" s="214">
        <v>0</v>
      </c>
      <c r="P22" s="214"/>
      <c r="Q22" s="214">
        <v>0</v>
      </c>
      <c r="R22" s="214"/>
      <c r="S22" s="214">
        <v>-9.0949470177292824E-13</v>
      </c>
      <c r="T22" s="214"/>
      <c r="U22" s="214">
        <f t="shared" si="43"/>
        <v>0</v>
      </c>
      <c r="V22" s="214"/>
      <c r="W22" s="214">
        <v>2156.62</v>
      </c>
      <c r="X22" s="214"/>
      <c r="Y22" s="235">
        <v>0.2</v>
      </c>
      <c r="Z22" s="236"/>
      <c r="AA22" s="377">
        <f t="shared" si="0"/>
        <v>2156.62</v>
      </c>
      <c r="AB22" s="378">
        <v>3449.4300000000044</v>
      </c>
      <c r="AC22" s="377">
        <f t="shared" si="44"/>
        <v>35.94</v>
      </c>
      <c r="AD22" s="375">
        <f t="shared" si="1"/>
        <v>3485.3700000000044</v>
      </c>
      <c r="AE22" s="378">
        <v>3401.040000000005</v>
      </c>
      <c r="AF22" s="377">
        <f t="shared" si="2"/>
        <v>35.94</v>
      </c>
      <c r="AG22" s="377">
        <f t="shared" si="3"/>
        <v>3436.980000000005</v>
      </c>
      <c r="AH22" s="217">
        <f t="shared" si="4"/>
        <v>2150.48</v>
      </c>
      <c r="AI22" s="237">
        <v>3440.0300000000038</v>
      </c>
      <c r="AJ22" s="217">
        <f t="shared" si="5"/>
        <v>35.840000000000003</v>
      </c>
      <c r="AK22" s="237">
        <f t="shared" si="6"/>
        <v>3475.870000000004</v>
      </c>
      <c r="AL22" s="237">
        <v>3391.6400000000035</v>
      </c>
      <c r="AM22" s="217">
        <f t="shared" si="7"/>
        <v>35.840000000000003</v>
      </c>
      <c r="AN22" s="237">
        <f t="shared" si="8"/>
        <v>3427.4800000000037</v>
      </c>
      <c r="AO22" s="218">
        <f t="shared" si="9"/>
        <v>6.1399999999998727</v>
      </c>
      <c r="AP22" s="218">
        <v>9.3999999999999826</v>
      </c>
      <c r="AQ22" s="218">
        <f t="shared" si="10"/>
        <v>0.1</v>
      </c>
      <c r="AR22" s="238">
        <f t="shared" si="11"/>
        <v>9.4999999999999822</v>
      </c>
      <c r="AS22" s="218">
        <v>9.3999999999999826</v>
      </c>
      <c r="AT22" s="218">
        <f t="shared" si="12"/>
        <v>0.1</v>
      </c>
      <c r="AU22" s="238">
        <f t="shared" si="13"/>
        <v>9.4999999999999822</v>
      </c>
      <c r="AV22" s="219">
        <f t="shared" si="14"/>
        <v>0</v>
      </c>
      <c r="AW22" s="219">
        <v>0</v>
      </c>
      <c r="AX22" s="220">
        <f t="shared" si="15"/>
        <v>0</v>
      </c>
      <c r="AY22" s="219">
        <f t="shared" si="16"/>
        <v>0</v>
      </c>
      <c r="AZ22" s="220">
        <v>0</v>
      </c>
      <c r="BA22" s="220">
        <f t="shared" si="17"/>
        <v>0</v>
      </c>
      <c r="BB22" s="219">
        <f t="shared" si="18"/>
        <v>0</v>
      </c>
      <c r="BC22" s="221">
        <f t="shared" si="19"/>
        <v>9.0949470177292824E-13</v>
      </c>
      <c r="BD22" s="222">
        <v>0</v>
      </c>
      <c r="BE22" s="222">
        <f t="shared" si="20"/>
        <v>0</v>
      </c>
      <c r="BF22" s="221">
        <f t="shared" si="21"/>
        <v>0</v>
      </c>
      <c r="BG22" s="222">
        <v>0</v>
      </c>
      <c r="BH22" s="222">
        <f t="shared" si="22"/>
        <v>0</v>
      </c>
      <c r="BI22" s="221">
        <f t="shared" si="23"/>
        <v>0</v>
      </c>
      <c r="BJ22" s="223">
        <f t="shared" si="24"/>
        <v>0</v>
      </c>
      <c r="BK22" s="224">
        <v>0</v>
      </c>
      <c r="BL22" s="224">
        <f t="shared" si="25"/>
        <v>0</v>
      </c>
      <c r="BM22" s="224">
        <f t="shared" si="26"/>
        <v>0</v>
      </c>
      <c r="BN22" s="224">
        <v>0</v>
      </c>
      <c r="BO22" s="224">
        <f t="shared" si="27"/>
        <v>0</v>
      </c>
      <c r="BP22" s="223">
        <f t="shared" si="28"/>
        <v>0</v>
      </c>
      <c r="BQ22" s="225">
        <f t="shared" si="29"/>
        <v>0</v>
      </c>
      <c r="BR22" s="226">
        <v>0</v>
      </c>
      <c r="BS22" s="226">
        <f t="shared" si="30"/>
        <v>0</v>
      </c>
      <c r="BT22" s="226">
        <f t="shared" si="31"/>
        <v>0</v>
      </c>
      <c r="BU22" s="226">
        <v>0</v>
      </c>
      <c r="BV22" s="226">
        <f t="shared" si="32"/>
        <v>0</v>
      </c>
      <c r="BW22" s="225">
        <f t="shared" si="33"/>
        <v>0</v>
      </c>
      <c r="BX22" s="227">
        <f t="shared" si="34"/>
        <v>0</v>
      </c>
      <c r="BY22" s="228">
        <v>0</v>
      </c>
      <c r="BZ22" s="228">
        <f t="shared" si="35"/>
        <v>0</v>
      </c>
      <c r="CA22" s="228">
        <f t="shared" si="36"/>
        <v>0</v>
      </c>
      <c r="CB22" s="228">
        <v>0</v>
      </c>
      <c r="CC22" s="228">
        <f t="shared" si="37"/>
        <v>0</v>
      </c>
      <c r="CD22" s="227">
        <f t="shared" si="38"/>
        <v>0</v>
      </c>
      <c r="CE22" s="395">
        <f t="shared" si="39"/>
        <v>-9.0949470177292824E-13</v>
      </c>
      <c r="CF22" s="396">
        <v>0</v>
      </c>
      <c r="CG22" s="396">
        <f t="shared" si="45"/>
        <v>0</v>
      </c>
      <c r="CH22" s="396">
        <f t="shared" si="40"/>
        <v>0</v>
      </c>
      <c r="CI22" s="396">
        <v>0</v>
      </c>
      <c r="CJ22" s="396">
        <f t="shared" si="46"/>
        <v>0</v>
      </c>
      <c r="CK22" s="395">
        <f t="shared" si="41"/>
        <v>0</v>
      </c>
      <c r="CL22" s="229">
        <f t="shared" si="42"/>
        <v>0</v>
      </c>
      <c r="CM22" s="230">
        <v>0</v>
      </c>
      <c r="CN22" s="230">
        <f t="shared" si="47"/>
        <v>0</v>
      </c>
      <c r="CO22" s="230">
        <f t="shared" si="48"/>
        <v>0</v>
      </c>
      <c r="CP22" s="230">
        <v>0</v>
      </c>
      <c r="CQ22" s="230">
        <f t="shared" si="49"/>
        <v>0</v>
      </c>
      <c r="CR22" s="229">
        <f t="shared" si="50"/>
        <v>0</v>
      </c>
    </row>
    <row r="23" spans="1:96" s="251" customFormat="1">
      <c r="A23" s="232"/>
      <c r="B23" s="232"/>
      <c r="C23" s="233" t="s">
        <v>157</v>
      </c>
      <c r="D23" s="252" t="s">
        <v>160</v>
      </c>
      <c r="E23" s="213">
        <v>48.570000000000007</v>
      </c>
      <c r="F23" s="213"/>
      <c r="G23" s="214">
        <v>10.280000000000001</v>
      </c>
      <c r="H23" s="213"/>
      <c r="I23" s="214">
        <v>0</v>
      </c>
      <c r="J23" s="213"/>
      <c r="K23" s="214">
        <v>-1.4210854715202004E-14</v>
      </c>
      <c r="L23" s="213"/>
      <c r="M23" s="214">
        <v>0</v>
      </c>
      <c r="N23" s="214"/>
      <c r="O23" s="214">
        <v>0</v>
      </c>
      <c r="P23" s="214"/>
      <c r="Q23" s="214">
        <v>0</v>
      </c>
      <c r="R23" s="214"/>
      <c r="S23" s="214">
        <v>1.4210854715202004E-14</v>
      </c>
      <c r="T23" s="214"/>
      <c r="U23" s="214">
        <f t="shared" si="43"/>
        <v>0</v>
      </c>
      <c r="V23" s="214"/>
      <c r="W23" s="214">
        <v>58.850000000000009</v>
      </c>
      <c r="X23" s="214"/>
      <c r="Y23" s="235">
        <v>0.2</v>
      </c>
      <c r="Z23" s="236"/>
      <c r="AA23" s="377">
        <f t="shared" si="0"/>
        <v>58.850000000000009</v>
      </c>
      <c r="AB23" s="378">
        <v>93.240000000000023</v>
      </c>
      <c r="AC23" s="377">
        <f t="shared" si="44"/>
        <v>0.98</v>
      </c>
      <c r="AD23" s="375">
        <f t="shared" si="1"/>
        <v>94.220000000000027</v>
      </c>
      <c r="AE23" s="378">
        <v>92.329999999999941</v>
      </c>
      <c r="AF23" s="377">
        <f t="shared" si="2"/>
        <v>0.98</v>
      </c>
      <c r="AG23" s="377">
        <f t="shared" si="3"/>
        <v>93.309999999999945</v>
      </c>
      <c r="AH23" s="217">
        <f t="shared" si="4"/>
        <v>48.570000000000007</v>
      </c>
      <c r="AI23" s="237">
        <v>77.400000000000105</v>
      </c>
      <c r="AJ23" s="217">
        <f t="shared" si="5"/>
        <v>0.81</v>
      </c>
      <c r="AK23" s="237">
        <f t="shared" si="6"/>
        <v>78.210000000000107</v>
      </c>
      <c r="AL23" s="237">
        <v>76.489999999999895</v>
      </c>
      <c r="AM23" s="217">
        <f t="shared" si="7"/>
        <v>0.81</v>
      </c>
      <c r="AN23" s="237">
        <f t="shared" si="8"/>
        <v>77.299999999999898</v>
      </c>
      <c r="AO23" s="218">
        <f t="shared" si="9"/>
        <v>10.280000000000001</v>
      </c>
      <c r="AP23" s="218">
        <v>15.839999999999995</v>
      </c>
      <c r="AQ23" s="218">
        <f t="shared" si="10"/>
        <v>0.17</v>
      </c>
      <c r="AR23" s="238">
        <f t="shared" si="11"/>
        <v>16.009999999999994</v>
      </c>
      <c r="AS23" s="218">
        <v>15.839999999999995</v>
      </c>
      <c r="AT23" s="218">
        <f t="shared" si="12"/>
        <v>0.17</v>
      </c>
      <c r="AU23" s="238">
        <f t="shared" si="13"/>
        <v>16.009999999999994</v>
      </c>
      <c r="AV23" s="219">
        <f t="shared" si="14"/>
        <v>0</v>
      </c>
      <c r="AW23" s="219">
        <v>0</v>
      </c>
      <c r="AX23" s="220">
        <f t="shared" si="15"/>
        <v>0</v>
      </c>
      <c r="AY23" s="219">
        <f t="shared" si="16"/>
        <v>0</v>
      </c>
      <c r="AZ23" s="220">
        <v>0</v>
      </c>
      <c r="BA23" s="220">
        <f t="shared" si="17"/>
        <v>0</v>
      </c>
      <c r="BB23" s="219">
        <f t="shared" si="18"/>
        <v>0</v>
      </c>
      <c r="BC23" s="221">
        <f t="shared" si="19"/>
        <v>-1.4210854715202004E-14</v>
      </c>
      <c r="BD23" s="222">
        <v>0</v>
      </c>
      <c r="BE23" s="222">
        <f t="shared" si="20"/>
        <v>0</v>
      </c>
      <c r="BF23" s="221">
        <f t="shared" si="21"/>
        <v>0</v>
      </c>
      <c r="BG23" s="222">
        <v>0</v>
      </c>
      <c r="BH23" s="222">
        <f t="shared" si="22"/>
        <v>0</v>
      </c>
      <c r="BI23" s="221">
        <f t="shared" si="23"/>
        <v>0</v>
      </c>
      <c r="BJ23" s="223">
        <f t="shared" si="24"/>
        <v>0</v>
      </c>
      <c r="BK23" s="224">
        <v>0</v>
      </c>
      <c r="BL23" s="224">
        <f t="shared" si="25"/>
        <v>0</v>
      </c>
      <c r="BM23" s="224">
        <f t="shared" si="26"/>
        <v>0</v>
      </c>
      <c r="BN23" s="224">
        <v>0</v>
      </c>
      <c r="BO23" s="224">
        <f t="shared" si="27"/>
        <v>0</v>
      </c>
      <c r="BP23" s="223">
        <f t="shared" si="28"/>
        <v>0</v>
      </c>
      <c r="BQ23" s="225">
        <f t="shared" si="29"/>
        <v>0</v>
      </c>
      <c r="BR23" s="226">
        <v>0</v>
      </c>
      <c r="BS23" s="226">
        <f t="shared" si="30"/>
        <v>0</v>
      </c>
      <c r="BT23" s="226">
        <f t="shared" si="31"/>
        <v>0</v>
      </c>
      <c r="BU23" s="226">
        <v>0</v>
      </c>
      <c r="BV23" s="226">
        <f t="shared" si="32"/>
        <v>0</v>
      </c>
      <c r="BW23" s="225">
        <f t="shared" si="33"/>
        <v>0</v>
      </c>
      <c r="BX23" s="227">
        <f t="shared" si="34"/>
        <v>0</v>
      </c>
      <c r="BY23" s="228">
        <v>0</v>
      </c>
      <c r="BZ23" s="228">
        <f t="shared" si="35"/>
        <v>0</v>
      </c>
      <c r="CA23" s="228">
        <f t="shared" si="36"/>
        <v>0</v>
      </c>
      <c r="CB23" s="228">
        <v>0</v>
      </c>
      <c r="CC23" s="228">
        <f t="shared" si="37"/>
        <v>0</v>
      </c>
      <c r="CD23" s="227">
        <f t="shared" si="38"/>
        <v>0</v>
      </c>
      <c r="CE23" s="395">
        <f t="shared" si="39"/>
        <v>1.4210854715202004E-14</v>
      </c>
      <c r="CF23" s="396">
        <v>0</v>
      </c>
      <c r="CG23" s="396">
        <f t="shared" si="45"/>
        <v>0</v>
      </c>
      <c r="CH23" s="396">
        <f t="shared" si="40"/>
        <v>0</v>
      </c>
      <c r="CI23" s="396">
        <v>0</v>
      </c>
      <c r="CJ23" s="396">
        <f t="shared" si="46"/>
        <v>0</v>
      </c>
      <c r="CK23" s="395">
        <f t="shared" si="41"/>
        <v>0</v>
      </c>
      <c r="CL23" s="229">
        <f t="shared" si="42"/>
        <v>0</v>
      </c>
      <c r="CM23" s="230">
        <v>0</v>
      </c>
      <c r="CN23" s="230">
        <f t="shared" si="47"/>
        <v>0</v>
      </c>
      <c r="CO23" s="230">
        <f t="shared" si="48"/>
        <v>0</v>
      </c>
      <c r="CP23" s="230">
        <v>0</v>
      </c>
      <c r="CQ23" s="230">
        <f t="shared" si="49"/>
        <v>0</v>
      </c>
      <c r="CR23" s="229">
        <f t="shared" si="50"/>
        <v>0</v>
      </c>
    </row>
    <row r="24" spans="1:96" s="251" customFormat="1">
      <c r="A24" s="232"/>
      <c r="B24" s="232"/>
      <c r="C24" s="233" t="s">
        <v>161</v>
      </c>
      <c r="D24" s="252" t="s">
        <v>162</v>
      </c>
      <c r="E24" s="213">
        <v>7952.4400000000005</v>
      </c>
      <c r="F24" s="213"/>
      <c r="G24" s="214">
        <v>938.29000000000087</v>
      </c>
      <c r="H24" s="213"/>
      <c r="I24" s="214">
        <v>0</v>
      </c>
      <c r="J24" s="213"/>
      <c r="K24" s="214">
        <v>-3.637978807091713E-12</v>
      </c>
      <c r="L24" s="213"/>
      <c r="M24" s="214">
        <v>0</v>
      </c>
      <c r="N24" s="214"/>
      <c r="O24" s="214">
        <v>0</v>
      </c>
      <c r="P24" s="214"/>
      <c r="Q24" s="214">
        <v>0</v>
      </c>
      <c r="R24" s="214"/>
      <c r="S24" s="214">
        <v>3.637978807091713E-12</v>
      </c>
      <c r="T24" s="214"/>
      <c r="U24" s="214">
        <f t="shared" si="43"/>
        <v>0</v>
      </c>
      <c r="V24" s="214"/>
      <c r="W24" s="214">
        <v>8890.7300000000014</v>
      </c>
      <c r="X24" s="214"/>
      <c r="Y24" s="235">
        <v>0.2</v>
      </c>
      <c r="Z24" s="236"/>
      <c r="AA24" s="377">
        <f t="shared" si="0"/>
        <v>8890.7300000000014</v>
      </c>
      <c r="AB24" s="378">
        <v>13747.500000000016</v>
      </c>
      <c r="AC24" s="377">
        <f t="shared" si="44"/>
        <v>148.18</v>
      </c>
      <c r="AD24" s="375">
        <f t="shared" si="1"/>
        <v>13895.680000000017</v>
      </c>
      <c r="AE24" s="378">
        <v>13555.390000000003</v>
      </c>
      <c r="AF24" s="377">
        <f t="shared" si="2"/>
        <v>148.18</v>
      </c>
      <c r="AG24" s="377">
        <f t="shared" si="3"/>
        <v>13703.570000000003</v>
      </c>
      <c r="AH24" s="217">
        <f t="shared" si="4"/>
        <v>7952.4400000000005</v>
      </c>
      <c r="AI24" s="237">
        <v>12593.460000000028</v>
      </c>
      <c r="AJ24" s="217">
        <f t="shared" si="5"/>
        <v>132.54</v>
      </c>
      <c r="AK24" s="237">
        <f t="shared" si="6"/>
        <v>12726.000000000029</v>
      </c>
      <c r="AL24" s="237">
        <v>12416.740000000013</v>
      </c>
      <c r="AM24" s="217">
        <f t="shared" si="7"/>
        <v>132.54</v>
      </c>
      <c r="AN24" s="237">
        <f t="shared" si="8"/>
        <v>12549.280000000013</v>
      </c>
      <c r="AO24" s="218">
        <f t="shared" si="9"/>
        <v>938.29000000000087</v>
      </c>
      <c r="AP24" s="218">
        <v>1154.03</v>
      </c>
      <c r="AQ24" s="218">
        <f t="shared" si="10"/>
        <v>15.64</v>
      </c>
      <c r="AR24" s="238">
        <f t="shared" si="11"/>
        <v>1169.67</v>
      </c>
      <c r="AS24" s="218">
        <v>1138.4399999999998</v>
      </c>
      <c r="AT24" s="218">
        <f t="shared" si="12"/>
        <v>15.64</v>
      </c>
      <c r="AU24" s="238">
        <f t="shared" si="13"/>
        <v>1154.08</v>
      </c>
      <c r="AV24" s="219">
        <f t="shared" si="14"/>
        <v>0</v>
      </c>
      <c r="AW24" s="219">
        <v>0</v>
      </c>
      <c r="AX24" s="220">
        <f t="shared" si="15"/>
        <v>0</v>
      </c>
      <c r="AY24" s="219">
        <f t="shared" si="16"/>
        <v>0</v>
      </c>
      <c r="AZ24" s="220">
        <v>0</v>
      </c>
      <c r="BA24" s="220">
        <f t="shared" si="17"/>
        <v>0</v>
      </c>
      <c r="BB24" s="219">
        <f t="shared" si="18"/>
        <v>0</v>
      </c>
      <c r="BC24" s="221">
        <f t="shared" si="19"/>
        <v>-3.637978807091713E-12</v>
      </c>
      <c r="BD24" s="222">
        <v>0</v>
      </c>
      <c r="BE24" s="222">
        <f t="shared" si="20"/>
        <v>0</v>
      </c>
      <c r="BF24" s="221">
        <f t="shared" si="21"/>
        <v>0</v>
      </c>
      <c r="BG24" s="222">
        <v>0</v>
      </c>
      <c r="BH24" s="222">
        <f t="shared" si="22"/>
        <v>0</v>
      </c>
      <c r="BI24" s="221">
        <f t="shared" si="23"/>
        <v>0</v>
      </c>
      <c r="BJ24" s="223">
        <f t="shared" si="24"/>
        <v>0</v>
      </c>
      <c r="BK24" s="224">
        <v>0</v>
      </c>
      <c r="BL24" s="224">
        <f t="shared" si="25"/>
        <v>0</v>
      </c>
      <c r="BM24" s="224">
        <f t="shared" si="26"/>
        <v>0</v>
      </c>
      <c r="BN24" s="224">
        <v>0</v>
      </c>
      <c r="BO24" s="224">
        <f t="shared" si="27"/>
        <v>0</v>
      </c>
      <c r="BP24" s="223">
        <f t="shared" si="28"/>
        <v>0</v>
      </c>
      <c r="BQ24" s="225">
        <f t="shared" si="29"/>
        <v>0</v>
      </c>
      <c r="BR24" s="226">
        <v>0</v>
      </c>
      <c r="BS24" s="226">
        <f t="shared" si="30"/>
        <v>0</v>
      </c>
      <c r="BT24" s="226">
        <f t="shared" si="31"/>
        <v>0</v>
      </c>
      <c r="BU24" s="226">
        <v>0</v>
      </c>
      <c r="BV24" s="226">
        <f t="shared" si="32"/>
        <v>0</v>
      </c>
      <c r="BW24" s="225">
        <f t="shared" si="33"/>
        <v>0</v>
      </c>
      <c r="BX24" s="227">
        <f t="shared" si="34"/>
        <v>0</v>
      </c>
      <c r="BY24" s="228">
        <v>0</v>
      </c>
      <c r="BZ24" s="228">
        <f t="shared" si="35"/>
        <v>0</v>
      </c>
      <c r="CA24" s="228">
        <f t="shared" si="36"/>
        <v>0</v>
      </c>
      <c r="CB24" s="228">
        <v>0</v>
      </c>
      <c r="CC24" s="228">
        <f t="shared" si="37"/>
        <v>0</v>
      </c>
      <c r="CD24" s="227">
        <f t="shared" si="38"/>
        <v>0</v>
      </c>
      <c r="CE24" s="395">
        <f t="shared" si="39"/>
        <v>3.637978807091713E-12</v>
      </c>
      <c r="CF24" s="396">
        <v>0</v>
      </c>
      <c r="CG24" s="396">
        <f t="shared" si="45"/>
        <v>0</v>
      </c>
      <c r="CH24" s="396">
        <f t="shared" si="40"/>
        <v>0</v>
      </c>
      <c r="CI24" s="396">
        <v>0</v>
      </c>
      <c r="CJ24" s="396">
        <f t="shared" si="46"/>
        <v>0</v>
      </c>
      <c r="CK24" s="395">
        <f t="shared" si="41"/>
        <v>0</v>
      </c>
      <c r="CL24" s="229">
        <f t="shared" si="42"/>
        <v>0</v>
      </c>
      <c r="CM24" s="230">
        <v>0</v>
      </c>
      <c r="CN24" s="230">
        <f t="shared" si="47"/>
        <v>0</v>
      </c>
      <c r="CO24" s="230">
        <f t="shared" si="48"/>
        <v>0</v>
      </c>
      <c r="CP24" s="230">
        <v>0</v>
      </c>
      <c r="CQ24" s="230">
        <f t="shared" si="49"/>
        <v>0</v>
      </c>
      <c r="CR24" s="229">
        <f t="shared" si="50"/>
        <v>0</v>
      </c>
    </row>
    <row r="25" spans="1:96" s="251" customFormat="1">
      <c r="A25" s="232"/>
      <c r="B25" s="232"/>
      <c r="C25" s="233" t="s">
        <v>163</v>
      </c>
      <c r="D25" s="252" t="s">
        <v>164</v>
      </c>
      <c r="E25" s="213">
        <v>17513.11</v>
      </c>
      <c r="F25" s="213"/>
      <c r="G25" s="214">
        <v>6734.62</v>
      </c>
      <c r="H25" s="213"/>
      <c r="I25" s="214">
        <v>5926.4900000000007</v>
      </c>
      <c r="J25" s="213"/>
      <c r="K25" s="214">
        <v>88.490000000001601</v>
      </c>
      <c r="L25" s="213"/>
      <c r="M25" s="214">
        <v>41.53000000000975</v>
      </c>
      <c r="N25" s="214"/>
      <c r="O25" s="214">
        <v>-3.637978807091713E-12</v>
      </c>
      <c r="P25" s="214"/>
      <c r="Q25" s="214">
        <v>0</v>
      </c>
      <c r="R25" s="214"/>
      <c r="S25" s="214">
        <v>-7.2759576141834259E-12</v>
      </c>
      <c r="T25" s="214"/>
      <c r="U25" s="214">
        <f t="shared" si="43"/>
        <v>0</v>
      </c>
      <c r="V25" s="214"/>
      <c r="W25" s="214">
        <v>30304.240000000002</v>
      </c>
      <c r="X25" s="214"/>
      <c r="Y25" s="235">
        <v>0.2</v>
      </c>
      <c r="Z25" s="236"/>
      <c r="AA25" s="377">
        <f t="shared" si="0"/>
        <v>30304.240000000002</v>
      </c>
      <c r="AB25" s="378">
        <v>45252.869999999995</v>
      </c>
      <c r="AC25" s="377">
        <f t="shared" si="44"/>
        <v>505.07</v>
      </c>
      <c r="AD25" s="375">
        <f t="shared" si="1"/>
        <v>45757.939999999995</v>
      </c>
      <c r="AE25" s="378">
        <v>44621.270000000048</v>
      </c>
      <c r="AF25" s="377">
        <f t="shared" si="2"/>
        <v>505.07</v>
      </c>
      <c r="AG25" s="377">
        <f t="shared" si="3"/>
        <v>45126.340000000047</v>
      </c>
      <c r="AH25" s="217">
        <f t="shared" si="4"/>
        <v>17513.11</v>
      </c>
      <c r="AI25" s="237">
        <v>27895.209999999966</v>
      </c>
      <c r="AJ25" s="217">
        <f t="shared" si="5"/>
        <v>291.89</v>
      </c>
      <c r="AK25" s="237">
        <f t="shared" si="6"/>
        <v>28187.099999999966</v>
      </c>
      <c r="AL25" s="237">
        <v>27503.899999999972</v>
      </c>
      <c r="AM25" s="217">
        <f t="shared" si="7"/>
        <v>291.89</v>
      </c>
      <c r="AN25" s="237">
        <f t="shared" si="8"/>
        <v>27795.789999999972</v>
      </c>
      <c r="AO25" s="218">
        <f t="shared" si="9"/>
        <v>6734.62</v>
      </c>
      <c r="AP25" s="218">
        <v>9802.0699999999852</v>
      </c>
      <c r="AQ25" s="218">
        <f t="shared" si="10"/>
        <v>112.24</v>
      </c>
      <c r="AR25" s="238">
        <f t="shared" si="11"/>
        <v>9914.3099999999849</v>
      </c>
      <c r="AS25" s="218">
        <v>9665.7700000000095</v>
      </c>
      <c r="AT25" s="218">
        <f t="shared" si="12"/>
        <v>112.24</v>
      </c>
      <c r="AU25" s="238">
        <f t="shared" si="13"/>
        <v>9778.0100000000093</v>
      </c>
      <c r="AV25" s="219">
        <f t="shared" si="14"/>
        <v>5926.4900000000007</v>
      </c>
      <c r="AW25" s="219">
        <v>7418.9400000000142</v>
      </c>
      <c r="AX25" s="220">
        <f t="shared" si="15"/>
        <v>98.77</v>
      </c>
      <c r="AY25" s="219">
        <f t="shared" si="16"/>
        <v>7517.7100000000146</v>
      </c>
      <c r="AZ25" s="220">
        <v>7317.0100000000066</v>
      </c>
      <c r="BA25" s="220">
        <f t="shared" si="17"/>
        <v>98.77</v>
      </c>
      <c r="BB25" s="219">
        <f t="shared" si="18"/>
        <v>7415.780000000007</v>
      </c>
      <c r="BC25" s="221">
        <f t="shared" si="19"/>
        <v>88.490000000001601</v>
      </c>
      <c r="BD25" s="222">
        <v>102.29999999999994</v>
      </c>
      <c r="BE25" s="222">
        <f t="shared" si="20"/>
        <v>1.47</v>
      </c>
      <c r="BF25" s="221">
        <f t="shared" si="21"/>
        <v>103.76999999999994</v>
      </c>
      <c r="BG25" s="222">
        <v>101.0000000000001</v>
      </c>
      <c r="BH25" s="222">
        <f t="shared" si="22"/>
        <v>1.47</v>
      </c>
      <c r="BI25" s="221">
        <f t="shared" si="23"/>
        <v>102.4700000000001</v>
      </c>
      <c r="BJ25" s="223">
        <f t="shared" si="24"/>
        <v>41.53000000000975</v>
      </c>
      <c r="BK25" s="224">
        <v>33.820000000000014</v>
      </c>
      <c r="BL25" s="224">
        <f t="shared" si="25"/>
        <v>0.69</v>
      </c>
      <c r="BM25" s="224">
        <f t="shared" si="26"/>
        <v>34.510000000000012</v>
      </c>
      <c r="BN25" s="224">
        <v>33.389999999999986</v>
      </c>
      <c r="BO25" s="224">
        <f t="shared" si="27"/>
        <v>0.69</v>
      </c>
      <c r="BP25" s="223">
        <f t="shared" si="28"/>
        <v>34.079999999999984</v>
      </c>
      <c r="BQ25" s="225">
        <f t="shared" si="29"/>
        <v>-3.637978807091713E-12</v>
      </c>
      <c r="BR25" s="226">
        <v>0</v>
      </c>
      <c r="BS25" s="226">
        <f t="shared" si="30"/>
        <v>0</v>
      </c>
      <c r="BT25" s="226">
        <f t="shared" si="31"/>
        <v>0</v>
      </c>
      <c r="BU25" s="226">
        <v>0</v>
      </c>
      <c r="BV25" s="226">
        <f t="shared" si="32"/>
        <v>0</v>
      </c>
      <c r="BW25" s="225">
        <f t="shared" si="33"/>
        <v>0</v>
      </c>
      <c r="BX25" s="227">
        <f t="shared" si="34"/>
        <v>0</v>
      </c>
      <c r="BY25" s="228">
        <v>0</v>
      </c>
      <c r="BZ25" s="228">
        <f t="shared" si="35"/>
        <v>0</v>
      </c>
      <c r="CA25" s="228">
        <f t="shared" si="36"/>
        <v>0</v>
      </c>
      <c r="CB25" s="228">
        <v>0</v>
      </c>
      <c r="CC25" s="228">
        <f t="shared" si="37"/>
        <v>0</v>
      </c>
      <c r="CD25" s="227">
        <f t="shared" si="38"/>
        <v>0</v>
      </c>
      <c r="CE25" s="395">
        <f t="shared" si="39"/>
        <v>-7.2759576141834259E-12</v>
      </c>
      <c r="CF25" s="396">
        <v>0</v>
      </c>
      <c r="CG25" s="396">
        <f t="shared" si="45"/>
        <v>0</v>
      </c>
      <c r="CH25" s="396">
        <f t="shared" si="40"/>
        <v>0</v>
      </c>
      <c r="CI25" s="396">
        <v>0</v>
      </c>
      <c r="CJ25" s="396">
        <f t="shared" si="46"/>
        <v>0</v>
      </c>
      <c r="CK25" s="395">
        <f t="shared" si="41"/>
        <v>0</v>
      </c>
      <c r="CL25" s="229">
        <f t="shared" si="42"/>
        <v>0</v>
      </c>
      <c r="CM25" s="230">
        <v>0</v>
      </c>
      <c r="CN25" s="230">
        <f t="shared" si="47"/>
        <v>0</v>
      </c>
      <c r="CO25" s="230">
        <f t="shared" si="48"/>
        <v>0</v>
      </c>
      <c r="CP25" s="230">
        <v>0</v>
      </c>
      <c r="CQ25" s="230">
        <f t="shared" si="49"/>
        <v>0</v>
      </c>
      <c r="CR25" s="229">
        <f t="shared" si="50"/>
        <v>0</v>
      </c>
    </row>
    <row r="26" spans="1:96" s="251" customFormat="1">
      <c r="A26" s="232"/>
      <c r="B26" s="232"/>
      <c r="C26" s="233" t="s">
        <v>165</v>
      </c>
      <c r="D26" s="252" t="s">
        <v>166</v>
      </c>
      <c r="E26" s="213">
        <v>36461.5</v>
      </c>
      <c r="F26" s="213"/>
      <c r="G26" s="214">
        <v>21592.39</v>
      </c>
      <c r="H26" s="213"/>
      <c r="I26" s="214">
        <v>23665.210000000006</v>
      </c>
      <c r="J26" s="213"/>
      <c r="K26" s="214">
        <v>14773.719999999943</v>
      </c>
      <c r="L26" s="213"/>
      <c r="M26" s="214">
        <v>14809.130000000019</v>
      </c>
      <c r="N26" s="214"/>
      <c r="O26" s="214">
        <v>0</v>
      </c>
      <c r="P26" s="214"/>
      <c r="Q26" s="214">
        <v>0</v>
      </c>
      <c r="R26" s="214"/>
      <c r="S26" s="214">
        <v>1.4551915228366852E-11</v>
      </c>
      <c r="T26" s="214"/>
      <c r="U26" s="214">
        <f t="shared" si="43"/>
        <v>0</v>
      </c>
      <c r="V26" s="214"/>
      <c r="W26" s="214">
        <v>111301.94999999998</v>
      </c>
      <c r="X26" s="214"/>
      <c r="Y26" s="235">
        <v>0.2</v>
      </c>
      <c r="Z26" s="236"/>
      <c r="AA26" s="377">
        <f t="shared" si="0"/>
        <v>111301.94999999998</v>
      </c>
      <c r="AB26" s="378">
        <v>147805.70999999993</v>
      </c>
      <c r="AC26" s="377">
        <f t="shared" si="44"/>
        <v>1855.03</v>
      </c>
      <c r="AD26" s="375">
        <f t="shared" si="1"/>
        <v>149660.73999999993</v>
      </c>
      <c r="AE26" s="378">
        <v>145761.98999999987</v>
      </c>
      <c r="AF26" s="377">
        <f t="shared" si="2"/>
        <v>1855.03</v>
      </c>
      <c r="AG26" s="377">
        <f t="shared" si="3"/>
        <v>147617.01999999987</v>
      </c>
      <c r="AH26" s="217">
        <f t="shared" si="4"/>
        <v>36461.5</v>
      </c>
      <c r="AI26" s="237">
        <v>57730.550000000068</v>
      </c>
      <c r="AJ26" s="217">
        <f t="shared" si="5"/>
        <v>607.69000000000005</v>
      </c>
      <c r="AK26" s="237">
        <f t="shared" si="6"/>
        <v>58338.240000000071</v>
      </c>
      <c r="AL26" s="237">
        <v>56921.05</v>
      </c>
      <c r="AM26" s="217">
        <f t="shared" si="7"/>
        <v>607.69000000000005</v>
      </c>
      <c r="AN26" s="237">
        <f t="shared" si="8"/>
        <v>57528.740000000005</v>
      </c>
      <c r="AO26" s="218">
        <f t="shared" si="9"/>
        <v>21592.39</v>
      </c>
      <c r="AP26" s="218">
        <v>32046.659999999971</v>
      </c>
      <c r="AQ26" s="218">
        <f t="shared" si="10"/>
        <v>359.87</v>
      </c>
      <c r="AR26" s="238">
        <f t="shared" si="11"/>
        <v>32406.52999999997</v>
      </c>
      <c r="AS26" s="218">
        <v>31599.490000000038</v>
      </c>
      <c r="AT26" s="218">
        <f t="shared" si="12"/>
        <v>359.87</v>
      </c>
      <c r="AU26" s="238">
        <f t="shared" si="13"/>
        <v>31959.360000000037</v>
      </c>
      <c r="AV26" s="219">
        <f t="shared" si="14"/>
        <v>23665.210000000006</v>
      </c>
      <c r="AW26" s="219">
        <v>31172.139999999938</v>
      </c>
      <c r="AX26" s="220">
        <f t="shared" si="15"/>
        <v>394.42</v>
      </c>
      <c r="AY26" s="219">
        <f t="shared" si="16"/>
        <v>31566.559999999936</v>
      </c>
      <c r="AZ26" s="220">
        <v>30741.300000000021</v>
      </c>
      <c r="BA26" s="220">
        <f t="shared" si="17"/>
        <v>394.42</v>
      </c>
      <c r="BB26" s="219">
        <f t="shared" si="18"/>
        <v>31135.720000000019</v>
      </c>
      <c r="BC26" s="221">
        <f t="shared" si="19"/>
        <v>14773.719999999943</v>
      </c>
      <c r="BD26" s="222">
        <v>14281.339999999982</v>
      </c>
      <c r="BE26" s="222">
        <f t="shared" si="20"/>
        <v>246.23</v>
      </c>
      <c r="BF26" s="221">
        <f t="shared" si="21"/>
        <v>14527.569999999982</v>
      </c>
      <c r="BG26" s="222">
        <v>14090.22000000001</v>
      </c>
      <c r="BH26" s="222">
        <f t="shared" si="22"/>
        <v>246.23</v>
      </c>
      <c r="BI26" s="221">
        <f t="shared" si="23"/>
        <v>14336.45000000001</v>
      </c>
      <c r="BJ26" s="223">
        <f t="shared" si="24"/>
        <v>14809.130000000019</v>
      </c>
      <c r="BK26" s="224">
        <v>12574.829999999991</v>
      </c>
      <c r="BL26" s="224">
        <f t="shared" si="25"/>
        <v>246.82</v>
      </c>
      <c r="BM26" s="224">
        <f t="shared" si="26"/>
        <v>12821.649999999991</v>
      </c>
      <c r="BN26" s="224">
        <v>12409.270000000002</v>
      </c>
      <c r="BO26" s="224">
        <f t="shared" si="27"/>
        <v>246.82</v>
      </c>
      <c r="BP26" s="223">
        <f t="shared" si="28"/>
        <v>12656.090000000002</v>
      </c>
      <c r="BQ26" s="225">
        <f t="shared" si="29"/>
        <v>0</v>
      </c>
      <c r="BR26" s="226">
        <v>0</v>
      </c>
      <c r="BS26" s="226">
        <f t="shared" si="30"/>
        <v>0</v>
      </c>
      <c r="BT26" s="226">
        <f t="shared" si="31"/>
        <v>0</v>
      </c>
      <c r="BU26" s="226">
        <v>0</v>
      </c>
      <c r="BV26" s="226">
        <f t="shared" si="32"/>
        <v>0</v>
      </c>
      <c r="BW26" s="225">
        <f t="shared" si="33"/>
        <v>0</v>
      </c>
      <c r="BX26" s="227">
        <f t="shared" si="34"/>
        <v>0</v>
      </c>
      <c r="BY26" s="228">
        <v>0</v>
      </c>
      <c r="BZ26" s="228">
        <f t="shared" si="35"/>
        <v>0</v>
      </c>
      <c r="CA26" s="228">
        <f t="shared" si="36"/>
        <v>0</v>
      </c>
      <c r="CB26" s="228">
        <v>0</v>
      </c>
      <c r="CC26" s="228">
        <f t="shared" si="37"/>
        <v>0</v>
      </c>
      <c r="CD26" s="227">
        <f t="shared" si="38"/>
        <v>0</v>
      </c>
      <c r="CE26" s="395">
        <f t="shared" si="39"/>
        <v>1.4551915228366852E-11</v>
      </c>
      <c r="CF26" s="396">
        <v>0</v>
      </c>
      <c r="CG26" s="396">
        <f t="shared" si="45"/>
        <v>0</v>
      </c>
      <c r="CH26" s="396">
        <f t="shared" si="40"/>
        <v>0</v>
      </c>
      <c r="CI26" s="396">
        <v>0</v>
      </c>
      <c r="CJ26" s="396">
        <f t="shared" si="46"/>
        <v>0</v>
      </c>
      <c r="CK26" s="395">
        <f t="shared" si="41"/>
        <v>0</v>
      </c>
      <c r="CL26" s="229">
        <f t="shared" si="42"/>
        <v>0</v>
      </c>
      <c r="CM26" s="230">
        <v>0</v>
      </c>
      <c r="CN26" s="230">
        <f t="shared" si="47"/>
        <v>0</v>
      </c>
      <c r="CO26" s="230">
        <f t="shared" si="48"/>
        <v>0</v>
      </c>
      <c r="CP26" s="230">
        <v>0</v>
      </c>
      <c r="CQ26" s="230">
        <f t="shared" si="49"/>
        <v>0</v>
      </c>
      <c r="CR26" s="229">
        <f t="shared" si="50"/>
        <v>0</v>
      </c>
    </row>
    <row r="27" spans="1:96" s="251" customFormat="1">
      <c r="A27" s="232"/>
      <c r="B27" s="232"/>
      <c r="C27" s="233" t="s">
        <v>167</v>
      </c>
      <c r="D27" s="252" t="s">
        <v>168</v>
      </c>
      <c r="E27" s="213">
        <v>0</v>
      </c>
      <c r="F27" s="213"/>
      <c r="G27" s="214">
        <v>1540.3200000000002</v>
      </c>
      <c r="H27" s="213"/>
      <c r="I27" s="214">
        <v>3315.7900000000004</v>
      </c>
      <c r="J27" s="213"/>
      <c r="K27" s="214">
        <v>1690.3400000000024</v>
      </c>
      <c r="L27" s="213"/>
      <c r="M27" s="214">
        <v>13.090000000000146</v>
      </c>
      <c r="N27" s="214"/>
      <c r="O27" s="214">
        <v>0</v>
      </c>
      <c r="P27" s="214"/>
      <c r="Q27" s="214">
        <v>0</v>
      </c>
      <c r="R27" s="214"/>
      <c r="S27" s="214">
        <v>-1.8189894035458565E-12</v>
      </c>
      <c r="T27" s="214"/>
      <c r="U27" s="214">
        <f t="shared" si="43"/>
        <v>0</v>
      </c>
      <c r="V27" s="214"/>
      <c r="W27" s="214">
        <v>6559.5400000000009</v>
      </c>
      <c r="X27" s="214"/>
      <c r="Y27" s="235">
        <v>0.2</v>
      </c>
      <c r="Z27" s="236"/>
      <c r="AA27" s="377">
        <f t="shared" si="0"/>
        <v>6559.5400000000009</v>
      </c>
      <c r="AB27" s="378">
        <v>8151.1299999999956</v>
      </c>
      <c r="AC27" s="377">
        <f t="shared" si="44"/>
        <v>109.33</v>
      </c>
      <c r="AD27" s="375">
        <f t="shared" si="1"/>
        <v>8260.4599999999955</v>
      </c>
      <c r="AE27" s="378">
        <v>8039.1499999999969</v>
      </c>
      <c r="AF27" s="377">
        <f t="shared" si="2"/>
        <v>109.33</v>
      </c>
      <c r="AG27" s="377">
        <f t="shared" si="3"/>
        <v>8148.4799999999968</v>
      </c>
      <c r="AH27" s="217">
        <f t="shared" si="4"/>
        <v>0</v>
      </c>
      <c r="AI27" s="237">
        <v>0</v>
      </c>
      <c r="AJ27" s="217">
        <f t="shared" si="5"/>
        <v>0</v>
      </c>
      <c r="AK27" s="237">
        <f t="shared" si="6"/>
        <v>0</v>
      </c>
      <c r="AL27" s="237">
        <v>0</v>
      </c>
      <c r="AM27" s="217">
        <f t="shared" si="7"/>
        <v>0</v>
      </c>
      <c r="AN27" s="237">
        <f t="shared" si="8"/>
        <v>0</v>
      </c>
      <c r="AO27" s="218">
        <f t="shared" si="9"/>
        <v>1540.3200000000002</v>
      </c>
      <c r="AP27" s="218">
        <v>2218.8500000000026</v>
      </c>
      <c r="AQ27" s="218">
        <f t="shared" si="10"/>
        <v>25.67</v>
      </c>
      <c r="AR27" s="238">
        <f t="shared" si="11"/>
        <v>2244.5200000000027</v>
      </c>
      <c r="AS27" s="218">
        <v>2187.659999999998</v>
      </c>
      <c r="AT27" s="218">
        <f t="shared" si="12"/>
        <v>25.67</v>
      </c>
      <c r="AU27" s="238">
        <f t="shared" si="13"/>
        <v>2213.3299999999981</v>
      </c>
      <c r="AV27" s="219">
        <f t="shared" si="14"/>
        <v>3315.7900000000004</v>
      </c>
      <c r="AW27" s="219">
        <v>4253.8900000000085</v>
      </c>
      <c r="AX27" s="220">
        <f t="shared" si="15"/>
        <v>55.26</v>
      </c>
      <c r="AY27" s="219">
        <f t="shared" si="16"/>
        <v>4309.1500000000087</v>
      </c>
      <c r="AZ27" s="220">
        <v>4195.2599999999948</v>
      </c>
      <c r="BA27" s="220">
        <f t="shared" si="17"/>
        <v>55.26</v>
      </c>
      <c r="BB27" s="219">
        <f t="shared" si="18"/>
        <v>4250.519999999995</v>
      </c>
      <c r="BC27" s="221">
        <f t="shared" si="19"/>
        <v>1690.3400000000024</v>
      </c>
      <c r="BD27" s="222">
        <v>1666.0200000000011</v>
      </c>
      <c r="BE27" s="222">
        <f t="shared" si="20"/>
        <v>28.17</v>
      </c>
      <c r="BF27" s="221">
        <f t="shared" si="21"/>
        <v>1694.1900000000012</v>
      </c>
      <c r="BG27" s="222">
        <v>1643.84</v>
      </c>
      <c r="BH27" s="222">
        <f t="shared" si="22"/>
        <v>28.17</v>
      </c>
      <c r="BI27" s="221">
        <f t="shared" si="23"/>
        <v>1672.01</v>
      </c>
      <c r="BJ27" s="223">
        <f t="shared" si="24"/>
        <v>13.090000000000146</v>
      </c>
      <c r="BK27" s="224">
        <v>11.620000000000008</v>
      </c>
      <c r="BL27" s="224">
        <f t="shared" si="25"/>
        <v>0.22</v>
      </c>
      <c r="BM27" s="224">
        <f t="shared" si="26"/>
        <v>11.840000000000009</v>
      </c>
      <c r="BN27" s="224">
        <v>11.610000000000008</v>
      </c>
      <c r="BO27" s="224">
        <f t="shared" si="27"/>
        <v>0.22</v>
      </c>
      <c r="BP27" s="223">
        <f t="shared" si="28"/>
        <v>11.830000000000009</v>
      </c>
      <c r="BQ27" s="225">
        <f t="shared" si="29"/>
        <v>0</v>
      </c>
      <c r="BR27" s="226">
        <v>0</v>
      </c>
      <c r="BS27" s="226">
        <f t="shared" si="30"/>
        <v>0</v>
      </c>
      <c r="BT27" s="226">
        <f t="shared" si="31"/>
        <v>0</v>
      </c>
      <c r="BU27" s="226">
        <v>0</v>
      </c>
      <c r="BV27" s="226">
        <f t="shared" si="32"/>
        <v>0</v>
      </c>
      <c r="BW27" s="225">
        <f t="shared" si="33"/>
        <v>0</v>
      </c>
      <c r="BX27" s="227">
        <f t="shared" si="34"/>
        <v>0</v>
      </c>
      <c r="BY27" s="228">
        <v>0</v>
      </c>
      <c r="BZ27" s="228">
        <f t="shared" si="35"/>
        <v>0</v>
      </c>
      <c r="CA27" s="228">
        <f t="shared" si="36"/>
        <v>0</v>
      </c>
      <c r="CB27" s="228">
        <v>0</v>
      </c>
      <c r="CC27" s="228">
        <f t="shared" si="37"/>
        <v>0</v>
      </c>
      <c r="CD27" s="227">
        <f t="shared" si="38"/>
        <v>0</v>
      </c>
      <c r="CE27" s="395">
        <f t="shared" si="39"/>
        <v>-1.8189894035458565E-12</v>
      </c>
      <c r="CF27" s="396">
        <v>0</v>
      </c>
      <c r="CG27" s="396">
        <f t="shared" si="45"/>
        <v>0</v>
      </c>
      <c r="CH27" s="396">
        <f t="shared" si="40"/>
        <v>0</v>
      </c>
      <c r="CI27" s="396">
        <v>0</v>
      </c>
      <c r="CJ27" s="396">
        <f t="shared" si="46"/>
        <v>0</v>
      </c>
      <c r="CK27" s="395">
        <f t="shared" si="41"/>
        <v>0</v>
      </c>
      <c r="CL27" s="229">
        <f t="shared" si="42"/>
        <v>0</v>
      </c>
      <c r="CM27" s="230">
        <v>0</v>
      </c>
      <c r="CN27" s="230">
        <f t="shared" si="47"/>
        <v>0</v>
      </c>
      <c r="CO27" s="230">
        <f t="shared" si="48"/>
        <v>0</v>
      </c>
      <c r="CP27" s="230">
        <v>0</v>
      </c>
      <c r="CQ27" s="230">
        <f t="shared" si="49"/>
        <v>0</v>
      </c>
      <c r="CR27" s="229">
        <f t="shared" si="50"/>
        <v>0</v>
      </c>
    </row>
    <row r="28" spans="1:96" s="251" customFormat="1">
      <c r="A28" s="232"/>
      <c r="B28" s="232"/>
      <c r="C28" s="233" t="s">
        <v>169</v>
      </c>
      <c r="D28" s="252" t="s">
        <v>170</v>
      </c>
      <c r="E28" s="213">
        <v>0</v>
      </c>
      <c r="F28" s="213"/>
      <c r="G28" s="214">
        <v>7938.4899999999989</v>
      </c>
      <c r="H28" s="213"/>
      <c r="I28" s="214">
        <v>14225.050000000003</v>
      </c>
      <c r="J28" s="213"/>
      <c r="K28" s="214">
        <v>515.2200000000048</v>
      </c>
      <c r="L28" s="213"/>
      <c r="M28" s="214">
        <v>3.637978807091713E-12</v>
      </c>
      <c r="N28" s="214"/>
      <c r="O28" s="214">
        <v>0</v>
      </c>
      <c r="P28" s="214"/>
      <c r="Q28" s="214">
        <v>0</v>
      </c>
      <c r="R28" s="214"/>
      <c r="S28" s="214">
        <v>-7.2759576141834259E-12</v>
      </c>
      <c r="T28" s="214"/>
      <c r="U28" s="214">
        <f t="shared" si="43"/>
        <v>0</v>
      </c>
      <c r="V28" s="214"/>
      <c r="W28" s="214">
        <v>22678.760000000002</v>
      </c>
      <c r="X28" s="214"/>
      <c r="Y28" s="235">
        <v>0.2</v>
      </c>
      <c r="Z28" s="236"/>
      <c r="AA28" s="377">
        <f t="shared" si="0"/>
        <v>22678.760000000002</v>
      </c>
      <c r="AB28" s="378">
        <v>29985.209999999974</v>
      </c>
      <c r="AC28" s="377">
        <f t="shared" si="44"/>
        <v>377.98</v>
      </c>
      <c r="AD28" s="375">
        <f t="shared" si="1"/>
        <v>30363.189999999973</v>
      </c>
      <c r="AE28" s="378">
        <v>29570.869999999977</v>
      </c>
      <c r="AF28" s="377">
        <f t="shared" si="2"/>
        <v>377.98</v>
      </c>
      <c r="AG28" s="377">
        <f t="shared" si="3"/>
        <v>29948.849999999977</v>
      </c>
      <c r="AH28" s="217">
        <f t="shared" si="4"/>
        <v>0</v>
      </c>
      <c r="AI28" s="237">
        <v>0</v>
      </c>
      <c r="AJ28" s="217">
        <f t="shared" si="5"/>
        <v>0</v>
      </c>
      <c r="AK28" s="237">
        <f t="shared" si="6"/>
        <v>0</v>
      </c>
      <c r="AL28" s="237">
        <v>0</v>
      </c>
      <c r="AM28" s="217">
        <f t="shared" si="7"/>
        <v>0</v>
      </c>
      <c r="AN28" s="237">
        <f t="shared" si="8"/>
        <v>0</v>
      </c>
      <c r="AO28" s="218">
        <f t="shared" si="9"/>
        <v>7938.4899999999989</v>
      </c>
      <c r="AP28" s="218">
        <v>11330.14</v>
      </c>
      <c r="AQ28" s="218">
        <f t="shared" si="10"/>
        <v>132.31</v>
      </c>
      <c r="AR28" s="238">
        <f t="shared" si="11"/>
        <v>11462.449999999999</v>
      </c>
      <c r="AS28" s="218">
        <v>11172.869999999979</v>
      </c>
      <c r="AT28" s="218">
        <f t="shared" si="12"/>
        <v>132.31</v>
      </c>
      <c r="AU28" s="238">
        <f t="shared" si="13"/>
        <v>11305.179999999978</v>
      </c>
      <c r="AV28" s="219">
        <f t="shared" si="14"/>
        <v>14225.050000000003</v>
      </c>
      <c r="AW28" s="219">
        <v>18049.700000000008</v>
      </c>
      <c r="AX28" s="220">
        <f t="shared" si="15"/>
        <v>237.08</v>
      </c>
      <c r="AY28" s="219">
        <f t="shared" si="16"/>
        <v>18286.78000000001</v>
      </c>
      <c r="AZ28" s="220">
        <v>17800.920000000027</v>
      </c>
      <c r="BA28" s="220">
        <f t="shared" si="17"/>
        <v>237.08</v>
      </c>
      <c r="BB28" s="219">
        <f t="shared" si="18"/>
        <v>18038.000000000029</v>
      </c>
      <c r="BC28" s="221">
        <f t="shared" si="19"/>
        <v>515.2200000000048</v>
      </c>
      <c r="BD28" s="222">
        <v>605.37999999999965</v>
      </c>
      <c r="BE28" s="222">
        <f t="shared" si="20"/>
        <v>8.59</v>
      </c>
      <c r="BF28" s="221">
        <f t="shared" si="21"/>
        <v>613.96999999999969</v>
      </c>
      <c r="BG28" s="222">
        <v>597.11000000000035</v>
      </c>
      <c r="BH28" s="222">
        <f t="shared" si="22"/>
        <v>8.59</v>
      </c>
      <c r="BI28" s="221">
        <f t="shared" si="23"/>
        <v>605.70000000000039</v>
      </c>
      <c r="BJ28" s="223">
        <f t="shared" si="24"/>
        <v>3.637978807091713E-12</v>
      </c>
      <c r="BK28" s="224">
        <v>0</v>
      </c>
      <c r="BL28" s="224">
        <f t="shared" si="25"/>
        <v>0</v>
      </c>
      <c r="BM28" s="224">
        <f t="shared" si="26"/>
        <v>0</v>
      </c>
      <c r="BN28" s="224">
        <v>0</v>
      </c>
      <c r="BO28" s="224">
        <f t="shared" si="27"/>
        <v>0</v>
      </c>
      <c r="BP28" s="223">
        <f t="shared" si="28"/>
        <v>0</v>
      </c>
      <c r="BQ28" s="225">
        <f t="shared" si="29"/>
        <v>0</v>
      </c>
      <c r="BR28" s="226">
        <v>0</v>
      </c>
      <c r="BS28" s="226">
        <f t="shared" si="30"/>
        <v>0</v>
      </c>
      <c r="BT28" s="226">
        <f t="shared" si="31"/>
        <v>0</v>
      </c>
      <c r="BU28" s="226">
        <v>0</v>
      </c>
      <c r="BV28" s="226">
        <f t="shared" si="32"/>
        <v>0</v>
      </c>
      <c r="BW28" s="225">
        <f t="shared" si="33"/>
        <v>0</v>
      </c>
      <c r="BX28" s="227">
        <f t="shared" si="34"/>
        <v>0</v>
      </c>
      <c r="BY28" s="228">
        <v>0</v>
      </c>
      <c r="BZ28" s="228">
        <f t="shared" si="35"/>
        <v>0</v>
      </c>
      <c r="CA28" s="228">
        <f t="shared" si="36"/>
        <v>0</v>
      </c>
      <c r="CB28" s="228">
        <v>0</v>
      </c>
      <c r="CC28" s="228">
        <f t="shared" si="37"/>
        <v>0</v>
      </c>
      <c r="CD28" s="227">
        <f t="shared" si="38"/>
        <v>0</v>
      </c>
      <c r="CE28" s="395">
        <f t="shared" si="39"/>
        <v>-7.2759576141834259E-12</v>
      </c>
      <c r="CF28" s="396">
        <v>0</v>
      </c>
      <c r="CG28" s="396">
        <f t="shared" si="45"/>
        <v>0</v>
      </c>
      <c r="CH28" s="396">
        <f t="shared" si="40"/>
        <v>0</v>
      </c>
      <c r="CI28" s="396">
        <v>0</v>
      </c>
      <c r="CJ28" s="396">
        <f t="shared" si="46"/>
        <v>0</v>
      </c>
      <c r="CK28" s="395">
        <f t="shared" si="41"/>
        <v>0</v>
      </c>
      <c r="CL28" s="229">
        <f t="shared" si="42"/>
        <v>0</v>
      </c>
      <c r="CM28" s="230">
        <v>0</v>
      </c>
      <c r="CN28" s="230">
        <f t="shared" si="47"/>
        <v>0</v>
      </c>
      <c r="CO28" s="230">
        <f t="shared" si="48"/>
        <v>0</v>
      </c>
      <c r="CP28" s="230">
        <v>0</v>
      </c>
      <c r="CQ28" s="230">
        <f t="shared" si="49"/>
        <v>0</v>
      </c>
      <c r="CR28" s="229">
        <f t="shared" si="50"/>
        <v>0</v>
      </c>
    </row>
    <row r="29" spans="1:96" s="251" customFormat="1">
      <c r="A29" s="232"/>
      <c r="B29" s="232"/>
      <c r="C29" s="233" t="s">
        <v>171</v>
      </c>
      <c r="D29" s="252" t="s">
        <v>172</v>
      </c>
      <c r="E29" s="213">
        <v>0</v>
      </c>
      <c r="F29" s="213"/>
      <c r="G29" s="214">
        <v>1820.77</v>
      </c>
      <c r="H29" s="213"/>
      <c r="I29" s="214">
        <v>1262.7899999999995</v>
      </c>
      <c r="J29" s="213"/>
      <c r="K29" s="214">
        <v>-161.96000000000095</v>
      </c>
      <c r="L29" s="213"/>
      <c r="M29" s="214">
        <v>9.0949470177292824E-13</v>
      </c>
      <c r="N29" s="214"/>
      <c r="O29" s="214">
        <v>0</v>
      </c>
      <c r="P29" s="214"/>
      <c r="Q29" s="214">
        <v>0</v>
      </c>
      <c r="R29" s="214"/>
      <c r="S29" s="214">
        <v>4.5474735088646412E-13</v>
      </c>
      <c r="T29" s="214"/>
      <c r="U29" s="214">
        <f t="shared" si="43"/>
        <v>0</v>
      </c>
      <c r="V29" s="214"/>
      <c r="W29" s="214">
        <v>2921.6</v>
      </c>
      <c r="X29" s="214"/>
      <c r="Y29" s="235">
        <v>0.2</v>
      </c>
      <c r="AA29" s="377">
        <f t="shared" si="0"/>
        <v>2921.6</v>
      </c>
      <c r="AB29" s="378">
        <v>3871.1700000000028</v>
      </c>
      <c r="AC29" s="377">
        <f t="shared" si="44"/>
        <v>48.69</v>
      </c>
      <c r="AD29" s="375">
        <f t="shared" si="1"/>
        <v>3919.8600000000029</v>
      </c>
      <c r="AE29" s="378">
        <v>3817.6600000000058</v>
      </c>
      <c r="AF29" s="377">
        <f t="shared" si="2"/>
        <v>48.69</v>
      </c>
      <c r="AG29" s="377">
        <f t="shared" si="3"/>
        <v>3866.3500000000058</v>
      </c>
      <c r="AH29" s="217">
        <f t="shared" si="4"/>
        <v>0</v>
      </c>
      <c r="AI29" s="237">
        <v>0</v>
      </c>
      <c r="AJ29" s="217">
        <f t="shared" si="5"/>
        <v>0</v>
      </c>
      <c r="AK29" s="237">
        <f t="shared" si="6"/>
        <v>0</v>
      </c>
      <c r="AL29" s="237">
        <v>0</v>
      </c>
      <c r="AM29" s="217">
        <f t="shared" si="7"/>
        <v>0</v>
      </c>
      <c r="AN29" s="237">
        <f t="shared" si="8"/>
        <v>0</v>
      </c>
      <c r="AO29" s="218">
        <f t="shared" si="9"/>
        <v>1820.77</v>
      </c>
      <c r="AP29" s="218">
        <v>2538.1999999999962</v>
      </c>
      <c r="AQ29" s="218">
        <f t="shared" si="10"/>
        <v>30.35</v>
      </c>
      <c r="AR29" s="238">
        <f t="shared" si="11"/>
        <v>2568.5499999999961</v>
      </c>
      <c r="AS29" s="218">
        <v>2502.7800000000007</v>
      </c>
      <c r="AT29" s="218">
        <f t="shared" si="12"/>
        <v>30.35</v>
      </c>
      <c r="AU29" s="238">
        <f t="shared" si="13"/>
        <v>2533.1300000000006</v>
      </c>
      <c r="AV29" s="219">
        <f t="shared" si="14"/>
        <v>1262.7899999999995</v>
      </c>
      <c r="AW29" s="219">
        <v>1485.9899999999982</v>
      </c>
      <c r="AX29" s="220">
        <f t="shared" si="15"/>
        <v>21.05</v>
      </c>
      <c r="AY29" s="219">
        <f t="shared" si="16"/>
        <v>1507.0399999999981</v>
      </c>
      <c r="AZ29" s="220">
        <v>1465.5500000000002</v>
      </c>
      <c r="BA29" s="220">
        <f t="shared" si="17"/>
        <v>21.05</v>
      </c>
      <c r="BB29" s="219">
        <f t="shared" si="18"/>
        <v>1486.6000000000001</v>
      </c>
      <c r="BC29" s="221">
        <f t="shared" si="19"/>
        <v>-161.96000000000095</v>
      </c>
      <c r="BD29" s="222">
        <v>-152.28</v>
      </c>
      <c r="BE29" s="222">
        <f t="shared" si="20"/>
        <v>-2.7</v>
      </c>
      <c r="BF29" s="221">
        <f t="shared" si="21"/>
        <v>-154.97999999999999</v>
      </c>
      <c r="BG29" s="222">
        <v>-150.27999999999983</v>
      </c>
      <c r="BH29" s="222">
        <f t="shared" si="22"/>
        <v>-2.7</v>
      </c>
      <c r="BI29" s="221">
        <f t="shared" si="23"/>
        <v>-152.97999999999982</v>
      </c>
      <c r="BJ29" s="223">
        <f t="shared" si="24"/>
        <v>9.0949470177292824E-13</v>
      </c>
      <c r="BK29" s="224">
        <v>0</v>
      </c>
      <c r="BL29" s="224">
        <f t="shared" si="25"/>
        <v>0</v>
      </c>
      <c r="BM29" s="224">
        <f t="shared" si="26"/>
        <v>0</v>
      </c>
      <c r="BN29" s="224">
        <v>0</v>
      </c>
      <c r="BO29" s="224">
        <f t="shared" si="27"/>
        <v>0</v>
      </c>
      <c r="BP29" s="223">
        <f t="shared" si="28"/>
        <v>0</v>
      </c>
      <c r="BQ29" s="225">
        <f t="shared" si="29"/>
        <v>0</v>
      </c>
      <c r="BR29" s="226">
        <v>0</v>
      </c>
      <c r="BS29" s="226">
        <f t="shared" si="30"/>
        <v>0</v>
      </c>
      <c r="BT29" s="226">
        <f t="shared" si="31"/>
        <v>0</v>
      </c>
      <c r="BU29" s="226">
        <v>0</v>
      </c>
      <c r="BV29" s="226">
        <f t="shared" si="32"/>
        <v>0</v>
      </c>
      <c r="BW29" s="225">
        <f t="shared" si="33"/>
        <v>0</v>
      </c>
      <c r="BX29" s="227">
        <f t="shared" si="34"/>
        <v>0</v>
      </c>
      <c r="BY29" s="228">
        <v>0</v>
      </c>
      <c r="BZ29" s="228">
        <f t="shared" si="35"/>
        <v>0</v>
      </c>
      <c r="CA29" s="228">
        <f t="shared" si="36"/>
        <v>0</v>
      </c>
      <c r="CB29" s="228">
        <v>0</v>
      </c>
      <c r="CC29" s="228">
        <f t="shared" si="37"/>
        <v>0</v>
      </c>
      <c r="CD29" s="227">
        <f t="shared" si="38"/>
        <v>0</v>
      </c>
      <c r="CE29" s="395">
        <f t="shared" si="39"/>
        <v>4.5474735088646412E-13</v>
      </c>
      <c r="CF29" s="396">
        <v>0</v>
      </c>
      <c r="CG29" s="396">
        <f t="shared" si="45"/>
        <v>0</v>
      </c>
      <c r="CH29" s="396">
        <f t="shared" si="40"/>
        <v>0</v>
      </c>
      <c r="CI29" s="396">
        <v>0</v>
      </c>
      <c r="CJ29" s="396">
        <f t="shared" si="46"/>
        <v>0</v>
      </c>
      <c r="CK29" s="395">
        <f t="shared" si="41"/>
        <v>0</v>
      </c>
      <c r="CL29" s="229">
        <f t="shared" si="42"/>
        <v>0</v>
      </c>
      <c r="CM29" s="230">
        <v>0</v>
      </c>
      <c r="CN29" s="230">
        <f t="shared" si="47"/>
        <v>0</v>
      </c>
      <c r="CO29" s="230">
        <f t="shared" si="48"/>
        <v>0</v>
      </c>
      <c r="CP29" s="230">
        <v>0</v>
      </c>
      <c r="CQ29" s="230">
        <f t="shared" si="49"/>
        <v>0</v>
      </c>
      <c r="CR29" s="229">
        <f t="shared" si="50"/>
        <v>0</v>
      </c>
    </row>
    <row r="30" spans="1:96" s="251" customFormat="1">
      <c r="A30" s="232"/>
      <c r="B30" s="232"/>
      <c r="C30" s="233" t="s">
        <v>171</v>
      </c>
      <c r="D30" s="252" t="s">
        <v>173</v>
      </c>
      <c r="E30" s="213">
        <v>0</v>
      </c>
      <c r="F30" s="213"/>
      <c r="G30" s="214">
        <v>1431.9100000000003</v>
      </c>
      <c r="H30" s="213"/>
      <c r="I30" s="214">
        <v>4422.7299999999996</v>
      </c>
      <c r="J30" s="213"/>
      <c r="K30" s="214">
        <v>995.06999999999971</v>
      </c>
      <c r="L30" s="213"/>
      <c r="M30" s="214">
        <v>9.0799999999999272</v>
      </c>
      <c r="N30" s="214"/>
      <c r="O30" s="214">
        <v>0</v>
      </c>
      <c r="P30" s="214"/>
      <c r="Q30" s="214">
        <v>0</v>
      </c>
      <c r="R30" s="214"/>
      <c r="S30" s="214">
        <v>1.8189894035458565E-12</v>
      </c>
      <c r="T30" s="214"/>
      <c r="U30" s="214">
        <f t="shared" si="43"/>
        <v>0</v>
      </c>
      <c r="V30" s="214"/>
      <c r="W30" s="214">
        <v>6858.7900000000009</v>
      </c>
      <c r="X30" s="214"/>
      <c r="Y30" s="235">
        <v>0.2</v>
      </c>
      <c r="AA30" s="377">
        <f t="shared" si="0"/>
        <v>6858.7900000000009</v>
      </c>
      <c r="AB30" s="378">
        <v>8772.8200000000088</v>
      </c>
      <c r="AC30" s="377">
        <f t="shared" si="44"/>
        <v>114.31</v>
      </c>
      <c r="AD30" s="375">
        <f t="shared" si="1"/>
        <v>8887.1300000000083</v>
      </c>
      <c r="AE30" s="378">
        <v>8652.090000000002</v>
      </c>
      <c r="AF30" s="377">
        <f t="shared" si="2"/>
        <v>114.31</v>
      </c>
      <c r="AG30" s="377">
        <f t="shared" si="3"/>
        <v>8766.4000000000015</v>
      </c>
      <c r="AH30" s="217">
        <f t="shared" si="4"/>
        <v>0</v>
      </c>
      <c r="AI30" s="237">
        <v>0</v>
      </c>
      <c r="AJ30" s="217">
        <f t="shared" si="5"/>
        <v>0</v>
      </c>
      <c r="AK30" s="237">
        <f t="shared" si="6"/>
        <v>0</v>
      </c>
      <c r="AL30" s="237">
        <v>0</v>
      </c>
      <c r="AM30" s="217">
        <f t="shared" si="7"/>
        <v>0</v>
      </c>
      <c r="AN30" s="237">
        <f t="shared" si="8"/>
        <v>0</v>
      </c>
      <c r="AO30" s="218">
        <f t="shared" si="9"/>
        <v>1431.9100000000003</v>
      </c>
      <c r="AP30" s="218">
        <v>2050.1299999999956</v>
      </c>
      <c r="AQ30" s="218">
        <f t="shared" si="10"/>
        <v>23.87</v>
      </c>
      <c r="AR30" s="238">
        <f t="shared" si="11"/>
        <v>2073.9999999999955</v>
      </c>
      <c r="AS30" s="218">
        <v>2021.5799999999986</v>
      </c>
      <c r="AT30" s="218">
        <f t="shared" si="12"/>
        <v>23.87</v>
      </c>
      <c r="AU30" s="238">
        <f t="shared" si="13"/>
        <v>2045.4499999999985</v>
      </c>
      <c r="AV30" s="219">
        <f t="shared" si="14"/>
        <v>4422.7299999999996</v>
      </c>
      <c r="AW30" s="219">
        <v>5690.2900000000018</v>
      </c>
      <c r="AX30" s="220">
        <f t="shared" si="15"/>
        <v>73.709999999999994</v>
      </c>
      <c r="AY30" s="219">
        <f t="shared" si="16"/>
        <v>5764.0000000000018</v>
      </c>
      <c r="AZ30" s="220">
        <v>5611.6500000000015</v>
      </c>
      <c r="BA30" s="220">
        <f t="shared" si="17"/>
        <v>73.709999999999994</v>
      </c>
      <c r="BB30" s="219">
        <f t="shared" si="18"/>
        <v>5685.3600000000015</v>
      </c>
      <c r="BC30" s="221">
        <f t="shared" si="19"/>
        <v>995.06999999999971</v>
      </c>
      <c r="BD30" s="222">
        <v>1024.6400000000008</v>
      </c>
      <c r="BE30" s="222">
        <f t="shared" si="20"/>
        <v>16.579999999999998</v>
      </c>
      <c r="BF30" s="221">
        <f t="shared" si="21"/>
        <v>1041.2200000000007</v>
      </c>
      <c r="BG30" s="222">
        <v>1010.8000000000005</v>
      </c>
      <c r="BH30" s="222">
        <f t="shared" si="22"/>
        <v>16.579999999999998</v>
      </c>
      <c r="BI30" s="221">
        <f t="shared" si="23"/>
        <v>1027.3800000000006</v>
      </c>
      <c r="BJ30" s="223">
        <f t="shared" si="24"/>
        <v>9.0799999999999272</v>
      </c>
      <c r="BK30" s="224">
        <v>7.8000000000000078</v>
      </c>
      <c r="BL30" s="224">
        <f t="shared" si="25"/>
        <v>0.15</v>
      </c>
      <c r="BM30" s="224">
        <f t="shared" si="26"/>
        <v>7.9500000000000082</v>
      </c>
      <c r="BN30" s="224">
        <v>7.8000000000000078</v>
      </c>
      <c r="BO30" s="224">
        <f t="shared" si="27"/>
        <v>0.15</v>
      </c>
      <c r="BP30" s="223">
        <f t="shared" si="28"/>
        <v>7.9500000000000082</v>
      </c>
      <c r="BQ30" s="225">
        <f t="shared" si="29"/>
        <v>0</v>
      </c>
      <c r="BR30" s="226">
        <v>0</v>
      </c>
      <c r="BS30" s="226">
        <f t="shared" si="30"/>
        <v>0</v>
      </c>
      <c r="BT30" s="226">
        <f t="shared" si="31"/>
        <v>0</v>
      </c>
      <c r="BU30" s="226">
        <v>0</v>
      </c>
      <c r="BV30" s="226">
        <f t="shared" si="32"/>
        <v>0</v>
      </c>
      <c r="BW30" s="225">
        <f t="shared" si="33"/>
        <v>0</v>
      </c>
      <c r="BX30" s="227">
        <f t="shared" si="34"/>
        <v>0</v>
      </c>
      <c r="BY30" s="228">
        <v>0</v>
      </c>
      <c r="BZ30" s="228">
        <f t="shared" si="35"/>
        <v>0</v>
      </c>
      <c r="CA30" s="228">
        <f t="shared" si="36"/>
        <v>0</v>
      </c>
      <c r="CB30" s="228">
        <v>0</v>
      </c>
      <c r="CC30" s="228">
        <f t="shared" si="37"/>
        <v>0</v>
      </c>
      <c r="CD30" s="227">
        <f t="shared" si="38"/>
        <v>0</v>
      </c>
      <c r="CE30" s="395">
        <f t="shared" si="39"/>
        <v>1.8189894035458565E-12</v>
      </c>
      <c r="CF30" s="396">
        <v>0</v>
      </c>
      <c r="CG30" s="396">
        <f t="shared" si="45"/>
        <v>0</v>
      </c>
      <c r="CH30" s="396">
        <f t="shared" si="40"/>
        <v>0</v>
      </c>
      <c r="CI30" s="396">
        <v>0</v>
      </c>
      <c r="CJ30" s="396">
        <f t="shared" si="46"/>
        <v>0</v>
      </c>
      <c r="CK30" s="395">
        <f t="shared" si="41"/>
        <v>0</v>
      </c>
      <c r="CL30" s="229">
        <f t="shared" si="42"/>
        <v>0</v>
      </c>
      <c r="CM30" s="230">
        <v>0</v>
      </c>
      <c r="CN30" s="230">
        <f t="shared" si="47"/>
        <v>0</v>
      </c>
      <c r="CO30" s="230">
        <f t="shared" si="48"/>
        <v>0</v>
      </c>
      <c r="CP30" s="230">
        <v>0</v>
      </c>
      <c r="CQ30" s="230">
        <f t="shared" si="49"/>
        <v>0</v>
      </c>
      <c r="CR30" s="229">
        <f t="shared" si="50"/>
        <v>0</v>
      </c>
    </row>
    <row r="31" spans="1:96" s="251" customFormat="1">
      <c r="A31" s="232"/>
      <c r="B31" s="232"/>
      <c r="C31" s="233" t="s">
        <v>171</v>
      </c>
      <c r="D31" s="252" t="s">
        <v>174</v>
      </c>
      <c r="E31" s="213">
        <v>0</v>
      </c>
      <c r="F31" s="213"/>
      <c r="G31" s="214">
        <v>5135.5700000000006</v>
      </c>
      <c r="H31" s="213"/>
      <c r="I31" s="214">
        <v>3160.2099999999982</v>
      </c>
      <c r="J31" s="213"/>
      <c r="K31" s="214">
        <v>194.82999999999993</v>
      </c>
      <c r="L31" s="213"/>
      <c r="M31" s="214">
        <v>108.89000000000487</v>
      </c>
      <c r="N31" s="214"/>
      <c r="O31" s="214">
        <v>8956.1899999999987</v>
      </c>
      <c r="P31" s="214"/>
      <c r="Q31" s="214">
        <v>105.52000000000044</v>
      </c>
      <c r="R31" s="214"/>
      <c r="S31" s="214">
        <v>-1.4551915228366852E-11</v>
      </c>
      <c r="T31" s="214"/>
      <c r="U31" s="214">
        <f t="shared" si="43"/>
        <v>0</v>
      </c>
      <c r="V31" s="214"/>
      <c r="W31" s="214">
        <v>17661.209999999988</v>
      </c>
      <c r="X31" s="214"/>
      <c r="Y31" s="235">
        <v>0.2</v>
      </c>
      <c r="AA31" s="377">
        <f t="shared" si="0"/>
        <v>17661.209999999988</v>
      </c>
      <c r="AB31" s="378">
        <v>18034.280000000002</v>
      </c>
      <c r="AC31" s="377">
        <f t="shared" si="44"/>
        <v>294.35000000000002</v>
      </c>
      <c r="AD31" s="375">
        <f t="shared" si="1"/>
        <v>18328.63</v>
      </c>
      <c r="AE31" s="378">
        <v>17791.289999999986</v>
      </c>
      <c r="AF31" s="377">
        <f t="shared" si="2"/>
        <v>294.35000000000002</v>
      </c>
      <c r="AG31" s="377">
        <f t="shared" si="3"/>
        <v>18085.639999999985</v>
      </c>
      <c r="AH31" s="217">
        <f t="shared" si="4"/>
        <v>0</v>
      </c>
      <c r="AI31" s="237">
        <v>0</v>
      </c>
      <c r="AJ31" s="217">
        <f t="shared" si="5"/>
        <v>0</v>
      </c>
      <c r="AK31" s="237">
        <f t="shared" si="6"/>
        <v>0</v>
      </c>
      <c r="AL31" s="237">
        <v>0</v>
      </c>
      <c r="AM31" s="217">
        <f t="shared" si="7"/>
        <v>0</v>
      </c>
      <c r="AN31" s="237">
        <f t="shared" si="8"/>
        <v>0</v>
      </c>
      <c r="AO31" s="218">
        <f t="shared" si="9"/>
        <v>5135.5700000000006</v>
      </c>
      <c r="AP31" s="218">
        <v>7271.240000000008</v>
      </c>
      <c r="AQ31" s="218">
        <f t="shared" si="10"/>
        <v>85.59</v>
      </c>
      <c r="AR31" s="238">
        <f t="shared" si="11"/>
        <v>7356.8300000000081</v>
      </c>
      <c r="AS31" s="218">
        <v>7170.3700000000099</v>
      </c>
      <c r="AT31" s="218">
        <f t="shared" si="12"/>
        <v>85.59</v>
      </c>
      <c r="AU31" s="238">
        <f t="shared" si="13"/>
        <v>7255.96000000001</v>
      </c>
      <c r="AV31" s="219">
        <f t="shared" si="14"/>
        <v>3160.2099999999982</v>
      </c>
      <c r="AW31" s="219">
        <v>3981.5400000000036</v>
      </c>
      <c r="AX31" s="220">
        <f t="shared" si="15"/>
        <v>52.67</v>
      </c>
      <c r="AY31" s="219">
        <f t="shared" si="16"/>
        <v>4034.2100000000037</v>
      </c>
      <c r="AZ31" s="220">
        <v>3926.7000000000007</v>
      </c>
      <c r="BA31" s="220">
        <f t="shared" si="17"/>
        <v>52.67</v>
      </c>
      <c r="BB31" s="219">
        <f t="shared" si="18"/>
        <v>3979.3700000000008</v>
      </c>
      <c r="BC31" s="221">
        <f t="shared" si="19"/>
        <v>194.82999999999993</v>
      </c>
      <c r="BD31" s="222">
        <v>938.7399999999999</v>
      </c>
      <c r="BE31" s="222">
        <f t="shared" si="20"/>
        <v>3.25</v>
      </c>
      <c r="BF31" s="221">
        <f t="shared" si="21"/>
        <v>941.9899999999999</v>
      </c>
      <c r="BG31" s="222">
        <v>924.81000000000233</v>
      </c>
      <c r="BH31" s="222">
        <f t="shared" si="22"/>
        <v>3.25</v>
      </c>
      <c r="BI31" s="221">
        <f t="shared" si="23"/>
        <v>928.06000000000233</v>
      </c>
      <c r="BJ31" s="223">
        <f t="shared" si="24"/>
        <v>108.89000000000487</v>
      </c>
      <c r="BK31" s="224">
        <v>94.040000000000063</v>
      </c>
      <c r="BL31" s="224">
        <f t="shared" si="25"/>
        <v>1.81</v>
      </c>
      <c r="BM31" s="224">
        <f t="shared" si="26"/>
        <v>95.850000000000065</v>
      </c>
      <c r="BN31" s="224">
        <v>92.650000000000048</v>
      </c>
      <c r="BO31" s="224">
        <f t="shared" si="27"/>
        <v>1.81</v>
      </c>
      <c r="BP31" s="223">
        <f t="shared" si="28"/>
        <v>94.460000000000051</v>
      </c>
      <c r="BQ31" s="225">
        <f t="shared" si="29"/>
        <v>8956.1899999999987</v>
      </c>
      <c r="BR31" s="226">
        <v>5679.1200000000044</v>
      </c>
      <c r="BS31" s="226">
        <f t="shared" si="30"/>
        <v>149.27000000000001</v>
      </c>
      <c r="BT31" s="226">
        <f t="shared" si="31"/>
        <v>5828.3900000000049</v>
      </c>
      <c r="BU31" s="226">
        <v>5607.8600000000015</v>
      </c>
      <c r="BV31" s="226">
        <f t="shared" si="32"/>
        <v>149.27000000000001</v>
      </c>
      <c r="BW31" s="225">
        <f t="shared" si="33"/>
        <v>5757.1300000000019</v>
      </c>
      <c r="BX31" s="227">
        <f t="shared" si="34"/>
        <v>105.52000000000044</v>
      </c>
      <c r="BY31" s="228">
        <v>69.5</v>
      </c>
      <c r="BZ31" s="228">
        <f t="shared" si="35"/>
        <v>1.76</v>
      </c>
      <c r="CA31" s="228">
        <f t="shared" si="36"/>
        <v>71.260000000000005</v>
      </c>
      <c r="CB31" s="228">
        <v>68.700000000000045</v>
      </c>
      <c r="CC31" s="228">
        <f t="shared" si="37"/>
        <v>1.76</v>
      </c>
      <c r="CD31" s="227">
        <f t="shared" si="38"/>
        <v>70.460000000000051</v>
      </c>
      <c r="CE31" s="395">
        <f t="shared" si="39"/>
        <v>-1.4551915228366852E-11</v>
      </c>
      <c r="CF31" s="396">
        <v>0</v>
      </c>
      <c r="CG31" s="396">
        <f t="shared" si="45"/>
        <v>0</v>
      </c>
      <c r="CH31" s="396">
        <f t="shared" si="40"/>
        <v>0</v>
      </c>
      <c r="CI31" s="396">
        <v>0</v>
      </c>
      <c r="CJ31" s="396">
        <f t="shared" si="46"/>
        <v>0</v>
      </c>
      <c r="CK31" s="395">
        <f t="shared" si="41"/>
        <v>0</v>
      </c>
      <c r="CL31" s="229">
        <f t="shared" si="42"/>
        <v>0</v>
      </c>
      <c r="CM31" s="230">
        <v>0</v>
      </c>
      <c r="CN31" s="230">
        <f t="shared" si="47"/>
        <v>0</v>
      </c>
      <c r="CO31" s="230">
        <f t="shared" si="48"/>
        <v>0</v>
      </c>
      <c r="CP31" s="230">
        <v>0</v>
      </c>
      <c r="CQ31" s="230">
        <f t="shared" si="49"/>
        <v>0</v>
      </c>
      <c r="CR31" s="229">
        <f t="shared" si="50"/>
        <v>0</v>
      </c>
    </row>
    <row r="32" spans="1:96" s="251" customFormat="1">
      <c r="A32" s="232"/>
      <c r="B32" s="232"/>
      <c r="C32" s="233" t="s">
        <v>171</v>
      </c>
      <c r="D32" s="252" t="s">
        <v>175</v>
      </c>
      <c r="E32" s="213">
        <v>0</v>
      </c>
      <c r="F32" s="213"/>
      <c r="G32" s="214">
        <v>0</v>
      </c>
      <c r="H32" s="213"/>
      <c r="I32" s="214">
        <v>2070.2999999999997</v>
      </c>
      <c r="J32" s="213"/>
      <c r="K32" s="214">
        <v>0</v>
      </c>
      <c r="L32" s="213"/>
      <c r="M32" s="214">
        <v>1.3642420526593924E-12</v>
      </c>
      <c r="N32" s="214"/>
      <c r="O32" s="214">
        <v>0</v>
      </c>
      <c r="P32" s="214"/>
      <c r="Q32" s="214">
        <v>0</v>
      </c>
      <c r="R32" s="214"/>
      <c r="S32" s="214">
        <v>-9.0949470177292824E-13</v>
      </c>
      <c r="T32" s="214"/>
      <c r="U32" s="214">
        <f t="shared" si="43"/>
        <v>0</v>
      </c>
      <c r="V32" s="214"/>
      <c r="W32" s="214">
        <v>2070.3000000000002</v>
      </c>
      <c r="X32" s="214"/>
      <c r="Y32" s="235">
        <v>0.2</v>
      </c>
      <c r="AA32" s="377">
        <f t="shared" si="0"/>
        <v>2070.3000000000002</v>
      </c>
      <c r="AB32" s="378">
        <v>2668.1600000000035</v>
      </c>
      <c r="AC32" s="377">
        <f t="shared" si="44"/>
        <v>34.51</v>
      </c>
      <c r="AD32" s="375">
        <f t="shared" si="1"/>
        <v>2702.6700000000037</v>
      </c>
      <c r="AE32" s="378">
        <v>2631.3000000000038</v>
      </c>
      <c r="AF32" s="377">
        <f t="shared" si="2"/>
        <v>34.51</v>
      </c>
      <c r="AG32" s="377">
        <f t="shared" si="3"/>
        <v>2665.810000000004</v>
      </c>
      <c r="AH32" s="217">
        <f t="shared" si="4"/>
        <v>0</v>
      </c>
      <c r="AI32" s="237">
        <v>0</v>
      </c>
      <c r="AJ32" s="217">
        <f t="shared" si="5"/>
        <v>0</v>
      </c>
      <c r="AK32" s="237">
        <f t="shared" si="6"/>
        <v>0</v>
      </c>
      <c r="AL32" s="237">
        <v>0</v>
      </c>
      <c r="AM32" s="217">
        <f t="shared" si="7"/>
        <v>0</v>
      </c>
      <c r="AN32" s="237">
        <f t="shared" si="8"/>
        <v>0</v>
      </c>
      <c r="AO32" s="218">
        <f t="shared" si="9"/>
        <v>0</v>
      </c>
      <c r="AP32" s="218">
        <v>0</v>
      </c>
      <c r="AQ32" s="218">
        <f t="shared" si="10"/>
        <v>0</v>
      </c>
      <c r="AR32" s="238">
        <f t="shared" si="11"/>
        <v>0</v>
      </c>
      <c r="AS32" s="218">
        <v>0</v>
      </c>
      <c r="AT32" s="218">
        <f t="shared" si="12"/>
        <v>0</v>
      </c>
      <c r="AU32" s="238">
        <f t="shared" si="13"/>
        <v>0</v>
      </c>
      <c r="AV32" s="219">
        <f t="shared" si="14"/>
        <v>2070.2999999999997</v>
      </c>
      <c r="AW32" s="219">
        <v>2668.1600000000035</v>
      </c>
      <c r="AX32" s="220">
        <f t="shared" si="15"/>
        <v>34.51</v>
      </c>
      <c r="AY32" s="219">
        <f t="shared" si="16"/>
        <v>2702.6700000000037</v>
      </c>
      <c r="AZ32" s="220">
        <v>2631.3000000000038</v>
      </c>
      <c r="BA32" s="220">
        <f t="shared" si="17"/>
        <v>34.51</v>
      </c>
      <c r="BB32" s="219">
        <f t="shared" si="18"/>
        <v>2665.810000000004</v>
      </c>
      <c r="BC32" s="221">
        <f t="shared" si="19"/>
        <v>0</v>
      </c>
      <c r="BD32" s="222">
        <v>0</v>
      </c>
      <c r="BE32" s="222">
        <f t="shared" si="20"/>
        <v>0</v>
      </c>
      <c r="BF32" s="221">
        <f t="shared" si="21"/>
        <v>0</v>
      </c>
      <c r="BG32" s="222">
        <v>0</v>
      </c>
      <c r="BH32" s="222">
        <f t="shared" si="22"/>
        <v>0</v>
      </c>
      <c r="BI32" s="221">
        <f t="shared" si="23"/>
        <v>0</v>
      </c>
      <c r="BJ32" s="224">
        <f t="shared" si="24"/>
        <v>1.3642420526593924E-12</v>
      </c>
      <c r="BK32" s="224">
        <v>0</v>
      </c>
      <c r="BL32" s="224">
        <f t="shared" si="25"/>
        <v>0</v>
      </c>
      <c r="BM32" s="224">
        <f t="shared" si="26"/>
        <v>0</v>
      </c>
      <c r="BN32" s="224">
        <v>0</v>
      </c>
      <c r="BO32" s="224">
        <f t="shared" si="27"/>
        <v>0</v>
      </c>
      <c r="BP32" s="223">
        <f t="shared" si="28"/>
        <v>0</v>
      </c>
      <c r="BQ32" s="225">
        <f t="shared" si="29"/>
        <v>0</v>
      </c>
      <c r="BR32" s="226">
        <v>0</v>
      </c>
      <c r="BS32" s="226">
        <f t="shared" si="30"/>
        <v>0</v>
      </c>
      <c r="BT32" s="226">
        <f t="shared" si="31"/>
        <v>0</v>
      </c>
      <c r="BU32" s="226">
        <v>0</v>
      </c>
      <c r="BV32" s="226">
        <f t="shared" si="32"/>
        <v>0</v>
      </c>
      <c r="BW32" s="225">
        <f t="shared" si="33"/>
        <v>0</v>
      </c>
      <c r="BX32" s="227">
        <f t="shared" si="34"/>
        <v>0</v>
      </c>
      <c r="BY32" s="228">
        <v>0</v>
      </c>
      <c r="BZ32" s="228">
        <f t="shared" si="35"/>
        <v>0</v>
      </c>
      <c r="CA32" s="228">
        <f t="shared" si="36"/>
        <v>0</v>
      </c>
      <c r="CB32" s="228">
        <v>0</v>
      </c>
      <c r="CC32" s="228">
        <f t="shared" si="37"/>
        <v>0</v>
      </c>
      <c r="CD32" s="227">
        <f t="shared" si="38"/>
        <v>0</v>
      </c>
      <c r="CE32" s="395">
        <f t="shared" si="39"/>
        <v>-9.0949470177292824E-13</v>
      </c>
      <c r="CF32" s="396">
        <v>0</v>
      </c>
      <c r="CG32" s="396">
        <f t="shared" si="45"/>
        <v>0</v>
      </c>
      <c r="CH32" s="396">
        <f t="shared" si="40"/>
        <v>0</v>
      </c>
      <c r="CI32" s="396">
        <v>0</v>
      </c>
      <c r="CJ32" s="396">
        <f t="shared" si="46"/>
        <v>0</v>
      </c>
      <c r="CK32" s="395">
        <f t="shared" si="41"/>
        <v>0</v>
      </c>
      <c r="CL32" s="229">
        <f t="shared" si="42"/>
        <v>0</v>
      </c>
      <c r="CM32" s="230">
        <v>0</v>
      </c>
      <c r="CN32" s="230">
        <f t="shared" si="47"/>
        <v>0</v>
      </c>
      <c r="CO32" s="230">
        <f t="shared" si="48"/>
        <v>0</v>
      </c>
      <c r="CP32" s="230">
        <v>0</v>
      </c>
      <c r="CQ32" s="230">
        <f t="shared" si="49"/>
        <v>0</v>
      </c>
      <c r="CR32" s="229">
        <f t="shared" si="50"/>
        <v>0</v>
      </c>
    </row>
    <row r="33" spans="1:96" s="251" customFormat="1">
      <c r="A33" s="232"/>
      <c r="B33" s="232"/>
      <c r="C33" s="233" t="s">
        <v>171</v>
      </c>
      <c r="D33" s="252" t="s">
        <v>176</v>
      </c>
      <c r="E33" s="213">
        <v>0</v>
      </c>
      <c r="F33" s="213"/>
      <c r="G33" s="214">
        <v>0</v>
      </c>
      <c r="H33" s="213"/>
      <c r="I33" s="214">
        <v>3599.37</v>
      </c>
      <c r="J33" s="213"/>
      <c r="K33" s="214">
        <v>2053.6400000000012</v>
      </c>
      <c r="L33" s="213"/>
      <c r="M33" s="214">
        <v>9.0399999999981446</v>
      </c>
      <c r="N33" s="214"/>
      <c r="O33" s="214">
        <v>0</v>
      </c>
      <c r="P33" s="214"/>
      <c r="Q33" s="214">
        <v>0</v>
      </c>
      <c r="R33" s="214"/>
      <c r="S33" s="214">
        <v>1.8189894035458565E-12</v>
      </c>
      <c r="T33" s="214"/>
      <c r="U33" s="214">
        <f t="shared" si="43"/>
        <v>0</v>
      </c>
      <c r="V33" s="214"/>
      <c r="W33" s="214">
        <v>5662.0500000000011</v>
      </c>
      <c r="X33" s="214"/>
      <c r="Y33" s="235">
        <v>0.2</v>
      </c>
      <c r="AA33" s="377">
        <f t="shared" si="0"/>
        <v>5662.0500000000011</v>
      </c>
      <c r="AB33" s="378">
        <v>6530.0699999999943</v>
      </c>
      <c r="AC33" s="377">
        <f t="shared" si="44"/>
        <v>94.37</v>
      </c>
      <c r="AD33" s="375">
        <f t="shared" si="1"/>
        <v>6624.4399999999941</v>
      </c>
      <c r="AE33" s="378">
        <v>6440.7699999999986</v>
      </c>
      <c r="AF33" s="377">
        <f t="shared" si="2"/>
        <v>94.37</v>
      </c>
      <c r="AG33" s="377">
        <f t="shared" si="3"/>
        <v>6535.1399999999985</v>
      </c>
      <c r="AH33" s="217">
        <f t="shared" si="4"/>
        <v>0</v>
      </c>
      <c r="AI33" s="237">
        <v>0</v>
      </c>
      <c r="AJ33" s="217">
        <f t="shared" si="5"/>
        <v>0</v>
      </c>
      <c r="AK33" s="237">
        <f t="shared" si="6"/>
        <v>0</v>
      </c>
      <c r="AL33" s="237">
        <v>0</v>
      </c>
      <c r="AM33" s="217">
        <f t="shared" si="7"/>
        <v>0</v>
      </c>
      <c r="AN33" s="237">
        <f t="shared" si="8"/>
        <v>0</v>
      </c>
      <c r="AO33" s="218">
        <f t="shared" si="9"/>
        <v>0</v>
      </c>
      <c r="AP33" s="218">
        <v>0</v>
      </c>
      <c r="AQ33" s="218">
        <f t="shared" si="10"/>
        <v>0</v>
      </c>
      <c r="AR33" s="238">
        <f t="shared" si="11"/>
        <v>0</v>
      </c>
      <c r="AS33" s="218">
        <v>0</v>
      </c>
      <c r="AT33" s="218">
        <f t="shared" si="12"/>
        <v>0</v>
      </c>
      <c r="AU33" s="238">
        <f t="shared" si="13"/>
        <v>0</v>
      </c>
      <c r="AV33" s="219">
        <f t="shared" si="14"/>
        <v>3599.37</v>
      </c>
      <c r="AW33" s="219">
        <v>4491.3899999999912</v>
      </c>
      <c r="AX33" s="220">
        <f t="shared" si="15"/>
        <v>59.99</v>
      </c>
      <c r="AY33" s="219">
        <f t="shared" si="16"/>
        <v>4551.379999999991</v>
      </c>
      <c r="AZ33" s="220">
        <v>4429.6200000000017</v>
      </c>
      <c r="BA33" s="220">
        <f t="shared" si="17"/>
        <v>59.99</v>
      </c>
      <c r="BB33" s="219">
        <f t="shared" si="18"/>
        <v>4489.6100000000015</v>
      </c>
      <c r="BC33" s="221">
        <f t="shared" si="19"/>
        <v>2053.6400000000012</v>
      </c>
      <c r="BD33" s="222">
        <v>2029.9800000000007</v>
      </c>
      <c r="BE33" s="222">
        <f t="shared" si="20"/>
        <v>34.229999999999997</v>
      </c>
      <c r="BF33" s="221">
        <f t="shared" si="21"/>
        <v>2064.2100000000005</v>
      </c>
      <c r="BG33" s="222">
        <v>2002.7800000000007</v>
      </c>
      <c r="BH33" s="222">
        <f t="shared" si="22"/>
        <v>34.229999999999997</v>
      </c>
      <c r="BI33" s="221">
        <f t="shared" si="23"/>
        <v>2037.0100000000007</v>
      </c>
      <c r="BJ33" s="223">
        <f t="shared" si="24"/>
        <v>9.0399999999981446</v>
      </c>
      <c r="BK33" s="224">
        <v>8.7000000000000099</v>
      </c>
      <c r="BL33" s="224">
        <f t="shared" si="25"/>
        <v>0.15</v>
      </c>
      <c r="BM33" s="224">
        <f t="shared" si="26"/>
        <v>8.8500000000000103</v>
      </c>
      <c r="BN33" s="224">
        <v>8.7000000000000099</v>
      </c>
      <c r="BO33" s="224">
        <f t="shared" si="27"/>
        <v>0.15</v>
      </c>
      <c r="BP33" s="223">
        <f t="shared" si="28"/>
        <v>8.8500000000000103</v>
      </c>
      <c r="BQ33" s="225">
        <f t="shared" si="29"/>
        <v>0</v>
      </c>
      <c r="BR33" s="226">
        <v>0</v>
      </c>
      <c r="BS33" s="226">
        <f t="shared" si="30"/>
        <v>0</v>
      </c>
      <c r="BT33" s="226">
        <f t="shared" si="31"/>
        <v>0</v>
      </c>
      <c r="BU33" s="226">
        <v>0</v>
      </c>
      <c r="BV33" s="226">
        <f t="shared" si="32"/>
        <v>0</v>
      </c>
      <c r="BW33" s="225">
        <f t="shared" si="33"/>
        <v>0</v>
      </c>
      <c r="BX33" s="227">
        <f t="shared" si="34"/>
        <v>0</v>
      </c>
      <c r="BY33" s="228">
        <v>0</v>
      </c>
      <c r="BZ33" s="228">
        <f t="shared" si="35"/>
        <v>0</v>
      </c>
      <c r="CA33" s="228">
        <f t="shared" si="36"/>
        <v>0</v>
      </c>
      <c r="CB33" s="228">
        <v>0</v>
      </c>
      <c r="CC33" s="228">
        <f t="shared" si="37"/>
        <v>0</v>
      </c>
      <c r="CD33" s="227">
        <f t="shared" si="38"/>
        <v>0</v>
      </c>
      <c r="CE33" s="395">
        <f t="shared" si="39"/>
        <v>1.8189894035458565E-12</v>
      </c>
      <c r="CF33" s="396">
        <v>0</v>
      </c>
      <c r="CG33" s="396">
        <f t="shared" si="45"/>
        <v>0</v>
      </c>
      <c r="CH33" s="396">
        <f t="shared" si="40"/>
        <v>0</v>
      </c>
      <c r="CI33" s="396">
        <v>0</v>
      </c>
      <c r="CJ33" s="396">
        <f t="shared" si="46"/>
        <v>0</v>
      </c>
      <c r="CK33" s="395">
        <f t="shared" si="41"/>
        <v>0</v>
      </c>
      <c r="CL33" s="229">
        <f t="shared" si="42"/>
        <v>0</v>
      </c>
      <c r="CM33" s="230">
        <v>0</v>
      </c>
      <c r="CN33" s="230">
        <f t="shared" si="47"/>
        <v>0</v>
      </c>
      <c r="CO33" s="230">
        <f t="shared" si="48"/>
        <v>0</v>
      </c>
      <c r="CP33" s="230">
        <v>0</v>
      </c>
      <c r="CQ33" s="230">
        <f t="shared" si="49"/>
        <v>0</v>
      </c>
      <c r="CR33" s="229">
        <f t="shared" si="50"/>
        <v>0</v>
      </c>
    </row>
    <row r="34" spans="1:96" s="251" customFormat="1">
      <c r="A34" s="232"/>
      <c r="B34" s="232"/>
      <c r="C34" s="233" t="s">
        <v>171</v>
      </c>
      <c r="D34" s="252" t="s">
        <v>177</v>
      </c>
      <c r="E34" s="213">
        <v>0</v>
      </c>
      <c r="F34" s="213"/>
      <c r="G34" s="214">
        <v>0</v>
      </c>
      <c r="H34" s="213"/>
      <c r="I34" s="214">
        <v>0</v>
      </c>
      <c r="J34" s="213"/>
      <c r="K34" s="214">
        <v>0</v>
      </c>
      <c r="L34" s="213"/>
      <c r="M34" s="214">
        <v>4286.72</v>
      </c>
      <c r="N34" s="214"/>
      <c r="O34" s="214">
        <v>4607.4800000000005</v>
      </c>
      <c r="P34" s="214"/>
      <c r="Q34" s="214">
        <v>775.52000000000044</v>
      </c>
      <c r="R34" s="214"/>
      <c r="S34" s="214">
        <v>7.0899999999983265</v>
      </c>
      <c r="T34" s="214"/>
      <c r="U34" s="214">
        <f t="shared" si="43"/>
        <v>0</v>
      </c>
      <c r="V34" s="214"/>
      <c r="W34" s="214">
        <v>9676.81</v>
      </c>
      <c r="X34" s="214"/>
      <c r="Y34" s="235">
        <v>0.2</v>
      </c>
      <c r="AA34" s="377">
        <f t="shared" si="0"/>
        <v>9676.81</v>
      </c>
      <c r="AB34" s="378">
        <v>6585.3699999999972</v>
      </c>
      <c r="AC34" s="377">
        <f t="shared" si="44"/>
        <v>161.28</v>
      </c>
      <c r="AD34" s="375">
        <f t="shared" si="1"/>
        <v>6746.6499999999969</v>
      </c>
      <c r="AE34" s="378">
        <v>6501.6600000000035</v>
      </c>
      <c r="AF34" s="377">
        <f t="shared" si="2"/>
        <v>161.28</v>
      </c>
      <c r="AG34" s="377">
        <f t="shared" si="3"/>
        <v>6662.9400000000032</v>
      </c>
      <c r="AH34" s="217">
        <f t="shared" si="4"/>
        <v>0</v>
      </c>
      <c r="AI34" s="237">
        <v>0</v>
      </c>
      <c r="AJ34" s="217">
        <f t="shared" si="5"/>
        <v>0</v>
      </c>
      <c r="AK34" s="237">
        <f t="shared" si="6"/>
        <v>0</v>
      </c>
      <c r="AL34" s="237">
        <v>0</v>
      </c>
      <c r="AM34" s="217">
        <f t="shared" si="7"/>
        <v>0</v>
      </c>
      <c r="AN34" s="237">
        <f t="shared" si="8"/>
        <v>0</v>
      </c>
      <c r="AO34" s="218">
        <f t="shared" si="9"/>
        <v>0</v>
      </c>
      <c r="AP34" s="218">
        <v>0</v>
      </c>
      <c r="AQ34" s="218">
        <f t="shared" si="10"/>
        <v>0</v>
      </c>
      <c r="AR34" s="238">
        <f t="shared" si="11"/>
        <v>0</v>
      </c>
      <c r="AS34" s="218">
        <v>0</v>
      </c>
      <c r="AT34" s="218">
        <f t="shared" si="12"/>
        <v>0</v>
      </c>
      <c r="AU34" s="238">
        <f t="shared" si="13"/>
        <v>0</v>
      </c>
      <c r="AV34" s="219">
        <v>0</v>
      </c>
      <c r="AW34" s="219">
        <v>0</v>
      </c>
      <c r="AX34" s="220">
        <f t="shared" si="15"/>
        <v>0</v>
      </c>
      <c r="AY34" s="219">
        <f t="shared" si="16"/>
        <v>0</v>
      </c>
      <c r="AZ34" s="220">
        <v>0</v>
      </c>
      <c r="BA34" s="220">
        <f t="shared" si="17"/>
        <v>0</v>
      </c>
      <c r="BB34" s="219">
        <f t="shared" si="18"/>
        <v>0</v>
      </c>
      <c r="BC34" s="221">
        <f t="shared" si="19"/>
        <v>0</v>
      </c>
      <c r="BD34" s="222">
        <v>0</v>
      </c>
      <c r="BE34" s="222">
        <f t="shared" si="20"/>
        <v>0</v>
      </c>
      <c r="BF34" s="221">
        <f t="shared" si="21"/>
        <v>0</v>
      </c>
      <c r="BG34" s="222">
        <v>0</v>
      </c>
      <c r="BH34" s="222">
        <f t="shared" si="22"/>
        <v>0</v>
      </c>
      <c r="BI34" s="221">
        <f t="shared" si="23"/>
        <v>0</v>
      </c>
      <c r="BJ34" s="223">
        <f t="shared" si="24"/>
        <v>4286.72</v>
      </c>
      <c r="BK34" s="224">
        <v>3457.5999999999972</v>
      </c>
      <c r="BL34" s="224">
        <f t="shared" si="25"/>
        <v>71.45</v>
      </c>
      <c r="BM34" s="224">
        <f t="shared" si="26"/>
        <v>3529.049999999997</v>
      </c>
      <c r="BN34" s="224">
        <v>3412.4599999999973</v>
      </c>
      <c r="BO34" s="224">
        <f t="shared" si="27"/>
        <v>71.45</v>
      </c>
      <c r="BP34" s="223">
        <f t="shared" si="28"/>
        <v>3483.9099999999971</v>
      </c>
      <c r="BQ34" s="225">
        <f t="shared" si="29"/>
        <v>4607.4800000000005</v>
      </c>
      <c r="BR34" s="226">
        <v>2764.4499999999994</v>
      </c>
      <c r="BS34" s="226">
        <f t="shared" si="30"/>
        <v>76.790000000000006</v>
      </c>
      <c r="BT34" s="226">
        <f t="shared" si="31"/>
        <v>2841.2399999999993</v>
      </c>
      <c r="BU34" s="226">
        <v>2730.09</v>
      </c>
      <c r="BV34" s="226">
        <f t="shared" si="32"/>
        <v>76.790000000000006</v>
      </c>
      <c r="BW34" s="225">
        <f t="shared" si="33"/>
        <v>2806.88</v>
      </c>
      <c r="BX34" s="227">
        <f t="shared" si="34"/>
        <v>775.52000000000044</v>
      </c>
      <c r="BY34" s="228">
        <v>360.98000000000013</v>
      </c>
      <c r="BZ34" s="228">
        <f t="shared" si="35"/>
        <v>12.93</v>
      </c>
      <c r="CA34" s="228">
        <f t="shared" si="36"/>
        <v>373.91000000000014</v>
      </c>
      <c r="CB34" s="228">
        <v>356.78000000000003</v>
      </c>
      <c r="CC34" s="228">
        <f t="shared" si="37"/>
        <v>12.93</v>
      </c>
      <c r="CD34" s="227">
        <f t="shared" si="38"/>
        <v>369.71000000000004</v>
      </c>
      <c r="CE34" s="395">
        <f t="shared" si="39"/>
        <v>7.0899999999983265</v>
      </c>
      <c r="CF34" s="396">
        <v>2.6400000000000015</v>
      </c>
      <c r="CG34" s="396">
        <f t="shared" si="45"/>
        <v>0.12</v>
      </c>
      <c r="CH34" s="396">
        <f t="shared" si="40"/>
        <v>2.7600000000000016</v>
      </c>
      <c r="CI34" s="396">
        <v>2.6400000000000015</v>
      </c>
      <c r="CJ34" s="396">
        <f t="shared" si="46"/>
        <v>0.12</v>
      </c>
      <c r="CK34" s="395">
        <f t="shared" si="41"/>
        <v>2.7600000000000016</v>
      </c>
      <c r="CL34" s="229">
        <f t="shared" si="42"/>
        <v>0</v>
      </c>
      <c r="CM34" s="230">
        <v>0</v>
      </c>
      <c r="CN34" s="230">
        <f t="shared" si="47"/>
        <v>0</v>
      </c>
      <c r="CO34" s="230">
        <f t="shared" si="48"/>
        <v>0</v>
      </c>
      <c r="CP34" s="230">
        <v>0</v>
      </c>
      <c r="CQ34" s="230">
        <f t="shared" si="49"/>
        <v>0</v>
      </c>
      <c r="CR34" s="229">
        <f t="shared" si="50"/>
        <v>0</v>
      </c>
    </row>
    <row r="35" spans="1:96" s="256" customFormat="1">
      <c r="A35" s="253"/>
      <c r="B35" s="253"/>
      <c r="C35" s="233" t="s">
        <v>171</v>
      </c>
      <c r="D35" s="252" t="s">
        <v>178</v>
      </c>
      <c r="E35" s="254">
        <v>0</v>
      </c>
      <c r="F35" s="254"/>
      <c r="G35" s="255">
        <v>0</v>
      </c>
      <c r="H35" s="254"/>
      <c r="I35" s="255">
        <v>0</v>
      </c>
      <c r="J35" s="254"/>
      <c r="K35" s="255">
        <v>0</v>
      </c>
      <c r="L35" s="254"/>
      <c r="M35" s="255">
        <v>4869.0599999999995</v>
      </c>
      <c r="N35" s="255"/>
      <c r="O35" s="214">
        <v>25.610000000002401</v>
      </c>
      <c r="P35" s="255"/>
      <c r="Q35" s="214">
        <v>0</v>
      </c>
      <c r="R35" s="214"/>
      <c r="S35" s="214">
        <v>-1.8189894035458565E-12</v>
      </c>
      <c r="T35" s="255"/>
      <c r="U35" s="214">
        <f t="shared" si="43"/>
        <v>0</v>
      </c>
      <c r="V35" s="255"/>
      <c r="W35" s="214">
        <v>4894.67</v>
      </c>
      <c r="X35" s="214"/>
      <c r="Y35" s="235">
        <v>0.2</v>
      </c>
      <c r="AA35" s="379">
        <f t="shared" si="0"/>
        <v>4894.67</v>
      </c>
      <c r="AB35" s="378">
        <v>3995.7999999999979</v>
      </c>
      <c r="AC35" s="379">
        <f t="shared" si="44"/>
        <v>81.58</v>
      </c>
      <c r="AD35" s="380">
        <f t="shared" si="1"/>
        <v>4077.3799999999978</v>
      </c>
      <c r="AE35" s="378">
        <v>3943.5999999999995</v>
      </c>
      <c r="AF35" s="379">
        <f t="shared" si="2"/>
        <v>81.58</v>
      </c>
      <c r="AG35" s="379">
        <f t="shared" si="3"/>
        <v>4025.1799999999994</v>
      </c>
      <c r="AH35" s="257">
        <f t="shared" si="4"/>
        <v>0</v>
      </c>
      <c r="AI35" s="258">
        <v>0</v>
      </c>
      <c r="AJ35" s="257">
        <f t="shared" si="5"/>
        <v>0</v>
      </c>
      <c r="AK35" s="258">
        <f t="shared" si="6"/>
        <v>0</v>
      </c>
      <c r="AL35" s="258">
        <v>0</v>
      </c>
      <c r="AM35" s="257">
        <f t="shared" si="7"/>
        <v>0</v>
      </c>
      <c r="AN35" s="258">
        <f t="shared" si="8"/>
        <v>0</v>
      </c>
      <c r="AO35" s="259">
        <f t="shared" si="9"/>
        <v>0</v>
      </c>
      <c r="AP35" s="259">
        <v>0</v>
      </c>
      <c r="AQ35" s="259">
        <f t="shared" si="10"/>
        <v>0</v>
      </c>
      <c r="AR35" s="260">
        <f t="shared" si="11"/>
        <v>0</v>
      </c>
      <c r="AS35" s="259">
        <v>0</v>
      </c>
      <c r="AT35" s="259">
        <f t="shared" si="12"/>
        <v>0</v>
      </c>
      <c r="AU35" s="260">
        <f t="shared" si="13"/>
        <v>0</v>
      </c>
      <c r="AV35" s="261">
        <v>0</v>
      </c>
      <c r="AW35" s="261">
        <v>0</v>
      </c>
      <c r="AX35" s="220">
        <f t="shared" si="15"/>
        <v>0</v>
      </c>
      <c r="AY35" s="261">
        <f t="shared" si="16"/>
        <v>0</v>
      </c>
      <c r="AZ35" s="220">
        <v>0</v>
      </c>
      <c r="BA35" s="220">
        <f t="shared" si="17"/>
        <v>0</v>
      </c>
      <c r="BB35" s="261">
        <f t="shared" si="18"/>
        <v>0</v>
      </c>
      <c r="BC35" s="262">
        <f t="shared" si="19"/>
        <v>0</v>
      </c>
      <c r="BD35" s="263">
        <v>0</v>
      </c>
      <c r="BE35" s="263">
        <f t="shared" si="20"/>
        <v>0</v>
      </c>
      <c r="BF35" s="262">
        <f t="shared" si="21"/>
        <v>0</v>
      </c>
      <c r="BG35" s="263">
        <v>0</v>
      </c>
      <c r="BH35" s="263">
        <f t="shared" si="22"/>
        <v>0</v>
      </c>
      <c r="BI35" s="262">
        <f t="shared" si="23"/>
        <v>0</v>
      </c>
      <c r="BJ35" s="264">
        <f t="shared" si="24"/>
        <v>4869.0599999999995</v>
      </c>
      <c r="BK35" s="265">
        <v>3976.160000000003</v>
      </c>
      <c r="BL35" s="265">
        <f t="shared" si="25"/>
        <v>81.150000000000006</v>
      </c>
      <c r="BM35" s="265">
        <f t="shared" si="26"/>
        <v>4057.3100000000031</v>
      </c>
      <c r="BN35" s="265">
        <v>3923.9700000000057</v>
      </c>
      <c r="BO35" s="265">
        <f t="shared" si="27"/>
        <v>81.150000000000006</v>
      </c>
      <c r="BP35" s="264">
        <f t="shared" si="28"/>
        <v>4005.1200000000058</v>
      </c>
      <c r="BQ35" s="225">
        <f t="shared" si="29"/>
        <v>25.610000000002401</v>
      </c>
      <c r="BR35" s="226">
        <v>19.63999999999999</v>
      </c>
      <c r="BS35" s="226">
        <f t="shared" si="30"/>
        <v>0.43</v>
      </c>
      <c r="BT35" s="226">
        <f t="shared" si="31"/>
        <v>20.06999999999999</v>
      </c>
      <c r="BU35" s="226">
        <v>19.240000000000002</v>
      </c>
      <c r="BV35" s="226">
        <f t="shared" si="32"/>
        <v>0.43</v>
      </c>
      <c r="BW35" s="225">
        <f t="shared" si="33"/>
        <v>19.670000000000002</v>
      </c>
      <c r="BX35" s="227">
        <f t="shared" si="34"/>
        <v>0</v>
      </c>
      <c r="BY35" s="228">
        <v>0</v>
      </c>
      <c r="BZ35" s="228">
        <f t="shared" si="35"/>
        <v>0</v>
      </c>
      <c r="CA35" s="228">
        <f t="shared" si="36"/>
        <v>0</v>
      </c>
      <c r="CB35" s="228">
        <v>0</v>
      </c>
      <c r="CC35" s="228">
        <f t="shared" si="37"/>
        <v>0</v>
      </c>
      <c r="CD35" s="227">
        <f t="shared" si="38"/>
        <v>0</v>
      </c>
      <c r="CE35" s="395">
        <f t="shared" si="39"/>
        <v>-1.8189894035458565E-12</v>
      </c>
      <c r="CF35" s="396">
        <v>0</v>
      </c>
      <c r="CG35" s="396">
        <f t="shared" si="45"/>
        <v>0</v>
      </c>
      <c r="CH35" s="396">
        <f t="shared" si="40"/>
        <v>0</v>
      </c>
      <c r="CI35" s="396">
        <v>0</v>
      </c>
      <c r="CJ35" s="396">
        <f t="shared" si="46"/>
        <v>0</v>
      </c>
      <c r="CK35" s="395">
        <f t="shared" si="41"/>
        <v>0</v>
      </c>
      <c r="CL35" s="229">
        <f t="shared" si="42"/>
        <v>0</v>
      </c>
      <c r="CM35" s="230">
        <v>0</v>
      </c>
      <c r="CN35" s="230">
        <f t="shared" si="47"/>
        <v>0</v>
      </c>
      <c r="CO35" s="230">
        <f t="shared" si="48"/>
        <v>0</v>
      </c>
      <c r="CP35" s="230">
        <v>0</v>
      </c>
      <c r="CQ35" s="230">
        <f t="shared" si="49"/>
        <v>0</v>
      </c>
      <c r="CR35" s="229">
        <f t="shared" si="50"/>
        <v>0</v>
      </c>
    </row>
    <row r="36" spans="1:96" s="256" customFormat="1">
      <c r="A36" s="253"/>
      <c r="B36" s="253"/>
      <c r="C36" s="233" t="s">
        <v>171</v>
      </c>
      <c r="D36" s="252" t="s">
        <v>179</v>
      </c>
      <c r="E36" s="254">
        <v>0</v>
      </c>
      <c r="F36" s="254"/>
      <c r="G36" s="255">
        <v>0</v>
      </c>
      <c r="H36" s="254"/>
      <c r="I36" s="255">
        <v>0</v>
      </c>
      <c r="J36" s="254"/>
      <c r="K36" s="255">
        <v>0</v>
      </c>
      <c r="L36" s="254"/>
      <c r="M36" s="255">
        <v>0</v>
      </c>
      <c r="N36" s="255"/>
      <c r="O36" s="214">
        <v>1039.7500000000002</v>
      </c>
      <c r="P36" s="255"/>
      <c r="Q36" s="214">
        <v>1891.09</v>
      </c>
      <c r="R36" s="214"/>
      <c r="S36" s="214">
        <v>0</v>
      </c>
      <c r="T36" s="255"/>
      <c r="U36" s="214">
        <f t="shared" si="43"/>
        <v>4.5474735088646412E-13</v>
      </c>
      <c r="V36" s="255"/>
      <c r="W36" s="214">
        <v>2930.8400000000006</v>
      </c>
      <c r="X36" s="214"/>
      <c r="Y36" s="235">
        <v>0.2</v>
      </c>
      <c r="AA36" s="379">
        <f t="shared" si="0"/>
        <v>2930.8400000000006</v>
      </c>
      <c r="AB36" s="378">
        <v>1670.099999999999</v>
      </c>
      <c r="AC36" s="379">
        <f t="shared" si="44"/>
        <v>48.85</v>
      </c>
      <c r="AD36" s="380">
        <f t="shared" si="1"/>
        <v>1718.9499999999989</v>
      </c>
      <c r="AE36" s="378">
        <v>1649.6999999999996</v>
      </c>
      <c r="AF36" s="379">
        <f t="shared" si="2"/>
        <v>48.85</v>
      </c>
      <c r="AG36" s="379">
        <f t="shared" si="3"/>
        <v>1698.5499999999995</v>
      </c>
      <c r="AH36" s="257">
        <f t="shared" si="4"/>
        <v>0</v>
      </c>
      <c r="AI36" s="258">
        <v>0</v>
      </c>
      <c r="AJ36" s="257">
        <f t="shared" si="5"/>
        <v>0</v>
      </c>
      <c r="AK36" s="258">
        <f t="shared" si="6"/>
        <v>0</v>
      </c>
      <c r="AL36" s="258">
        <v>0</v>
      </c>
      <c r="AM36" s="257">
        <f t="shared" si="7"/>
        <v>0</v>
      </c>
      <c r="AN36" s="258">
        <f t="shared" si="8"/>
        <v>0</v>
      </c>
      <c r="AO36" s="259">
        <f t="shared" si="9"/>
        <v>0</v>
      </c>
      <c r="AP36" s="259">
        <v>0</v>
      </c>
      <c r="AQ36" s="259">
        <f t="shared" si="10"/>
        <v>0</v>
      </c>
      <c r="AR36" s="260">
        <f t="shared" si="11"/>
        <v>0</v>
      </c>
      <c r="AS36" s="259">
        <v>0</v>
      </c>
      <c r="AT36" s="259">
        <f t="shared" si="12"/>
        <v>0</v>
      </c>
      <c r="AU36" s="260">
        <f t="shared" si="13"/>
        <v>0</v>
      </c>
      <c r="AV36" s="261">
        <v>0</v>
      </c>
      <c r="AW36" s="261">
        <v>0</v>
      </c>
      <c r="AX36" s="220">
        <f t="shared" si="15"/>
        <v>0</v>
      </c>
      <c r="AY36" s="261">
        <f t="shared" si="16"/>
        <v>0</v>
      </c>
      <c r="AZ36" s="220">
        <v>0</v>
      </c>
      <c r="BA36" s="220">
        <f t="shared" si="17"/>
        <v>0</v>
      </c>
      <c r="BB36" s="261">
        <f t="shared" si="18"/>
        <v>0</v>
      </c>
      <c r="BC36" s="262">
        <f t="shared" si="19"/>
        <v>0</v>
      </c>
      <c r="BD36" s="263">
        <v>0</v>
      </c>
      <c r="BE36" s="263">
        <f t="shared" si="20"/>
        <v>0</v>
      </c>
      <c r="BF36" s="262">
        <f t="shared" si="21"/>
        <v>0</v>
      </c>
      <c r="BG36" s="263">
        <v>0</v>
      </c>
      <c r="BH36" s="263">
        <f t="shared" si="22"/>
        <v>0</v>
      </c>
      <c r="BI36" s="262">
        <f t="shared" si="23"/>
        <v>0</v>
      </c>
      <c r="BJ36" s="264">
        <f t="shared" si="24"/>
        <v>0</v>
      </c>
      <c r="BK36" s="265">
        <v>0</v>
      </c>
      <c r="BL36" s="265">
        <f t="shared" si="25"/>
        <v>0</v>
      </c>
      <c r="BM36" s="265">
        <f t="shared" si="26"/>
        <v>0</v>
      </c>
      <c r="BN36" s="265">
        <v>0</v>
      </c>
      <c r="BO36" s="265">
        <f t="shared" si="27"/>
        <v>0</v>
      </c>
      <c r="BP36" s="264">
        <f t="shared" si="28"/>
        <v>0</v>
      </c>
      <c r="BQ36" s="266">
        <f t="shared" si="29"/>
        <v>1039.7500000000002</v>
      </c>
      <c r="BR36" s="267">
        <v>685.11</v>
      </c>
      <c r="BS36" s="267">
        <f t="shared" si="30"/>
        <v>17.329999999999998</v>
      </c>
      <c r="BT36" s="267">
        <f t="shared" si="31"/>
        <v>702.44</v>
      </c>
      <c r="BU36" s="267">
        <v>676.51</v>
      </c>
      <c r="BV36" s="267">
        <f t="shared" si="32"/>
        <v>17.329999999999998</v>
      </c>
      <c r="BW36" s="266">
        <f t="shared" si="33"/>
        <v>693.84</v>
      </c>
      <c r="BX36" s="227">
        <f t="shared" si="34"/>
        <v>1891.09</v>
      </c>
      <c r="BY36" s="228">
        <v>984.98999999999967</v>
      </c>
      <c r="BZ36" s="228">
        <f t="shared" si="35"/>
        <v>31.52</v>
      </c>
      <c r="CA36" s="228">
        <f t="shared" si="36"/>
        <v>1016.5099999999996</v>
      </c>
      <c r="CB36" s="228">
        <v>973.19000000000017</v>
      </c>
      <c r="CC36" s="228">
        <f t="shared" si="37"/>
        <v>31.52</v>
      </c>
      <c r="CD36" s="227">
        <f t="shared" si="38"/>
        <v>1004.7100000000002</v>
      </c>
      <c r="CE36" s="395">
        <f t="shared" si="39"/>
        <v>0</v>
      </c>
      <c r="CF36" s="396">
        <v>0</v>
      </c>
      <c r="CG36" s="396">
        <f t="shared" si="45"/>
        <v>0</v>
      </c>
      <c r="CH36" s="396">
        <f t="shared" si="40"/>
        <v>0</v>
      </c>
      <c r="CI36" s="396">
        <v>0</v>
      </c>
      <c r="CJ36" s="396">
        <f t="shared" si="46"/>
        <v>0</v>
      </c>
      <c r="CK36" s="395">
        <f t="shared" si="41"/>
        <v>0</v>
      </c>
      <c r="CL36" s="229">
        <f t="shared" si="42"/>
        <v>4.5474735088646412E-13</v>
      </c>
      <c r="CM36" s="230">
        <v>0</v>
      </c>
      <c r="CN36" s="230">
        <f t="shared" si="47"/>
        <v>0</v>
      </c>
      <c r="CO36" s="230">
        <f t="shared" si="48"/>
        <v>0</v>
      </c>
      <c r="CP36" s="230">
        <v>0</v>
      </c>
      <c r="CQ36" s="230">
        <f t="shared" si="49"/>
        <v>0</v>
      </c>
      <c r="CR36" s="229">
        <f t="shared" si="50"/>
        <v>0</v>
      </c>
    </row>
    <row r="37" spans="1:96" s="256" customFormat="1">
      <c r="A37" s="253"/>
      <c r="B37" s="253"/>
      <c r="C37" s="233" t="s">
        <v>171</v>
      </c>
      <c r="D37" s="252" t="s">
        <v>180</v>
      </c>
      <c r="E37" s="254"/>
      <c r="F37" s="254"/>
      <c r="G37" s="255"/>
      <c r="H37" s="254"/>
      <c r="I37" s="255"/>
      <c r="J37" s="254"/>
      <c r="K37" s="255"/>
      <c r="L37" s="254"/>
      <c r="M37" s="255"/>
      <c r="N37" s="255"/>
      <c r="O37" s="214">
        <v>4806.8000000000011</v>
      </c>
      <c r="P37" s="255"/>
      <c r="Q37" s="214">
        <v>81.50999999999749</v>
      </c>
      <c r="R37" s="214"/>
      <c r="S37" s="214">
        <v>0</v>
      </c>
      <c r="T37" s="255"/>
      <c r="U37" s="214">
        <f t="shared" si="43"/>
        <v>0</v>
      </c>
      <c r="V37" s="255"/>
      <c r="W37" s="214">
        <v>4888.3099999999986</v>
      </c>
      <c r="X37" s="214"/>
      <c r="Y37" s="235">
        <v>0.2</v>
      </c>
      <c r="AA37" s="379">
        <f t="shared" si="0"/>
        <v>4888.3099999999986</v>
      </c>
      <c r="AB37" s="378">
        <v>3442.4099999999967</v>
      </c>
      <c r="AC37" s="379">
        <f t="shared" si="44"/>
        <v>81.47</v>
      </c>
      <c r="AD37" s="380">
        <f t="shared" si="1"/>
        <v>3523.8799999999965</v>
      </c>
      <c r="AE37" s="378">
        <v>3398.4199999999978</v>
      </c>
      <c r="AF37" s="379">
        <f t="shared" si="2"/>
        <v>81.47</v>
      </c>
      <c r="AG37" s="379">
        <f t="shared" si="3"/>
        <v>3479.8899999999976</v>
      </c>
      <c r="AH37" s="257">
        <f t="shared" si="4"/>
        <v>0</v>
      </c>
      <c r="AI37" s="258">
        <v>0</v>
      </c>
      <c r="AJ37" s="257">
        <f t="shared" si="5"/>
        <v>0</v>
      </c>
      <c r="AK37" s="258">
        <f t="shared" si="6"/>
        <v>0</v>
      </c>
      <c r="AL37" s="258">
        <v>0</v>
      </c>
      <c r="AM37" s="257">
        <f t="shared" si="7"/>
        <v>0</v>
      </c>
      <c r="AN37" s="258">
        <f t="shared" si="8"/>
        <v>0</v>
      </c>
      <c r="AO37" s="259">
        <f t="shared" si="9"/>
        <v>0</v>
      </c>
      <c r="AP37" s="259">
        <v>0</v>
      </c>
      <c r="AQ37" s="259">
        <f t="shared" si="10"/>
        <v>0</v>
      </c>
      <c r="AR37" s="260">
        <f t="shared" si="11"/>
        <v>0</v>
      </c>
      <c r="AS37" s="259">
        <v>0</v>
      </c>
      <c r="AT37" s="259">
        <f t="shared" si="12"/>
        <v>0</v>
      </c>
      <c r="AU37" s="260">
        <f t="shared" si="13"/>
        <v>0</v>
      </c>
      <c r="AV37" s="261">
        <v>0</v>
      </c>
      <c r="AW37" s="261">
        <v>0</v>
      </c>
      <c r="AX37" s="220">
        <f t="shared" si="15"/>
        <v>0</v>
      </c>
      <c r="AY37" s="261">
        <f t="shared" si="16"/>
        <v>0</v>
      </c>
      <c r="AZ37" s="220">
        <v>0</v>
      </c>
      <c r="BA37" s="220">
        <f t="shared" si="17"/>
        <v>0</v>
      </c>
      <c r="BB37" s="261">
        <f t="shared" si="18"/>
        <v>0</v>
      </c>
      <c r="BC37" s="262">
        <f t="shared" si="19"/>
        <v>0</v>
      </c>
      <c r="BD37" s="263">
        <v>0</v>
      </c>
      <c r="BE37" s="263">
        <f t="shared" si="20"/>
        <v>0</v>
      </c>
      <c r="BF37" s="262">
        <f t="shared" si="21"/>
        <v>0</v>
      </c>
      <c r="BG37" s="263">
        <v>0</v>
      </c>
      <c r="BH37" s="263">
        <f t="shared" si="22"/>
        <v>0</v>
      </c>
      <c r="BI37" s="262">
        <f t="shared" si="23"/>
        <v>0</v>
      </c>
      <c r="BJ37" s="264">
        <f t="shared" si="24"/>
        <v>0</v>
      </c>
      <c r="BK37" s="265">
        <v>0</v>
      </c>
      <c r="BL37" s="265">
        <f t="shared" si="25"/>
        <v>0</v>
      </c>
      <c r="BM37" s="265">
        <f t="shared" si="26"/>
        <v>0</v>
      </c>
      <c r="BN37" s="265">
        <v>0</v>
      </c>
      <c r="BO37" s="265">
        <f t="shared" si="27"/>
        <v>0</v>
      </c>
      <c r="BP37" s="264">
        <f t="shared" si="28"/>
        <v>0</v>
      </c>
      <c r="BQ37" s="266">
        <f t="shared" si="29"/>
        <v>4806.8000000000011</v>
      </c>
      <c r="BR37" s="267">
        <v>3400.9300000000007</v>
      </c>
      <c r="BS37" s="267">
        <f t="shared" si="30"/>
        <v>80.11</v>
      </c>
      <c r="BT37" s="267">
        <f t="shared" si="31"/>
        <v>3481.0400000000009</v>
      </c>
      <c r="BU37" s="267">
        <v>3357.4599999999987</v>
      </c>
      <c r="BV37" s="267">
        <f t="shared" si="32"/>
        <v>80.11</v>
      </c>
      <c r="BW37" s="266">
        <f t="shared" si="33"/>
        <v>3437.5699999999988</v>
      </c>
      <c r="BX37" s="227">
        <f t="shared" si="34"/>
        <v>81.50999999999749</v>
      </c>
      <c r="BY37" s="228">
        <v>41.439999999999991</v>
      </c>
      <c r="BZ37" s="228">
        <f t="shared" si="35"/>
        <v>1.36</v>
      </c>
      <c r="CA37" s="228">
        <f t="shared" si="36"/>
        <v>42.79999999999999</v>
      </c>
      <c r="CB37" s="228">
        <v>40.92</v>
      </c>
      <c r="CC37" s="228">
        <f t="shared" si="37"/>
        <v>1.36</v>
      </c>
      <c r="CD37" s="227">
        <f t="shared" si="38"/>
        <v>42.28</v>
      </c>
      <c r="CE37" s="395">
        <f t="shared" si="39"/>
        <v>0</v>
      </c>
      <c r="CF37" s="396">
        <v>0</v>
      </c>
      <c r="CG37" s="396">
        <f t="shared" si="45"/>
        <v>0</v>
      </c>
      <c r="CH37" s="396">
        <f t="shared" si="40"/>
        <v>0</v>
      </c>
      <c r="CI37" s="396">
        <v>0</v>
      </c>
      <c r="CJ37" s="396">
        <f t="shared" si="46"/>
        <v>0</v>
      </c>
      <c r="CK37" s="395">
        <f t="shared" si="41"/>
        <v>0</v>
      </c>
      <c r="CL37" s="229">
        <f t="shared" si="42"/>
        <v>0</v>
      </c>
      <c r="CM37" s="230">
        <v>0</v>
      </c>
      <c r="CN37" s="230">
        <f t="shared" si="47"/>
        <v>0</v>
      </c>
      <c r="CO37" s="230">
        <f t="shared" si="48"/>
        <v>0</v>
      </c>
      <c r="CP37" s="230">
        <v>0</v>
      </c>
      <c r="CQ37" s="230">
        <f t="shared" si="49"/>
        <v>0</v>
      </c>
      <c r="CR37" s="229">
        <f t="shared" si="50"/>
        <v>0</v>
      </c>
    </row>
    <row r="38" spans="1:96" s="256" customFormat="1">
      <c r="A38" s="253"/>
      <c r="B38" s="253"/>
      <c r="C38" s="233" t="s">
        <v>171</v>
      </c>
      <c r="D38" s="252" t="s">
        <v>181</v>
      </c>
      <c r="E38" s="254"/>
      <c r="F38" s="254"/>
      <c r="G38" s="255"/>
      <c r="H38" s="254"/>
      <c r="I38" s="255"/>
      <c r="J38" s="254"/>
      <c r="K38" s="255"/>
      <c r="L38" s="254"/>
      <c r="M38" s="255"/>
      <c r="N38" s="255"/>
      <c r="O38" s="214">
        <v>425.57</v>
      </c>
      <c r="P38" s="255"/>
      <c r="Q38" s="214">
        <v>3.75</v>
      </c>
      <c r="R38" s="214"/>
      <c r="S38" s="214">
        <v>0</v>
      </c>
      <c r="T38" s="255"/>
      <c r="U38" s="214">
        <f t="shared" si="43"/>
        <v>0</v>
      </c>
      <c r="V38" s="255"/>
      <c r="W38" s="214">
        <v>429.32</v>
      </c>
      <c r="X38" s="214"/>
      <c r="Y38" s="235">
        <v>0.2</v>
      </c>
      <c r="AA38" s="379">
        <f t="shared" si="0"/>
        <v>429.32</v>
      </c>
      <c r="AB38" s="378">
        <v>262.19999999999993</v>
      </c>
      <c r="AC38" s="379">
        <f t="shared" si="44"/>
        <v>7.16</v>
      </c>
      <c r="AD38" s="380">
        <f t="shared" si="1"/>
        <v>269.35999999999996</v>
      </c>
      <c r="AE38" s="378">
        <v>258.90000000000003</v>
      </c>
      <c r="AF38" s="379">
        <f t="shared" si="2"/>
        <v>7.16</v>
      </c>
      <c r="AG38" s="379">
        <f t="shared" si="3"/>
        <v>266.06000000000006</v>
      </c>
      <c r="AH38" s="257">
        <f t="shared" si="4"/>
        <v>0</v>
      </c>
      <c r="AI38" s="258">
        <v>0</v>
      </c>
      <c r="AJ38" s="257">
        <f t="shared" si="5"/>
        <v>0</v>
      </c>
      <c r="AK38" s="258">
        <f t="shared" si="6"/>
        <v>0</v>
      </c>
      <c r="AL38" s="258">
        <v>0</v>
      </c>
      <c r="AM38" s="257">
        <f t="shared" si="7"/>
        <v>0</v>
      </c>
      <c r="AN38" s="258">
        <f t="shared" si="8"/>
        <v>0</v>
      </c>
      <c r="AO38" s="259">
        <f t="shared" si="9"/>
        <v>0</v>
      </c>
      <c r="AP38" s="259">
        <v>0</v>
      </c>
      <c r="AQ38" s="259">
        <f t="shared" si="10"/>
        <v>0</v>
      </c>
      <c r="AR38" s="260">
        <f t="shared" si="11"/>
        <v>0</v>
      </c>
      <c r="AS38" s="259">
        <v>0</v>
      </c>
      <c r="AT38" s="259">
        <f t="shared" si="12"/>
        <v>0</v>
      </c>
      <c r="AU38" s="260">
        <f t="shared" si="13"/>
        <v>0</v>
      </c>
      <c r="AV38" s="261">
        <v>0</v>
      </c>
      <c r="AW38" s="261">
        <v>0</v>
      </c>
      <c r="AX38" s="220">
        <f t="shared" si="15"/>
        <v>0</v>
      </c>
      <c r="AY38" s="261">
        <f t="shared" si="16"/>
        <v>0</v>
      </c>
      <c r="AZ38" s="220">
        <v>0</v>
      </c>
      <c r="BA38" s="220">
        <f t="shared" si="17"/>
        <v>0</v>
      </c>
      <c r="BB38" s="261">
        <f t="shared" si="18"/>
        <v>0</v>
      </c>
      <c r="BC38" s="262">
        <f t="shared" si="19"/>
        <v>0</v>
      </c>
      <c r="BD38" s="263">
        <v>0</v>
      </c>
      <c r="BE38" s="263">
        <f t="shared" si="20"/>
        <v>0</v>
      </c>
      <c r="BF38" s="262">
        <f t="shared" si="21"/>
        <v>0</v>
      </c>
      <c r="BG38" s="263">
        <v>0</v>
      </c>
      <c r="BH38" s="263">
        <f t="shared" si="22"/>
        <v>0</v>
      </c>
      <c r="BI38" s="262">
        <f t="shared" si="23"/>
        <v>0</v>
      </c>
      <c r="BJ38" s="264">
        <f t="shared" si="24"/>
        <v>0</v>
      </c>
      <c r="BK38" s="265">
        <v>0</v>
      </c>
      <c r="BL38" s="265">
        <f t="shared" si="25"/>
        <v>0</v>
      </c>
      <c r="BM38" s="265">
        <f t="shared" si="26"/>
        <v>0</v>
      </c>
      <c r="BN38" s="265">
        <v>0</v>
      </c>
      <c r="BO38" s="265">
        <f t="shared" si="27"/>
        <v>0</v>
      </c>
      <c r="BP38" s="264">
        <f t="shared" si="28"/>
        <v>0</v>
      </c>
      <c r="BQ38" s="266">
        <f t="shared" si="29"/>
        <v>425.57</v>
      </c>
      <c r="BR38" s="267">
        <v>259.82000000000011</v>
      </c>
      <c r="BS38" s="267">
        <f t="shared" si="30"/>
        <v>7.09</v>
      </c>
      <c r="BT38" s="267">
        <f t="shared" si="31"/>
        <v>266.91000000000008</v>
      </c>
      <c r="BU38" s="267">
        <v>256.53000000000014</v>
      </c>
      <c r="BV38" s="267">
        <f t="shared" si="32"/>
        <v>7.09</v>
      </c>
      <c r="BW38" s="266">
        <f t="shared" si="33"/>
        <v>263.62000000000012</v>
      </c>
      <c r="BX38" s="227">
        <f t="shared" si="34"/>
        <v>3.75</v>
      </c>
      <c r="BY38" s="228">
        <v>2.0400000000000014</v>
      </c>
      <c r="BZ38" s="228">
        <f t="shared" si="35"/>
        <v>0.06</v>
      </c>
      <c r="CA38" s="228">
        <f t="shared" si="36"/>
        <v>2.1000000000000014</v>
      </c>
      <c r="CB38" s="228">
        <v>2.0400000000000014</v>
      </c>
      <c r="CC38" s="228">
        <f t="shared" si="37"/>
        <v>0.06</v>
      </c>
      <c r="CD38" s="227">
        <f t="shared" si="38"/>
        <v>2.1000000000000014</v>
      </c>
      <c r="CE38" s="395">
        <f t="shared" si="39"/>
        <v>0</v>
      </c>
      <c r="CF38" s="396">
        <v>0</v>
      </c>
      <c r="CG38" s="396">
        <f t="shared" si="45"/>
        <v>0</v>
      </c>
      <c r="CH38" s="396">
        <f t="shared" si="40"/>
        <v>0</v>
      </c>
      <c r="CI38" s="396">
        <v>0</v>
      </c>
      <c r="CJ38" s="396">
        <f t="shared" si="46"/>
        <v>0</v>
      </c>
      <c r="CK38" s="395">
        <f t="shared" si="41"/>
        <v>0</v>
      </c>
      <c r="CL38" s="229">
        <f t="shared" si="42"/>
        <v>0</v>
      </c>
      <c r="CM38" s="230">
        <v>0</v>
      </c>
      <c r="CN38" s="230">
        <f t="shared" si="47"/>
        <v>0</v>
      </c>
      <c r="CO38" s="230">
        <f t="shared" si="48"/>
        <v>0</v>
      </c>
      <c r="CP38" s="230">
        <v>0</v>
      </c>
      <c r="CQ38" s="230">
        <f t="shared" si="49"/>
        <v>0</v>
      </c>
      <c r="CR38" s="229">
        <f t="shared" si="50"/>
        <v>0</v>
      </c>
    </row>
    <row r="39" spans="1:96" s="251" customFormat="1">
      <c r="A39" s="232"/>
      <c r="B39" s="232"/>
      <c r="C39" s="233" t="s">
        <v>171</v>
      </c>
      <c r="D39" s="252" t="s">
        <v>182</v>
      </c>
      <c r="E39" s="213">
        <v>0</v>
      </c>
      <c r="F39" s="213"/>
      <c r="G39" s="214">
        <v>0</v>
      </c>
      <c r="H39" s="213"/>
      <c r="I39" s="214">
        <v>0</v>
      </c>
      <c r="J39" s="213"/>
      <c r="K39" s="214">
        <v>0</v>
      </c>
      <c r="L39" s="213"/>
      <c r="M39" s="214">
        <v>0</v>
      </c>
      <c r="N39" s="214"/>
      <c r="O39" s="214">
        <v>868.83999999999992</v>
      </c>
      <c r="P39" s="214"/>
      <c r="Q39" s="214">
        <v>1249.0900000000004</v>
      </c>
      <c r="R39" s="214"/>
      <c r="S39" s="214">
        <v>28.099999999999909</v>
      </c>
      <c r="T39" s="214"/>
      <c r="U39" s="214">
        <f t="shared" si="43"/>
        <v>0</v>
      </c>
      <c r="V39" s="214"/>
      <c r="W39" s="214">
        <v>2146.0300000000002</v>
      </c>
      <c r="X39" s="214"/>
      <c r="Y39" s="235">
        <v>0.2</v>
      </c>
      <c r="AA39" s="379">
        <f t="shared" si="0"/>
        <v>2146.0300000000002</v>
      </c>
      <c r="AB39" s="378">
        <v>1143.1499999999996</v>
      </c>
      <c r="AC39" s="379">
        <f t="shared" si="44"/>
        <v>35.770000000000003</v>
      </c>
      <c r="AD39" s="380">
        <f t="shared" si="1"/>
        <v>1178.9199999999996</v>
      </c>
      <c r="AE39" s="378">
        <v>1129.3599999999997</v>
      </c>
      <c r="AF39" s="379">
        <f t="shared" si="2"/>
        <v>35.770000000000003</v>
      </c>
      <c r="AG39" s="379">
        <f t="shared" si="3"/>
        <v>1165.1299999999997</v>
      </c>
      <c r="AH39" s="257">
        <f t="shared" si="4"/>
        <v>0</v>
      </c>
      <c r="AI39" s="258">
        <v>0</v>
      </c>
      <c r="AJ39" s="257">
        <f t="shared" si="5"/>
        <v>0</v>
      </c>
      <c r="AK39" s="258">
        <f t="shared" si="6"/>
        <v>0</v>
      </c>
      <c r="AL39" s="258">
        <v>0</v>
      </c>
      <c r="AM39" s="257">
        <f t="shared" si="7"/>
        <v>0</v>
      </c>
      <c r="AN39" s="258">
        <f t="shared" si="8"/>
        <v>0</v>
      </c>
      <c r="AO39" s="259">
        <f t="shared" si="9"/>
        <v>0</v>
      </c>
      <c r="AP39" s="259">
        <v>0</v>
      </c>
      <c r="AQ39" s="259">
        <f t="shared" si="10"/>
        <v>0</v>
      </c>
      <c r="AR39" s="260">
        <f t="shared" si="11"/>
        <v>0</v>
      </c>
      <c r="AS39" s="259">
        <v>0</v>
      </c>
      <c r="AT39" s="259">
        <f t="shared" si="12"/>
        <v>0</v>
      </c>
      <c r="AU39" s="260">
        <f t="shared" si="13"/>
        <v>0</v>
      </c>
      <c r="AV39" s="261">
        <v>0</v>
      </c>
      <c r="AW39" s="261">
        <v>0</v>
      </c>
      <c r="AX39" s="220">
        <f t="shared" si="15"/>
        <v>0</v>
      </c>
      <c r="AY39" s="261">
        <f t="shared" si="16"/>
        <v>0</v>
      </c>
      <c r="AZ39" s="220">
        <v>0</v>
      </c>
      <c r="BA39" s="220">
        <f t="shared" si="17"/>
        <v>0</v>
      </c>
      <c r="BB39" s="261">
        <f t="shared" si="18"/>
        <v>0</v>
      </c>
      <c r="BC39" s="262">
        <f t="shared" si="19"/>
        <v>0</v>
      </c>
      <c r="BD39" s="263">
        <v>0</v>
      </c>
      <c r="BE39" s="263">
        <f t="shared" si="20"/>
        <v>0</v>
      </c>
      <c r="BF39" s="262">
        <f t="shared" si="21"/>
        <v>0</v>
      </c>
      <c r="BG39" s="263">
        <v>0</v>
      </c>
      <c r="BH39" s="263">
        <f t="shared" si="22"/>
        <v>0</v>
      </c>
      <c r="BI39" s="262">
        <f t="shared" si="23"/>
        <v>0</v>
      </c>
      <c r="BJ39" s="264">
        <f t="shared" si="24"/>
        <v>0</v>
      </c>
      <c r="BK39" s="265">
        <v>0</v>
      </c>
      <c r="BL39" s="265">
        <f t="shared" si="25"/>
        <v>0</v>
      </c>
      <c r="BM39" s="265">
        <f t="shared" si="26"/>
        <v>0</v>
      </c>
      <c r="BN39" s="265">
        <v>0</v>
      </c>
      <c r="BO39" s="265">
        <f t="shared" si="27"/>
        <v>0</v>
      </c>
      <c r="BP39" s="264">
        <f t="shared" si="28"/>
        <v>0</v>
      </c>
      <c r="BQ39" s="266">
        <f t="shared" si="29"/>
        <v>868.83999999999992</v>
      </c>
      <c r="BR39" s="267">
        <v>536.99000000000024</v>
      </c>
      <c r="BS39" s="267">
        <f t="shared" si="30"/>
        <v>14.48</v>
      </c>
      <c r="BT39" s="267">
        <f t="shared" si="31"/>
        <v>551.47000000000025</v>
      </c>
      <c r="BU39" s="267">
        <v>530.3099999999996</v>
      </c>
      <c r="BV39" s="267">
        <f t="shared" si="32"/>
        <v>14.48</v>
      </c>
      <c r="BW39" s="266">
        <f t="shared" si="33"/>
        <v>544.78999999999962</v>
      </c>
      <c r="BX39" s="227">
        <f t="shared" si="34"/>
        <v>1249.0900000000004</v>
      </c>
      <c r="BY39" s="228">
        <v>596.05000000000007</v>
      </c>
      <c r="BZ39" s="228">
        <f t="shared" si="35"/>
        <v>20.82</v>
      </c>
      <c r="CA39" s="228">
        <f t="shared" si="36"/>
        <v>616.87000000000012</v>
      </c>
      <c r="CB39" s="228">
        <v>589.07999999999981</v>
      </c>
      <c r="CC39" s="228">
        <f t="shared" si="37"/>
        <v>20.82</v>
      </c>
      <c r="CD39" s="227">
        <f t="shared" si="38"/>
        <v>609.89999999999986</v>
      </c>
      <c r="CE39" s="395">
        <f t="shared" si="39"/>
        <v>28.099999999999909</v>
      </c>
      <c r="CF39" s="396">
        <v>10.11</v>
      </c>
      <c r="CG39" s="396">
        <f t="shared" si="45"/>
        <v>0.47</v>
      </c>
      <c r="CH39" s="396">
        <f t="shared" si="40"/>
        <v>10.58</v>
      </c>
      <c r="CI39" s="396">
        <v>9.9500000000000028</v>
      </c>
      <c r="CJ39" s="396">
        <f t="shared" si="46"/>
        <v>0.47</v>
      </c>
      <c r="CK39" s="395">
        <f t="shared" si="41"/>
        <v>10.420000000000003</v>
      </c>
      <c r="CL39" s="229">
        <f t="shared" si="42"/>
        <v>0</v>
      </c>
      <c r="CM39" s="230">
        <v>0</v>
      </c>
      <c r="CN39" s="230">
        <f t="shared" si="47"/>
        <v>0</v>
      </c>
      <c r="CO39" s="230">
        <f t="shared" si="48"/>
        <v>0</v>
      </c>
      <c r="CP39" s="230">
        <v>0</v>
      </c>
      <c r="CQ39" s="230">
        <f t="shared" si="49"/>
        <v>0</v>
      </c>
      <c r="CR39" s="229">
        <f t="shared" si="50"/>
        <v>0</v>
      </c>
    </row>
    <row r="40" spans="1:96" s="251" customFormat="1">
      <c r="A40" s="232"/>
      <c r="B40" s="232"/>
      <c r="C40" s="233" t="s">
        <v>171</v>
      </c>
      <c r="D40" s="252" t="s">
        <v>183</v>
      </c>
      <c r="E40" s="213"/>
      <c r="F40" s="213"/>
      <c r="G40" s="214"/>
      <c r="H40" s="213"/>
      <c r="I40" s="214"/>
      <c r="J40" s="213"/>
      <c r="K40" s="214"/>
      <c r="L40" s="213"/>
      <c r="M40" s="214"/>
      <c r="N40" s="214"/>
      <c r="O40" s="214">
        <v>767.01</v>
      </c>
      <c r="P40" s="214"/>
      <c r="Q40" s="214">
        <v>1738.7299999999998</v>
      </c>
      <c r="R40" s="214"/>
      <c r="S40" s="214">
        <v>0</v>
      </c>
      <c r="T40" s="214"/>
      <c r="U40" s="214">
        <f t="shared" si="43"/>
        <v>4.5474735088646412E-13</v>
      </c>
      <c r="V40" s="214"/>
      <c r="W40" s="214">
        <v>2505.7400000000002</v>
      </c>
      <c r="X40" s="214"/>
      <c r="Y40" s="235">
        <v>0.2</v>
      </c>
      <c r="AA40" s="379">
        <f t="shared" si="0"/>
        <v>2505.7400000000002</v>
      </c>
      <c r="AB40" s="378">
        <v>1373.2299999999998</v>
      </c>
      <c r="AC40" s="379">
        <f t="shared" si="44"/>
        <v>41.76</v>
      </c>
      <c r="AD40" s="380">
        <f t="shared" si="1"/>
        <v>1414.9899999999998</v>
      </c>
      <c r="AE40" s="378">
        <v>1356.6399999999996</v>
      </c>
      <c r="AF40" s="379">
        <f t="shared" si="2"/>
        <v>41.76</v>
      </c>
      <c r="AG40" s="379">
        <f t="shared" si="3"/>
        <v>1398.3999999999996</v>
      </c>
      <c r="AH40" s="257"/>
      <c r="AI40" s="258"/>
      <c r="AJ40" s="257"/>
      <c r="AK40" s="258"/>
      <c r="AL40" s="258"/>
      <c r="AM40" s="257"/>
      <c r="AN40" s="258"/>
      <c r="AO40" s="259"/>
      <c r="AP40" s="259"/>
      <c r="AQ40" s="259"/>
      <c r="AR40" s="260"/>
      <c r="AS40" s="259"/>
      <c r="AT40" s="259"/>
      <c r="AU40" s="260"/>
      <c r="AV40" s="261"/>
      <c r="AW40" s="261"/>
      <c r="AX40" s="220"/>
      <c r="AY40" s="261"/>
      <c r="AZ40" s="220"/>
      <c r="BA40" s="220"/>
      <c r="BB40" s="261"/>
      <c r="BC40" s="262"/>
      <c r="BD40" s="263"/>
      <c r="BE40" s="263"/>
      <c r="BF40" s="262"/>
      <c r="BG40" s="263"/>
      <c r="BH40" s="263"/>
      <c r="BI40" s="262"/>
      <c r="BJ40" s="264"/>
      <c r="BK40" s="265"/>
      <c r="BL40" s="265"/>
      <c r="BM40" s="265"/>
      <c r="BN40" s="265"/>
      <c r="BO40" s="265"/>
      <c r="BP40" s="264"/>
      <c r="BQ40" s="266">
        <f t="shared" si="29"/>
        <v>767.01</v>
      </c>
      <c r="BR40" s="267">
        <v>457.20999999999958</v>
      </c>
      <c r="BS40" s="267">
        <f t="shared" si="30"/>
        <v>12.78</v>
      </c>
      <c r="BT40" s="267">
        <f t="shared" si="31"/>
        <v>469.98999999999955</v>
      </c>
      <c r="BU40" s="267">
        <v>451.55000000000007</v>
      </c>
      <c r="BV40" s="267">
        <f t="shared" si="32"/>
        <v>12.78</v>
      </c>
      <c r="BW40" s="266">
        <f t="shared" si="33"/>
        <v>464.33000000000004</v>
      </c>
      <c r="BX40" s="227">
        <f t="shared" si="34"/>
        <v>1738.7299999999998</v>
      </c>
      <c r="BY40" s="228">
        <v>915.98000000000036</v>
      </c>
      <c r="BZ40" s="228">
        <f t="shared" si="35"/>
        <v>28.98</v>
      </c>
      <c r="CA40" s="228">
        <f t="shared" si="36"/>
        <v>944.96000000000038</v>
      </c>
      <c r="CB40" s="228">
        <v>904.89000000000044</v>
      </c>
      <c r="CC40" s="228">
        <f t="shared" si="37"/>
        <v>28.98</v>
      </c>
      <c r="CD40" s="227">
        <f t="shared" si="38"/>
        <v>933.87000000000046</v>
      </c>
      <c r="CE40" s="395">
        <f t="shared" si="39"/>
        <v>0</v>
      </c>
      <c r="CF40" s="396">
        <v>0</v>
      </c>
      <c r="CG40" s="396">
        <f t="shared" si="45"/>
        <v>0</v>
      </c>
      <c r="CH40" s="396">
        <f t="shared" si="40"/>
        <v>0</v>
      </c>
      <c r="CI40" s="396">
        <v>0</v>
      </c>
      <c r="CJ40" s="396">
        <f t="shared" si="46"/>
        <v>0</v>
      </c>
      <c r="CK40" s="395">
        <f t="shared" si="41"/>
        <v>0</v>
      </c>
      <c r="CL40" s="229">
        <f t="shared" si="42"/>
        <v>4.5474735088646412E-13</v>
      </c>
      <c r="CM40" s="230">
        <v>0</v>
      </c>
      <c r="CN40" s="230">
        <f t="shared" si="47"/>
        <v>0</v>
      </c>
      <c r="CO40" s="230">
        <f t="shared" si="48"/>
        <v>0</v>
      </c>
      <c r="CP40" s="230">
        <v>0</v>
      </c>
      <c r="CQ40" s="230">
        <f t="shared" si="49"/>
        <v>0</v>
      </c>
      <c r="CR40" s="229">
        <f t="shared" si="50"/>
        <v>0</v>
      </c>
    </row>
    <row r="41" spans="1:96" s="251" customFormat="1">
      <c r="A41" s="232"/>
      <c r="B41" s="232"/>
      <c r="C41" s="233" t="s">
        <v>171</v>
      </c>
      <c r="D41" s="252" t="s">
        <v>184</v>
      </c>
      <c r="E41" s="213"/>
      <c r="F41" s="213"/>
      <c r="G41" s="214"/>
      <c r="H41" s="213"/>
      <c r="I41" s="214"/>
      <c r="J41" s="213"/>
      <c r="K41" s="214"/>
      <c r="L41" s="213"/>
      <c r="M41" s="214"/>
      <c r="N41" s="214"/>
      <c r="O41" s="214">
        <v>1135.3499999999997</v>
      </c>
      <c r="P41" s="214"/>
      <c r="Q41" s="214">
        <v>1003.4600000000007</v>
      </c>
      <c r="R41" s="214"/>
      <c r="S41" s="214">
        <v>0</v>
      </c>
      <c r="T41" s="214"/>
      <c r="U41" s="214">
        <f t="shared" si="43"/>
        <v>0</v>
      </c>
      <c r="V41" s="214"/>
      <c r="W41" s="214">
        <v>2138.8100000000004</v>
      </c>
      <c r="X41" s="214"/>
      <c r="Y41" s="235">
        <v>0.2</v>
      </c>
      <c r="AA41" s="379">
        <f t="shared" si="0"/>
        <v>2138.8100000000004</v>
      </c>
      <c r="AB41" s="378">
        <v>1171.9100000000001</v>
      </c>
      <c r="AC41" s="379">
        <f t="shared" si="44"/>
        <v>35.65</v>
      </c>
      <c r="AD41" s="380">
        <f t="shared" si="1"/>
        <v>1207.5600000000002</v>
      </c>
      <c r="AE41" s="378">
        <v>1157.6499999999999</v>
      </c>
      <c r="AF41" s="379">
        <f t="shared" si="2"/>
        <v>35.65</v>
      </c>
      <c r="AG41" s="379">
        <f t="shared" si="3"/>
        <v>1193.3</v>
      </c>
      <c r="AH41" s="257"/>
      <c r="AI41" s="258"/>
      <c r="AJ41" s="257"/>
      <c r="AK41" s="258"/>
      <c r="AL41" s="258"/>
      <c r="AM41" s="257"/>
      <c r="AN41" s="258"/>
      <c r="AO41" s="259"/>
      <c r="AP41" s="259"/>
      <c r="AQ41" s="259"/>
      <c r="AR41" s="260"/>
      <c r="AS41" s="259"/>
      <c r="AT41" s="259"/>
      <c r="AU41" s="260"/>
      <c r="AV41" s="261"/>
      <c r="AW41" s="261"/>
      <c r="AX41" s="220"/>
      <c r="AY41" s="261"/>
      <c r="AZ41" s="220"/>
      <c r="BA41" s="220"/>
      <c r="BB41" s="261"/>
      <c r="BC41" s="262"/>
      <c r="BD41" s="263"/>
      <c r="BE41" s="263"/>
      <c r="BF41" s="262"/>
      <c r="BG41" s="263"/>
      <c r="BH41" s="263"/>
      <c r="BI41" s="262"/>
      <c r="BJ41" s="264"/>
      <c r="BK41" s="265"/>
      <c r="BL41" s="265"/>
      <c r="BM41" s="265"/>
      <c r="BN41" s="265"/>
      <c r="BO41" s="265"/>
      <c r="BP41" s="264"/>
      <c r="BQ41" s="266">
        <f t="shared" si="29"/>
        <v>1135.3499999999997</v>
      </c>
      <c r="BR41" s="267">
        <v>696.4899999999999</v>
      </c>
      <c r="BS41" s="267">
        <f t="shared" si="30"/>
        <v>18.920000000000002</v>
      </c>
      <c r="BT41" s="267">
        <f t="shared" si="31"/>
        <v>715.40999999999985</v>
      </c>
      <c r="BU41" s="267">
        <v>687.94999999999993</v>
      </c>
      <c r="BV41" s="267">
        <f t="shared" si="32"/>
        <v>18.920000000000002</v>
      </c>
      <c r="BW41" s="266">
        <f t="shared" si="33"/>
        <v>706.86999999999989</v>
      </c>
      <c r="BX41" s="227">
        <f t="shared" si="34"/>
        <v>1003.4600000000007</v>
      </c>
      <c r="BY41" s="228">
        <v>475.1700000000003</v>
      </c>
      <c r="BZ41" s="228">
        <f t="shared" si="35"/>
        <v>16.72</v>
      </c>
      <c r="CA41" s="228">
        <f t="shared" si="36"/>
        <v>491.89000000000033</v>
      </c>
      <c r="CB41" s="228">
        <v>469.69000000000017</v>
      </c>
      <c r="CC41" s="228">
        <f t="shared" si="37"/>
        <v>16.72</v>
      </c>
      <c r="CD41" s="227">
        <f t="shared" si="38"/>
        <v>486.4100000000002</v>
      </c>
      <c r="CE41" s="395">
        <f t="shared" si="39"/>
        <v>0</v>
      </c>
      <c r="CF41" s="396">
        <v>0</v>
      </c>
      <c r="CG41" s="396">
        <f t="shared" si="45"/>
        <v>0</v>
      </c>
      <c r="CH41" s="396">
        <f t="shared" si="40"/>
        <v>0</v>
      </c>
      <c r="CI41" s="396">
        <v>0</v>
      </c>
      <c r="CJ41" s="396">
        <f t="shared" si="46"/>
        <v>0</v>
      </c>
      <c r="CK41" s="395">
        <f t="shared" si="41"/>
        <v>0</v>
      </c>
      <c r="CL41" s="229">
        <f t="shared" si="42"/>
        <v>0</v>
      </c>
      <c r="CM41" s="230">
        <v>0</v>
      </c>
      <c r="CN41" s="230">
        <f t="shared" si="47"/>
        <v>0</v>
      </c>
      <c r="CO41" s="230">
        <f t="shared" si="48"/>
        <v>0</v>
      </c>
      <c r="CP41" s="230">
        <v>0</v>
      </c>
      <c r="CQ41" s="230">
        <f t="shared" si="49"/>
        <v>0</v>
      </c>
      <c r="CR41" s="229">
        <f t="shared" si="50"/>
        <v>0</v>
      </c>
    </row>
    <row r="42" spans="1:96" s="251" customFormat="1">
      <c r="A42" s="232"/>
      <c r="B42" s="232"/>
      <c r="C42" s="233" t="s">
        <v>171</v>
      </c>
      <c r="D42" s="252" t="s">
        <v>185</v>
      </c>
      <c r="E42" s="213"/>
      <c r="F42" s="213"/>
      <c r="G42" s="214"/>
      <c r="H42" s="213"/>
      <c r="I42" s="214"/>
      <c r="J42" s="213"/>
      <c r="K42" s="214"/>
      <c r="L42" s="213"/>
      <c r="M42" s="214"/>
      <c r="N42" s="214"/>
      <c r="O42" s="214">
        <v>3532.16</v>
      </c>
      <c r="P42" s="214"/>
      <c r="Q42" s="214">
        <v>939.75</v>
      </c>
      <c r="R42" s="214"/>
      <c r="S42" s="214">
        <v>0</v>
      </c>
      <c r="T42" s="214"/>
      <c r="U42" s="214">
        <f t="shared" si="43"/>
        <v>0</v>
      </c>
      <c r="V42" s="214"/>
      <c r="W42" s="214">
        <v>4471.91</v>
      </c>
      <c r="X42" s="214"/>
      <c r="Y42" s="235">
        <v>0.2</v>
      </c>
      <c r="AA42" s="379">
        <f t="shared" si="0"/>
        <v>4471.91</v>
      </c>
      <c r="AB42" s="378">
        <v>2590.3000000000011</v>
      </c>
      <c r="AC42" s="379">
        <f t="shared" si="44"/>
        <v>74.53</v>
      </c>
      <c r="AD42" s="380">
        <f t="shared" si="1"/>
        <v>2664.8300000000013</v>
      </c>
      <c r="AE42" s="378">
        <v>2558.4700000000003</v>
      </c>
      <c r="AF42" s="379">
        <f t="shared" si="2"/>
        <v>74.53</v>
      </c>
      <c r="AG42" s="379">
        <f t="shared" si="3"/>
        <v>2633.0000000000005</v>
      </c>
      <c r="AH42" s="257"/>
      <c r="AI42" s="258"/>
      <c r="AJ42" s="257"/>
      <c r="AK42" s="258"/>
      <c r="AL42" s="258"/>
      <c r="AM42" s="257"/>
      <c r="AN42" s="258"/>
      <c r="AO42" s="259"/>
      <c r="AP42" s="259"/>
      <c r="AQ42" s="259"/>
      <c r="AR42" s="260"/>
      <c r="AS42" s="259"/>
      <c r="AT42" s="259"/>
      <c r="AU42" s="260"/>
      <c r="AV42" s="261"/>
      <c r="AW42" s="261"/>
      <c r="AX42" s="220"/>
      <c r="AY42" s="261"/>
      <c r="AZ42" s="220"/>
      <c r="BA42" s="220"/>
      <c r="BB42" s="261"/>
      <c r="BC42" s="262"/>
      <c r="BD42" s="263"/>
      <c r="BE42" s="263"/>
      <c r="BF42" s="262"/>
      <c r="BG42" s="263"/>
      <c r="BH42" s="263"/>
      <c r="BI42" s="262"/>
      <c r="BJ42" s="264"/>
      <c r="BK42" s="265"/>
      <c r="BL42" s="265"/>
      <c r="BM42" s="265"/>
      <c r="BN42" s="265"/>
      <c r="BO42" s="265"/>
      <c r="BP42" s="264"/>
      <c r="BQ42" s="266">
        <f t="shared" si="29"/>
        <v>3532.16</v>
      </c>
      <c r="BR42" s="267">
        <v>2061.8599999999983</v>
      </c>
      <c r="BS42" s="267">
        <f t="shared" si="30"/>
        <v>58.87</v>
      </c>
      <c r="BT42" s="267">
        <f t="shared" si="31"/>
        <v>2120.7299999999982</v>
      </c>
      <c r="BU42" s="267">
        <v>2036.5499999999988</v>
      </c>
      <c r="BV42" s="267">
        <f t="shared" si="32"/>
        <v>58.87</v>
      </c>
      <c r="BW42" s="266">
        <f t="shared" si="33"/>
        <v>2095.4199999999987</v>
      </c>
      <c r="BX42" s="227">
        <f t="shared" si="34"/>
        <v>939.75</v>
      </c>
      <c r="BY42" s="228">
        <v>528.44000000000028</v>
      </c>
      <c r="BZ42" s="228">
        <f t="shared" si="35"/>
        <v>15.66</v>
      </c>
      <c r="CA42" s="228">
        <f t="shared" si="36"/>
        <v>544.10000000000025</v>
      </c>
      <c r="CB42" s="228">
        <v>522.00000000000011</v>
      </c>
      <c r="CC42" s="228">
        <f t="shared" si="37"/>
        <v>15.66</v>
      </c>
      <c r="CD42" s="227">
        <f t="shared" si="38"/>
        <v>537.66000000000008</v>
      </c>
      <c r="CE42" s="395">
        <f t="shared" si="39"/>
        <v>0</v>
      </c>
      <c r="CF42" s="396">
        <v>0</v>
      </c>
      <c r="CG42" s="396">
        <f t="shared" si="45"/>
        <v>0</v>
      </c>
      <c r="CH42" s="396">
        <f t="shared" si="40"/>
        <v>0</v>
      </c>
      <c r="CI42" s="396">
        <v>0</v>
      </c>
      <c r="CJ42" s="396">
        <f t="shared" si="46"/>
        <v>0</v>
      </c>
      <c r="CK42" s="395">
        <f t="shared" si="41"/>
        <v>0</v>
      </c>
      <c r="CL42" s="229">
        <f t="shared" si="42"/>
        <v>0</v>
      </c>
      <c r="CM42" s="230">
        <v>0</v>
      </c>
      <c r="CN42" s="230">
        <f t="shared" si="47"/>
        <v>0</v>
      </c>
      <c r="CO42" s="230">
        <f t="shared" si="48"/>
        <v>0</v>
      </c>
      <c r="CP42" s="230">
        <v>0</v>
      </c>
      <c r="CQ42" s="230">
        <f t="shared" si="49"/>
        <v>0</v>
      </c>
      <c r="CR42" s="229">
        <f t="shared" si="50"/>
        <v>0</v>
      </c>
    </row>
    <row r="43" spans="1:96" s="251" customFormat="1">
      <c r="A43" s="232"/>
      <c r="B43" s="232"/>
      <c r="C43" s="233" t="s">
        <v>171</v>
      </c>
      <c r="D43" s="252" t="s">
        <v>186</v>
      </c>
      <c r="E43" s="213"/>
      <c r="F43" s="213"/>
      <c r="G43" s="214"/>
      <c r="H43" s="213"/>
      <c r="I43" s="214"/>
      <c r="J43" s="213"/>
      <c r="K43" s="214"/>
      <c r="L43" s="213"/>
      <c r="M43" s="214"/>
      <c r="N43" s="214"/>
      <c r="O43" s="214"/>
      <c r="P43" s="214"/>
      <c r="Q43" s="214">
        <v>3914.0399999999995</v>
      </c>
      <c r="R43" s="214"/>
      <c r="S43" s="214">
        <v>68.740000000000236</v>
      </c>
      <c r="T43" s="214"/>
      <c r="U43" s="214">
        <f t="shared" si="43"/>
        <v>15.179999999999836</v>
      </c>
      <c r="V43" s="214"/>
      <c r="W43" s="214">
        <v>3997.9599999999996</v>
      </c>
      <c r="X43" s="214"/>
      <c r="Y43" s="235">
        <v>0.2</v>
      </c>
      <c r="AA43" s="379">
        <f t="shared" si="0"/>
        <v>3997.9599999999996</v>
      </c>
      <c r="AB43" s="378">
        <v>1755.380000000001</v>
      </c>
      <c r="AC43" s="379">
        <f>IF(AA43=" "," ", ROUND(+AA43*Y43/12,2))</f>
        <v>66.63</v>
      </c>
      <c r="AD43" s="380">
        <f>AB43+AC43</f>
        <v>1822.0100000000011</v>
      </c>
      <c r="AE43" s="378">
        <v>1735.2600000000011</v>
      </c>
      <c r="AF43" s="379">
        <f>ROUND(AC43*$AC$1,2)</f>
        <v>66.63</v>
      </c>
      <c r="AG43" s="379">
        <f>AE43+AF43</f>
        <v>1801.8900000000012</v>
      </c>
      <c r="AH43" s="257"/>
      <c r="AI43" s="258"/>
      <c r="AJ43" s="257"/>
      <c r="AK43" s="258"/>
      <c r="AL43" s="258"/>
      <c r="AM43" s="257"/>
      <c r="AN43" s="258"/>
      <c r="AO43" s="259"/>
      <c r="AP43" s="259"/>
      <c r="AQ43" s="259"/>
      <c r="AR43" s="260"/>
      <c r="AS43" s="259"/>
      <c r="AT43" s="259"/>
      <c r="AU43" s="260"/>
      <c r="AV43" s="261"/>
      <c r="AW43" s="261"/>
      <c r="AX43" s="220"/>
      <c r="AY43" s="261"/>
      <c r="AZ43" s="220"/>
      <c r="BA43" s="220"/>
      <c r="BB43" s="261"/>
      <c r="BC43" s="262"/>
      <c r="BD43" s="263"/>
      <c r="BE43" s="263"/>
      <c r="BF43" s="262"/>
      <c r="BG43" s="263"/>
      <c r="BH43" s="263"/>
      <c r="BI43" s="262"/>
      <c r="BJ43" s="264"/>
      <c r="BK43" s="265"/>
      <c r="BL43" s="265"/>
      <c r="BM43" s="265"/>
      <c r="BN43" s="265"/>
      <c r="BO43" s="265"/>
      <c r="BP43" s="264"/>
      <c r="BQ43" s="266">
        <f t="shared" si="29"/>
        <v>0</v>
      </c>
      <c r="BR43" s="267">
        <v>0</v>
      </c>
      <c r="BS43" s="267">
        <f>IF(BQ43=" "," ", ROUND(+BQ43*Y43/12,2))</f>
        <v>0</v>
      </c>
      <c r="BT43" s="267">
        <f>BR43+BS43</f>
        <v>0</v>
      </c>
      <c r="BU43" s="267">
        <v>0</v>
      </c>
      <c r="BV43" s="267">
        <f>ROUND(BS43*$AC$1,2)</f>
        <v>0</v>
      </c>
      <c r="BW43" s="266">
        <f>BU43+BV43</f>
        <v>0</v>
      </c>
      <c r="BX43" s="227">
        <f t="shared" si="34"/>
        <v>3914.0399999999995</v>
      </c>
      <c r="BY43" s="228">
        <v>1731.0500000000004</v>
      </c>
      <c r="BZ43" s="228">
        <f>IF(BX43=" "," ", ROUND(+BX43*Y43/12,2))</f>
        <v>65.23</v>
      </c>
      <c r="CA43" s="228">
        <f>BY43+BZ43</f>
        <v>1796.2800000000004</v>
      </c>
      <c r="CB43" s="228">
        <v>1711.2299999999993</v>
      </c>
      <c r="CC43" s="228">
        <f>ROUND(BZ43*$AC$1,2)</f>
        <v>65.23</v>
      </c>
      <c r="CD43" s="227">
        <f>CB43+CC43</f>
        <v>1776.4599999999994</v>
      </c>
      <c r="CE43" s="395">
        <f t="shared" si="39"/>
        <v>68.740000000000236</v>
      </c>
      <c r="CF43" s="396">
        <v>22.039999999999996</v>
      </c>
      <c r="CG43" s="396">
        <f t="shared" si="45"/>
        <v>1.1499999999999999</v>
      </c>
      <c r="CH43" s="396">
        <f t="shared" si="40"/>
        <v>23.189999999999994</v>
      </c>
      <c r="CI43" s="396">
        <v>21.769999999999985</v>
      </c>
      <c r="CJ43" s="396">
        <f t="shared" si="46"/>
        <v>1.1499999999999999</v>
      </c>
      <c r="CK43" s="395">
        <f t="shared" si="41"/>
        <v>22.919999999999984</v>
      </c>
      <c r="CL43" s="229">
        <f t="shared" si="42"/>
        <v>15.179999999999836</v>
      </c>
      <c r="CM43" s="230">
        <v>2.25</v>
      </c>
      <c r="CN43" s="230">
        <f t="shared" si="47"/>
        <v>0.25</v>
      </c>
      <c r="CO43" s="230">
        <f t="shared" si="48"/>
        <v>2.5</v>
      </c>
      <c r="CP43" s="230">
        <v>2.25</v>
      </c>
      <c r="CQ43" s="230">
        <f t="shared" si="49"/>
        <v>0.25</v>
      </c>
      <c r="CR43" s="229">
        <f t="shared" si="50"/>
        <v>2.5</v>
      </c>
    </row>
    <row r="44" spans="1:96" s="256" customFormat="1">
      <c r="A44" s="253"/>
      <c r="B44" s="253"/>
      <c r="C44" s="233" t="s">
        <v>171</v>
      </c>
      <c r="D44" s="252" t="s">
        <v>187</v>
      </c>
      <c r="E44" s="254"/>
      <c r="F44" s="254"/>
      <c r="G44" s="255"/>
      <c r="H44" s="254"/>
      <c r="I44" s="255"/>
      <c r="J44" s="254"/>
      <c r="K44" s="255"/>
      <c r="L44" s="254"/>
      <c r="M44" s="255"/>
      <c r="N44" s="255"/>
      <c r="O44" s="214">
        <v>3073.99</v>
      </c>
      <c r="P44" s="255"/>
      <c r="Q44" s="214">
        <v>3810.46</v>
      </c>
      <c r="R44" s="214"/>
      <c r="S44" s="214">
        <v>812.49999999999818</v>
      </c>
      <c r="T44" s="255"/>
      <c r="U44" s="214">
        <f t="shared" si="43"/>
        <v>0</v>
      </c>
      <c r="V44" s="255"/>
      <c r="W44" s="214">
        <v>7696.949999999998</v>
      </c>
      <c r="X44" s="214"/>
      <c r="Y44" s="235">
        <v>0.2</v>
      </c>
      <c r="AA44" s="379">
        <f t="shared" si="0"/>
        <v>7696.949999999998</v>
      </c>
      <c r="AB44" s="378">
        <v>4077.700000000003</v>
      </c>
      <c r="AC44" s="379">
        <f t="shared" si="44"/>
        <v>128.28</v>
      </c>
      <c r="AD44" s="380">
        <f t="shared" si="1"/>
        <v>4205.9800000000032</v>
      </c>
      <c r="AE44" s="378">
        <v>4028.420000000001</v>
      </c>
      <c r="AF44" s="379">
        <f t="shared" si="2"/>
        <v>128.28</v>
      </c>
      <c r="AG44" s="379">
        <f t="shared" si="3"/>
        <v>4156.7000000000007</v>
      </c>
      <c r="AH44" s="257">
        <f t="shared" ref="AH44:AH101" si="51">E44</f>
        <v>0</v>
      </c>
      <c r="AI44" s="258">
        <v>0</v>
      </c>
      <c r="AJ44" s="257">
        <f t="shared" ref="AJ44:AJ101" si="52">IF(AH44=" "," ", ROUND(+AH44*Y44/12,2))</f>
        <v>0</v>
      </c>
      <c r="AK44" s="258">
        <f t="shared" ref="AK44:AK101" si="53">AI44+AJ44</f>
        <v>0</v>
      </c>
      <c r="AL44" s="258">
        <v>0</v>
      </c>
      <c r="AM44" s="257">
        <f t="shared" ref="AM44:AM101" si="54">ROUND(AJ44*$AC$1,2)</f>
        <v>0</v>
      </c>
      <c r="AN44" s="258">
        <f t="shared" ref="AN44:AN101" si="55">AL44+AM44</f>
        <v>0</v>
      </c>
      <c r="AO44" s="259">
        <f t="shared" ref="AO44:AO101" si="56">G44</f>
        <v>0</v>
      </c>
      <c r="AP44" s="259">
        <v>0</v>
      </c>
      <c r="AQ44" s="259">
        <f t="shared" ref="AQ44:AQ101" si="57">IF(AO44=" "," ", ROUND(+AO44*Y44/12,2))</f>
        <v>0</v>
      </c>
      <c r="AR44" s="260">
        <f t="shared" ref="AR44:AR101" si="58">AP44+AQ44</f>
        <v>0</v>
      </c>
      <c r="AS44" s="259">
        <v>0</v>
      </c>
      <c r="AT44" s="259">
        <f t="shared" ref="AT44:AT101" si="59">ROUND(AQ44*$AC$1,2)</f>
        <v>0</v>
      </c>
      <c r="AU44" s="260">
        <f t="shared" ref="AU44:AU101" si="60">AS44+AT44</f>
        <v>0</v>
      </c>
      <c r="AV44" s="261">
        <v>0</v>
      </c>
      <c r="AW44" s="261">
        <v>0</v>
      </c>
      <c r="AX44" s="220">
        <f t="shared" ref="AX44:AX101" si="61">IF(AV44=" "," ", ROUND(+AV44*Y44/12,2))</f>
        <v>0</v>
      </c>
      <c r="AY44" s="261">
        <f t="shared" ref="AY44:AY101" si="62">AW44+AX44</f>
        <v>0</v>
      </c>
      <c r="AZ44" s="220">
        <v>0</v>
      </c>
      <c r="BA44" s="220">
        <f t="shared" ref="BA44:BA101" si="63">ROUND(AX44*$AC$1,2)</f>
        <v>0</v>
      </c>
      <c r="BB44" s="261">
        <f t="shared" ref="BB44:BB101" si="64">BA44+AZ44</f>
        <v>0</v>
      </c>
      <c r="BC44" s="262">
        <f t="shared" ref="BC44:BC101" si="65">K44</f>
        <v>0</v>
      </c>
      <c r="BD44" s="263">
        <v>0</v>
      </c>
      <c r="BE44" s="263">
        <f t="shared" ref="BE44:BE101" si="66">IF(BC44=" "," ", ROUND(+BC44*Y44/12,2))</f>
        <v>0</v>
      </c>
      <c r="BF44" s="262">
        <f t="shared" ref="BF44:BF101" si="67">BD44+BE44</f>
        <v>0</v>
      </c>
      <c r="BG44" s="263">
        <v>0</v>
      </c>
      <c r="BH44" s="263">
        <f t="shared" ref="BH44:BH101" si="68">ROUND(BE44*$AC$1,2)</f>
        <v>0</v>
      </c>
      <c r="BI44" s="262">
        <f t="shared" ref="BI44:BI101" si="69">BH44+BG44</f>
        <v>0</v>
      </c>
      <c r="BJ44" s="264">
        <f t="shared" ref="BJ44:BJ101" si="70">M44</f>
        <v>0</v>
      </c>
      <c r="BK44" s="265">
        <v>0</v>
      </c>
      <c r="BL44" s="265">
        <f t="shared" ref="BL44:BL101" si="71">IF(BJ44=" "," ", ROUND(+BJ44*Y44/12,2))</f>
        <v>0</v>
      </c>
      <c r="BM44" s="265">
        <f t="shared" ref="BM44:BM101" si="72">BK44+BL44</f>
        <v>0</v>
      </c>
      <c r="BN44" s="265">
        <v>0</v>
      </c>
      <c r="BO44" s="265">
        <f t="shared" ref="BO44:BO101" si="73">ROUND(BL44*$AC$1,2)</f>
        <v>0</v>
      </c>
      <c r="BP44" s="264">
        <f t="shared" ref="BP44:BP101" si="74">BN44+BO44</f>
        <v>0</v>
      </c>
      <c r="BQ44" s="266">
        <f t="shared" si="29"/>
        <v>3073.99</v>
      </c>
      <c r="BR44" s="267">
        <v>1964.6400000000006</v>
      </c>
      <c r="BS44" s="267">
        <f t="shared" si="30"/>
        <v>51.23</v>
      </c>
      <c r="BT44" s="267">
        <f t="shared" si="31"/>
        <v>2015.8700000000006</v>
      </c>
      <c r="BU44" s="267">
        <v>1939.89</v>
      </c>
      <c r="BV44" s="267">
        <f t="shared" si="32"/>
        <v>51.23</v>
      </c>
      <c r="BW44" s="266">
        <f t="shared" si="33"/>
        <v>1991.1200000000001</v>
      </c>
      <c r="BX44" s="227">
        <f t="shared" si="34"/>
        <v>3810.46</v>
      </c>
      <c r="BY44" s="228">
        <v>1838.25</v>
      </c>
      <c r="BZ44" s="228">
        <f t="shared" si="35"/>
        <v>63.51</v>
      </c>
      <c r="CA44" s="228">
        <f t="shared" si="36"/>
        <v>1901.76</v>
      </c>
      <c r="CB44" s="228">
        <v>1816.6099999999992</v>
      </c>
      <c r="CC44" s="228">
        <f t="shared" si="37"/>
        <v>63.51</v>
      </c>
      <c r="CD44" s="227">
        <f t="shared" si="38"/>
        <v>1880.1199999999992</v>
      </c>
      <c r="CE44" s="395">
        <f t="shared" si="39"/>
        <v>812.49999999999818</v>
      </c>
      <c r="CF44" s="396">
        <v>274.77999999999992</v>
      </c>
      <c r="CG44" s="396">
        <f t="shared" si="45"/>
        <v>13.54</v>
      </c>
      <c r="CH44" s="396">
        <f t="shared" si="40"/>
        <v>288.31999999999994</v>
      </c>
      <c r="CI44" s="396">
        <v>271.86999999999995</v>
      </c>
      <c r="CJ44" s="396">
        <f t="shared" si="46"/>
        <v>13.54</v>
      </c>
      <c r="CK44" s="395">
        <f t="shared" si="41"/>
        <v>285.40999999999997</v>
      </c>
      <c r="CL44" s="229">
        <f t="shared" si="42"/>
        <v>0</v>
      </c>
      <c r="CM44" s="230">
        <v>0</v>
      </c>
      <c r="CN44" s="230">
        <f t="shared" si="47"/>
        <v>0</v>
      </c>
      <c r="CO44" s="230">
        <f t="shared" si="48"/>
        <v>0</v>
      </c>
      <c r="CP44" s="230">
        <v>0</v>
      </c>
      <c r="CQ44" s="230">
        <f t="shared" si="49"/>
        <v>0</v>
      </c>
      <c r="CR44" s="229">
        <f t="shared" si="50"/>
        <v>0</v>
      </c>
    </row>
    <row r="45" spans="1:96" s="256" customFormat="1">
      <c r="A45" s="253"/>
      <c r="B45" s="253"/>
      <c r="C45" s="233" t="s">
        <v>171</v>
      </c>
      <c r="D45" s="252" t="s">
        <v>188</v>
      </c>
      <c r="E45" s="254"/>
      <c r="F45" s="254"/>
      <c r="G45" s="255"/>
      <c r="H45" s="254"/>
      <c r="I45" s="255"/>
      <c r="J45" s="254"/>
      <c r="K45" s="255"/>
      <c r="L45" s="254"/>
      <c r="M45" s="255"/>
      <c r="N45" s="255"/>
      <c r="O45" s="214">
        <v>0</v>
      </c>
      <c r="P45" s="255"/>
      <c r="Q45" s="214">
        <v>7309.8</v>
      </c>
      <c r="R45" s="214"/>
      <c r="S45" s="214">
        <v>827.72000000000025</v>
      </c>
      <c r="T45" s="255"/>
      <c r="U45" s="214">
        <f t="shared" si="43"/>
        <v>0</v>
      </c>
      <c r="V45" s="255"/>
      <c r="W45" s="214">
        <v>8137.52</v>
      </c>
      <c r="X45" s="214"/>
      <c r="Y45" s="235">
        <v>0.2</v>
      </c>
      <c r="AA45" s="379">
        <f t="shared" si="0"/>
        <v>8137.52</v>
      </c>
      <c r="AB45" s="378">
        <v>3289.7800000000016</v>
      </c>
      <c r="AC45" s="379">
        <f>IF(AA45=" "," ", ROUND(+AA45*Y45/12,2))</f>
        <v>135.63</v>
      </c>
      <c r="AD45" s="380">
        <f>AB45+AC45</f>
        <v>3425.4100000000017</v>
      </c>
      <c r="AE45" s="378">
        <v>3253.0300000000007</v>
      </c>
      <c r="AF45" s="379">
        <f>ROUND(AC45*$AC$1,2)</f>
        <v>135.63</v>
      </c>
      <c r="AG45" s="379">
        <f>AE45+AF45</f>
        <v>3388.6600000000008</v>
      </c>
      <c r="AH45" s="257">
        <f t="shared" si="51"/>
        <v>0</v>
      </c>
      <c r="AI45" s="258">
        <v>0</v>
      </c>
      <c r="AJ45" s="257">
        <f>IF(AH45=" "," ", ROUND(+AH45*Y45/12,2))</f>
        <v>0</v>
      </c>
      <c r="AK45" s="258">
        <f>AI45+AJ45</f>
        <v>0</v>
      </c>
      <c r="AL45" s="258">
        <v>0</v>
      </c>
      <c r="AM45" s="257">
        <f>ROUND(AJ45*$AC$1,2)</f>
        <v>0</v>
      </c>
      <c r="AN45" s="258">
        <f t="shared" si="55"/>
        <v>0</v>
      </c>
      <c r="AO45" s="259">
        <f t="shared" si="56"/>
        <v>0</v>
      </c>
      <c r="AP45" s="259">
        <v>0</v>
      </c>
      <c r="AQ45" s="259">
        <f>IF(AO45=" "," ", ROUND(+AO45*Y45/12,2))</f>
        <v>0</v>
      </c>
      <c r="AR45" s="260">
        <f>AP45+AQ45</f>
        <v>0</v>
      </c>
      <c r="AS45" s="259">
        <v>0</v>
      </c>
      <c r="AT45" s="259">
        <f>ROUND(AQ45*$AC$1,2)</f>
        <v>0</v>
      </c>
      <c r="AU45" s="260">
        <f>AS45+AT45</f>
        <v>0</v>
      </c>
      <c r="AV45" s="261">
        <v>0</v>
      </c>
      <c r="AW45" s="261">
        <v>0</v>
      </c>
      <c r="AX45" s="220">
        <f>IF(AV45=" "," ", ROUND(+AV45*Y45/12,2))</f>
        <v>0</v>
      </c>
      <c r="AY45" s="261">
        <f t="shared" si="62"/>
        <v>0</v>
      </c>
      <c r="AZ45" s="220">
        <v>0</v>
      </c>
      <c r="BA45" s="220">
        <f>ROUND(AX45*$AC$1,2)</f>
        <v>0</v>
      </c>
      <c r="BB45" s="261">
        <f>BA45+AZ45</f>
        <v>0</v>
      </c>
      <c r="BC45" s="262">
        <f t="shared" si="65"/>
        <v>0</v>
      </c>
      <c r="BD45" s="263">
        <v>0</v>
      </c>
      <c r="BE45" s="263">
        <f>IF(BC45=" "," ", ROUND(+BC45*Y45/12,2))</f>
        <v>0</v>
      </c>
      <c r="BF45" s="262">
        <f>BD45+BE45</f>
        <v>0</v>
      </c>
      <c r="BG45" s="263">
        <v>0</v>
      </c>
      <c r="BH45" s="263">
        <f>ROUND(BE45*$AC$1,2)</f>
        <v>0</v>
      </c>
      <c r="BI45" s="262">
        <f>BH45+BG45</f>
        <v>0</v>
      </c>
      <c r="BJ45" s="264">
        <f t="shared" si="70"/>
        <v>0</v>
      </c>
      <c r="BK45" s="265">
        <v>0</v>
      </c>
      <c r="BL45" s="265">
        <f>IF(BJ45=" "," ", ROUND(+BJ45*Y45/12,2))</f>
        <v>0</v>
      </c>
      <c r="BM45" s="265">
        <f>BK45+BL45</f>
        <v>0</v>
      </c>
      <c r="BN45" s="265">
        <v>0</v>
      </c>
      <c r="BO45" s="265">
        <f>ROUND(BL45*$AC$1,2)</f>
        <v>0</v>
      </c>
      <c r="BP45" s="264">
        <f>BN45+BO45</f>
        <v>0</v>
      </c>
      <c r="BQ45" s="266">
        <f t="shared" si="29"/>
        <v>0</v>
      </c>
      <c r="BR45" s="267">
        <v>0</v>
      </c>
      <c r="BS45" s="267">
        <f>IF(BQ45=" "," ", ROUND(+BQ45*Y45/12,2))</f>
        <v>0</v>
      </c>
      <c r="BT45" s="267">
        <f>BR45+BS45</f>
        <v>0</v>
      </c>
      <c r="BU45" s="267">
        <v>0</v>
      </c>
      <c r="BV45" s="267">
        <f>ROUND(BS45*$AC$1,2)</f>
        <v>0</v>
      </c>
      <c r="BW45" s="266">
        <f>BU45+BV45</f>
        <v>0</v>
      </c>
      <c r="BX45" s="227">
        <f t="shared" si="34"/>
        <v>7309.8</v>
      </c>
      <c r="BY45" s="228">
        <v>3034.0299999999988</v>
      </c>
      <c r="BZ45" s="228">
        <f>IF(BX45=" "," ", ROUND(+BX45*Y45/12,2))</f>
        <v>121.83</v>
      </c>
      <c r="CA45" s="228">
        <f>BY45+BZ45</f>
        <v>3155.8599999999988</v>
      </c>
      <c r="CB45" s="228">
        <v>2999.8299999999986</v>
      </c>
      <c r="CC45" s="228">
        <f>ROUND(BZ45*$AC$1,2)</f>
        <v>121.83</v>
      </c>
      <c r="CD45" s="227">
        <f>CB45+CC45</f>
        <v>3121.6599999999985</v>
      </c>
      <c r="CE45" s="395">
        <f t="shared" si="39"/>
        <v>827.72000000000025</v>
      </c>
      <c r="CF45" s="396">
        <v>255.75000000000009</v>
      </c>
      <c r="CG45" s="396">
        <f t="shared" si="45"/>
        <v>13.8</v>
      </c>
      <c r="CH45" s="396">
        <f t="shared" si="40"/>
        <v>269.55000000000007</v>
      </c>
      <c r="CI45" s="396">
        <v>253.16000000000008</v>
      </c>
      <c r="CJ45" s="396">
        <f t="shared" si="46"/>
        <v>13.8</v>
      </c>
      <c r="CK45" s="395">
        <f t="shared" si="41"/>
        <v>266.96000000000009</v>
      </c>
      <c r="CL45" s="229">
        <f t="shared" si="42"/>
        <v>0</v>
      </c>
      <c r="CM45" s="230">
        <v>0</v>
      </c>
      <c r="CN45" s="230">
        <f t="shared" si="47"/>
        <v>0</v>
      </c>
      <c r="CO45" s="230">
        <f t="shared" si="48"/>
        <v>0</v>
      </c>
      <c r="CP45" s="230">
        <v>0</v>
      </c>
      <c r="CQ45" s="230">
        <f t="shared" si="49"/>
        <v>0</v>
      </c>
      <c r="CR45" s="229">
        <f t="shared" si="50"/>
        <v>0</v>
      </c>
    </row>
    <row r="46" spans="1:96" s="256" customFormat="1">
      <c r="A46" s="253"/>
      <c r="B46" s="253"/>
      <c r="C46" s="233" t="s">
        <v>171</v>
      </c>
      <c r="D46" s="252" t="s">
        <v>189</v>
      </c>
      <c r="E46" s="254"/>
      <c r="F46" s="254"/>
      <c r="G46" s="255"/>
      <c r="H46" s="254"/>
      <c r="I46" s="255"/>
      <c r="J46" s="254"/>
      <c r="K46" s="255"/>
      <c r="L46" s="254"/>
      <c r="M46" s="255"/>
      <c r="N46" s="255"/>
      <c r="O46" s="214"/>
      <c r="P46" s="255"/>
      <c r="Q46" s="214">
        <v>1124.24</v>
      </c>
      <c r="R46" s="214"/>
      <c r="S46" s="214">
        <v>721.13000000000034</v>
      </c>
      <c r="T46" s="255"/>
      <c r="U46" s="214">
        <f t="shared" si="43"/>
        <v>0</v>
      </c>
      <c r="V46" s="255"/>
      <c r="W46" s="214">
        <v>1845.3700000000003</v>
      </c>
      <c r="X46" s="214"/>
      <c r="Y46" s="235">
        <v>0.2</v>
      </c>
      <c r="AA46" s="379">
        <f t="shared" si="0"/>
        <v>1845.3700000000003</v>
      </c>
      <c r="AB46" s="378">
        <v>695.40999999999985</v>
      </c>
      <c r="AC46" s="379">
        <f>IF(AA46=" "," ", ROUND(+AA46*Y46/12,2))</f>
        <v>30.76</v>
      </c>
      <c r="AD46" s="380">
        <f>AB46+AC46</f>
        <v>726.16999999999985</v>
      </c>
      <c r="AE46" s="378">
        <v>687.8399999999998</v>
      </c>
      <c r="AF46" s="379">
        <f>ROUND(AC46*$AC$1,2)</f>
        <v>30.76</v>
      </c>
      <c r="AG46" s="379">
        <f>AE46+AF46</f>
        <v>718.5999999999998</v>
      </c>
      <c r="AH46" s="257">
        <f t="shared" si="51"/>
        <v>0</v>
      </c>
      <c r="AI46" s="258">
        <v>0</v>
      </c>
      <c r="AJ46" s="257">
        <f>IF(AH46=" "," ", ROUND(+AH46*Y46/12,2))</f>
        <v>0</v>
      </c>
      <c r="AK46" s="258">
        <f>AI46+AJ46</f>
        <v>0</v>
      </c>
      <c r="AL46" s="258">
        <v>0</v>
      </c>
      <c r="AM46" s="257">
        <f>ROUND(AJ46*$AC$1,2)</f>
        <v>0</v>
      </c>
      <c r="AN46" s="258">
        <f t="shared" si="55"/>
        <v>0</v>
      </c>
      <c r="AO46" s="259">
        <f t="shared" si="56"/>
        <v>0</v>
      </c>
      <c r="AP46" s="259">
        <v>0</v>
      </c>
      <c r="AQ46" s="259">
        <f>IF(AO46=" "," ", ROUND(+AO46*Y46/12,2))</f>
        <v>0</v>
      </c>
      <c r="AR46" s="260">
        <f>AP46+AQ46</f>
        <v>0</v>
      </c>
      <c r="AS46" s="259">
        <v>0</v>
      </c>
      <c r="AT46" s="259">
        <f>ROUND(AQ46*$AC$1,2)</f>
        <v>0</v>
      </c>
      <c r="AU46" s="260">
        <f>AS46+AT46</f>
        <v>0</v>
      </c>
      <c r="AV46" s="261">
        <v>0</v>
      </c>
      <c r="AW46" s="261">
        <v>0</v>
      </c>
      <c r="AX46" s="220">
        <f>IF(AV46=" "," ", ROUND(+AV46*Y46/12,2))</f>
        <v>0</v>
      </c>
      <c r="AY46" s="261">
        <f t="shared" si="62"/>
        <v>0</v>
      </c>
      <c r="AZ46" s="220">
        <v>0</v>
      </c>
      <c r="BA46" s="220">
        <f>ROUND(AX46*$AC$1,2)</f>
        <v>0</v>
      </c>
      <c r="BB46" s="261">
        <f>BA46+AZ46</f>
        <v>0</v>
      </c>
      <c r="BC46" s="262">
        <f t="shared" si="65"/>
        <v>0</v>
      </c>
      <c r="BD46" s="263">
        <v>0</v>
      </c>
      <c r="BE46" s="263">
        <f>IF(BC46=" "," ", ROUND(+BC46*Y46/12,2))</f>
        <v>0</v>
      </c>
      <c r="BF46" s="262">
        <f>BD46+BE46</f>
        <v>0</v>
      </c>
      <c r="BG46" s="263">
        <v>0</v>
      </c>
      <c r="BH46" s="263">
        <f>ROUND(BE46*$AC$1,2)</f>
        <v>0</v>
      </c>
      <c r="BI46" s="262">
        <f>BH46+BG46</f>
        <v>0</v>
      </c>
      <c r="BJ46" s="264">
        <f t="shared" si="70"/>
        <v>0</v>
      </c>
      <c r="BK46" s="265">
        <v>0</v>
      </c>
      <c r="BL46" s="265">
        <f>IF(BJ46=" "," ", ROUND(+BJ46*Y46/12,2))</f>
        <v>0</v>
      </c>
      <c r="BM46" s="265">
        <f>BK46+BL46</f>
        <v>0</v>
      </c>
      <c r="BN46" s="265">
        <v>0</v>
      </c>
      <c r="BO46" s="265">
        <f>ROUND(BL46*$AC$1,2)</f>
        <v>0</v>
      </c>
      <c r="BP46" s="264">
        <f>BN46+BO46</f>
        <v>0</v>
      </c>
      <c r="BQ46" s="266">
        <f t="shared" si="29"/>
        <v>0</v>
      </c>
      <c r="BR46" s="267">
        <v>0</v>
      </c>
      <c r="BS46" s="267">
        <f>IF(BQ46=" "," ", ROUND(+BQ46*Y46/12,2))</f>
        <v>0</v>
      </c>
      <c r="BT46" s="267">
        <f>BR46+BS46</f>
        <v>0</v>
      </c>
      <c r="BU46" s="267">
        <v>0</v>
      </c>
      <c r="BV46" s="267">
        <f>ROUND(BS46*$AC$1,2)</f>
        <v>0</v>
      </c>
      <c r="BW46" s="266">
        <f>BU46+BV46</f>
        <v>0</v>
      </c>
      <c r="BX46" s="227">
        <f t="shared" si="34"/>
        <v>1124.24</v>
      </c>
      <c r="BY46" s="228">
        <v>448.10000000000014</v>
      </c>
      <c r="BZ46" s="228">
        <f>IF(BX46=" "," ", ROUND(+BX46*Y46/12,2))</f>
        <v>18.739999999999998</v>
      </c>
      <c r="CA46" s="228">
        <f>BY46+BZ46</f>
        <v>466.84000000000015</v>
      </c>
      <c r="CB46" s="228">
        <v>443.18000000000012</v>
      </c>
      <c r="CC46" s="228">
        <f>ROUND(BZ46*$AC$1,2)</f>
        <v>18.739999999999998</v>
      </c>
      <c r="CD46" s="227">
        <f>CB46+CC46</f>
        <v>461.92000000000013</v>
      </c>
      <c r="CE46" s="395">
        <f t="shared" si="39"/>
        <v>721.13000000000034</v>
      </c>
      <c r="CF46" s="396">
        <v>247.32000000000008</v>
      </c>
      <c r="CG46" s="396">
        <f t="shared" si="45"/>
        <v>12.02</v>
      </c>
      <c r="CH46" s="396">
        <f t="shared" si="40"/>
        <v>259.34000000000009</v>
      </c>
      <c r="CI46" s="396">
        <v>244.67000000000002</v>
      </c>
      <c r="CJ46" s="396">
        <f t="shared" si="46"/>
        <v>12.02</v>
      </c>
      <c r="CK46" s="395">
        <f t="shared" si="41"/>
        <v>256.69</v>
      </c>
      <c r="CL46" s="229">
        <f t="shared" si="42"/>
        <v>0</v>
      </c>
      <c r="CM46" s="230">
        <v>0</v>
      </c>
      <c r="CN46" s="230">
        <f t="shared" si="47"/>
        <v>0</v>
      </c>
      <c r="CO46" s="230">
        <f t="shared" si="48"/>
        <v>0</v>
      </c>
      <c r="CP46" s="230">
        <v>0</v>
      </c>
      <c r="CQ46" s="230">
        <f t="shared" si="49"/>
        <v>0</v>
      </c>
      <c r="CR46" s="229">
        <f t="shared" si="50"/>
        <v>0</v>
      </c>
    </row>
    <row r="47" spans="1:96" s="256" customFormat="1">
      <c r="A47" s="253"/>
      <c r="B47" s="253"/>
      <c r="C47" s="233" t="s">
        <v>171</v>
      </c>
      <c r="D47" s="252" t="s">
        <v>190</v>
      </c>
      <c r="E47" s="254"/>
      <c r="F47" s="254"/>
      <c r="G47" s="255"/>
      <c r="H47" s="254"/>
      <c r="I47" s="255"/>
      <c r="J47" s="254"/>
      <c r="K47" s="255"/>
      <c r="L47" s="254"/>
      <c r="M47" s="255"/>
      <c r="N47" s="255"/>
      <c r="O47" s="214"/>
      <c r="P47" s="255"/>
      <c r="Q47" s="214"/>
      <c r="R47" s="214"/>
      <c r="S47" s="214">
        <v>75.86</v>
      </c>
      <c r="T47" s="255"/>
      <c r="U47" s="214">
        <f t="shared" si="43"/>
        <v>3106.03</v>
      </c>
      <c r="V47" s="255"/>
      <c r="W47" s="214">
        <v>3181.8900000000003</v>
      </c>
      <c r="X47" s="214"/>
      <c r="Y47" s="235">
        <v>0.2</v>
      </c>
      <c r="AA47" s="379">
        <f t="shared" si="0"/>
        <v>3181.8900000000003</v>
      </c>
      <c r="AB47" s="378">
        <v>63.199999999999996</v>
      </c>
      <c r="AC47" s="379">
        <f>IF(AA47=" "," ", ROUND(+AA47*Y47/12,2))</f>
        <v>53.03</v>
      </c>
      <c r="AD47" s="380">
        <f>AB47+AC47</f>
        <v>116.22999999999999</v>
      </c>
      <c r="AE47" s="378">
        <v>62.949999999999996</v>
      </c>
      <c r="AF47" s="379">
        <f>ROUND(AC47*$AC$1,2)</f>
        <v>53.03</v>
      </c>
      <c r="AG47" s="379">
        <f>AE47+AF47</f>
        <v>115.97999999999999</v>
      </c>
      <c r="AH47" s="257">
        <f t="shared" si="51"/>
        <v>0</v>
      </c>
      <c r="AI47" s="258">
        <v>0</v>
      </c>
      <c r="AJ47" s="257">
        <f>IF(AH47=" "," ", ROUND(+AH47*Y47/12,2))</f>
        <v>0</v>
      </c>
      <c r="AK47" s="258">
        <f>AI47+AJ47</f>
        <v>0</v>
      </c>
      <c r="AL47" s="258">
        <v>0</v>
      </c>
      <c r="AM47" s="257">
        <f>ROUND(AJ47*$AC$1,2)</f>
        <v>0</v>
      </c>
      <c r="AN47" s="258">
        <f>AL47+AM47</f>
        <v>0</v>
      </c>
      <c r="AO47" s="259">
        <f t="shared" si="56"/>
        <v>0</v>
      </c>
      <c r="AP47" s="259">
        <v>0</v>
      </c>
      <c r="AQ47" s="259">
        <f>IF(AO47=" "," ", ROUND(+AO47*Y47/12,2))</f>
        <v>0</v>
      </c>
      <c r="AR47" s="260">
        <f>AP47+AQ47</f>
        <v>0</v>
      </c>
      <c r="AS47" s="259">
        <v>0</v>
      </c>
      <c r="AT47" s="259">
        <f>ROUND(AQ47*$AC$1,2)</f>
        <v>0</v>
      </c>
      <c r="AU47" s="260">
        <f>AS47+AT47</f>
        <v>0</v>
      </c>
      <c r="AV47" s="261">
        <v>0</v>
      </c>
      <c r="AW47" s="261">
        <v>0</v>
      </c>
      <c r="AX47" s="220">
        <f>IF(AV47=" "," ", ROUND(+AV47*Y47/12,2))</f>
        <v>0</v>
      </c>
      <c r="AY47" s="261">
        <f t="shared" si="62"/>
        <v>0</v>
      </c>
      <c r="AZ47" s="220">
        <v>0</v>
      </c>
      <c r="BA47" s="220">
        <f>ROUND(AX47*$AC$1,2)</f>
        <v>0</v>
      </c>
      <c r="BB47" s="261">
        <f>BA47+AZ47</f>
        <v>0</v>
      </c>
      <c r="BC47" s="262">
        <f t="shared" si="65"/>
        <v>0</v>
      </c>
      <c r="BD47" s="263">
        <v>0</v>
      </c>
      <c r="BE47" s="263">
        <f>IF(BC47=" "," ", ROUND(+BC47*Y47/12,2))</f>
        <v>0</v>
      </c>
      <c r="BF47" s="262">
        <f>BD47+BE47</f>
        <v>0</v>
      </c>
      <c r="BG47" s="263">
        <v>0</v>
      </c>
      <c r="BH47" s="263">
        <f>ROUND(BE47*$AC$1,2)</f>
        <v>0</v>
      </c>
      <c r="BI47" s="262">
        <f>BH47+BG47</f>
        <v>0</v>
      </c>
      <c r="BJ47" s="264">
        <f t="shared" si="70"/>
        <v>0</v>
      </c>
      <c r="BK47" s="265">
        <v>0</v>
      </c>
      <c r="BL47" s="265">
        <f>IF(BJ47=" "," ", ROUND(+BJ47*Y47/12,2))</f>
        <v>0</v>
      </c>
      <c r="BM47" s="265">
        <f>BK47+BL47</f>
        <v>0</v>
      </c>
      <c r="BN47" s="265">
        <v>0</v>
      </c>
      <c r="BO47" s="265">
        <f>ROUND(BL47*$AC$1,2)</f>
        <v>0</v>
      </c>
      <c r="BP47" s="264">
        <f>BN47+BO47</f>
        <v>0</v>
      </c>
      <c r="BQ47" s="266">
        <f t="shared" si="29"/>
        <v>0</v>
      </c>
      <c r="BR47" s="267">
        <v>0</v>
      </c>
      <c r="BS47" s="267">
        <f>IF(BQ47=" "," ", ROUND(+BQ47*Y47/12,2))</f>
        <v>0</v>
      </c>
      <c r="BT47" s="267">
        <f>BR47+BS47</f>
        <v>0</v>
      </c>
      <c r="BU47" s="267">
        <v>0</v>
      </c>
      <c r="BV47" s="267">
        <f>ROUND(BS47*$AC$1,2)</f>
        <v>0</v>
      </c>
      <c r="BW47" s="266">
        <f>BU47+BV47</f>
        <v>0</v>
      </c>
      <c r="BX47" s="227">
        <f t="shared" si="34"/>
        <v>0</v>
      </c>
      <c r="BY47" s="228">
        <v>0</v>
      </c>
      <c r="BZ47" s="228">
        <f>IF(BX47=" "," ", ROUND(+BX47*Y47/12,2))</f>
        <v>0</v>
      </c>
      <c r="CA47" s="228">
        <f>BY47+BZ47</f>
        <v>0</v>
      </c>
      <c r="CB47" s="228">
        <v>0</v>
      </c>
      <c r="CC47" s="228">
        <f>ROUND(BZ47*$AC$1,2)</f>
        <v>0</v>
      </c>
      <c r="CD47" s="227">
        <f>CB47+CC47</f>
        <v>0</v>
      </c>
      <c r="CE47" s="395">
        <f t="shared" si="39"/>
        <v>75.86</v>
      </c>
      <c r="CF47" s="396">
        <v>14.87</v>
      </c>
      <c r="CG47" s="396">
        <f>IF(CE47=" "," ", ROUND(+CE47*Y47/12,2))</f>
        <v>1.26</v>
      </c>
      <c r="CH47" s="396">
        <f t="shared" si="40"/>
        <v>16.13</v>
      </c>
      <c r="CI47" s="396">
        <v>14.74</v>
      </c>
      <c r="CJ47" s="396">
        <f>ROUND(CG47*$AC$1,2)</f>
        <v>1.26</v>
      </c>
      <c r="CK47" s="395">
        <f t="shared" si="41"/>
        <v>16</v>
      </c>
      <c r="CL47" s="229">
        <f t="shared" si="42"/>
        <v>3106.03</v>
      </c>
      <c r="CM47" s="230">
        <v>48.29</v>
      </c>
      <c r="CN47" s="230">
        <f t="shared" si="47"/>
        <v>51.77</v>
      </c>
      <c r="CO47" s="230">
        <f t="shared" si="48"/>
        <v>100.06</v>
      </c>
      <c r="CP47" s="230">
        <v>48.14</v>
      </c>
      <c r="CQ47" s="230">
        <f t="shared" si="49"/>
        <v>51.77</v>
      </c>
      <c r="CR47" s="229">
        <f t="shared" si="50"/>
        <v>99.91</v>
      </c>
    </row>
    <row r="48" spans="1:96" s="256" customFormat="1">
      <c r="A48" s="253"/>
      <c r="B48" s="253"/>
      <c r="C48" s="233" t="s">
        <v>171</v>
      </c>
      <c r="D48" s="268" t="s">
        <v>239</v>
      </c>
      <c r="E48" s="254"/>
      <c r="F48" s="254"/>
      <c r="G48" s="255"/>
      <c r="H48" s="254"/>
      <c r="I48" s="255"/>
      <c r="J48" s="254"/>
      <c r="K48" s="255"/>
      <c r="L48" s="254"/>
      <c r="M48" s="255"/>
      <c r="N48" s="255"/>
      <c r="O48" s="214"/>
      <c r="P48" s="255"/>
      <c r="Q48" s="214"/>
      <c r="R48" s="214"/>
      <c r="S48" s="214"/>
      <c r="T48" s="255"/>
      <c r="U48" s="214">
        <f t="shared" si="43"/>
        <v>816.77</v>
      </c>
      <c r="V48" s="255"/>
      <c r="W48" s="268">
        <v>816.77</v>
      </c>
      <c r="X48" s="214"/>
      <c r="Y48" s="235">
        <v>0.2</v>
      </c>
      <c r="AA48" s="379">
        <f t="shared" si="0"/>
        <v>816.77</v>
      </c>
      <c r="AB48" s="378">
        <v>16.07</v>
      </c>
      <c r="AC48" s="379">
        <f>IF(AA48=" "," ", ROUND(+AA48*Y48/12,2))</f>
        <v>13.61</v>
      </c>
      <c r="AD48" s="380">
        <f>AB48+AC48</f>
        <v>29.68</v>
      </c>
      <c r="AE48" s="378">
        <v>16.07</v>
      </c>
      <c r="AF48" s="379">
        <f>ROUND(AC48*$AC$1,2)</f>
        <v>13.61</v>
      </c>
      <c r="AG48" s="379">
        <f>AE48+AF48</f>
        <v>29.68</v>
      </c>
      <c r="AH48" s="257"/>
      <c r="AI48" s="258"/>
      <c r="AJ48" s="257"/>
      <c r="AK48" s="258"/>
      <c r="AL48" s="258"/>
      <c r="AM48" s="257"/>
      <c r="AN48" s="258"/>
      <c r="AO48" s="259"/>
      <c r="AP48" s="259"/>
      <c r="AQ48" s="259"/>
      <c r="AR48" s="260"/>
      <c r="AS48" s="259"/>
      <c r="AT48" s="259"/>
      <c r="AU48" s="260"/>
      <c r="AV48" s="261"/>
      <c r="AW48" s="261"/>
      <c r="AX48" s="220"/>
      <c r="AY48" s="261"/>
      <c r="AZ48" s="220"/>
      <c r="BA48" s="220"/>
      <c r="BB48" s="261"/>
      <c r="BC48" s="262"/>
      <c r="BD48" s="263"/>
      <c r="BE48" s="263"/>
      <c r="BF48" s="262"/>
      <c r="BG48" s="263"/>
      <c r="BH48" s="263"/>
      <c r="BI48" s="262"/>
      <c r="BJ48" s="264"/>
      <c r="BK48" s="265"/>
      <c r="BL48" s="265"/>
      <c r="BM48" s="265"/>
      <c r="BN48" s="265"/>
      <c r="BO48" s="265"/>
      <c r="BP48" s="264"/>
      <c r="BQ48" s="266"/>
      <c r="BR48" s="267"/>
      <c r="BS48" s="267"/>
      <c r="BT48" s="267"/>
      <c r="BU48" s="267"/>
      <c r="BV48" s="267"/>
      <c r="BW48" s="266"/>
      <c r="BX48" s="227"/>
      <c r="BY48" s="228"/>
      <c r="BZ48" s="228"/>
      <c r="CA48" s="228"/>
      <c r="CB48" s="228"/>
      <c r="CC48" s="228"/>
      <c r="CD48" s="227"/>
      <c r="CE48" s="395"/>
      <c r="CF48" s="396"/>
      <c r="CG48" s="396"/>
      <c r="CH48" s="396"/>
      <c r="CI48" s="396"/>
      <c r="CJ48" s="396"/>
      <c r="CK48" s="395"/>
      <c r="CL48" s="229">
        <f t="shared" si="42"/>
        <v>816.77</v>
      </c>
      <c r="CM48" s="230">
        <v>16.07</v>
      </c>
      <c r="CN48" s="230">
        <f t="shared" si="47"/>
        <v>13.61</v>
      </c>
      <c r="CO48" s="230">
        <f t="shared" si="48"/>
        <v>29.68</v>
      </c>
      <c r="CP48" s="230">
        <v>16.07</v>
      </c>
      <c r="CQ48" s="230">
        <f t="shared" si="49"/>
        <v>13.61</v>
      </c>
      <c r="CR48" s="229">
        <f t="shared" si="50"/>
        <v>29.68</v>
      </c>
    </row>
    <row r="49" spans="1:96" s="251" customFormat="1">
      <c r="A49" s="232"/>
      <c r="B49" s="232"/>
      <c r="C49" s="233" t="s">
        <v>191</v>
      </c>
      <c r="D49" s="252" t="s">
        <v>192</v>
      </c>
      <c r="E49" s="213">
        <v>0</v>
      </c>
      <c r="F49" s="213"/>
      <c r="G49" s="214">
        <v>0</v>
      </c>
      <c r="H49" s="213"/>
      <c r="I49" s="214">
        <v>21651.15</v>
      </c>
      <c r="J49" s="213"/>
      <c r="K49" s="214">
        <v>553.79999999998836</v>
      </c>
      <c r="L49" s="213"/>
      <c r="M49" s="214">
        <v>0</v>
      </c>
      <c r="N49" s="214"/>
      <c r="O49" s="214">
        <v>0</v>
      </c>
      <c r="P49" s="214"/>
      <c r="Q49" s="214">
        <v>0</v>
      </c>
      <c r="R49" s="214"/>
      <c r="S49" s="214">
        <v>3.637978807091713E-12</v>
      </c>
      <c r="T49" s="214"/>
      <c r="U49" s="214">
        <f t="shared" si="43"/>
        <v>0</v>
      </c>
      <c r="V49" s="214"/>
      <c r="W49" s="214">
        <v>22204.949999999993</v>
      </c>
      <c r="X49" s="214"/>
      <c r="Y49" s="235">
        <v>0.2</v>
      </c>
      <c r="AA49" s="377">
        <f t="shared" si="0"/>
        <v>22204.949999999993</v>
      </c>
      <c r="AB49" s="378">
        <v>27933.060000000052</v>
      </c>
      <c r="AC49" s="377">
        <f t="shared" si="44"/>
        <v>370.08</v>
      </c>
      <c r="AD49" s="375">
        <f t="shared" si="1"/>
        <v>28303.140000000054</v>
      </c>
      <c r="AE49" s="378">
        <v>27548.700000000044</v>
      </c>
      <c r="AF49" s="377">
        <f t="shared" si="2"/>
        <v>370.08</v>
      </c>
      <c r="AG49" s="377">
        <f t="shared" si="3"/>
        <v>27918.780000000046</v>
      </c>
      <c r="AH49" s="217">
        <f t="shared" si="51"/>
        <v>0</v>
      </c>
      <c r="AI49" s="237">
        <v>0</v>
      </c>
      <c r="AJ49" s="217">
        <f t="shared" si="52"/>
        <v>0</v>
      </c>
      <c r="AK49" s="237">
        <f t="shared" si="53"/>
        <v>0</v>
      </c>
      <c r="AL49" s="237">
        <v>0</v>
      </c>
      <c r="AM49" s="217">
        <f t="shared" si="54"/>
        <v>0</v>
      </c>
      <c r="AN49" s="237">
        <f t="shared" si="55"/>
        <v>0</v>
      </c>
      <c r="AO49" s="218">
        <f t="shared" si="56"/>
        <v>0</v>
      </c>
      <c r="AP49" s="218">
        <v>0</v>
      </c>
      <c r="AQ49" s="218">
        <f t="shared" si="57"/>
        <v>0</v>
      </c>
      <c r="AR49" s="238">
        <f t="shared" si="58"/>
        <v>0</v>
      </c>
      <c r="AS49" s="218">
        <v>0</v>
      </c>
      <c r="AT49" s="218">
        <f t="shared" si="59"/>
        <v>0</v>
      </c>
      <c r="AU49" s="238">
        <f t="shared" si="60"/>
        <v>0</v>
      </c>
      <c r="AV49" s="219">
        <f t="shared" ref="AV49:AV101" si="75">I49</f>
        <v>21651.15</v>
      </c>
      <c r="AW49" s="219">
        <v>27376.959999999966</v>
      </c>
      <c r="AX49" s="220">
        <f t="shared" si="61"/>
        <v>360.85</v>
      </c>
      <c r="AY49" s="219">
        <f t="shared" si="62"/>
        <v>27737.809999999965</v>
      </c>
      <c r="AZ49" s="220">
        <v>27000.209999999981</v>
      </c>
      <c r="BA49" s="220">
        <f t="shared" si="63"/>
        <v>360.85</v>
      </c>
      <c r="BB49" s="219">
        <f t="shared" si="64"/>
        <v>27361.059999999979</v>
      </c>
      <c r="BC49" s="221">
        <f t="shared" si="65"/>
        <v>553.79999999998836</v>
      </c>
      <c r="BD49" s="222">
        <v>556.10000000000048</v>
      </c>
      <c r="BE49" s="222">
        <f t="shared" si="66"/>
        <v>9.23</v>
      </c>
      <c r="BF49" s="221">
        <f t="shared" si="67"/>
        <v>565.3300000000005</v>
      </c>
      <c r="BG49" s="222">
        <v>548.51000000000033</v>
      </c>
      <c r="BH49" s="222">
        <f t="shared" si="68"/>
        <v>9.23</v>
      </c>
      <c r="BI49" s="221">
        <f t="shared" si="69"/>
        <v>557.74000000000035</v>
      </c>
      <c r="BJ49" s="223">
        <f t="shared" si="70"/>
        <v>0</v>
      </c>
      <c r="BK49" s="224">
        <v>0</v>
      </c>
      <c r="BL49" s="224">
        <f t="shared" si="71"/>
        <v>0</v>
      </c>
      <c r="BM49" s="224">
        <f t="shared" si="72"/>
        <v>0</v>
      </c>
      <c r="BN49" s="224">
        <v>0</v>
      </c>
      <c r="BO49" s="224">
        <f t="shared" si="73"/>
        <v>0</v>
      </c>
      <c r="BP49" s="223">
        <f t="shared" si="74"/>
        <v>0</v>
      </c>
      <c r="BQ49" s="225">
        <f t="shared" si="29"/>
        <v>0</v>
      </c>
      <c r="BR49" s="226">
        <v>0</v>
      </c>
      <c r="BS49" s="226">
        <f t="shared" si="30"/>
        <v>0</v>
      </c>
      <c r="BT49" s="226">
        <f t="shared" si="31"/>
        <v>0</v>
      </c>
      <c r="BU49" s="226">
        <v>0</v>
      </c>
      <c r="BV49" s="226">
        <f t="shared" si="32"/>
        <v>0</v>
      </c>
      <c r="BW49" s="225">
        <f t="shared" si="33"/>
        <v>0</v>
      </c>
      <c r="BX49" s="227">
        <f t="shared" si="34"/>
        <v>0</v>
      </c>
      <c r="BY49" s="228">
        <v>0</v>
      </c>
      <c r="BZ49" s="228">
        <f t="shared" si="35"/>
        <v>0</v>
      </c>
      <c r="CA49" s="228">
        <f t="shared" si="36"/>
        <v>0</v>
      </c>
      <c r="CB49" s="228">
        <v>0</v>
      </c>
      <c r="CC49" s="228">
        <f t="shared" si="37"/>
        <v>0</v>
      </c>
      <c r="CD49" s="227">
        <f t="shared" si="38"/>
        <v>0</v>
      </c>
      <c r="CE49" s="395">
        <f t="shared" si="39"/>
        <v>3.637978807091713E-12</v>
      </c>
      <c r="CF49" s="396">
        <v>0</v>
      </c>
      <c r="CG49" s="396">
        <f t="shared" si="45"/>
        <v>0</v>
      </c>
      <c r="CH49" s="396">
        <f t="shared" si="40"/>
        <v>0</v>
      </c>
      <c r="CI49" s="396">
        <v>0</v>
      </c>
      <c r="CJ49" s="396">
        <f t="shared" si="46"/>
        <v>0</v>
      </c>
      <c r="CK49" s="395">
        <f t="shared" si="41"/>
        <v>0</v>
      </c>
      <c r="CL49" s="229">
        <f t="shared" si="42"/>
        <v>0</v>
      </c>
      <c r="CM49" s="230">
        <v>0</v>
      </c>
      <c r="CN49" s="230">
        <f t="shared" si="47"/>
        <v>0</v>
      </c>
      <c r="CO49" s="230">
        <f t="shared" si="48"/>
        <v>0</v>
      </c>
      <c r="CP49" s="230">
        <v>0</v>
      </c>
      <c r="CQ49" s="230">
        <f t="shared" si="49"/>
        <v>0</v>
      </c>
      <c r="CR49" s="229">
        <f t="shared" si="50"/>
        <v>0</v>
      </c>
    </row>
    <row r="50" spans="1:96" s="251" customFormat="1">
      <c r="A50" s="232"/>
      <c r="B50" s="232"/>
      <c r="C50" s="233" t="s">
        <v>193</v>
      </c>
      <c r="D50" s="252" t="s">
        <v>194</v>
      </c>
      <c r="E50" s="213">
        <v>0</v>
      </c>
      <c r="F50" s="213"/>
      <c r="G50" s="214">
        <v>0</v>
      </c>
      <c r="H50" s="213"/>
      <c r="I50" s="214">
        <v>19565.539999999997</v>
      </c>
      <c r="J50" s="213"/>
      <c r="K50" s="214">
        <v>876.04999999999563</v>
      </c>
      <c r="L50" s="213"/>
      <c r="M50" s="214">
        <v>818.14999999998327</v>
      </c>
      <c r="N50" s="214"/>
      <c r="O50" s="214">
        <v>372.88000000000466</v>
      </c>
      <c r="P50" s="214"/>
      <c r="Q50" s="214">
        <v>46.020000000000437</v>
      </c>
      <c r="R50" s="214"/>
      <c r="S50" s="214">
        <v>1.4551915228366852E-11</v>
      </c>
      <c r="T50" s="214"/>
      <c r="U50" s="214">
        <f t="shared" si="43"/>
        <v>0</v>
      </c>
      <c r="V50" s="214"/>
      <c r="W50" s="214">
        <v>21678.639999999996</v>
      </c>
      <c r="X50" s="214"/>
      <c r="Y50" s="235">
        <v>0.2</v>
      </c>
      <c r="AA50" s="377">
        <f t="shared" si="0"/>
        <v>21678.639999999996</v>
      </c>
      <c r="AB50" s="378">
        <v>26621.670000000035</v>
      </c>
      <c r="AC50" s="377">
        <f t="shared" si="44"/>
        <v>361.31</v>
      </c>
      <c r="AD50" s="375">
        <f t="shared" si="1"/>
        <v>26982.980000000036</v>
      </c>
      <c r="AE50" s="378">
        <v>26256.140000000007</v>
      </c>
      <c r="AF50" s="377">
        <f t="shared" si="2"/>
        <v>361.31</v>
      </c>
      <c r="AG50" s="377">
        <f t="shared" si="3"/>
        <v>26617.450000000008</v>
      </c>
      <c r="AH50" s="217">
        <f t="shared" si="51"/>
        <v>0</v>
      </c>
      <c r="AI50" s="237">
        <v>0</v>
      </c>
      <c r="AJ50" s="217">
        <f t="shared" si="52"/>
        <v>0</v>
      </c>
      <c r="AK50" s="237">
        <f t="shared" si="53"/>
        <v>0</v>
      </c>
      <c r="AL50" s="237">
        <v>0</v>
      </c>
      <c r="AM50" s="217">
        <f t="shared" si="54"/>
        <v>0</v>
      </c>
      <c r="AN50" s="237">
        <f t="shared" si="55"/>
        <v>0</v>
      </c>
      <c r="AO50" s="218">
        <f t="shared" si="56"/>
        <v>0</v>
      </c>
      <c r="AP50" s="218">
        <v>0</v>
      </c>
      <c r="AQ50" s="218">
        <f t="shared" si="57"/>
        <v>0</v>
      </c>
      <c r="AR50" s="238">
        <f t="shared" si="58"/>
        <v>0</v>
      </c>
      <c r="AS50" s="218">
        <v>0</v>
      </c>
      <c r="AT50" s="218">
        <f t="shared" si="59"/>
        <v>0</v>
      </c>
      <c r="AU50" s="238">
        <f t="shared" si="60"/>
        <v>0</v>
      </c>
      <c r="AV50" s="219">
        <f t="shared" si="75"/>
        <v>19565.539999999997</v>
      </c>
      <c r="AW50" s="219">
        <v>24750.180000000008</v>
      </c>
      <c r="AX50" s="220">
        <f t="shared" si="61"/>
        <v>326.08999999999997</v>
      </c>
      <c r="AY50" s="219">
        <f t="shared" si="62"/>
        <v>25076.270000000008</v>
      </c>
      <c r="AZ50" s="220">
        <v>24409.400000000023</v>
      </c>
      <c r="BA50" s="220">
        <f t="shared" si="63"/>
        <v>326.08999999999997</v>
      </c>
      <c r="BB50" s="219">
        <f t="shared" si="64"/>
        <v>24735.490000000023</v>
      </c>
      <c r="BC50" s="221">
        <f t="shared" si="65"/>
        <v>876.04999999999563</v>
      </c>
      <c r="BD50" s="222">
        <v>863.72000000000082</v>
      </c>
      <c r="BE50" s="222">
        <f t="shared" si="66"/>
        <v>14.6</v>
      </c>
      <c r="BF50" s="221">
        <f t="shared" si="67"/>
        <v>878.32000000000085</v>
      </c>
      <c r="BG50" s="222">
        <v>852.1899999999996</v>
      </c>
      <c r="BH50" s="222">
        <f t="shared" si="68"/>
        <v>14.6</v>
      </c>
      <c r="BI50" s="221">
        <f t="shared" si="69"/>
        <v>866.78999999999962</v>
      </c>
      <c r="BJ50" s="223">
        <f t="shared" si="70"/>
        <v>818.14999999998327</v>
      </c>
      <c r="BK50" s="224">
        <v>725.69999999999948</v>
      </c>
      <c r="BL50" s="224">
        <f t="shared" si="71"/>
        <v>13.64</v>
      </c>
      <c r="BM50" s="224">
        <f t="shared" si="72"/>
        <v>739.33999999999946</v>
      </c>
      <c r="BN50" s="224">
        <v>716.22000000000025</v>
      </c>
      <c r="BO50" s="224">
        <f t="shared" si="73"/>
        <v>13.64</v>
      </c>
      <c r="BP50" s="223">
        <f t="shared" si="74"/>
        <v>729.86000000000024</v>
      </c>
      <c r="BQ50" s="225">
        <f t="shared" si="29"/>
        <v>372.88000000000466</v>
      </c>
      <c r="BR50" s="226">
        <v>258.23000000000008</v>
      </c>
      <c r="BS50" s="226">
        <f t="shared" si="30"/>
        <v>6.21</v>
      </c>
      <c r="BT50" s="226">
        <f t="shared" si="31"/>
        <v>264.44000000000005</v>
      </c>
      <c r="BU50" s="226">
        <v>254.92000000000013</v>
      </c>
      <c r="BV50" s="226">
        <f t="shared" si="32"/>
        <v>6.21</v>
      </c>
      <c r="BW50" s="225">
        <f t="shared" si="33"/>
        <v>261.13000000000011</v>
      </c>
      <c r="BX50" s="227">
        <f t="shared" si="34"/>
        <v>46.020000000000437</v>
      </c>
      <c r="BY50" s="228">
        <v>23.749999999999989</v>
      </c>
      <c r="BZ50" s="228">
        <f t="shared" si="35"/>
        <v>0.77</v>
      </c>
      <c r="CA50" s="228">
        <f t="shared" si="36"/>
        <v>24.519999999999989</v>
      </c>
      <c r="CB50" s="228">
        <v>23.490000000000002</v>
      </c>
      <c r="CC50" s="228">
        <f t="shared" si="37"/>
        <v>0.77</v>
      </c>
      <c r="CD50" s="227">
        <f t="shared" si="38"/>
        <v>24.26</v>
      </c>
      <c r="CE50" s="395">
        <f t="shared" si="39"/>
        <v>1.4551915228366852E-11</v>
      </c>
      <c r="CF50" s="396">
        <v>0</v>
      </c>
      <c r="CG50" s="396">
        <f t="shared" si="45"/>
        <v>0</v>
      </c>
      <c r="CH50" s="396">
        <f t="shared" si="40"/>
        <v>0</v>
      </c>
      <c r="CI50" s="396">
        <v>0</v>
      </c>
      <c r="CJ50" s="396">
        <f t="shared" si="46"/>
        <v>0</v>
      </c>
      <c r="CK50" s="395">
        <f t="shared" si="41"/>
        <v>0</v>
      </c>
      <c r="CL50" s="229">
        <f t="shared" si="42"/>
        <v>0</v>
      </c>
      <c r="CM50" s="230">
        <v>0</v>
      </c>
      <c r="CN50" s="230">
        <f t="shared" si="47"/>
        <v>0</v>
      </c>
      <c r="CO50" s="230">
        <f t="shared" si="48"/>
        <v>0</v>
      </c>
      <c r="CP50" s="230">
        <v>0</v>
      </c>
      <c r="CQ50" s="230">
        <f t="shared" si="49"/>
        <v>0</v>
      </c>
      <c r="CR50" s="229">
        <f t="shared" si="50"/>
        <v>0</v>
      </c>
    </row>
    <row r="51" spans="1:96" s="251" customFormat="1">
      <c r="A51" s="232"/>
      <c r="B51" s="232"/>
      <c r="C51" s="233" t="s">
        <v>195</v>
      </c>
      <c r="D51" s="252" t="s">
        <v>196</v>
      </c>
      <c r="E51" s="213">
        <v>0</v>
      </c>
      <c r="F51" s="213"/>
      <c r="G51" s="214">
        <v>0</v>
      </c>
      <c r="H51" s="213"/>
      <c r="I51" s="214">
        <v>12682.770000000004</v>
      </c>
      <c r="J51" s="213"/>
      <c r="K51" s="214">
        <v>12931.959999999995</v>
      </c>
      <c r="L51" s="213"/>
      <c r="M51" s="214">
        <v>16069.880000000008</v>
      </c>
      <c r="N51" s="214"/>
      <c r="O51" s="214">
        <v>2543.5900000000183</v>
      </c>
      <c r="P51" s="214"/>
      <c r="Q51" s="214">
        <v>0</v>
      </c>
      <c r="R51" s="214"/>
      <c r="S51" s="214">
        <v>-1.4551915228366852E-11</v>
      </c>
      <c r="T51" s="214"/>
      <c r="U51" s="214">
        <f t="shared" si="43"/>
        <v>0</v>
      </c>
      <c r="V51" s="214"/>
      <c r="W51" s="214">
        <v>44228.200000000012</v>
      </c>
      <c r="X51" s="214"/>
      <c r="Y51" s="235">
        <v>0.2</v>
      </c>
      <c r="AA51" s="377">
        <f t="shared" si="0"/>
        <v>44228.200000000012</v>
      </c>
      <c r="AB51" s="378">
        <v>44302.609999999979</v>
      </c>
      <c r="AC51" s="377">
        <f t="shared" si="44"/>
        <v>737.14</v>
      </c>
      <c r="AD51" s="375">
        <f t="shared" si="1"/>
        <v>45039.749999999978</v>
      </c>
      <c r="AE51" s="378">
        <v>43706.99000000002</v>
      </c>
      <c r="AF51" s="377">
        <f t="shared" si="2"/>
        <v>737.14</v>
      </c>
      <c r="AG51" s="377">
        <f t="shared" si="3"/>
        <v>44444.130000000019</v>
      </c>
      <c r="AH51" s="217">
        <f t="shared" si="51"/>
        <v>0</v>
      </c>
      <c r="AI51" s="237">
        <v>0</v>
      </c>
      <c r="AJ51" s="217">
        <f t="shared" si="52"/>
        <v>0</v>
      </c>
      <c r="AK51" s="237">
        <f t="shared" si="53"/>
        <v>0</v>
      </c>
      <c r="AL51" s="237">
        <v>0</v>
      </c>
      <c r="AM51" s="217">
        <f t="shared" si="54"/>
        <v>0</v>
      </c>
      <c r="AN51" s="237">
        <f t="shared" si="55"/>
        <v>0</v>
      </c>
      <c r="AO51" s="218">
        <f t="shared" si="56"/>
        <v>0</v>
      </c>
      <c r="AP51" s="218">
        <v>0</v>
      </c>
      <c r="AQ51" s="218">
        <f t="shared" si="57"/>
        <v>0</v>
      </c>
      <c r="AR51" s="238">
        <f t="shared" si="58"/>
        <v>0</v>
      </c>
      <c r="AS51" s="218">
        <v>0</v>
      </c>
      <c r="AT51" s="218">
        <f t="shared" si="59"/>
        <v>0</v>
      </c>
      <c r="AU51" s="238">
        <f t="shared" si="60"/>
        <v>0</v>
      </c>
      <c r="AV51" s="219">
        <f t="shared" si="75"/>
        <v>12682.770000000004</v>
      </c>
      <c r="AW51" s="219">
        <v>15594.619999999975</v>
      </c>
      <c r="AX51" s="220">
        <f t="shared" si="61"/>
        <v>211.38</v>
      </c>
      <c r="AY51" s="219">
        <f t="shared" si="62"/>
        <v>15805.999999999975</v>
      </c>
      <c r="AZ51" s="220">
        <v>15380.479999999989</v>
      </c>
      <c r="BA51" s="220">
        <f t="shared" si="63"/>
        <v>211.38</v>
      </c>
      <c r="BB51" s="219">
        <f t="shared" si="64"/>
        <v>15591.859999999988</v>
      </c>
      <c r="BC51" s="221">
        <f t="shared" si="65"/>
        <v>12931.959999999995</v>
      </c>
      <c r="BD51" s="222">
        <v>12678.820000000011</v>
      </c>
      <c r="BE51" s="222">
        <f t="shared" si="66"/>
        <v>215.53</v>
      </c>
      <c r="BF51" s="221">
        <f t="shared" si="67"/>
        <v>12894.350000000011</v>
      </c>
      <c r="BG51" s="222">
        <v>12508.870000000012</v>
      </c>
      <c r="BH51" s="222">
        <f t="shared" si="68"/>
        <v>215.53</v>
      </c>
      <c r="BI51" s="221">
        <f t="shared" si="69"/>
        <v>12724.400000000012</v>
      </c>
      <c r="BJ51" s="223">
        <f t="shared" si="70"/>
        <v>16069.880000000008</v>
      </c>
      <c r="BK51" s="224">
        <v>14133.919999999998</v>
      </c>
      <c r="BL51" s="224">
        <f t="shared" si="71"/>
        <v>267.83</v>
      </c>
      <c r="BM51" s="224">
        <f t="shared" si="72"/>
        <v>14401.749999999998</v>
      </c>
      <c r="BN51" s="224">
        <v>13946.890000000003</v>
      </c>
      <c r="BO51" s="224">
        <f t="shared" si="73"/>
        <v>267.83</v>
      </c>
      <c r="BP51" s="223">
        <f t="shared" si="74"/>
        <v>14214.720000000003</v>
      </c>
      <c r="BQ51" s="225">
        <f t="shared" si="29"/>
        <v>2543.5900000000183</v>
      </c>
      <c r="BR51" s="226">
        <v>1894.8000000000018</v>
      </c>
      <c r="BS51" s="226">
        <f t="shared" si="30"/>
        <v>42.39</v>
      </c>
      <c r="BT51" s="226">
        <f t="shared" si="31"/>
        <v>1937.1900000000019</v>
      </c>
      <c r="BU51" s="226">
        <v>1870.33</v>
      </c>
      <c r="BV51" s="226">
        <f t="shared" si="32"/>
        <v>42.39</v>
      </c>
      <c r="BW51" s="225">
        <f t="shared" si="33"/>
        <v>1912.72</v>
      </c>
      <c r="BX51" s="227">
        <f t="shared" si="34"/>
        <v>0</v>
      </c>
      <c r="BY51" s="228">
        <v>0</v>
      </c>
      <c r="BZ51" s="228">
        <f t="shared" si="35"/>
        <v>0</v>
      </c>
      <c r="CA51" s="228">
        <f t="shared" si="36"/>
        <v>0</v>
      </c>
      <c r="CB51" s="228">
        <v>0</v>
      </c>
      <c r="CC51" s="228">
        <f t="shared" si="37"/>
        <v>0</v>
      </c>
      <c r="CD51" s="227">
        <f t="shared" si="38"/>
        <v>0</v>
      </c>
      <c r="CE51" s="395">
        <f t="shared" si="39"/>
        <v>-1.4551915228366852E-11</v>
      </c>
      <c r="CF51" s="396">
        <v>0</v>
      </c>
      <c r="CG51" s="396">
        <f t="shared" si="45"/>
        <v>0</v>
      </c>
      <c r="CH51" s="396">
        <f t="shared" si="40"/>
        <v>0</v>
      </c>
      <c r="CI51" s="396">
        <v>0</v>
      </c>
      <c r="CJ51" s="396">
        <f t="shared" si="46"/>
        <v>0</v>
      </c>
      <c r="CK51" s="395">
        <f t="shared" si="41"/>
        <v>0</v>
      </c>
      <c r="CL51" s="229">
        <f t="shared" si="42"/>
        <v>0</v>
      </c>
      <c r="CM51" s="230">
        <v>0</v>
      </c>
      <c r="CN51" s="230">
        <f t="shared" si="47"/>
        <v>0</v>
      </c>
      <c r="CO51" s="230">
        <f t="shared" si="48"/>
        <v>0</v>
      </c>
      <c r="CP51" s="230">
        <v>0</v>
      </c>
      <c r="CQ51" s="230">
        <f t="shared" si="49"/>
        <v>0</v>
      </c>
      <c r="CR51" s="229">
        <f t="shared" si="50"/>
        <v>0</v>
      </c>
    </row>
    <row r="52" spans="1:96" s="251" customFormat="1">
      <c r="A52" s="232"/>
      <c r="B52" s="232"/>
      <c r="C52" s="233" t="s">
        <v>197</v>
      </c>
      <c r="D52" s="252" t="s">
        <v>198</v>
      </c>
      <c r="E52" s="213">
        <v>0</v>
      </c>
      <c r="F52" s="213"/>
      <c r="G52" s="214">
        <v>0</v>
      </c>
      <c r="H52" s="213"/>
      <c r="I52" s="214">
        <v>12915.440000000004</v>
      </c>
      <c r="J52" s="213"/>
      <c r="K52" s="214">
        <v>922.52000000001135</v>
      </c>
      <c r="L52" s="213"/>
      <c r="M52" s="214">
        <v>1121.8899999999849</v>
      </c>
      <c r="N52" s="214"/>
      <c r="O52" s="214">
        <v>1440.0799999999963</v>
      </c>
      <c r="P52" s="214"/>
      <c r="Q52" s="214">
        <v>2.75</v>
      </c>
      <c r="R52" s="214"/>
      <c r="S52" s="214">
        <v>0</v>
      </c>
      <c r="T52" s="214"/>
      <c r="U52" s="214">
        <f t="shared" si="43"/>
        <v>0</v>
      </c>
      <c r="V52" s="214"/>
      <c r="W52" s="214">
        <v>16402.679999999997</v>
      </c>
      <c r="X52" s="214"/>
      <c r="Y52" s="235">
        <v>0.2</v>
      </c>
      <c r="AA52" s="377">
        <f t="shared" si="0"/>
        <v>16402.679999999997</v>
      </c>
      <c r="AB52" s="378">
        <v>18103.019999999986</v>
      </c>
      <c r="AC52" s="377">
        <f t="shared" si="44"/>
        <v>273.38</v>
      </c>
      <c r="AD52" s="375">
        <f t="shared" si="1"/>
        <v>18376.399999999987</v>
      </c>
      <c r="AE52" s="378">
        <v>17856.98</v>
      </c>
      <c r="AF52" s="377">
        <f t="shared" si="2"/>
        <v>273.38</v>
      </c>
      <c r="AG52" s="377">
        <f t="shared" si="3"/>
        <v>18130.36</v>
      </c>
      <c r="AH52" s="217">
        <f t="shared" si="51"/>
        <v>0</v>
      </c>
      <c r="AI52" s="237">
        <v>0</v>
      </c>
      <c r="AJ52" s="217">
        <f t="shared" si="52"/>
        <v>0</v>
      </c>
      <c r="AK52" s="237">
        <f t="shared" si="53"/>
        <v>0</v>
      </c>
      <c r="AL52" s="237">
        <v>0</v>
      </c>
      <c r="AM52" s="217">
        <f t="shared" si="54"/>
        <v>0</v>
      </c>
      <c r="AN52" s="237">
        <f t="shared" si="55"/>
        <v>0</v>
      </c>
      <c r="AO52" s="218">
        <f t="shared" si="56"/>
        <v>0</v>
      </c>
      <c r="AP52" s="218">
        <v>0</v>
      </c>
      <c r="AQ52" s="218">
        <f t="shared" si="57"/>
        <v>0</v>
      </c>
      <c r="AR52" s="238">
        <f t="shared" si="58"/>
        <v>0</v>
      </c>
      <c r="AS52" s="218">
        <v>0</v>
      </c>
      <c r="AT52" s="218">
        <f t="shared" si="59"/>
        <v>0</v>
      </c>
      <c r="AU52" s="238">
        <f t="shared" si="60"/>
        <v>0</v>
      </c>
      <c r="AV52" s="219">
        <f t="shared" si="75"/>
        <v>12915.440000000004</v>
      </c>
      <c r="AW52" s="219">
        <v>15292.050000000012</v>
      </c>
      <c r="AX52" s="220">
        <f t="shared" si="61"/>
        <v>215.26</v>
      </c>
      <c r="AY52" s="219">
        <f t="shared" si="62"/>
        <v>15507.310000000012</v>
      </c>
      <c r="AZ52" s="220">
        <v>15082.830000000004</v>
      </c>
      <c r="BA52" s="220">
        <f t="shared" si="63"/>
        <v>215.26</v>
      </c>
      <c r="BB52" s="219">
        <f t="shared" si="64"/>
        <v>15298.090000000004</v>
      </c>
      <c r="BC52" s="221">
        <f t="shared" si="65"/>
        <v>922.52000000001135</v>
      </c>
      <c r="BD52" s="222">
        <v>850.27999999999986</v>
      </c>
      <c r="BE52" s="222">
        <f t="shared" si="66"/>
        <v>15.38</v>
      </c>
      <c r="BF52" s="221">
        <f t="shared" si="67"/>
        <v>865.65999999999985</v>
      </c>
      <c r="BG52" s="222">
        <v>838.8799999999992</v>
      </c>
      <c r="BH52" s="222">
        <f t="shared" si="68"/>
        <v>15.38</v>
      </c>
      <c r="BI52" s="221">
        <f t="shared" si="69"/>
        <v>854.2599999999992</v>
      </c>
      <c r="BJ52" s="223">
        <f t="shared" si="70"/>
        <v>1121.8899999999849</v>
      </c>
      <c r="BK52" s="224">
        <v>1001.700000000001</v>
      </c>
      <c r="BL52" s="224">
        <f t="shared" si="71"/>
        <v>18.7</v>
      </c>
      <c r="BM52" s="224">
        <f t="shared" si="72"/>
        <v>1020.400000000001</v>
      </c>
      <c r="BN52" s="224">
        <v>988.48000000000138</v>
      </c>
      <c r="BO52" s="224">
        <f t="shared" si="73"/>
        <v>18.7</v>
      </c>
      <c r="BP52" s="223">
        <f t="shared" si="74"/>
        <v>1007.1800000000014</v>
      </c>
      <c r="BQ52" s="225">
        <f t="shared" si="29"/>
        <v>1440.0799999999963</v>
      </c>
      <c r="BR52" s="226">
        <v>957.81</v>
      </c>
      <c r="BS52" s="226">
        <f t="shared" si="30"/>
        <v>24</v>
      </c>
      <c r="BT52" s="226">
        <f t="shared" si="31"/>
        <v>981.81</v>
      </c>
      <c r="BU52" s="226">
        <v>945.61999999999955</v>
      </c>
      <c r="BV52" s="226">
        <f t="shared" si="32"/>
        <v>24</v>
      </c>
      <c r="BW52" s="225">
        <f t="shared" si="33"/>
        <v>969.61999999999955</v>
      </c>
      <c r="BX52" s="227">
        <f t="shared" si="34"/>
        <v>2.75</v>
      </c>
      <c r="BY52" s="228">
        <v>1.8200000000000012</v>
      </c>
      <c r="BZ52" s="228">
        <f t="shared" si="35"/>
        <v>0.05</v>
      </c>
      <c r="CA52" s="228">
        <f t="shared" si="36"/>
        <v>1.8700000000000012</v>
      </c>
      <c r="CB52" s="228">
        <v>1.8200000000000012</v>
      </c>
      <c r="CC52" s="228">
        <f t="shared" si="37"/>
        <v>0.05</v>
      </c>
      <c r="CD52" s="227">
        <f t="shared" si="38"/>
        <v>1.8700000000000012</v>
      </c>
      <c r="CE52" s="395">
        <f t="shared" si="39"/>
        <v>0</v>
      </c>
      <c r="CF52" s="396">
        <v>0</v>
      </c>
      <c r="CG52" s="396">
        <f t="shared" si="45"/>
        <v>0</v>
      </c>
      <c r="CH52" s="396">
        <f t="shared" si="40"/>
        <v>0</v>
      </c>
      <c r="CI52" s="396">
        <v>0</v>
      </c>
      <c r="CJ52" s="396">
        <f t="shared" si="46"/>
        <v>0</v>
      </c>
      <c r="CK52" s="395">
        <f t="shared" si="41"/>
        <v>0</v>
      </c>
      <c r="CL52" s="229">
        <f t="shared" si="42"/>
        <v>0</v>
      </c>
      <c r="CM52" s="230">
        <v>0</v>
      </c>
      <c r="CN52" s="230">
        <f t="shared" si="47"/>
        <v>0</v>
      </c>
      <c r="CO52" s="230">
        <f t="shared" si="48"/>
        <v>0</v>
      </c>
      <c r="CP52" s="230">
        <v>0</v>
      </c>
      <c r="CQ52" s="230">
        <f t="shared" si="49"/>
        <v>0</v>
      </c>
      <c r="CR52" s="229">
        <f t="shared" si="50"/>
        <v>0</v>
      </c>
    </row>
    <row r="53" spans="1:96" s="251" customFormat="1">
      <c r="A53" s="232"/>
      <c r="B53" s="232"/>
      <c r="C53" s="233" t="s">
        <v>199</v>
      </c>
      <c r="D53" s="252" t="s">
        <v>200</v>
      </c>
      <c r="E53" s="213">
        <v>0</v>
      </c>
      <c r="F53" s="213"/>
      <c r="G53" s="214">
        <v>0</v>
      </c>
      <c r="H53" s="213"/>
      <c r="I53" s="214">
        <v>29728.53</v>
      </c>
      <c r="J53" s="213"/>
      <c r="K53" s="214">
        <v>4261.5499999999811</v>
      </c>
      <c r="L53" s="213"/>
      <c r="M53" s="214">
        <v>71.270000000025902</v>
      </c>
      <c r="N53" s="214"/>
      <c r="O53" s="214">
        <v>-7.2759576141834259E-12</v>
      </c>
      <c r="P53" s="214"/>
      <c r="Q53" s="214">
        <v>0</v>
      </c>
      <c r="R53" s="214"/>
      <c r="S53" s="214">
        <v>0</v>
      </c>
      <c r="T53" s="214"/>
      <c r="U53" s="214">
        <f t="shared" si="43"/>
        <v>0</v>
      </c>
      <c r="V53" s="214"/>
      <c r="W53" s="214">
        <v>34061.35</v>
      </c>
      <c r="X53" s="214"/>
      <c r="Y53" s="235">
        <v>0.2</v>
      </c>
      <c r="AA53" s="377">
        <f t="shared" si="0"/>
        <v>34061.35</v>
      </c>
      <c r="AB53" s="378">
        <v>41761.44000000001</v>
      </c>
      <c r="AC53" s="377">
        <f t="shared" si="44"/>
        <v>567.69000000000005</v>
      </c>
      <c r="AD53" s="375">
        <f t="shared" si="1"/>
        <v>42329.130000000012</v>
      </c>
      <c r="AE53" s="378">
        <v>41187.909999999974</v>
      </c>
      <c r="AF53" s="377">
        <f t="shared" si="2"/>
        <v>567.69000000000005</v>
      </c>
      <c r="AG53" s="377">
        <f t="shared" si="3"/>
        <v>41755.599999999977</v>
      </c>
      <c r="AH53" s="217">
        <f t="shared" si="51"/>
        <v>0</v>
      </c>
      <c r="AI53" s="237">
        <v>0</v>
      </c>
      <c r="AJ53" s="217">
        <f t="shared" si="52"/>
        <v>0</v>
      </c>
      <c r="AK53" s="237">
        <f t="shared" si="53"/>
        <v>0</v>
      </c>
      <c r="AL53" s="237">
        <v>0</v>
      </c>
      <c r="AM53" s="217">
        <f t="shared" si="54"/>
        <v>0</v>
      </c>
      <c r="AN53" s="237">
        <f t="shared" si="55"/>
        <v>0</v>
      </c>
      <c r="AO53" s="218">
        <f t="shared" si="56"/>
        <v>0</v>
      </c>
      <c r="AP53" s="218">
        <v>0</v>
      </c>
      <c r="AQ53" s="218">
        <f t="shared" si="57"/>
        <v>0</v>
      </c>
      <c r="AR53" s="238">
        <f t="shared" si="58"/>
        <v>0</v>
      </c>
      <c r="AS53" s="218">
        <v>0</v>
      </c>
      <c r="AT53" s="218">
        <f t="shared" si="59"/>
        <v>0</v>
      </c>
      <c r="AU53" s="238">
        <f t="shared" si="60"/>
        <v>0</v>
      </c>
      <c r="AV53" s="219">
        <f t="shared" si="75"/>
        <v>29728.53</v>
      </c>
      <c r="AW53" s="219">
        <v>35188.999999999993</v>
      </c>
      <c r="AX53" s="220">
        <f t="shared" si="61"/>
        <v>495.48</v>
      </c>
      <c r="AY53" s="219">
        <f t="shared" si="62"/>
        <v>35684.479999999996</v>
      </c>
      <c r="AZ53" s="220">
        <v>34707.540000000008</v>
      </c>
      <c r="BA53" s="220">
        <f t="shared" si="63"/>
        <v>495.48</v>
      </c>
      <c r="BB53" s="219">
        <f t="shared" si="64"/>
        <v>35203.020000000011</v>
      </c>
      <c r="BC53" s="221">
        <f t="shared" si="65"/>
        <v>4261.5499999999811</v>
      </c>
      <c r="BD53" s="222">
        <v>6508.2199999999966</v>
      </c>
      <c r="BE53" s="222">
        <f t="shared" si="66"/>
        <v>71.03</v>
      </c>
      <c r="BF53" s="221">
        <f t="shared" si="67"/>
        <v>6579.2499999999964</v>
      </c>
      <c r="BG53" s="222">
        <v>6417.1099999999988</v>
      </c>
      <c r="BH53" s="222">
        <f t="shared" si="68"/>
        <v>71.03</v>
      </c>
      <c r="BI53" s="221">
        <f t="shared" si="69"/>
        <v>6488.1399999999985</v>
      </c>
      <c r="BJ53" s="223">
        <f t="shared" si="70"/>
        <v>71.270000000025902</v>
      </c>
      <c r="BK53" s="224">
        <v>64.769999999999953</v>
      </c>
      <c r="BL53" s="224">
        <f t="shared" si="71"/>
        <v>1.19</v>
      </c>
      <c r="BM53" s="224">
        <f t="shared" si="72"/>
        <v>65.959999999999951</v>
      </c>
      <c r="BN53" s="224">
        <v>63.800000000000047</v>
      </c>
      <c r="BO53" s="224">
        <f t="shared" si="73"/>
        <v>1.19</v>
      </c>
      <c r="BP53" s="223">
        <f t="shared" si="74"/>
        <v>64.990000000000052</v>
      </c>
      <c r="BQ53" s="225">
        <f t="shared" si="29"/>
        <v>-7.2759576141834259E-12</v>
      </c>
      <c r="BR53" s="226">
        <v>0</v>
      </c>
      <c r="BS53" s="226">
        <f t="shared" si="30"/>
        <v>0</v>
      </c>
      <c r="BT53" s="226">
        <f t="shared" si="31"/>
        <v>0</v>
      </c>
      <c r="BU53" s="226">
        <v>0</v>
      </c>
      <c r="BV53" s="226">
        <f t="shared" si="32"/>
        <v>0</v>
      </c>
      <c r="BW53" s="225">
        <f t="shared" si="33"/>
        <v>0</v>
      </c>
      <c r="BX53" s="227">
        <f t="shared" si="34"/>
        <v>0</v>
      </c>
      <c r="BY53" s="228">
        <v>0</v>
      </c>
      <c r="BZ53" s="228">
        <f t="shared" si="35"/>
        <v>0</v>
      </c>
      <c r="CA53" s="228">
        <f t="shared" si="36"/>
        <v>0</v>
      </c>
      <c r="CB53" s="228">
        <v>0</v>
      </c>
      <c r="CC53" s="228">
        <f t="shared" si="37"/>
        <v>0</v>
      </c>
      <c r="CD53" s="227">
        <f t="shared" si="38"/>
        <v>0</v>
      </c>
      <c r="CE53" s="395">
        <f t="shared" si="39"/>
        <v>0</v>
      </c>
      <c r="CF53" s="396">
        <v>0</v>
      </c>
      <c r="CG53" s="396">
        <f t="shared" si="45"/>
        <v>0</v>
      </c>
      <c r="CH53" s="396">
        <f t="shared" si="40"/>
        <v>0</v>
      </c>
      <c r="CI53" s="396">
        <v>0</v>
      </c>
      <c r="CJ53" s="396">
        <f t="shared" si="46"/>
        <v>0</v>
      </c>
      <c r="CK53" s="395">
        <f t="shared" si="41"/>
        <v>0</v>
      </c>
      <c r="CL53" s="229">
        <f t="shared" si="42"/>
        <v>0</v>
      </c>
      <c r="CM53" s="230">
        <v>0</v>
      </c>
      <c r="CN53" s="230">
        <f t="shared" si="47"/>
        <v>0</v>
      </c>
      <c r="CO53" s="230">
        <f t="shared" si="48"/>
        <v>0</v>
      </c>
      <c r="CP53" s="230">
        <v>0</v>
      </c>
      <c r="CQ53" s="230">
        <f t="shared" si="49"/>
        <v>0</v>
      </c>
      <c r="CR53" s="229">
        <f t="shared" si="50"/>
        <v>0</v>
      </c>
    </row>
    <row r="54" spans="1:96" s="251" customFormat="1">
      <c r="A54" s="232"/>
      <c r="B54" s="232"/>
      <c r="C54" s="233" t="s">
        <v>201</v>
      </c>
      <c r="D54" s="252" t="s">
        <v>202</v>
      </c>
      <c r="E54" s="213">
        <v>0</v>
      </c>
      <c r="F54" s="213"/>
      <c r="G54" s="214">
        <v>0</v>
      </c>
      <c r="H54" s="213"/>
      <c r="I54" s="214">
        <v>28581.249999999996</v>
      </c>
      <c r="J54" s="213"/>
      <c r="K54" s="214">
        <v>9957.6399999999958</v>
      </c>
      <c r="L54" s="213"/>
      <c r="M54" s="214">
        <v>22202.130000000012</v>
      </c>
      <c r="N54" s="214"/>
      <c r="O54" s="214">
        <v>2957.9000000000196</v>
      </c>
      <c r="P54" s="214"/>
      <c r="Q54" s="214">
        <v>87.910000000003492</v>
      </c>
      <c r="R54" s="214"/>
      <c r="S54" s="214">
        <v>-2.9103830456733704E-11</v>
      </c>
      <c r="T54" s="214"/>
      <c r="U54" s="214">
        <f t="shared" si="43"/>
        <v>0</v>
      </c>
      <c r="V54" s="214"/>
      <c r="W54" s="214">
        <v>63786.829999999994</v>
      </c>
      <c r="X54" s="214"/>
      <c r="Y54" s="235">
        <v>0.2</v>
      </c>
      <c r="AA54" s="377">
        <f t="shared" si="0"/>
        <v>63786.829999999994</v>
      </c>
      <c r="AB54" s="378">
        <v>64984.10000000002</v>
      </c>
      <c r="AC54" s="377">
        <f t="shared" si="44"/>
        <v>1063.1099999999999</v>
      </c>
      <c r="AD54" s="375">
        <f t="shared" si="1"/>
        <v>66047.210000000021</v>
      </c>
      <c r="AE54" s="378">
        <v>64108.770000000062</v>
      </c>
      <c r="AF54" s="377">
        <f t="shared" si="2"/>
        <v>1063.1099999999999</v>
      </c>
      <c r="AG54" s="377">
        <f t="shared" si="3"/>
        <v>65171.880000000063</v>
      </c>
      <c r="AH54" s="217">
        <f t="shared" si="51"/>
        <v>0</v>
      </c>
      <c r="AI54" s="237">
        <v>0</v>
      </c>
      <c r="AJ54" s="217">
        <f t="shared" si="52"/>
        <v>0</v>
      </c>
      <c r="AK54" s="237">
        <f t="shared" si="53"/>
        <v>0</v>
      </c>
      <c r="AL54" s="237">
        <v>0</v>
      </c>
      <c r="AM54" s="217">
        <f t="shared" si="54"/>
        <v>0</v>
      </c>
      <c r="AN54" s="237">
        <f t="shared" si="55"/>
        <v>0</v>
      </c>
      <c r="AO54" s="218">
        <f t="shared" si="56"/>
        <v>0</v>
      </c>
      <c r="AP54" s="218">
        <v>0</v>
      </c>
      <c r="AQ54" s="218">
        <f t="shared" si="57"/>
        <v>0</v>
      </c>
      <c r="AR54" s="238">
        <f t="shared" si="58"/>
        <v>0</v>
      </c>
      <c r="AS54" s="218">
        <v>0</v>
      </c>
      <c r="AT54" s="218">
        <f t="shared" si="59"/>
        <v>0</v>
      </c>
      <c r="AU54" s="238">
        <f t="shared" si="60"/>
        <v>0</v>
      </c>
      <c r="AV54" s="219">
        <f t="shared" si="75"/>
        <v>28581.249999999996</v>
      </c>
      <c r="AW54" s="219">
        <v>33820.859999999957</v>
      </c>
      <c r="AX54" s="220">
        <f t="shared" si="61"/>
        <v>476.35</v>
      </c>
      <c r="AY54" s="219">
        <f t="shared" si="62"/>
        <v>34297.209999999955</v>
      </c>
      <c r="AZ54" s="220">
        <v>33357.850000000013</v>
      </c>
      <c r="BA54" s="220">
        <f t="shared" si="63"/>
        <v>476.35</v>
      </c>
      <c r="BB54" s="219">
        <f t="shared" si="64"/>
        <v>33834.200000000012</v>
      </c>
      <c r="BC54" s="221">
        <f t="shared" si="65"/>
        <v>9957.6399999999958</v>
      </c>
      <c r="BD54" s="222">
        <v>9891.1199999999917</v>
      </c>
      <c r="BE54" s="222">
        <f t="shared" si="66"/>
        <v>165.96</v>
      </c>
      <c r="BF54" s="221">
        <f t="shared" si="67"/>
        <v>10057.079999999991</v>
      </c>
      <c r="BG54" s="222">
        <v>9758.3399999999983</v>
      </c>
      <c r="BH54" s="222">
        <f t="shared" si="68"/>
        <v>165.96</v>
      </c>
      <c r="BI54" s="221">
        <f t="shared" si="69"/>
        <v>9924.2999999999975</v>
      </c>
      <c r="BJ54" s="223">
        <f t="shared" si="70"/>
        <v>22202.130000000012</v>
      </c>
      <c r="BK54" s="224">
        <v>19089.090000000026</v>
      </c>
      <c r="BL54" s="224">
        <f t="shared" si="71"/>
        <v>370.04</v>
      </c>
      <c r="BM54" s="224">
        <f t="shared" si="72"/>
        <v>19459.130000000026</v>
      </c>
      <c r="BN54" s="224">
        <v>18837.39000000001</v>
      </c>
      <c r="BO54" s="224">
        <f t="shared" si="73"/>
        <v>370.04</v>
      </c>
      <c r="BP54" s="223">
        <f t="shared" si="74"/>
        <v>19207.430000000011</v>
      </c>
      <c r="BQ54" s="225">
        <f t="shared" si="29"/>
        <v>2957.9000000000196</v>
      </c>
      <c r="BR54" s="226">
        <v>2140.4799999999991</v>
      </c>
      <c r="BS54" s="226">
        <f t="shared" si="30"/>
        <v>49.3</v>
      </c>
      <c r="BT54" s="226">
        <f t="shared" si="31"/>
        <v>2189.7799999999993</v>
      </c>
      <c r="BU54" s="226">
        <v>2112.9799999999982</v>
      </c>
      <c r="BV54" s="226">
        <f t="shared" si="32"/>
        <v>49.3</v>
      </c>
      <c r="BW54" s="225">
        <f t="shared" si="33"/>
        <v>2162.2799999999984</v>
      </c>
      <c r="BX54" s="227">
        <f t="shared" si="34"/>
        <v>87.910000000003492</v>
      </c>
      <c r="BY54" s="228">
        <v>42.739999999999981</v>
      </c>
      <c r="BZ54" s="228">
        <f t="shared" si="35"/>
        <v>1.47</v>
      </c>
      <c r="CA54" s="228">
        <f t="shared" si="36"/>
        <v>44.20999999999998</v>
      </c>
      <c r="CB54" s="228">
        <v>42.239999999999988</v>
      </c>
      <c r="CC54" s="228">
        <f t="shared" si="37"/>
        <v>1.47</v>
      </c>
      <c r="CD54" s="227">
        <f t="shared" si="38"/>
        <v>43.709999999999987</v>
      </c>
      <c r="CE54" s="395">
        <f t="shared" si="39"/>
        <v>-2.9103830456733704E-11</v>
      </c>
      <c r="CF54" s="396">
        <v>0</v>
      </c>
      <c r="CG54" s="396">
        <f t="shared" si="45"/>
        <v>0</v>
      </c>
      <c r="CH54" s="396">
        <f t="shared" si="40"/>
        <v>0</v>
      </c>
      <c r="CI54" s="396">
        <v>0</v>
      </c>
      <c r="CJ54" s="396">
        <f t="shared" si="46"/>
        <v>0</v>
      </c>
      <c r="CK54" s="395">
        <f t="shared" si="41"/>
        <v>0</v>
      </c>
      <c r="CL54" s="229">
        <f t="shared" si="42"/>
        <v>0</v>
      </c>
      <c r="CM54" s="230">
        <v>0</v>
      </c>
      <c r="CN54" s="230">
        <f t="shared" si="47"/>
        <v>0</v>
      </c>
      <c r="CO54" s="230">
        <f t="shared" si="48"/>
        <v>0</v>
      </c>
      <c r="CP54" s="230">
        <v>0</v>
      </c>
      <c r="CQ54" s="230">
        <f t="shared" si="49"/>
        <v>0</v>
      </c>
      <c r="CR54" s="229">
        <f t="shared" si="50"/>
        <v>0</v>
      </c>
    </row>
    <row r="55" spans="1:96" s="251" customFormat="1">
      <c r="A55" s="232"/>
      <c r="B55" s="232"/>
      <c r="C55" s="233" t="s">
        <v>203</v>
      </c>
      <c r="D55" s="252" t="s">
        <v>204</v>
      </c>
      <c r="E55" s="213">
        <v>0</v>
      </c>
      <c r="F55" s="213"/>
      <c r="G55" s="214">
        <v>0</v>
      </c>
      <c r="H55" s="213"/>
      <c r="I55" s="214">
        <v>4826.24</v>
      </c>
      <c r="J55" s="213"/>
      <c r="K55" s="214">
        <v>17700.550000000003</v>
      </c>
      <c r="L55" s="213"/>
      <c r="M55" s="214">
        <v>1424.9999999999854</v>
      </c>
      <c r="N55" s="214"/>
      <c r="O55" s="214">
        <v>7.2759576141834259E-12</v>
      </c>
      <c r="P55" s="214"/>
      <c r="Q55" s="214">
        <v>0</v>
      </c>
      <c r="R55" s="214"/>
      <c r="S55" s="214">
        <v>0</v>
      </c>
      <c r="T55" s="214"/>
      <c r="U55" s="214">
        <f t="shared" si="43"/>
        <v>0</v>
      </c>
      <c r="V55" s="214"/>
      <c r="W55" s="214">
        <v>23951.789999999997</v>
      </c>
      <c r="X55" s="214"/>
      <c r="Y55" s="235">
        <v>0.2</v>
      </c>
      <c r="AA55" s="377">
        <f t="shared" si="0"/>
        <v>23951.789999999997</v>
      </c>
      <c r="AB55" s="378">
        <v>24220.490000000027</v>
      </c>
      <c r="AC55" s="377">
        <f t="shared" si="44"/>
        <v>399.2</v>
      </c>
      <c r="AD55" s="375">
        <f t="shared" si="1"/>
        <v>24619.690000000028</v>
      </c>
      <c r="AE55" s="378">
        <v>23894.44</v>
      </c>
      <c r="AF55" s="377">
        <f t="shared" si="2"/>
        <v>399.2</v>
      </c>
      <c r="AG55" s="377">
        <f t="shared" si="3"/>
        <v>24293.64</v>
      </c>
      <c r="AH55" s="217">
        <f t="shared" si="51"/>
        <v>0</v>
      </c>
      <c r="AI55" s="237">
        <v>0</v>
      </c>
      <c r="AJ55" s="217">
        <f t="shared" si="52"/>
        <v>0</v>
      </c>
      <c r="AK55" s="237">
        <f t="shared" si="53"/>
        <v>0</v>
      </c>
      <c r="AL55" s="237">
        <v>0</v>
      </c>
      <c r="AM55" s="217">
        <f t="shared" si="54"/>
        <v>0</v>
      </c>
      <c r="AN55" s="237">
        <f t="shared" si="55"/>
        <v>0</v>
      </c>
      <c r="AO55" s="218">
        <f t="shared" si="56"/>
        <v>0</v>
      </c>
      <c r="AP55" s="218">
        <v>0</v>
      </c>
      <c r="AQ55" s="218">
        <f t="shared" si="57"/>
        <v>0</v>
      </c>
      <c r="AR55" s="238">
        <f t="shared" si="58"/>
        <v>0</v>
      </c>
      <c r="AS55" s="218">
        <v>0</v>
      </c>
      <c r="AT55" s="218">
        <f t="shared" si="59"/>
        <v>0</v>
      </c>
      <c r="AU55" s="238">
        <f t="shared" si="60"/>
        <v>0</v>
      </c>
      <c r="AV55" s="219">
        <f t="shared" si="75"/>
        <v>4826.24</v>
      </c>
      <c r="AW55" s="219">
        <v>5711.2399999999943</v>
      </c>
      <c r="AX55" s="220">
        <f t="shared" si="61"/>
        <v>80.44</v>
      </c>
      <c r="AY55" s="219">
        <f t="shared" si="62"/>
        <v>5791.6799999999939</v>
      </c>
      <c r="AZ55" s="220">
        <v>5632.8700000000044</v>
      </c>
      <c r="BA55" s="220">
        <f t="shared" si="63"/>
        <v>80.44</v>
      </c>
      <c r="BB55" s="219">
        <f t="shared" si="64"/>
        <v>5713.310000000004</v>
      </c>
      <c r="BC55" s="221">
        <f t="shared" si="65"/>
        <v>17700.550000000003</v>
      </c>
      <c r="BD55" s="222">
        <v>17154.500000000007</v>
      </c>
      <c r="BE55" s="222">
        <f t="shared" si="66"/>
        <v>295.01</v>
      </c>
      <c r="BF55" s="221">
        <f t="shared" si="67"/>
        <v>17449.510000000006</v>
      </c>
      <c r="BG55" s="222">
        <v>16924.669999999984</v>
      </c>
      <c r="BH55" s="222">
        <f t="shared" si="68"/>
        <v>295.01</v>
      </c>
      <c r="BI55" s="221">
        <f t="shared" si="69"/>
        <v>17219.679999999982</v>
      </c>
      <c r="BJ55" s="223">
        <f t="shared" si="70"/>
        <v>1424.9999999999854</v>
      </c>
      <c r="BK55" s="224">
        <v>1354.75</v>
      </c>
      <c r="BL55" s="224">
        <f t="shared" si="71"/>
        <v>23.75</v>
      </c>
      <c r="BM55" s="224">
        <f t="shared" si="72"/>
        <v>1378.5</v>
      </c>
      <c r="BN55" s="224">
        <v>1336.58</v>
      </c>
      <c r="BO55" s="224">
        <f t="shared" si="73"/>
        <v>23.75</v>
      </c>
      <c r="BP55" s="223">
        <f t="shared" si="74"/>
        <v>1360.33</v>
      </c>
      <c r="BQ55" s="225">
        <f t="shared" si="29"/>
        <v>7.2759576141834259E-12</v>
      </c>
      <c r="BR55" s="226">
        <v>0</v>
      </c>
      <c r="BS55" s="226">
        <f t="shared" si="30"/>
        <v>0</v>
      </c>
      <c r="BT55" s="226">
        <f t="shared" si="31"/>
        <v>0</v>
      </c>
      <c r="BU55" s="226">
        <v>0</v>
      </c>
      <c r="BV55" s="226">
        <f t="shared" si="32"/>
        <v>0</v>
      </c>
      <c r="BW55" s="225">
        <f t="shared" si="33"/>
        <v>0</v>
      </c>
      <c r="BX55" s="227">
        <f t="shared" si="34"/>
        <v>0</v>
      </c>
      <c r="BY55" s="228">
        <v>0</v>
      </c>
      <c r="BZ55" s="228">
        <f t="shared" si="35"/>
        <v>0</v>
      </c>
      <c r="CA55" s="228">
        <f t="shared" si="36"/>
        <v>0</v>
      </c>
      <c r="CB55" s="228">
        <v>0</v>
      </c>
      <c r="CC55" s="228">
        <f t="shared" si="37"/>
        <v>0</v>
      </c>
      <c r="CD55" s="227">
        <f t="shared" si="38"/>
        <v>0</v>
      </c>
      <c r="CE55" s="395">
        <f t="shared" si="39"/>
        <v>0</v>
      </c>
      <c r="CF55" s="396">
        <v>0</v>
      </c>
      <c r="CG55" s="396">
        <f t="shared" si="45"/>
        <v>0</v>
      </c>
      <c r="CH55" s="396">
        <f t="shared" si="40"/>
        <v>0</v>
      </c>
      <c r="CI55" s="396">
        <v>0</v>
      </c>
      <c r="CJ55" s="396">
        <f t="shared" si="46"/>
        <v>0</v>
      </c>
      <c r="CK55" s="395">
        <f t="shared" si="41"/>
        <v>0</v>
      </c>
      <c r="CL55" s="229">
        <f t="shared" si="42"/>
        <v>0</v>
      </c>
      <c r="CM55" s="230">
        <v>0</v>
      </c>
      <c r="CN55" s="230">
        <f t="shared" si="47"/>
        <v>0</v>
      </c>
      <c r="CO55" s="230">
        <f t="shared" si="48"/>
        <v>0</v>
      </c>
      <c r="CP55" s="230">
        <v>0</v>
      </c>
      <c r="CQ55" s="230">
        <f t="shared" si="49"/>
        <v>0</v>
      </c>
      <c r="CR55" s="229">
        <f t="shared" si="50"/>
        <v>0</v>
      </c>
    </row>
    <row r="56" spans="1:96" s="251" customFormat="1">
      <c r="A56" s="232"/>
      <c r="B56" s="232"/>
      <c r="C56" s="233" t="s">
        <v>205</v>
      </c>
      <c r="D56" s="252" t="s">
        <v>206</v>
      </c>
      <c r="E56" s="213">
        <v>0</v>
      </c>
      <c r="F56" s="213"/>
      <c r="G56" s="214">
        <v>0</v>
      </c>
      <c r="H56" s="213"/>
      <c r="I56" s="214">
        <v>0</v>
      </c>
      <c r="J56" s="213"/>
      <c r="K56" s="214">
        <v>19795.739999999998</v>
      </c>
      <c r="L56" s="213"/>
      <c r="M56" s="214">
        <v>147.44999999999709</v>
      </c>
      <c r="N56" s="214"/>
      <c r="O56" s="214">
        <v>0</v>
      </c>
      <c r="P56" s="214"/>
      <c r="Q56" s="214">
        <v>0</v>
      </c>
      <c r="R56" s="214"/>
      <c r="S56" s="214">
        <v>7.2759576141834259E-12</v>
      </c>
      <c r="T56" s="214"/>
      <c r="U56" s="214">
        <f t="shared" si="43"/>
        <v>0</v>
      </c>
      <c r="V56" s="214"/>
      <c r="W56" s="214">
        <v>19943.190000000002</v>
      </c>
      <c r="X56" s="214"/>
      <c r="Y56" s="235">
        <v>0.2</v>
      </c>
      <c r="AA56" s="377">
        <f t="shared" si="0"/>
        <v>19943.190000000002</v>
      </c>
      <c r="AB56" s="378">
        <v>19420.199999999986</v>
      </c>
      <c r="AC56" s="377">
        <f t="shared" si="44"/>
        <v>332.39</v>
      </c>
      <c r="AD56" s="375">
        <f t="shared" si="1"/>
        <v>19752.589999999986</v>
      </c>
      <c r="AE56" s="378">
        <v>19159.859999999993</v>
      </c>
      <c r="AF56" s="377">
        <f t="shared" si="2"/>
        <v>332.39</v>
      </c>
      <c r="AG56" s="377">
        <f t="shared" si="3"/>
        <v>19492.249999999993</v>
      </c>
      <c r="AH56" s="217">
        <f t="shared" si="51"/>
        <v>0</v>
      </c>
      <c r="AI56" s="237">
        <v>0</v>
      </c>
      <c r="AJ56" s="217">
        <f t="shared" si="52"/>
        <v>0</v>
      </c>
      <c r="AK56" s="237">
        <f t="shared" si="53"/>
        <v>0</v>
      </c>
      <c r="AL56" s="237">
        <v>0</v>
      </c>
      <c r="AM56" s="217">
        <f t="shared" si="54"/>
        <v>0</v>
      </c>
      <c r="AN56" s="237">
        <f t="shared" si="55"/>
        <v>0</v>
      </c>
      <c r="AO56" s="218">
        <f t="shared" si="56"/>
        <v>0</v>
      </c>
      <c r="AP56" s="218">
        <v>0</v>
      </c>
      <c r="AQ56" s="218">
        <f t="shared" si="57"/>
        <v>0</v>
      </c>
      <c r="AR56" s="238">
        <f t="shared" si="58"/>
        <v>0</v>
      </c>
      <c r="AS56" s="218">
        <v>0</v>
      </c>
      <c r="AT56" s="218">
        <f t="shared" si="59"/>
        <v>0</v>
      </c>
      <c r="AU56" s="238">
        <f t="shared" si="60"/>
        <v>0</v>
      </c>
      <c r="AV56" s="219">
        <f t="shared" si="75"/>
        <v>0</v>
      </c>
      <c r="AW56" s="219">
        <v>0</v>
      </c>
      <c r="AX56" s="220">
        <f t="shared" si="61"/>
        <v>0</v>
      </c>
      <c r="AY56" s="219">
        <f t="shared" si="62"/>
        <v>0</v>
      </c>
      <c r="AZ56" s="220">
        <v>0</v>
      </c>
      <c r="BA56" s="220">
        <f t="shared" si="63"/>
        <v>0</v>
      </c>
      <c r="BB56" s="219">
        <f t="shared" si="64"/>
        <v>0</v>
      </c>
      <c r="BC56" s="221">
        <f t="shared" si="65"/>
        <v>19795.739999999998</v>
      </c>
      <c r="BD56" s="222">
        <v>19277.540000000012</v>
      </c>
      <c r="BE56" s="222">
        <f t="shared" si="66"/>
        <v>329.93</v>
      </c>
      <c r="BF56" s="221">
        <f t="shared" si="67"/>
        <v>19607.470000000012</v>
      </c>
      <c r="BG56" s="222">
        <v>19019.139999999989</v>
      </c>
      <c r="BH56" s="222">
        <f t="shared" si="68"/>
        <v>329.93</v>
      </c>
      <c r="BI56" s="221">
        <f t="shared" si="69"/>
        <v>19349.069999999989</v>
      </c>
      <c r="BJ56" s="223">
        <f t="shared" si="70"/>
        <v>147.44999999999709</v>
      </c>
      <c r="BK56" s="224">
        <v>142.65999999999991</v>
      </c>
      <c r="BL56" s="224">
        <f t="shared" si="71"/>
        <v>2.46</v>
      </c>
      <c r="BM56" s="224">
        <f t="shared" si="72"/>
        <v>145.11999999999992</v>
      </c>
      <c r="BN56" s="224">
        <v>140.7200000000002</v>
      </c>
      <c r="BO56" s="224">
        <f t="shared" si="73"/>
        <v>2.46</v>
      </c>
      <c r="BP56" s="223">
        <f t="shared" si="74"/>
        <v>143.18000000000021</v>
      </c>
      <c r="BQ56" s="225">
        <f t="shared" si="29"/>
        <v>0</v>
      </c>
      <c r="BR56" s="226">
        <v>0</v>
      </c>
      <c r="BS56" s="226">
        <f t="shared" si="30"/>
        <v>0</v>
      </c>
      <c r="BT56" s="226">
        <f t="shared" si="31"/>
        <v>0</v>
      </c>
      <c r="BU56" s="226">
        <v>0</v>
      </c>
      <c r="BV56" s="226">
        <f t="shared" si="32"/>
        <v>0</v>
      </c>
      <c r="BW56" s="225">
        <f t="shared" si="33"/>
        <v>0</v>
      </c>
      <c r="BX56" s="227">
        <f t="shared" si="34"/>
        <v>0</v>
      </c>
      <c r="BY56" s="228">
        <v>0</v>
      </c>
      <c r="BZ56" s="228">
        <f t="shared" si="35"/>
        <v>0</v>
      </c>
      <c r="CA56" s="228">
        <f t="shared" si="36"/>
        <v>0</v>
      </c>
      <c r="CB56" s="228">
        <v>0</v>
      </c>
      <c r="CC56" s="228">
        <f t="shared" si="37"/>
        <v>0</v>
      </c>
      <c r="CD56" s="227">
        <f t="shared" si="38"/>
        <v>0</v>
      </c>
      <c r="CE56" s="395">
        <f t="shared" si="39"/>
        <v>7.2759576141834259E-12</v>
      </c>
      <c r="CF56" s="396">
        <v>0</v>
      </c>
      <c r="CG56" s="396">
        <f t="shared" si="45"/>
        <v>0</v>
      </c>
      <c r="CH56" s="396">
        <f t="shared" si="40"/>
        <v>0</v>
      </c>
      <c r="CI56" s="396">
        <v>0</v>
      </c>
      <c r="CJ56" s="396">
        <f t="shared" si="46"/>
        <v>0</v>
      </c>
      <c r="CK56" s="395">
        <f t="shared" si="41"/>
        <v>0</v>
      </c>
      <c r="CL56" s="229">
        <f t="shared" si="42"/>
        <v>0</v>
      </c>
      <c r="CM56" s="230">
        <v>0</v>
      </c>
      <c r="CN56" s="230">
        <f t="shared" si="47"/>
        <v>0</v>
      </c>
      <c r="CO56" s="230">
        <f t="shared" si="48"/>
        <v>0</v>
      </c>
      <c r="CP56" s="230">
        <v>0</v>
      </c>
      <c r="CQ56" s="230">
        <f t="shared" si="49"/>
        <v>0</v>
      </c>
      <c r="CR56" s="229">
        <f t="shared" si="50"/>
        <v>0</v>
      </c>
    </row>
    <row r="57" spans="1:96" s="251" customFormat="1">
      <c r="A57" s="232"/>
      <c r="B57" s="232"/>
      <c r="C57" s="233" t="s">
        <v>207</v>
      </c>
      <c r="D57" s="252" t="s">
        <v>208</v>
      </c>
      <c r="E57" s="213">
        <v>0</v>
      </c>
      <c r="F57" s="213"/>
      <c r="G57" s="214">
        <v>0</v>
      </c>
      <c r="H57" s="213"/>
      <c r="I57" s="214">
        <v>0</v>
      </c>
      <c r="J57" s="213"/>
      <c r="K57" s="214">
        <v>78381.460000000021</v>
      </c>
      <c r="L57" s="213"/>
      <c r="M57" s="214">
        <v>19143.439999999973</v>
      </c>
      <c r="N57" s="214"/>
      <c r="O57" s="214">
        <v>7797.9300000000076</v>
      </c>
      <c r="P57" s="214"/>
      <c r="Q57" s="214">
        <v>103.99000000000524</v>
      </c>
      <c r="R57" s="214"/>
      <c r="S57" s="214">
        <v>0.9200000000273576</v>
      </c>
      <c r="T57" s="214"/>
      <c r="U57" s="214">
        <f t="shared" si="43"/>
        <v>0</v>
      </c>
      <c r="V57" s="214"/>
      <c r="W57" s="214">
        <v>105427.74000000003</v>
      </c>
      <c r="X57" s="214"/>
      <c r="Y57" s="235">
        <v>0.2</v>
      </c>
      <c r="AA57" s="377">
        <f t="shared" si="0"/>
        <v>105427.74000000003</v>
      </c>
      <c r="AB57" s="378">
        <v>112800.17000000009</v>
      </c>
      <c r="AC57" s="377">
        <f t="shared" si="44"/>
        <v>1757.13</v>
      </c>
      <c r="AD57" s="375">
        <f t="shared" si="1"/>
        <v>114557.30000000009</v>
      </c>
      <c r="AE57" s="378">
        <v>111272.51000000001</v>
      </c>
      <c r="AF57" s="377">
        <f t="shared" si="2"/>
        <v>1757.13</v>
      </c>
      <c r="AG57" s="377">
        <f t="shared" si="3"/>
        <v>113029.64000000001</v>
      </c>
      <c r="AH57" s="217">
        <f t="shared" si="51"/>
        <v>0</v>
      </c>
      <c r="AI57" s="237">
        <v>0</v>
      </c>
      <c r="AJ57" s="217">
        <f t="shared" si="52"/>
        <v>0</v>
      </c>
      <c r="AK57" s="237">
        <f t="shared" si="53"/>
        <v>0</v>
      </c>
      <c r="AL57" s="237">
        <v>0</v>
      </c>
      <c r="AM57" s="217">
        <f t="shared" si="54"/>
        <v>0</v>
      </c>
      <c r="AN57" s="237">
        <f t="shared" si="55"/>
        <v>0</v>
      </c>
      <c r="AO57" s="218">
        <f t="shared" si="56"/>
        <v>0</v>
      </c>
      <c r="AP57" s="218">
        <v>0</v>
      </c>
      <c r="AQ57" s="218">
        <f t="shared" si="57"/>
        <v>0</v>
      </c>
      <c r="AR57" s="238">
        <f t="shared" si="58"/>
        <v>0</v>
      </c>
      <c r="AS57" s="218">
        <v>0</v>
      </c>
      <c r="AT57" s="218">
        <f t="shared" si="59"/>
        <v>0</v>
      </c>
      <c r="AU57" s="238">
        <f t="shared" si="60"/>
        <v>0</v>
      </c>
      <c r="AV57" s="219">
        <f t="shared" si="75"/>
        <v>0</v>
      </c>
      <c r="AW57" s="219">
        <v>0</v>
      </c>
      <c r="AX57" s="220">
        <f t="shared" si="61"/>
        <v>0</v>
      </c>
      <c r="AY57" s="219">
        <f t="shared" si="62"/>
        <v>0</v>
      </c>
      <c r="AZ57" s="220">
        <v>0</v>
      </c>
      <c r="BA57" s="220">
        <f t="shared" si="63"/>
        <v>0</v>
      </c>
      <c r="BB57" s="219">
        <f t="shared" si="64"/>
        <v>0</v>
      </c>
      <c r="BC57" s="221">
        <f t="shared" si="65"/>
        <v>78381.460000000021</v>
      </c>
      <c r="BD57" s="222">
        <v>90510.840000000026</v>
      </c>
      <c r="BE57" s="222">
        <f t="shared" si="66"/>
        <v>1306.3599999999999</v>
      </c>
      <c r="BF57" s="221">
        <f t="shared" si="67"/>
        <v>91817.200000000026</v>
      </c>
      <c r="BG57" s="222">
        <v>89275.170000000115</v>
      </c>
      <c r="BH57" s="222">
        <f t="shared" si="68"/>
        <v>1306.3599999999999</v>
      </c>
      <c r="BI57" s="221">
        <f t="shared" si="69"/>
        <v>90581.530000000115</v>
      </c>
      <c r="BJ57" s="223">
        <f t="shared" si="70"/>
        <v>19143.439999999973</v>
      </c>
      <c r="BK57" s="224">
        <v>16896.559999999994</v>
      </c>
      <c r="BL57" s="224">
        <f t="shared" si="71"/>
        <v>319.06</v>
      </c>
      <c r="BM57" s="224">
        <f t="shared" si="72"/>
        <v>17215.619999999995</v>
      </c>
      <c r="BN57" s="224">
        <v>16672.800000000007</v>
      </c>
      <c r="BO57" s="224">
        <f t="shared" si="73"/>
        <v>319.06</v>
      </c>
      <c r="BP57" s="223">
        <f t="shared" si="74"/>
        <v>16991.860000000008</v>
      </c>
      <c r="BQ57" s="225">
        <f t="shared" si="29"/>
        <v>7797.9300000000076</v>
      </c>
      <c r="BR57" s="226">
        <v>5339.0099999999993</v>
      </c>
      <c r="BS57" s="226">
        <f t="shared" si="30"/>
        <v>129.97</v>
      </c>
      <c r="BT57" s="226">
        <f t="shared" si="31"/>
        <v>5468.98</v>
      </c>
      <c r="BU57" s="226">
        <v>5271.0800000000008</v>
      </c>
      <c r="BV57" s="226">
        <f t="shared" si="32"/>
        <v>129.97</v>
      </c>
      <c r="BW57" s="225">
        <f t="shared" si="33"/>
        <v>5401.0500000000011</v>
      </c>
      <c r="BX57" s="227">
        <f t="shared" si="34"/>
        <v>103.99000000000524</v>
      </c>
      <c r="BY57" s="228">
        <v>53.729999999999968</v>
      </c>
      <c r="BZ57" s="228">
        <f t="shared" si="35"/>
        <v>1.73</v>
      </c>
      <c r="CA57" s="228">
        <f t="shared" si="36"/>
        <v>55.459999999999965</v>
      </c>
      <c r="CB57" s="228">
        <v>53.179999999999993</v>
      </c>
      <c r="CC57" s="228">
        <f t="shared" si="37"/>
        <v>1.73</v>
      </c>
      <c r="CD57" s="227">
        <f t="shared" si="38"/>
        <v>54.909999999999989</v>
      </c>
      <c r="CE57" s="395">
        <f t="shared" si="39"/>
        <v>0.9200000000273576</v>
      </c>
      <c r="CF57" s="396">
        <v>0.44000000000000011</v>
      </c>
      <c r="CG57" s="396">
        <f t="shared" si="45"/>
        <v>0.02</v>
      </c>
      <c r="CH57" s="396">
        <f t="shared" si="40"/>
        <v>0.46000000000000013</v>
      </c>
      <c r="CI57" s="396">
        <v>0.44000000000000011</v>
      </c>
      <c r="CJ57" s="396">
        <f t="shared" si="46"/>
        <v>0.02</v>
      </c>
      <c r="CK57" s="395">
        <f t="shared" si="41"/>
        <v>0.46000000000000013</v>
      </c>
      <c r="CL57" s="229">
        <f t="shared" si="42"/>
        <v>0</v>
      </c>
      <c r="CM57" s="230">
        <v>0</v>
      </c>
      <c r="CN57" s="230">
        <f t="shared" si="47"/>
        <v>0</v>
      </c>
      <c r="CO57" s="230">
        <f t="shared" si="48"/>
        <v>0</v>
      </c>
      <c r="CP57" s="230">
        <v>0</v>
      </c>
      <c r="CQ57" s="230">
        <f t="shared" si="49"/>
        <v>0</v>
      </c>
      <c r="CR57" s="229">
        <f t="shared" si="50"/>
        <v>0</v>
      </c>
    </row>
    <row r="58" spans="1:96" s="251" customFormat="1">
      <c r="A58" s="232"/>
      <c r="B58" s="232"/>
      <c r="C58" s="269" t="s">
        <v>209</v>
      </c>
      <c r="D58" s="270" t="s">
        <v>210</v>
      </c>
      <c r="E58" s="213">
        <v>0</v>
      </c>
      <c r="F58" s="213"/>
      <c r="G58" s="214">
        <v>0</v>
      </c>
      <c r="H58" s="213"/>
      <c r="I58" s="214">
        <v>0</v>
      </c>
      <c r="J58" s="213"/>
      <c r="K58" s="214">
        <v>38296.999999999993</v>
      </c>
      <c r="L58" s="213"/>
      <c r="M58" s="214">
        <v>27004.130000000012</v>
      </c>
      <c r="N58" s="214"/>
      <c r="O58" s="214">
        <v>495.44000000000233</v>
      </c>
      <c r="P58" s="214"/>
      <c r="Q58" s="214">
        <v>0</v>
      </c>
      <c r="R58" s="214"/>
      <c r="S58" s="214">
        <v>0</v>
      </c>
      <c r="T58" s="214"/>
      <c r="U58" s="214">
        <f t="shared" si="43"/>
        <v>0</v>
      </c>
      <c r="V58" s="214"/>
      <c r="W58" s="214">
        <v>65796.570000000007</v>
      </c>
      <c r="X58" s="214"/>
      <c r="Y58" s="235">
        <v>0.2</v>
      </c>
      <c r="AA58" s="377">
        <f t="shared" si="0"/>
        <v>65796.570000000007</v>
      </c>
      <c r="AB58" s="378">
        <v>62577.580000000024</v>
      </c>
      <c r="AC58" s="377">
        <f t="shared" si="44"/>
        <v>1096.6099999999999</v>
      </c>
      <c r="AD58" s="375">
        <f t="shared" si="1"/>
        <v>63674.190000000024</v>
      </c>
      <c r="AE58" s="378">
        <v>61741.500000000051</v>
      </c>
      <c r="AF58" s="377">
        <f t="shared" si="2"/>
        <v>1096.6099999999999</v>
      </c>
      <c r="AG58" s="377">
        <f t="shared" si="3"/>
        <v>62838.110000000052</v>
      </c>
      <c r="AH58" s="217">
        <f t="shared" si="51"/>
        <v>0</v>
      </c>
      <c r="AI58" s="237">
        <v>0</v>
      </c>
      <c r="AJ58" s="217">
        <f t="shared" si="52"/>
        <v>0</v>
      </c>
      <c r="AK58" s="237">
        <f t="shared" si="53"/>
        <v>0</v>
      </c>
      <c r="AL58" s="237">
        <v>0</v>
      </c>
      <c r="AM58" s="217">
        <f t="shared" si="54"/>
        <v>0</v>
      </c>
      <c r="AN58" s="237">
        <f t="shared" si="55"/>
        <v>0</v>
      </c>
      <c r="AO58" s="218">
        <f t="shared" si="56"/>
        <v>0</v>
      </c>
      <c r="AP58" s="218">
        <v>0</v>
      </c>
      <c r="AQ58" s="218">
        <f t="shared" si="57"/>
        <v>0</v>
      </c>
      <c r="AR58" s="238">
        <f t="shared" si="58"/>
        <v>0</v>
      </c>
      <c r="AS58" s="218">
        <v>0</v>
      </c>
      <c r="AT58" s="218">
        <f t="shared" si="59"/>
        <v>0</v>
      </c>
      <c r="AU58" s="238">
        <f t="shared" si="60"/>
        <v>0</v>
      </c>
      <c r="AV58" s="219">
        <f t="shared" si="75"/>
        <v>0</v>
      </c>
      <c r="AW58" s="219">
        <v>0</v>
      </c>
      <c r="AX58" s="220">
        <f t="shared" si="61"/>
        <v>0</v>
      </c>
      <c r="AY58" s="219">
        <f t="shared" si="62"/>
        <v>0</v>
      </c>
      <c r="AZ58" s="220">
        <v>0</v>
      </c>
      <c r="BA58" s="220">
        <f t="shared" si="63"/>
        <v>0</v>
      </c>
      <c r="BB58" s="219">
        <f t="shared" si="64"/>
        <v>0</v>
      </c>
      <c r="BC58" s="221">
        <f t="shared" si="65"/>
        <v>38296.999999999993</v>
      </c>
      <c r="BD58" s="222">
        <v>39048.849999999969</v>
      </c>
      <c r="BE58" s="222">
        <f t="shared" si="66"/>
        <v>638.28</v>
      </c>
      <c r="BF58" s="221">
        <f t="shared" si="67"/>
        <v>39687.129999999968</v>
      </c>
      <c r="BG58" s="222">
        <v>38522.869999999959</v>
      </c>
      <c r="BH58" s="222">
        <f t="shared" si="68"/>
        <v>638.28</v>
      </c>
      <c r="BI58" s="221">
        <f t="shared" si="69"/>
        <v>39161.149999999958</v>
      </c>
      <c r="BJ58" s="223">
        <f t="shared" si="70"/>
        <v>27004.130000000012</v>
      </c>
      <c r="BK58" s="224">
        <v>23152.869999999988</v>
      </c>
      <c r="BL58" s="224">
        <f t="shared" si="71"/>
        <v>450.07</v>
      </c>
      <c r="BM58" s="224">
        <f t="shared" si="72"/>
        <v>23602.939999999988</v>
      </c>
      <c r="BN58" s="224">
        <v>22847.690000000002</v>
      </c>
      <c r="BO58" s="224">
        <f t="shared" si="73"/>
        <v>450.07</v>
      </c>
      <c r="BP58" s="223">
        <f t="shared" si="74"/>
        <v>23297.760000000002</v>
      </c>
      <c r="BQ58" s="225">
        <f t="shared" si="29"/>
        <v>495.44000000000233</v>
      </c>
      <c r="BR58" s="226">
        <v>375.82999999999976</v>
      </c>
      <c r="BS58" s="226">
        <f t="shared" si="30"/>
        <v>8.26</v>
      </c>
      <c r="BT58" s="226">
        <f t="shared" si="31"/>
        <v>384.08999999999975</v>
      </c>
      <c r="BU58" s="226">
        <v>370.95999999999964</v>
      </c>
      <c r="BV58" s="226">
        <f t="shared" si="32"/>
        <v>8.26</v>
      </c>
      <c r="BW58" s="225">
        <f t="shared" si="33"/>
        <v>379.21999999999963</v>
      </c>
      <c r="BX58" s="227">
        <f t="shared" si="34"/>
        <v>0</v>
      </c>
      <c r="BY58" s="228">
        <v>0</v>
      </c>
      <c r="BZ58" s="228">
        <f t="shared" si="35"/>
        <v>0</v>
      </c>
      <c r="CA58" s="228">
        <f t="shared" si="36"/>
        <v>0</v>
      </c>
      <c r="CB58" s="228">
        <v>0</v>
      </c>
      <c r="CC58" s="228">
        <f t="shared" si="37"/>
        <v>0</v>
      </c>
      <c r="CD58" s="227">
        <f t="shared" si="38"/>
        <v>0</v>
      </c>
      <c r="CE58" s="395">
        <f t="shared" si="39"/>
        <v>0</v>
      </c>
      <c r="CF58" s="396">
        <v>0</v>
      </c>
      <c r="CG58" s="396">
        <f t="shared" si="45"/>
        <v>0</v>
      </c>
      <c r="CH58" s="396">
        <f t="shared" si="40"/>
        <v>0</v>
      </c>
      <c r="CI58" s="396">
        <v>0</v>
      </c>
      <c r="CJ58" s="396">
        <f t="shared" si="46"/>
        <v>0</v>
      </c>
      <c r="CK58" s="395">
        <f t="shared" si="41"/>
        <v>0</v>
      </c>
      <c r="CL58" s="229">
        <f t="shared" si="42"/>
        <v>0</v>
      </c>
      <c r="CM58" s="230">
        <v>0</v>
      </c>
      <c r="CN58" s="230">
        <f t="shared" si="47"/>
        <v>0</v>
      </c>
      <c r="CO58" s="230">
        <f t="shared" si="48"/>
        <v>0</v>
      </c>
      <c r="CP58" s="230">
        <v>0</v>
      </c>
      <c r="CQ58" s="230">
        <f t="shared" si="49"/>
        <v>0</v>
      </c>
      <c r="CR58" s="229">
        <f t="shared" si="50"/>
        <v>0</v>
      </c>
    </row>
    <row r="59" spans="1:96" s="251" customFormat="1">
      <c r="A59" s="232"/>
      <c r="B59" s="232"/>
      <c r="C59" s="269" t="s">
        <v>211</v>
      </c>
      <c r="D59" s="270" t="s">
        <v>212</v>
      </c>
      <c r="E59" s="213">
        <v>0</v>
      </c>
      <c r="F59" s="213"/>
      <c r="G59" s="214">
        <v>0</v>
      </c>
      <c r="H59" s="213"/>
      <c r="I59" s="214">
        <v>0</v>
      </c>
      <c r="J59" s="213"/>
      <c r="K59" s="214">
        <v>71980.42</v>
      </c>
      <c r="L59" s="213"/>
      <c r="M59" s="214">
        <v>19873.429999999993</v>
      </c>
      <c r="N59" s="214"/>
      <c r="O59" s="214">
        <v>883.2899999999936</v>
      </c>
      <c r="P59" s="214"/>
      <c r="Q59" s="214">
        <v>17.980000000010477</v>
      </c>
      <c r="R59" s="214"/>
      <c r="S59" s="214">
        <v>-5.6900000000168802</v>
      </c>
      <c r="T59" s="214"/>
      <c r="U59" s="214">
        <f t="shared" si="43"/>
        <v>0</v>
      </c>
      <c r="V59" s="214"/>
      <c r="W59" s="214">
        <v>92749.429999999978</v>
      </c>
      <c r="X59" s="214"/>
      <c r="Y59" s="235">
        <v>0.2</v>
      </c>
      <c r="AA59" s="377">
        <f t="shared" si="0"/>
        <v>92749.429999999978</v>
      </c>
      <c r="AB59" s="378">
        <v>93124.540000000125</v>
      </c>
      <c r="AC59" s="377">
        <f t="shared" si="44"/>
        <v>1545.82</v>
      </c>
      <c r="AD59" s="375">
        <f t="shared" si="1"/>
        <v>94670.360000000132</v>
      </c>
      <c r="AE59" s="378">
        <v>91872.259999999951</v>
      </c>
      <c r="AF59" s="377">
        <f t="shared" si="2"/>
        <v>1545.82</v>
      </c>
      <c r="AG59" s="377">
        <f t="shared" si="3"/>
        <v>93418.079999999958</v>
      </c>
      <c r="AH59" s="217">
        <f t="shared" si="51"/>
        <v>0</v>
      </c>
      <c r="AI59" s="237">
        <v>0</v>
      </c>
      <c r="AJ59" s="217">
        <f t="shared" si="52"/>
        <v>0</v>
      </c>
      <c r="AK59" s="237">
        <f t="shared" si="53"/>
        <v>0</v>
      </c>
      <c r="AL59" s="237">
        <v>0</v>
      </c>
      <c r="AM59" s="217">
        <f t="shared" si="54"/>
        <v>0</v>
      </c>
      <c r="AN59" s="237">
        <f t="shared" si="55"/>
        <v>0</v>
      </c>
      <c r="AO59" s="218">
        <f t="shared" si="56"/>
        <v>0</v>
      </c>
      <c r="AP59" s="218">
        <v>0</v>
      </c>
      <c r="AQ59" s="218">
        <f t="shared" si="57"/>
        <v>0</v>
      </c>
      <c r="AR59" s="238">
        <f t="shared" si="58"/>
        <v>0</v>
      </c>
      <c r="AS59" s="218">
        <v>0</v>
      </c>
      <c r="AT59" s="218">
        <f t="shared" si="59"/>
        <v>0</v>
      </c>
      <c r="AU59" s="238">
        <f t="shared" si="60"/>
        <v>0</v>
      </c>
      <c r="AV59" s="219">
        <f t="shared" si="75"/>
        <v>0</v>
      </c>
      <c r="AW59" s="219">
        <v>0</v>
      </c>
      <c r="AX59" s="220">
        <f t="shared" si="61"/>
        <v>0</v>
      </c>
      <c r="AY59" s="219">
        <f t="shared" si="62"/>
        <v>0</v>
      </c>
      <c r="AZ59" s="220">
        <v>0</v>
      </c>
      <c r="BA59" s="220">
        <f t="shared" si="63"/>
        <v>0</v>
      </c>
      <c r="BB59" s="219">
        <f t="shared" si="64"/>
        <v>0</v>
      </c>
      <c r="BC59" s="221">
        <f t="shared" si="65"/>
        <v>71980.42</v>
      </c>
      <c r="BD59" s="222">
        <v>74454.349999999919</v>
      </c>
      <c r="BE59" s="222">
        <f t="shared" si="66"/>
        <v>1199.67</v>
      </c>
      <c r="BF59" s="221">
        <f t="shared" si="67"/>
        <v>75654.019999999917</v>
      </c>
      <c r="BG59" s="222">
        <v>73449.469999999987</v>
      </c>
      <c r="BH59" s="222">
        <f t="shared" si="68"/>
        <v>1199.67</v>
      </c>
      <c r="BI59" s="221">
        <f t="shared" si="69"/>
        <v>74649.139999999985</v>
      </c>
      <c r="BJ59" s="223">
        <f t="shared" si="70"/>
        <v>19873.429999999993</v>
      </c>
      <c r="BK59" s="224">
        <v>18028.239999999994</v>
      </c>
      <c r="BL59" s="224">
        <f t="shared" si="71"/>
        <v>331.22</v>
      </c>
      <c r="BM59" s="224">
        <f t="shared" si="72"/>
        <v>18359.459999999995</v>
      </c>
      <c r="BN59" s="224">
        <v>17788.690000000002</v>
      </c>
      <c r="BO59" s="224">
        <f t="shared" si="73"/>
        <v>331.22</v>
      </c>
      <c r="BP59" s="223">
        <f t="shared" si="74"/>
        <v>18119.910000000003</v>
      </c>
      <c r="BQ59" s="225">
        <f t="shared" si="29"/>
        <v>883.2899999999936</v>
      </c>
      <c r="BR59" s="226">
        <v>634.69000000000062</v>
      </c>
      <c r="BS59" s="226">
        <f t="shared" si="30"/>
        <v>14.72</v>
      </c>
      <c r="BT59" s="226">
        <f t="shared" si="31"/>
        <v>649.41000000000065</v>
      </c>
      <c r="BU59" s="226">
        <v>626.49</v>
      </c>
      <c r="BV59" s="226">
        <f t="shared" si="32"/>
        <v>14.72</v>
      </c>
      <c r="BW59" s="225">
        <f t="shared" si="33"/>
        <v>641.21</v>
      </c>
      <c r="BX59" s="227">
        <f t="shared" si="34"/>
        <v>17.980000000010477</v>
      </c>
      <c r="BY59" s="228">
        <v>8.9599999999999991</v>
      </c>
      <c r="BZ59" s="228">
        <f t="shared" si="35"/>
        <v>0.3</v>
      </c>
      <c r="CA59" s="228">
        <f t="shared" si="36"/>
        <v>9.26</v>
      </c>
      <c r="CB59" s="228">
        <v>8.93</v>
      </c>
      <c r="CC59" s="228">
        <f t="shared" si="37"/>
        <v>0.3</v>
      </c>
      <c r="CD59" s="227">
        <f t="shared" si="38"/>
        <v>9.23</v>
      </c>
      <c r="CE59" s="395">
        <f t="shared" si="39"/>
        <v>-5.6900000000168802</v>
      </c>
      <c r="CF59" s="396">
        <v>-1.9800000000000006</v>
      </c>
      <c r="CG59" s="396">
        <f t="shared" si="45"/>
        <v>-0.09</v>
      </c>
      <c r="CH59" s="396">
        <f t="shared" si="40"/>
        <v>-2.0700000000000007</v>
      </c>
      <c r="CI59" s="396">
        <v>-1.9800000000000006</v>
      </c>
      <c r="CJ59" s="396">
        <f t="shared" si="46"/>
        <v>-0.09</v>
      </c>
      <c r="CK59" s="395">
        <f t="shared" si="41"/>
        <v>-2.0700000000000007</v>
      </c>
      <c r="CL59" s="229">
        <f t="shared" si="42"/>
        <v>0</v>
      </c>
      <c r="CM59" s="230">
        <v>0</v>
      </c>
      <c r="CN59" s="230">
        <f t="shared" si="47"/>
        <v>0</v>
      </c>
      <c r="CO59" s="230">
        <f t="shared" si="48"/>
        <v>0</v>
      </c>
      <c r="CP59" s="230">
        <v>0</v>
      </c>
      <c r="CQ59" s="230">
        <f t="shared" si="49"/>
        <v>0</v>
      </c>
      <c r="CR59" s="229">
        <f t="shared" si="50"/>
        <v>0</v>
      </c>
    </row>
    <row r="60" spans="1:96" s="251" customFormat="1">
      <c r="A60" s="232"/>
      <c r="B60" s="232"/>
      <c r="C60" s="269" t="s">
        <v>213</v>
      </c>
      <c r="D60" s="270" t="s">
        <v>214</v>
      </c>
      <c r="E60" s="213">
        <v>0</v>
      </c>
      <c r="F60" s="213"/>
      <c r="G60" s="214">
        <v>0</v>
      </c>
      <c r="H60" s="213"/>
      <c r="I60" s="214">
        <v>0</v>
      </c>
      <c r="J60" s="213"/>
      <c r="K60" s="214">
        <v>0</v>
      </c>
      <c r="L60" s="213"/>
      <c r="M60" s="214">
        <v>5012.6899999999987</v>
      </c>
      <c r="N60" s="214"/>
      <c r="O60" s="214">
        <v>15502.910000000003</v>
      </c>
      <c r="P60" s="214"/>
      <c r="Q60" s="214">
        <v>2873.3400000000038</v>
      </c>
      <c r="R60" s="214"/>
      <c r="S60" s="214">
        <v>-6.000000000858563E-2</v>
      </c>
      <c r="T60" s="214"/>
      <c r="U60" s="214">
        <f t="shared" si="43"/>
        <v>0</v>
      </c>
      <c r="V60" s="214"/>
      <c r="W60" s="214">
        <v>23388.879999999997</v>
      </c>
      <c r="X60" s="214"/>
      <c r="Y60" s="235">
        <v>0.2</v>
      </c>
      <c r="AA60" s="377">
        <f t="shared" si="0"/>
        <v>23388.879999999997</v>
      </c>
      <c r="AB60" s="378">
        <v>16004.839999999987</v>
      </c>
      <c r="AC60" s="377">
        <f t="shared" si="44"/>
        <v>389.81</v>
      </c>
      <c r="AD60" s="375">
        <f t="shared" si="1"/>
        <v>16394.649999999987</v>
      </c>
      <c r="AE60" s="378">
        <v>15801.180000000002</v>
      </c>
      <c r="AF60" s="377">
        <f t="shared" si="2"/>
        <v>389.81</v>
      </c>
      <c r="AG60" s="377">
        <f t="shared" si="3"/>
        <v>16190.990000000002</v>
      </c>
      <c r="AH60" s="217">
        <f t="shared" si="51"/>
        <v>0</v>
      </c>
      <c r="AI60" s="237">
        <v>0</v>
      </c>
      <c r="AJ60" s="217">
        <f t="shared" si="52"/>
        <v>0</v>
      </c>
      <c r="AK60" s="237">
        <f t="shared" si="53"/>
        <v>0</v>
      </c>
      <c r="AL60" s="237">
        <v>0</v>
      </c>
      <c r="AM60" s="217">
        <f t="shared" si="54"/>
        <v>0</v>
      </c>
      <c r="AN60" s="237">
        <f t="shared" si="55"/>
        <v>0</v>
      </c>
      <c r="AO60" s="218">
        <f t="shared" si="56"/>
        <v>0</v>
      </c>
      <c r="AP60" s="218">
        <v>0</v>
      </c>
      <c r="AQ60" s="218">
        <f t="shared" si="57"/>
        <v>0</v>
      </c>
      <c r="AR60" s="238">
        <f t="shared" si="58"/>
        <v>0</v>
      </c>
      <c r="AS60" s="218">
        <v>0</v>
      </c>
      <c r="AT60" s="218">
        <f t="shared" si="59"/>
        <v>0</v>
      </c>
      <c r="AU60" s="238">
        <f t="shared" si="60"/>
        <v>0</v>
      </c>
      <c r="AV60" s="219">
        <f t="shared" si="75"/>
        <v>0</v>
      </c>
      <c r="AW60" s="219">
        <v>0</v>
      </c>
      <c r="AX60" s="220">
        <f t="shared" si="61"/>
        <v>0</v>
      </c>
      <c r="AY60" s="219">
        <f t="shared" si="62"/>
        <v>0</v>
      </c>
      <c r="AZ60" s="220">
        <v>0</v>
      </c>
      <c r="BA60" s="220">
        <f t="shared" si="63"/>
        <v>0</v>
      </c>
      <c r="BB60" s="219">
        <f t="shared" si="64"/>
        <v>0</v>
      </c>
      <c r="BC60" s="221">
        <f t="shared" si="65"/>
        <v>0</v>
      </c>
      <c r="BD60" s="222">
        <v>0</v>
      </c>
      <c r="BE60" s="222">
        <f t="shared" si="66"/>
        <v>0</v>
      </c>
      <c r="BF60" s="221">
        <f t="shared" si="67"/>
        <v>0</v>
      </c>
      <c r="BG60" s="222">
        <v>0</v>
      </c>
      <c r="BH60" s="222">
        <f t="shared" si="68"/>
        <v>0</v>
      </c>
      <c r="BI60" s="221">
        <f t="shared" si="69"/>
        <v>0</v>
      </c>
      <c r="BJ60" s="223">
        <f t="shared" si="70"/>
        <v>5012.6899999999987</v>
      </c>
      <c r="BK60" s="224">
        <v>4555.4799999999987</v>
      </c>
      <c r="BL60" s="224">
        <f t="shared" si="71"/>
        <v>83.54</v>
      </c>
      <c r="BM60" s="224">
        <f t="shared" si="72"/>
        <v>4639.0199999999986</v>
      </c>
      <c r="BN60" s="224">
        <v>4495.0299999999979</v>
      </c>
      <c r="BO60" s="224">
        <f t="shared" si="73"/>
        <v>83.54</v>
      </c>
      <c r="BP60" s="223">
        <f t="shared" si="74"/>
        <v>4578.5699999999979</v>
      </c>
      <c r="BQ60" s="225">
        <f t="shared" si="29"/>
        <v>15502.910000000003</v>
      </c>
      <c r="BR60" s="226">
        <v>9822.3399999999983</v>
      </c>
      <c r="BS60" s="226">
        <f t="shared" si="30"/>
        <v>258.38</v>
      </c>
      <c r="BT60" s="226">
        <f t="shared" si="31"/>
        <v>10080.719999999998</v>
      </c>
      <c r="BU60" s="226">
        <v>9699.07</v>
      </c>
      <c r="BV60" s="226">
        <f t="shared" si="32"/>
        <v>258.38</v>
      </c>
      <c r="BW60" s="225">
        <f t="shared" si="33"/>
        <v>9957.4499999999989</v>
      </c>
      <c r="BX60" s="227">
        <f t="shared" si="34"/>
        <v>2873.3400000000038</v>
      </c>
      <c r="BY60" s="228">
        <v>1626.890000000001</v>
      </c>
      <c r="BZ60" s="228">
        <f t="shared" si="35"/>
        <v>47.89</v>
      </c>
      <c r="CA60" s="228">
        <f t="shared" si="36"/>
        <v>1674.7800000000011</v>
      </c>
      <c r="CB60" s="228">
        <v>1606.9800000000009</v>
      </c>
      <c r="CC60" s="228">
        <f t="shared" si="37"/>
        <v>47.89</v>
      </c>
      <c r="CD60" s="227">
        <f t="shared" si="38"/>
        <v>1654.870000000001</v>
      </c>
      <c r="CE60" s="395">
        <f t="shared" si="39"/>
        <v>-6.000000000858563E-2</v>
      </c>
      <c r="CF60" s="396">
        <v>0.01</v>
      </c>
      <c r="CG60" s="396">
        <f t="shared" si="45"/>
        <v>0</v>
      </c>
      <c r="CH60" s="396">
        <f t="shared" si="40"/>
        <v>0.01</v>
      </c>
      <c r="CI60" s="396">
        <v>0.01</v>
      </c>
      <c r="CJ60" s="396">
        <f t="shared" si="46"/>
        <v>0</v>
      </c>
      <c r="CK60" s="395">
        <f t="shared" si="41"/>
        <v>0.01</v>
      </c>
      <c r="CL60" s="229">
        <f t="shared" si="42"/>
        <v>0</v>
      </c>
      <c r="CM60" s="230">
        <v>0</v>
      </c>
      <c r="CN60" s="230">
        <f t="shared" si="47"/>
        <v>0</v>
      </c>
      <c r="CO60" s="230">
        <f t="shared" si="48"/>
        <v>0</v>
      </c>
      <c r="CP60" s="230">
        <v>0</v>
      </c>
      <c r="CQ60" s="230">
        <f t="shared" si="49"/>
        <v>0</v>
      </c>
      <c r="CR60" s="229">
        <f t="shared" si="50"/>
        <v>0</v>
      </c>
    </row>
    <row r="61" spans="1:96" s="251" customFormat="1">
      <c r="A61" s="232"/>
      <c r="B61" s="232"/>
      <c r="C61" s="269" t="s">
        <v>213</v>
      </c>
      <c r="D61" s="270" t="s">
        <v>215</v>
      </c>
      <c r="E61" s="213">
        <v>0</v>
      </c>
      <c r="F61" s="213"/>
      <c r="G61" s="214">
        <v>0</v>
      </c>
      <c r="H61" s="213"/>
      <c r="I61" s="214">
        <v>0</v>
      </c>
      <c r="J61" s="213"/>
      <c r="K61" s="214">
        <v>0</v>
      </c>
      <c r="L61" s="213"/>
      <c r="M61" s="214">
        <v>8280.84</v>
      </c>
      <c r="N61" s="214"/>
      <c r="O61" s="214">
        <v>9709.3199999999961</v>
      </c>
      <c r="P61" s="214"/>
      <c r="Q61" s="214">
        <v>2215.3000000000029</v>
      </c>
      <c r="R61" s="214"/>
      <c r="S61" s="214">
        <v>3.0299999999988358</v>
      </c>
      <c r="T61" s="214"/>
      <c r="U61" s="214">
        <f t="shared" si="43"/>
        <v>0</v>
      </c>
      <c r="V61" s="214"/>
      <c r="W61" s="214">
        <v>20208.489999999998</v>
      </c>
      <c r="X61" s="214"/>
      <c r="Y61" s="235">
        <v>0.2</v>
      </c>
      <c r="AA61" s="377">
        <f t="shared" si="0"/>
        <v>20208.489999999998</v>
      </c>
      <c r="AB61" s="378">
        <v>15323.62999999999</v>
      </c>
      <c r="AC61" s="377">
        <f t="shared" si="44"/>
        <v>336.81</v>
      </c>
      <c r="AD61" s="375">
        <f t="shared" si="1"/>
        <v>15660.43999999999</v>
      </c>
      <c r="AE61" s="378">
        <v>15125.239999999998</v>
      </c>
      <c r="AF61" s="377">
        <f t="shared" si="2"/>
        <v>336.81</v>
      </c>
      <c r="AG61" s="377">
        <f t="shared" si="3"/>
        <v>15462.049999999997</v>
      </c>
      <c r="AH61" s="217">
        <f t="shared" si="51"/>
        <v>0</v>
      </c>
      <c r="AI61" s="237">
        <v>0</v>
      </c>
      <c r="AJ61" s="217">
        <f t="shared" si="52"/>
        <v>0</v>
      </c>
      <c r="AK61" s="237">
        <f t="shared" si="53"/>
        <v>0</v>
      </c>
      <c r="AL61" s="237">
        <v>0</v>
      </c>
      <c r="AM61" s="217">
        <f t="shared" si="54"/>
        <v>0</v>
      </c>
      <c r="AN61" s="237">
        <f t="shared" si="55"/>
        <v>0</v>
      </c>
      <c r="AO61" s="218">
        <f t="shared" si="56"/>
        <v>0</v>
      </c>
      <c r="AP61" s="218">
        <v>0</v>
      </c>
      <c r="AQ61" s="218">
        <f t="shared" si="57"/>
        <v>0</v>
      </c>
      <c r="AR61" s="238">
        <f t="shared" si="58"/>
        <v>0</v>
      </c>
      <c r="AS61" s="218">
        <v>0</v>
      </c>
      <c r="AT61" s="218">
        <f t="shared" si="59"/>
        <v>0</v>
      </c>
      <c r="AU61" s="238">
        <f t="shared" si="60"/>
        <v>0</v>
      </c>
      <c r="AV61" s="219">
        <f t="shared" si="75"/>
        <v>0</v>
      </c>
      <c r="AW61" s="219">
        <v>0</v>
      </c>
      <c r="AX61" s="220">
        <f t="shared" si="61"/>
        <v>0</v>
      </c>
      <c r="AY61" s="219">
        <f t="shared" si="62"/>
        <v>0</v>
      </c>
      <c r="AZ61" s="220">
        <v>0</v>
      </c>
      <c r="BA61" s="220">
        <f t="shared" si="63"/>
        <v>0</v>
      </c>
      <c r="BB61" s="219">
        <f t="shared" si="64"/>
        <v>0</v>
      </c>
      <c r="BC61" s="221">
        <f t="shared" si="65"/>
        <v>0</v>
      </c>
      <c r="BD61" s="222">
        <v>0</v>
      </c>
      <c r="BE61" s="222">
        <f t="shared" si="66"/>
        <v>0</v>
      </c>
      <c r="BF61" s="221">
        <f t="shared" si="67"/>
        <v>0</v>
      </c>
      <c r="BG61" s="222">
        <v>0</v>
      </c>
      <c r="BH61" s="222">
        <f t="shared" si="68"/>
        <v>0</v>
      </c>
      <c r="BI61" s="221">
        <f t="shared" si="69"/>
        <v>0</v>
      </c>
      <c r="BJ61" s="223">
        <f t="shared" si="70"/>
        <v>8280.84</v>
      </c>
      <c r="BK61" s="224">
        <v>7166.4400000000078</v>
      </c>
      <c r="BL61" s="224">
        <f t="shared" si="71"/>
        <v>138.01</v>
      </c>
      <c r="BM61" s="224">
        <f t="shared" si="72"/>
        <v>7304.450000000008</v>
      </c>
      <c r="BN61" s="224">
        <v>7071.880000000001</v>
      </c>
      <c r="BO61" s="224">
        <f t="shared" si="73"/>
        <v>138.01</v>
      </c>
      <c r="BP61" s="223">
        <f t="shared" si="74"/>
        <v>7209.8900000000012</v>
      </c>
      <c r="BQ61" s="225">
        <f t="shared" si="29"/>
        <v>9709.3199999999961</v>
      </c>
      <c r="BR61" s="226">
        <v>6683.5899999999974</v>
      </c>
      <c r="BS61" s="226">
        <f t="shared" si="30"/>
        <v>161.82</v>
      </c>
      <c r="BT61" s="226">
        <f t="shared" si="31"/>
        <v>6845.4099999999971</v>
      </c>
      <c r="BU61" s="226">
        <v>6598.35</v>
      </c>
      <c r="BV61" s="226">
        <f t="shared" si="32"/>
        <v>161.82</v>
      </c>
      <c r="BW61" s="225">
        <f t="shared" si="33"/>
        <v>6760.17</v>
      </c>
      <c r="BX61" s="227">
        <f t="shared" si="34"/>
        <v>2215.3000000000029</v>
      </c>
      <c r="BY61" s="228">
        <v>1447.8500000000004</v>
      </c>
      <c r="BZ61" s="228">
        <f t="shared" si="35"/>
        <v>36.92</v>
      </c>
      <c r="CA61" s="228">
        <f t="shared" si="36"/>
        <v>1484.7700000000004</v>
      </c>
      <c r="CB61" s="228">
        <v>1429.5800000000006</v>
      </c>
      <c r="CC61" s="228">
        <f t="shared" si="37"/>
        <v>36.92</v>
      </c>
      <c r="CD61" s="227">
        <f t="shared" si="38"/>
        <v>1466.5000000000007</v>
      </c>
      <c r="CE61" s="395">
        <f t="shared" si="39"/>
        <v>3.0299999999988358</v>
      </c>
      <c r="CF61" s="396">
        <v>25.430000000000014</v>
      </c>
      <c r="CG61" s="396">
        <f t="shared" si="45"/>
        <v>0.05</v>
      </c>
      <c r="CH61" s="396">
        <f t="shared" si="40"/>
        <v>25.480000000000015</v>
      </c>
      <c r="CI61" s="396">
        <v>25.090000000000014</v>
      </c>
      <c r="CJ61" s="396">
        <f t="shared" si="46"/>
        <v>0.05</v>
      </c>
      <c r="CK61" s="395">
        <f t="shared" si="41"/>
        <v>25.140000000000015</v>
      </c>
      <c r="CL61" s="229">
        <f t="shared" si="42"/>
        <v>0</v>
      </c>
      <c r="CM61" s="230">
        <v>0</v>
      </c>
      <c r="CN61" s="230">
        <f t="shared" si="47"/>
        <v>0</v>
      </c>
      <c r="CO61" s="230">
        <f t="shared" si="48"/>
        <v>0</v>
      </c>
      <c r="CP61" s="230">
        <v>0</v>
      </c>
      <c r="CQ61" s="230">
        <f t="shared" si="49"/>
        <v>0</v>
      </c>
      <c r="CR61" s="229">
        <f t="shared" si="50"/>
        <v>0</v>
      </c>
    </row>
    <row r="62" spans="1:96" s="251" customFormat="1">
      <c r="A62" s="232"/>
      <c r="B62" s="232"/>
      <c r="C62" s="269" t="s">
        <v>213</v>
      </c>
      <c r="D62" s="270" t="s">
        <v>216</v>
      </c>
      <c r="E62" s="213">
        <v>0</v>
      </c>
      <c r="F62" s="213"/>
      <c r="G62" s="214">
        <v>0</v>
      </c>
      <c r="H62" s="213"/>
      <c r="I62" s="214">
        <v>0</v>
      </c>
      <c r="J62" s="213"/>
      <c r="K62" s="214">
        <v>0</v>
      </c>
      <c r="L62" s="213"/>
      <c r="M62" s="214">
        <v>4995.1000000000004</v>
      </c>
      <c r="N62" s="214"/>
      <c r="O62" s="214">
        <v>5267.6600000000035</v>
      </c>
      <c r="P62" s="214"/>
      <c r="Q62" s="214">
        <v>929.25000000000364</v>
      </c>
      <c r="R62" s="214"/>
      <c r="S62" s="214">
        <v>-3.637978807091713E-12</v>
      </c>
      <c r="T62" s="214"/>
      <c r="U62" s="214">
        <f t="shared" si="43"/>
        <v>0</v>
      </c>
      <c r="V62" s="214"/>
      <c r="W62" s="214">
        <v>11192.010000000004</v>
      </c>
      <c r="X62" s="214"/>
      <c r="Y62" s="235">
        <v>0.2</v>
      </c>
      <c r="AA62" s="377">
        <f t="shared" si="0"/>
        <v>11192.010000000004</v>
      </c>
      <c r="AB62" s="378">
        <v>8378.5899999999965</v>
      </c>
      <c r="AC62" s="377">
        <f t="shared" si="44"/>
        <v>186.53</v>
      </c>
      <c r="AD62" s="375">
        <f t="shared" si="1"/>
        <v>8565.1199999999972</v>
      </c>
      <c r="AE62" s="378">
        <v>8270.36</v>
      </c>
      <c r="AF62" s="377">
        <f t="shared" si="2"/>
        <v>186.53</v>
      </c>
      <c r="AG62" s="377">
        <f t="shared" si="3"/>
        <v>8456.8900000000012</v>
      </c>
      <c r="AH62" s="217">
        <f t="shared" si="51"/>
        <v>0</v>
      </c>
      <c r="AI62" s="237">
        <v>0</v>
      </c>
      <c r="AJ62" s="217">
        <f t="shared" si="52"/>
        <v>0</v>
      </c>
      <c r="AK62" s="237">
        <f t="shared" si="53"/>
        <v>0</v>
      </c>
      <c r="AL62" s="237">
        <v>0</v>
      </c>
      <c r="AM62" s="217">
        <f t="shared" si="54"/>
        <v>0</v>
      </c>
      <c r="AN62" s="237">
        <f t="shared" si="55"/>
        <v>0</v>
      </c>
      <c r="AO62" s="218">
        <f t="shared" si="56"/>
        <v>0</v>
      </c>
      <c r="AP62" s="218">
        <v>0</v>
      </c>
      <c r="AQ62" s="218">
        <f t="shared" si="57"/>
        <v>0</v>
      </c>
      <c r="AR62" s="238">
        <f t="shared" si="58"/>
        <v>0</v>
      </c>
      <c r="AS62" s="218">
        <v>0</v>
      </c>
      <c r="AT62" s="218">
        <f t="shared" si="59"/>
        <v>0</v>
      </c>
      <c r="AU62" s="238">
        <f t="shared" si="60"/>
        <v>0</v>
      </c>
      <c r="AV62" s="219">
        <f t="shared" si="75"/>
        <v>0</v>
      </c>
      <c r="AW62" s="219">
        <v>0</v>
      </c>
      <c r="AX62" s="220">
        <f t="shared" si="61"/>
        <v>0</v>
      </c>
      <c r="AY62" s="219">
        <f t="shared" si="62"/>
        <v>0</v>
      </c>
      <c r="AZ62" s="220">
        <v>0</v>
      </c>
      <c r="BA62" s="220">
        <f t="shared" si="63"/>
        <v>0</v>
      </c>
      <c r="BB62" s="219">
        <f t="shared" si="64"/>
        <v>0</v>
      </c>
      <c r="BC62" s="221">
        <f t="shared" si="65"/>
        <v>0</v>
      </c>
      <c r="BD62" s="222">
        <v>0</v>
      </c>
      <c r="BE62" s="222">
        <f t="shared" si="66"/>
        <v>0</v>
      </c>
      <c r="BF62" s="221">
        <f t="shared" si="67"/>
        <v>0</v>
      </c>
      <c r="BG62" s="222">
        <v>0</v>
      </c>
      <c r="BH62" s="222">
        <f t="shared" si="68"/>
        <v>0</v>
      </c>
      <c r="BI62" s="221">
        <f t="shared" si="69"/>
        <v>0</v>
      </c>
      <c r="BJ62" s="223">
        <f t="shared" si="70"/>
        <v>4995.1000000000004</v>
      </c>
      <c r="BK62" s="224">
        <v>4324.17</v>
      </c>
      <c r="BL62" s="224">
        <f t="shared" si="71"/>
        <v>83.25</v>
      </c>
      <c r="BM62" s="224">
        <f t="shared" si="72"/>
        <v>4407.42</v>
      </c>
      <c r="BN62" s="224">
        <v>4266.9799999999977</v>
      </c>
      <c r="BO62" s="224">
        <f t="shared" si="73"/>
        <v>83.25</v>
      </c>
      <c r="BP62" s="223">
        <f t="shared" si="74"/>
        <v>4350.2299999999977</v>
      </c>
      <c r="BQ62" s="225">
        <f t="shared" si="29"/>
        <v>5267.6600000000035</v>
      </c>
      <c r="BR62" s="226">
        <v>3563.1799999999989</v>
      </c>
      <c r="BS62" s="226">
        <f t="shared" si="30"/>
        <v>87.79</v>
      </c>
      <c r="BT62" s="226">
        <f t="shared" si="31"/>
        <v>3650.9699999999989</v>
      </c>
      <c r="BU62" s="226">
        <v>3517.889999999999</v>
      </c>
      <c r="BV62" s="226">
        <f t="shared" si="32"/>
        <v>87.79</v>
      </c>
      <c r="BW62" s="225">
        <f t="shared" si="33"/>
        <v>3605.6799999999989</v>
      </c>
      <c r="BX62" s="227">
        <f t="shared" si="34"/>
        <v>929.25000000000364</v>
      </c>
      <c r="BY62" s="228">
        <v>491.14000000000021</v>
      </c>
      <c r="BZ62" s="228">
        <f t="shared" si="35"/>
        <v>15.49</v>
      </c>
      <c r="CA62" s="228">
        <f t="shared" si="36"/>
        <v>506.63000000000022</v>
      </c>
      <c r="CB62" s="228">
        <v>485.16999999999996</v>
      </c>
      <c r="CC62" s="228">
        <f t="shared" si="37"/>
        <v>15.49</v>
      </c>
      <c r="CD62" s="227">
        <f t="shared" si="38"/>
        <v>500.65999999999997</v>
      </c>
      <c r="CE62" s="395">
        <f t="shared" si="39"/>
        <v>-3.637978807091713E-12</v>
      </c>
      <c r="CF62" s="396">
        <v>0</v>
      </c>
      <c r="CG62" s="396">
        <f t="shared" si="45"/>
        <v>0</v>
      </c>
      <c r="CH62" s="396">
        <f t="shared" si="40"/>
        <v>0</v>
      </c>
      <c r="CI62" s="396">
        <v>0</v>
      </c>
      <c r="CJ62" s="396">
        <f t="shared" si="46"/>
        <v>0</v>
      </c>
      <c r="CK62" s="395">
        <f t="shared" si="41"/>
        <v>0</v>
      </c>
      <c r="CL62" s="229">
        <f t="shared" si="42"/>
        <v>0</v>
      </c>
      <c r="CM62" s="230">
        <v>0</v>
      </c>
      <c r="CN62" s="230">
        <f t="shared" si="47"/>
        <v>0</v>
      </c>
      <c r="CO62" s="230">
        <f t="shared" si="48"/>
        <v>0</v>
      </c>
      <c r="CP62" s="230">
        <v>0</v>
      </c>
      <c r="CQ62" s="230">
        <f t="shared" si="49"/>
        <v>0</v>
      </c>
      <c r="CR62" s="229">
        <f t="shared" si="50"/>
        <v>0</v>
      </c>
    </row>
    <row r="63" spans="1:96" s="273" customFormat="1">
      <c r="A63" s="271"/>
      <c r="B63" s="271"/>
      <c r="C63" s="269" t="s">
        <v>217</v>
      </c>
      <c r="D63" s="270" t="s">
        <v>218</v>
      </c>
      <c r="E63" s="213">
        <v>0</v>
      </c>
      <c r="F63" s="213"/>
      <c r="G63" s="214">
        <v>0</v>
      </c>
      <c r="H63" s="213"/>
      <c r="I63" s="214">
        <v>0</v>
      </c>
      <c r="J63" s="213"/>
      <c r="K63" s="214">
        <v>0</v>
      </c>
      <c r="L63" s="213"/>
      <c r="M63" s="214">
        <v>71814.01999999999</v>
      </c>
      <c r="N63" s="272"/>
      <c r="O63" s="214">
        <v>2603.3800000000483</v>
      </c>
      <c r="P63" s="272"/>
      <c r="Q63" s="214">
        <v>4661.7299999999959</v>
      </c>
      <c r="R63" s="272"/>
      <c r="S63" s="214">
        <v>2.0099999999656575</v>
      </c>
      <c r="T63" s="272"/>
      <c r="U63" s="214">
        <f t="shared" si="43"/>
        <v>0</v>
      </c>
      <c r="V63" s="272"/>
      <c r="W63" s="214">
        <v>79081.14</v>
      </c>
      <c r="X63" s="214"/>
      <c r="Y63" s="235">
        <v>0.2</v>
      </c>
      <c r="AA63" s="377">
        <f t="shared" si="0"/>
        <v>79081.14</v>
      </c>
      <c r="AB63" s="378">
        <v>64987.779999999926</v>
      </c>
      <c r="AC63" s="377">
        <f t="shared" si="44"/>
        <v>1318.02</v>
      </c>
      <c r="AD63" s="375">
        <f t="shared" si="1"/>
        <v>66305.79999999993</v>
      </c>
      <c r="AE63" s="378">
        <v>64136.289999999964</v>
      </c>
      <c r="AF63" s="377">
        <f t="shared" si="2"/>
        <v>1318.02</v>
      </c>
      <c r="AG63" s="377">
        <f t="shared" si="3"/>
        <v>65454.309999999961</v>
      </c>
      <c r="AH63" s="217">
        <f t="shared" si="51"/>
        <v>0</v>
      </c>
      <c r="AI63" s="237">
        <v>0</v>
      </c>
      <c r="AJ63" s="217">
        <f t="shared" si="52"/>
        <v>0</v>
      </c>
      <c r="AK63" s="237">
        <f t="shared" si="53"/>
        <v>0</v>
      </c>
      <c r="AL63" s="237">
        <v>0</v>
      </c>
      <c r="AM63" s="217">
        <f t="shared" si="54"/>
        <v>0</v>
      </c>
      <c r="AN63" s="237">
        <f t="shared" si="55"/>
        <v>0</v>
      </c>
      <c r="AO63" s="218">
        <f t="shared" si="56"/>
        <v>0</v>
      </c>
      <c r="AP63" s="218">
        <v>0</v>
      </c>
      <c r="AQ63" s="218">
        <f t="shared" si="57"/>
        <v>0</v>
      </c>
      <c r="AR63" s="238">
        <f t="shared" si="58"/>
        <v>0</v>
      </c>
      <c r="AS63" s="218">
        <v>0</v>
      </c>
      <c r="AT63" s="218">
        <f t="shared" si="59"/>
        <v>0</v>
      </c>
      <c r="AU63" s="238">
        <f t="shared" si="60"/>
        <v>0</v>
      </c>
      <c r="AV63" s="219">
        <f t="shared" si="75"/>
        <v>0</v>
      </c>
      <c r="AW63" s="219">
        <v>0</v>
      </c>
      <c r="AX63" s="220">
        <f t="shared" si="61"/>
        <v>0</v>
      </c>
      <c r="AY63" s="219">
        <f t="shared" si="62"/>
        <v>0</v>
      </c>
      <c r="AZ63" s="220">
        <v>0</v>
      </c>
      <c r="BA63" s="220">
        <f t="shared" si="63"/>
        <v>0</v>
      </c>
      <c r="BB63" s="219">
        <f t="shared" si="64"/>
        <v>0</v>
      </c>
      <c r="BC63" s="221">
        <f t="shared" si="65"/>
        <v>0</v>
      </c>
      <c r="BD63" s="222">
        <v>0</v>
      </c>
      <c r="BE63" s="222">
        <f t="shared" si="66"/>
        <v>0</v>
      </c>
      <c r="BF63" s="221">
        <f t="shared" si="67"/>
        <v>0</v>
      </c>
      <c r="BG63" s="222">
        <v>0</v>
      </c>
      <c r="BH63" s="222">
        <f t="shared" si="68"/>
        <v>0</v>
      </c>
      <c r="BI63" s="221">
        <f t="shared" si="69"/>
        <v>0</v>
      </c>
      <c r="BJ63" s="223">
        <f t="shared" si="70"/>
        <v>71814.01999999999</v>
      </c>
      <c r="BK63" s="224">
        <v>60517.990000000049</v>
      </c>
      <c r="BL63" s="224">
        <f t="shared" si="71"/>
        <v>1196.9000000000001</v>
      </c>
      <c r="BM63" s="224">
        <f t="shared" si="72"/>
        <v>61714.89000000005</v>
      </c>
      <c r="BN63" s="224">
        <v>59722.180000000008</v>
      </c>
      <c r="BO63" s="224">
        <f t="shared" si="73"/>
        <v>1196.9000000000001</v>
      </c>
      <c r="BP63" s="223">
        <f t="shared" si="74"/>
        <v>60919.080000000009</v>
      </c>
      <c r="BQ63" s="225">
        <f t="shared" si="29"/>
        <v>2603.3800000000483</v>
      </c>
      <c r="BR63" s="226">
        <v>2161.7300000000018</v>
      </c>
      <c r="BS63" s="226">
        <f t="shared" si="30"/>
        <v>43.39</v>
      </c>
      <c r="BT63" s="226">
        <f t="shared" si="31"/>
        <v>2205.1200000000017</v>
      </c>
      <c r="BU63" s="226">
        <v>2133.3199999999997</v>
      </c>
      <c r="BV63" s="226">
        <f t="shared" si="32"/>
        <v>43.39</v>
      </c>
      <c r="BW63" s="225">
        <f t="shared" si="33"/>
        <v>2176.7099999999996</v>
      </c>
      <c r="BX63" s="227">
        <f t="shared" si="34"/>
        <v>4661.7299999999959</v>
      </c>
      <c r="BY63" s="228">
        <v>2307.4</v>
      </c>
      <c r="BZ63" s="228">
        <f t="shared" si="35"/>
        <v>77.7</v>
      </c>
      <c r="CA63" s="228">
        <f t="shared" si="36"/>
        <v>2385.1</v>
      </c>
      <c r="CB63" s="228">
        <v>2280.0299999999984</v>
      </c>
      <c r="CC63" s="228">
        <f t="shared" si="37"/>
        <v>77.7</v>
      </c>
      <c r="CD63" s="227">
        <f t="shared" si="38"/>
        <v>2357.7299999999982</v>
      </c>
      <c r="CE63" s="395">
        <f t="shared" si="39"/>
        <v>2.0099999999656575</v>
      </c>
      <c r="CF63" s="396">
        <v>0.66000000000000036</v>
      </c>
      <c r="CG63" s="396">
        <f t="shared" si="45"/>
        <v>0.03</v>
      </c>
      <c r="CH63" s="396">
        <f t="shared" si="40"/>
        <v>0.69000000000000039</v>
      </c>
      <c r="CI63" s="396">
        <v>0.66000000000000036</v>
      </c>
      <c r="CJ63" s="396">
        <f t="shared" si="46"/>
        <v>0.03</v>
      </c>
      <c r="CK63" s="395">
        <f t="shared" si="41"/>
        <v>0.69000000000000039</v>
      </c>
      <c r="CL63" s="229">
        <f t="shared" si="42"/>
        <v>0</v>
      </c>
      <c r="CM63" s="230">
        <v>0</v>
      </c>
      <c r="CN63" s="230">
        <f t="shared" si="47"/>
        <v>0</v>
      </c>
      <c r="CO63" s="230">
        <f t="shared" si="48"/>
        <v>0</v>
      </c>
      <c r="CP63" s="230">
        <v>0</v>
      </c>
      <c r="CQ63" s="230">
        <f t="shared" si="49"/>
        <v>0</v>
      </c>
      <c r="CR63" s="229">
        <f t="shared" si="50"/>
        <v>0</v>
      </c>
    </row>
    <row r="64" spans="1:96" s="273" customFormat="1">
      <c r="A64" s="271"/>
      <c r="B64" s="271"/>
      <c r="C64" s="269" t="s">
        <v>219</v>
      </c>
      <c r="D64" s="270" t="s">
        <v>220</v>
      </c>
      <c r="E64" s="213">
        <v>0</v>
      </c>
      <c r="F64" s="213"/>
      <c r="G64" s="214">
        <v>0</v>
      </c>
      <c r="H64" s="213"/>
      <c r="I64" s="214">
        <v>0</v>
      </c>
      <c r="J64" s="213"/>
      <c r="K64" s="214">
        <v>38980.989999999991</v>
      </c>
      <c r="L64" s="213"/>
      <c r="M64" s="214">
        <v>8408.1000000000349</v>
      </c>
      <c r="N64" s="272"/>
      <c r="O64" s="214">
        <v>0</v>
      </c>
      <c r="P64" s="272"/>
      <c r="Q64" s="214">
        <v>0</v>
      </c>
      <c r="R64" s="272"/>
      <c r="S64" s="214">
        <v>-2.9103830456733704E-11</v>
      </c>
      <c r="T64" s="272"/>
      <c r="U64" s="214">
        <f t="shared" si="43"/>
        <v>0</v>
      </c>
      <c r="V64" s="272"/>
      <c r="W64" s="214">
        <v>47389.09</v>
      </c>
      <c r="X64" s="214"/>
      <c r="Y64" s="235">
        <v>0.2</v>
      </c>
      <c r="AA64" s="377">
        <f t="shared" si="0"/>
        <v>47389.09</v>
      </c>
      <c r="AB64" s="378">
        <v>50294.689999999988</v>
      </c>
      <c r="AC64" s="377">
        <f t="shared" si="44"/>
        <v>789.82</v>
      </c>
      <c r="AD64" s="375">
        <f t="shared" si="1"/>
        <v>51084.509999999987</v>
      </c>
      <c r="AE64" s="378">
        <v>49614.000000000044</v>
      </c>
      <c r="AF64" s="377">
        <f t="shared" si="2"/>
        <v>789.82</v>
      </c>
      <c r="AG64" s="377">
        <f t="shared" si="3"/>
        <v>50403.820000000043</v>
      </c>
      <c r="AH64" s="217">
        <f t="shared" si="51"/>
        <v>0</v>
      </c>
      <c r="AI64" s="237">
        <v>0</v>
      </c>
      <c r="AJ64" s="217">
        <f t="shared" si="52"/>
        <v>0</v>
      </c>
      <c r="AK64" s="237">
        <f t="shared" si="53"/>
        <v>0</v>
      </c>
      <c r="AL64" s="237">
        <v>0</v>
      </c>
      <c r="AM64" s="217">
        <f t="shared" si="54"/>
        <v>0</v>
      </c>
      <c r="AN64" s="237">
        <f t="shared" si="55"/>
        <v>0</v>
      </c>
      <c r="AO64" s="218">
        <f t="shared" si="56"/>
        <v>0</v>
      </c>
      <c r="AP64" s="218">
        <v>0</v>
      </c>
      <c r="AQ64" s="218">
        <f t="shared" si="57"/>
        <v>0</v>
      </c>
      <c r="AR64" s="238">
        <f t="shared" si="58"/>
        <v>0</v>
      </c>
      <c r="AS64" s="218">
        <v>0</v>
      </c>
      <c r="AT64" s="218">
        <f t="shared" si="59"/>
        <v>0</v>
      </c>
      <c r="AU64" s="238">
        <f t="shared" si="60"/>
        <v>0</v>
      </c>
      <c r="AV64" s="219">
        <f t="shared" si="75"/>
        <v>0</v>
      </c>
      <c r="AW64" s="219">
        <v>0</v>
      </c>
      <c r="AX64" s="220">
        <f t="shared" si="61"/>
        <v>0</v>
      </c>
      <c r="AY64" s="219">
        <f t="shared" si="62"/>
        <v>0</v>
      </c>
      <c r="AZ64" s="220">
        <v>0</v>
      </c>
      <c r="BA64" s="220">
        <f t="shared" si="63"/>
        <v>0</v>
      </c>
      <c r="BB64" s="219">
        <f t="shared" si="64"/>
        <v>0</v>
      </c>
      <c r="BC64" s="221">
        <f t="shared" si="65"/>
        <v>38980.989999999991</v>
      </c>
      <c r="BD64" s="222">
        <v>42395.880000000012</v>
      </c>
      <c r="BE64" s="222">
        <f t="shared" si="66"/>
        <v>649.67999999999995</v>
      </c>
      <c r="BF64" s="221">
        <f t="shared" si="67"/>
        <v>43045.560000000012</v>
      </c>
      <c r="BG64" s="222">
        <v>41820.440000000039</v>
      </c>
      <c r="BH64" s="222">
        <f t="shared" si="68"/>
        <v>649.67999999999995</v>
      </c>
      <c r="BI64" s="221">
        <f t="shared" si="69"/>
        <v>42470.120000000039</v>
      </c>
      <c r="BJ64" s="223">
        <f t="shared" si="70"/>
        <v>8408.1000000000349</v>
      </c>
      <c r="BK64" s="224">
        <v>7898.7800000000061</v>
      </c>
      <c r="BL64" s="224">
        <f t="shared" si="71"/>
        <v>140.13999999999999</v>
      </c>
      <c r="BM64" s="224">
        <f t="shared" si="72"/>
        <v>8038.9200000000064</v>
      </c>
      <c r="BN64" s="224">
        <v>7793.5000000000064</v>
      </c>
      <c r="BO64" s="224">
        <f t="shared" si="73"/>
        <v>140.13999999999999</v>
      </c>
      <c r="BP64" s="223">
        <f t="shared" si="74"/>
        <v>7933.6400000000067</v>
      </c>
      <c r="BQ64" s="225">
        <f t="shared" si="29"/>
        <v>0</v>
      </c>
      <c r="BR64" s="226">
        <v>0</v>
      </c>
      <c r="BS64" s="226">
        <f t="shared" si="30"/>
        <v>0</v>
      </c>
      <c r="BT64" s="226">
        <f t="shared" si="31"/>
        <v>0</v>
      </c>
      <c r="BU64" s="226">
        <v>0</v>
      </c>
      <c r="BV64" s="226">
        <f t="shared" si="32"/>
        <v>0</v>
      </c>
      <c r="BW64" s="225">
        <f t="shared" si="33"/>
        <v>0</v>
      </c>
      <c r="BX64" s="227">
        <f t="shared" si="34"/>
        <v>0</v>
      </c>
      <c r="BY64" s="228">
        <v>0</v>
      </c>
      <c r="BZ64" s="228">
        <f t="shared" si="35"/>
        <v>0</v>
      </c>
      <c r="CA64" s="228">
        <f t="shared" si="36"/>
        <v>0</v>
      </c>
      <c r="CB64" s="228">
        <v>0</v>
      </c>
      <c r="CC64" s="228">
        <f t="shared" si="37"/>
        <v>0</v>
      </c>
      <c r="CD64" s="227">
        <f t="shared" si="38"/>
        <v>0</v>
      </c>
      <c r="CE64" s="395">
        <f t="shared" si="39"/>
        <v>-2.9103830456733704E-11</v>
      </c>
      <c r="CF64" s="396">
        <v>0</v>
      </c>
      <c r="CG64" s="396">
        <f t="shared" si="45"/>
        <v>0</v>
      </c>
      <c r="CH64" s="396">
        <f t="shared" si="40"/>
        <v>0</v>
      </c>
      <c r="CI64" s="396">
        <v>0</v>
      </c>
      <c r="CJ64" s="396">
        <f t="shared" si="46"/>
        <v>0</v>
      </c>
      <c r="CK64" s="395">
        <f t="shared" si="41"/>
        <v>0</v>
      </c>
      <c r="CL64" s="229">
        <f t="shared" si="42"/>
        <v>0</v>
      </c>
      <c r="CM64" s="230">
        <v>0</v>
      </c>
      <c r="CN64" s="230">
        <f t="shared" si="47"/>
        <v>0</v>
      </c>
      <c r="CO64" s="230">
        <f t="shared" si="48"/>
        <v>0</v>
      </c>
      <c r="CP64" s="230">
        <v>0</v>
      </c>
      <c r="CQ64" s="230">
        <f t="shared" si="49"/>
        <v>0</v>
      </c>
      <c r="CR64" s="229">
        <f t="shared" si="50"/>
        <v>0</v>
      </c>
    </row>
    <row r="65" spans="1:96" s="273" customFormat="1">
      <c r="A65" s="271"/>
      <c r="B65" s="271"/>
      <c r="C65" s="269" t="s">
        <v>221</v>
      </c>
      <c r="D65" s="270" t="s">
        <v>222</v>
      </c>
      <c r="E65" s="213"/>
      <c r="F65" s="213"/>
      <c r="G65" s="214"/>
      <c r="H65" s="213"/>
      <c r="I65" s="214"/>
      <c r="J65" s="213"/>
      <c r="K65" s="214"/>
      <c r="L65" s="213"/>
      <c r="M65" s="214"/>
      <c r="N65" s="272"/>
      <c r="O65" s="214">
        <v>7445.6099999999988</v>
      </c>
      <c r="P65" s="272"/>
      <c r="Q65" s="214">
        <v>9058.860000000006</v>
      </c>
      <c r="R65" s="272"/>
      <c r="S65" s="214">
        <v>-0.27000000000407454</v>
      </c>
      <c r="T65" s="272"/>
      <c r="U65" s="214">
        <f t="shared" si="43"/>
        <v>0</v>
      </c>
      <c r="V65" s="272"/>
      <c r="W65" s="214">
        <v>16504.2</v>
      </c>
      <c r="X65" s="214"/>
      <c r="Y65" s="235">
        <v>0.2</v>
      </c>
      <c r="AA65" s="377">
        <f t="shared" si="0"/>
        <v>16504.2</v>
      </c>
      <c r="AB65" s="378">
        <v>9333.0299999999952</v>
      </c>
      <c r="AC65" s="377">
        <f t="shared" si="44"/>
        <v>275.07</v>
      </c>
      <c r="AD65" s="375">
        <f t="shared" si="1"/>
        <v>9608.0999999999949</v>
      </c>
      <c r="AE65" s="378">
        <v>9218.7900000000027</v>
      </c>
      <c r="AF65" s="377">
        <f t="shared" si="2"/>
        <v>275.07</v>
      </c>
      <c r="AG65" s="377">
        <f t="shared" si="3"/>
        <v>9493.8600000000024</v>
      </c>
      <c r="AH65" s="217">
        <f t="shared" si="51"/>
        <v>0</v>
      </c>
      <c r="AI65" s="237">
        <v>0</v>
      </c>
      <c r="AJ65" s="217">
        <f t="shared" si="52"/>
        <v>0</v>
      </c>
      <c r="AK65" s="237">
        <f t="shared" si="53"/>
        <v>0</v>
      </c>
      <c r="AL65" s="237">
        <v>0</v>
      </c>
      <c r="AM65" s="217">
        <f t="shared" si="54"/>
        <v>0</v>
      </c>
      <c r="AN65" s="237">
        <f t="shared" si="55"/>
        <v>0</v>
      </c>
      <c r="AO65" s="218">
        <f t="shared" si="56"/>
        <v>0</v>
      </c>
      <c r="AP65" s="218">
        <v>0</v>
      </c>
      <c r="AQ65" s="218">
        <f t="shared" si="57"/>
        <v>0</v>
      </c>
      <c r="AR65" s="238">
        <f t="shared" si="58"/>
        <v>0</v>
      </c>
      <c r="AS65" s="218">
        <v>0</v>
      </c>
      <c r="AT65" s="218">
        <f t="shared" si="59"/>
        <v>0</v>
      </c>
      <c r="AU65" s="238">
        <f t="shared" si="60"/>
        <v>0</v>
      </c>
      <c r="AV65" s="219">
        <f t="shared" si="75"/>
        <v>0</v>
      </c>
      <c r="AW65" s="219">
        <v>0</v>
      </c>
      <c r="AX65" s="220">
        <f t="shared" si="61"/>
        <v>0</v>
      </c>
      <c r="AY65" s="219">
        <f t="shared" si="62"/>
        <v>0</v>
      </c>
      <c r="AZ65" s="220">
        <v>0</v>
      </c>
      <c r="BA65" s="220">
        <f t="shared" si="63"/>
        <v>0</v>
      </c>
      <c r="BB65" s="219">
        <f t="shared" si="64"/>
        <v>0</v>
      </c>
      <c r="BC65" s="221">
        <f t="shared" si="65"/>
        <v>0</v>
      </c>
      <c r="BD65" s="222">
        <v>0</v>
      </c>
      <c r="BE65" s="222">
        <f t="shared" si="66"/>
        <v>0</v>
      </c>
      <c r="BF65" s="221">
        <f t="shared" si="67"/>
        <v>0</v>
      </c>
      <c r="BG65" s="222">
        <v>0</v>
      </c>
      <c r="BH65" s="222">
        <f t="shared" si="68"/>
        <v>0</v>
      </c>
      <c r="BI65" s="221">
        <f t="shared" si="69"/>
        <v>0</v>
      </c>
      <c r="BJ65" s="223">
        <f t="shared" si="70"/>
        <v>0</v>
      </c>
      <c r="BK65" s="224">
        <v>0</v>
      </c>
      <c r="BL65" s="224">
        <f t="shared" si="71"/>
        <v>0</v>
      </c>
      <c r="BM65" s="224">
        <f t="shared" si="72"/>
        <v>0</v>
      </c>
      <c r="BN65" s="224">
        <v>0</v>
      </c>
      <c r="BO65" s="224">
        <f t="shared" si="73"/>
        <v>0</v>
      </c>
      <c r="BP65" s="223">
        <f t="shared" si="74"/>
        <v>0</v>
      </c>
      <c r="BQ65" s="225">
        <f t="shared" si="29"/>
        <v>7445.6099999999988</v>
      </c>
      <c r="BR65" s="226">
        <v>4594.7300000000023</v>
      </c>
      <c r="BS65" s="226">
        <f t="shared" si="30"/>
        <v>124.09</v>
      </c>
      <c r="BT65" s="226">
        <f t="shared" si="31"/>
        <v>4718.8200000000024</v>
      </c>
      <c r="BU65" s="226">
        <v>4537.3799999999992</v>
      </c>
      <c r="BV65" s="226">
        <f t="shared" si="32"/>
        <v>124.09</v>
      </c>
      <c r="BW65" s="225">
        <f t="shared" si="33"/>
        <v>4661.4699999999993</v>
      </c>
      <c r="BX65" s="227">
        <f t="shared" si="34"/>
        <v>9058.860000000006</v>
      </c>
      <c r="BY65" s="228">
        <v>4738.2099999999982</v>
      </c>
      <c r="BZ65" s="228">
        <f t="shared" si="35"/>
        <v>150.97999999999999</v>
      </c>
      <c r="CA65" s="228">
        <f t="shared" si="36"/>
        <v>4889.1899999999978</v>
      </c>
      <c r="CB65" s="228">
        <v>4681.3299999999963</v>
      </c>
      <c r="CC65" s="228">
        <f t="shared" si="37"/>
        <v>150.97999999999999</v>
      </c>
      <c r="CD65" s="227">
        <f t="shared" si="38"/>
        <v>4832.3099999999959</v>
      </c>
      <c r="CE65" s="395">
        <f t="shared" si="39"/>
        <v>-0.27000000000407454</v>
      </c>
      <c r="CF65" s="396">
        <v>0.03</v>
      </c>
      <c r="CG65" s="396">
        <f t="shared" si="45"/>
        <v>0</v>
      </c>
      <c r="CH65" s="396">
        <f t="shared" si="40"/>
        <v>0.03</v>
      </c>
      <c r="CI65" s="396">
        <v>0.03</v>
      </c>
      <c r="CJ65" s="396">
        <f t="shared" si="46"/>
        <v>0</v>
      </c>
      <c r="CK65" s="395">
        <f t="shared" si="41"/>
        <v>0.03</v>
      </c>
      <c r="CL65" s="229">
        <f t="shared" si="42"/>
        <v>0</v>
      </c>
      <c r="CM65" s="230">
        <v>0</v>
      </c>
      <c r="CN65" s="230">
        <f t="shared" si="47"/>
        <v>0</v>
      </c>
      <c r="CO65" s="230">
        <f t="shared" si="48"/>
        <v>0</v>
      </c>
      <c r="CP65" s="230">
        <v>0</v>
      </c>
      <c r="CQ65" s="230">
        <f t="shared" si="49"/>
        <v>0</v>
      </c>
      <c r="CR65" s="229">
        <f t="shared" si="50"/>
        <v>0</v>
      </c>
    </row>
    <row r="66" spans="1:96" s="273" customFormat="1">
      <c r="A66" s="271"/>
      <c r="B66" s="271"/>
      <c r="C66" s="269" t="s">
        <v>223</v>
      </c>
      <c r="D66" s="270" t="s">
        <v>224</v>
      </c>
      <c r="E66" s="213"/>
      <c r="F66" s="213"/>
      <c r="G66" s="214"/>
      <c r="H66" s="213"/>
      <c r="I66" s="214"/>
      <c r="J66" s="213"/>
      <c r="K66" s="214"/>
      <c r="L66" s="213"/>
      <c r="M66" s="214"/>
      <c r="N66" s="272"/>
      <c r="O66" s="214">
        <v>0</v>
      </c>
      <c r="P66" s="272"/>
      <c r="Q66" s="214">
        <v>3394.29</v>
      </c>
      <c r="R66" s="272"/>
      <c r="S66" s="214">
        <v>1401.42</v>
      </c>
      <c r="T66" s="272"/>
      <c r="U66" s="214">
        <f t="shared" si="43"/>
        <v>0</v>
      </c>
      <c r="V66" s="272"/>
      <c r="W66" s="214">
        <v>4795.71</v>
      </c>
      <c r="X66" s="214"/>
      <c r="Y66" s="235">
        <v>0.2</v>
      </c>
      <c r="AA66" s="377">
        <f t="shared" si="0"/>
        <v>4795.71</v>
      </c>
      <c r="AB66" s="378">
        <v>1885.7400000000011</v>
      </c>
      <c r="AC66" s="377">
        <f>IF(AA66=" "," ", ROUND(+AA66*Y66/12,2))</f>
        <v>79.930000000000007</v>
      </c>
      <c r="AD66" s="375">
        <f>AB66+AC66</f>
        <v>1965.6700000000012</v>
      </c>
      <c r="AE66" s="378">
        <v>1864.8399999999997</v>
      </c>
      <c r="AF66" s="377">
        <f>ROUND(AC66*$AC$1,2)</f>
        <v>79.930000000000007</v>
      </c>
      <c r="AG66" s="377">
        <f>AE66+AF66</f>
        <v>1944.7699999999998</v>
      </c>
      <c r="AH66" s="217">
        <f t="shared" si="51"/>
        <v>0</v>
      </c>
      <c r="AI66" s="237">
        <v>0</v>
      </c>
      <c r="AJ66" s="217">
        <f>IF(AH66=" "," ", ROUND(+AH66*Y66/12,2))</f>
        <v>0</v>
      </c>
      <c r="AK66" s="237">
        <f>AI66+AJ66</f>
        <v>0</v>
      </c>
      <c r="AL66" s="237">
        <v>0</v>
      </c>
      <c r="AM66" s="217">
        <f>ROUND(AJ66*$AC$1,2)</f>
        <v>0</v>
      </c>
      <c r="AN66" s="237">
        <f t="shared" si="55"/>
        <v>0</v>
      </c>
      <c r="AO66" s="218">
        <f t="shared" si="56"/>
        <v>0</v>
      </c>
      <c r="AP66" s="218">
        <v>0</v>
      </c>
      <c r="AQ66" s="218">
        <f>IF(AO66=" "," ", ROUND(+AO66*Y66/12,2))</f>
        <v>0</v>
      </c>
      <c r="AR66" s="238">
        <f>AP66+AQ66</f>
        <v>0</v>
      </c>
      <c r="AS66" s="218">
        <v>0</v>
      </c>
      <c r="AT66" s="218">
        <f>ROUND(AQ66*$AC$1,2)</f>
        <v>0</v>
      </c>
      <c r="AU66" s="238">
        <f>AS66+AT66</f>
        <v>0</v>
      </c>
      <c r="AV66" s="219">
        <f t="shared" si="75"/>
        <v>0</v>
      </c>
      <c r="AW66" s="219">
        <v>0</v>
      </c>
      <c r="AX66" s="220">
        <f>IF(AV66=" "," ", ROUND(+AV66*Y66/12,2))</f>
        <v>0</v>
      </c>
      <c r="AY66" s="219">
        <f t="shared" si="62"/>
        <v>0</v>
      </c>
      <c r="AZ66" s="220">
        <v>0</v>
      </c>
      <c r="BA66" s="220">
        <f>ROUND(AX66*$AC$1,2)</f>
        <v>0</v>
      </c>
      <c r="BB66" s="219">
        <f>BA66+AZ66</f>
        <v>0</v>
      </c>
      <c r="BC66" s="221">
        <f t="shared" si="65"/>
        <v>0</v>
      </c>
      <c r="BD66" s="222">
        <v>0</v>
      </c>
      <c r="BE66" s="222">
        <f>IF(BC66=" "," ", ROUND(+BC66*Y66/12,2))</f>
        <v>0</v>
      </c>
      <c r="BF66" s="221">
        <f>BD66+BE66</f>
        <v>0</v>
      </c>
      <c r="BG66" s="222">
        <v>0</v>
      </c>
      <c r="BH66" s="222">
        <f>ROUND(BE66*$AC$1,2)</f>
        <v>0</v>
      </c>
      <c r="BI66" s="221">
        <f>BH66+BG66</f>
        <v>0</v>
      </c>
      <c r="BJ66" s="223">
        <f t="shared" si="70"/>
        <v>0</v>
      </c>
      <c r="BK66" s="224">
        <v>0</v>
      </c>
      <c r="BL66" s="224">
        <f>IF(BJ66=" "," ", ROUND(+BJ66*Y66/12,2))</f>
        <v>0</v>
      </c>
      <c r="BM66" s="224">
        <f>BK66+BL66</f>
        <v>0</v>
      </c>
      <c r="BN66" s="224">
        <v>0</v>
      </c>
      <c r="BO66" s="224">
        <f>ROUND(BL66*$AC$1,2)</f>
        <v>0</v>
      </c>
      <c r="BP66" s="223">
        <f>BN66+BO66</f>
        <v>0</v>
      </c>
      <c r="BQ66" s="225">
        <f t="shared" si="29"/>
        <v>0</v>
      </c>
      <c r="BR66" s="226">
        <v>0</v>
      </c>
      <c r="BS66" s="226">
        <f>IF(BQ66=" "," ", ROUND(+BQ66*Y66/12,2))</f>
        <v>0</v>
      </c>
      <c r="BT66" s="226">
        <f>BR66+BS66</f>
        <v>0</v>
      </c>
      <c r="BU66" s="226">
        <v>0</v>
      </c>
      <c r="BV66" s="226">
        <f>ROUND(BS66*$AC$1,2)</f>
        <v>0</v>
      </c>
      <c r="BW66" s="225">
        <f>BU66+BV66</f>
        <v>0</v>
      </c>
      <c r="BX66" s="227">
        <f t="shared" si="34"/>
        <v>3394.29</v>
      </c>
      <c r="BY66" s="228">
        <v>1403.86</v>
      </c>
      <c r="BZ66" s="228">
        <f>IF(BX66=" "," ", ROUND(+BX66*Y66/12,2))</f>
        <v>56.57</v>
      </c>
      <c r="CA66" s="228">
        <f>BY66+BZ66</f>
        <v>1460.4299999999998</v>
      </c>
      <c r="CB66" s="228">
        <v>1388.1199999999994</v>
      </c>
      <c r="CC66" s="228">
        <f>ROUND(BZ66*$AC$1,2)</f>
        <v>56.57</v>
      </c>
      <c r="CD66" s="227">
        <f>CB66+CC66</f>
        <v>1444.6899999999994</v>
      </c>
      <c r="CE66" s="395">
        <f t="shared" si="39"/>
        <v>1401.42</v>
      </c>
      <c r="CF66" s="396">
        <v>481.88000000000022</v>
      </c>
      <c r="CG66" s="396">
        <f t="shared" si="45"/>
        <v>23.36</v>
      </c>
      <c r="CH66" s="396">
        <f t="shared" si="40"/>
        <v>505.24000000000024</v>
      </c>
      <c r="CI66" s="396">
        <v>476.73</v>
      </c>
      <c r="CJ66" s="396">
        <f t="shared" si="46"/>
        <v>23.36</v>
      </c>
      <c r="CK66" s="395">
        <f t="shared" si="41"/>
        <v>500.09000000000003</v>
      </c>
      <c r="CL66" s="229">
        <f t="shared" si="42"/>
        <v>0</v>
      </c>
      <c r="CM66" s="230">
        <v>0</v>
      </c>
      <c r="CN66" s="230">
        <f t="shared" si="47"/>
        <v>0</v>
      </c>
      <c r="CO66" s="230">
        <f t="shared" si="48"/>
        <v>0</v>
      </c>
      <c r="CP66" s="230">
        <v>0</v>
      </c>
      <c r="CQ66" s="230">
        <f t="shared" si="49"/>
        <v>0</v>
      </c>
      <c r="CR66" s="229">
        <f t="shared" si="50"/>
        <v>0</v>
      </c>
    </row>
    <row r="67" spans="1:96" s="273" customFormat="1">
      <c r="A67" s="271"/>
      <c r="B67" s="271"/>
      <c r="C67" s="269" t="s">
        <v>240</v>
      </c>
      <c r="D67" s="270" t="s">
        <v>241</v>
      </c>
      <c r="E67" s="213"/>
      <c r="F67" s="213"/>
      <c r="G67" s="214"/>
      <c r="H67" s="213"/>
      <c r="I67" s="214"/>
      <c r="J67" s="213"/>
      <c r="K67" s="214"/>
      <c r="L67" s="213"/>
      <c r="M67" s="214"/>
      <c r="N67" s="272"/>
      <c r="O67" s="214"/>
      <c r="P67" s="272"/>
      <c r="Q67" s="214"/>
      <c r="R67" s="272"/>
      <c r="S67" s="214"/>
      <c r="T67" s="272"/>
      <c r="U67" s="214">
        <f t="shared" si="43"/>
        <v>96716.080000000016</v>
      </c>
      <c r="V67" s="272"/>
      <c r="W67" s="214">
        <v>96716.080000000016</v>
      </c>
      <c r="X67" s="214"/>
      <c r="Y67" s="235">
        <v>0.2</v>
      </c>
      <c r="AA67" s="377">
        <f t="shared" si="0"/>
        <v>96716.080000000016</v>
      </c>
      <c r="AB67" s="378">
        <v>1686.02</v>
      </c>
      <c r="AC67" s="377">
        <f>IF(AA67=" "," ", ROUND(+AA67*Y67/12,2))</f>
        <v>1611.93</v>
      </c>
      <c r="AD67" s="375">
        <f>AB67+AC67</f>
        <v>3297.95</v>
      </c>
      <c r="AE67" s="378">
        <v>1686.02</v>
      </c>
      <c r="AF67" s="377">
        <f>ROUND(AC67*$AC$1,2)</f>
        <v>1611.93</v>
      </c>
      <c r="AG67" s="377">
        <f>AE67+AF67</f>
        <v>3297.95</v>
      </c>
      <c r="AH67" s="217">
        <f t="shared" si="51"/>
        <v>0</v>
      </c>
      <c r="AI67" s="237">
        <v>0</v>
      </c>
      <c r="AJ67" s="217">
        <f>IF(AH67=" "," ", ROUND(+AH67*Y67/12,2))</f>
        <v>0</v>
      </c>
      <c r="AK67" s="237">
        <f>AI67+AJ67</f>
        <v>0</v>
      </c>
      <c r="AL67" s="237">
        <v>0</v>
      </c>
      <c r="AM67" s="217">
        <f>ROUND(AJ67*$AC$1,2)</f>
        <v>0</v>
      </c>
      <c r="AN67" s="237">
        <f t="shared" si="55"/>
        <v>0</v>
      </c>
      <c r="AO67" s="218">
        <f t="shared" si="56"/>
        <v>0</v>
      </c>
      <c r="AP67" s="218">
        <v>0</v>
      </c>
      <c r="AQ67" s="218">
        <f>IF(AO67=" "," ", ROUND(+AO67*Y67/12,2))</f>
        <v>0</v>
      </c>
      <c r="AR67" s="238">
        <f>AP67+AQ67</f>
        <v>0</v>
      </c>
      <c r="AS67" s="218">
        <v>0</v>
      </c>
      <c r="AT67" s="218">
        <f>ROUND(AQ67*$AC$1,2)</f>
        <v>0</v>
      </c>
      <c r="AU67" s="238">
        <f>AS67+AT67</f>
        <v>0</v>
      </c>
      <c r="AV67" s="219">
        <f t="shared" si="75"/>
        <v>0</v>
      </c>
      <c r="AW67" s="219">
        <v>0</v>
      </c>
      <c r="AX67" s="220">
        <f>IF(AV67=" "," ", ROUND(+AV67*Y67/12,2))</f>
        <v>0</v>
      </c>
      <c r="AY67" s="219">
        <f t="shared" si="62"/>
        <v>0</v>
      </c>
      <c r="AZ67" s="220">
        <v>0</v>
      </c>
      <c r="BA67" s="220">
        <f>ROUND(AX67*$AC$1,2)</f>
        <v>0</v>
      </c>
      <c r="BB67" s="219">
        <f>BA67+AZ67</f>
        <v>0</v>
      </c>
      <c r="BC67" s="221">
        <f t="shared" si="65"/>
        <v>0</v>
      </c>
      <c r="BD67" s="222">
        <v>0</v>
      </c>
      <c r="BE67" s="222">
        <f>IF(BC67=" "," ", ROUND(+BC67*Y67/12,2))</f>
        <v>0</v>
      </c>
      <c r="BF67" s="221">
        <f>BD67+BE67</f>
        <v>0</v>
      </c>
      <c r="BG67" s="222">
        <v>0</v>
      </c>
      <c r="BH67" s="222">
        <f>ROUND(BE67*$AC$1,2)</f>
        <v>0</v>
      </c>
      <c r="BI67" s="221">
        <f>BH67+BG67</f>
        <v>0</v>
      </c>
      <c r="BJ67" s="223">
        <f t="shared" si="70"/>
        <v>0</v>
      </c>
      <c r="BK67" s="224">
        <v>0</v>
      </c>
      <c r="BL67" s="224">
        <f>IF(BJ67=" "," ", ROUND(+BJ67*Y67/12,2))</f>
        <v>0</v>
      </c>
      <c r="BM67" s="224">
        <f>BK67+BL67</f>
        <v>0</v>
      </c>
      <c r="BN67" s="224">
        <v>0</v>
      </c>
      <c r="BO67" s="224">
        <f>ROUND(BL67*$AC$1,2)</f>
        <v>0</v>
      </c>
      <c r="BP67" s="223">
        <f>BN67+BO67</f>
        <v>0</v>
      </c>
      <c r="BQ67" s="225">
        <f t="shared" si="29"/>
        <v>0</v>
      </c>
      <c r="BR67" s="226">
        <v>0</v>
      </c>
      <c r="BS67" s="226">
        <f>IF(BQ67=" "," ", ROUND(+BQ67*Y67/12,2))</f>
        <v>0</v>
      </c>
      <c r="BT67" s="226">
        <f>BR67+BS67</f>
        <v>0</v>
      </c>
      <c r="BU67" s="226">
        <v>0</v>
      </c>
      <c r="BV67" s="226">
        <f>ROUND(BS67*$AC$1,2)</f>
        <v>0</v>
      </c>
      <c r="BW67" s="225">
        <f>BU67+BV67</f>
        <v>0</v>
      </c>
      <c r="BX67" s="227">
        <f t="shared" si="34"/>
        <v>0</v>
      </c>
      <c r="BY67" s="228">
        <v>0</v>
      </c>
      <c r="BZ67" s="228">
        <f>IF(BX67=" "," ", ROUND(+BX67*Y67/12,2))</f>
        <v>0</v>
      </c>
      <c r="CA67" s="228">
        <f>BY67+BZ67</f>
        <v>0</v>
      </c>
      <c r="CB67" s="228">
        <v>0</v>
      </c>
      <c r="CC67" s="228">
        <f>ROUND(BZ67*$AC$1,2)</f>
        <v>0</v>
      </c>
      <c r="CD67" s="227">
        <f>CB67+CC67</f>
        <v>0</v>
      </c>
      <c r="CE67" s="395">
        <f t="shared" si="39"/>
        <v>0</v>
      </c>
      <c r="CF67" s="396">
        <v>0</v>
      </c>
      <c r="CG67" s="396">
        <f t="shared" si="45"/>
        <v>0</v>
      </c>
      <c r="CH67" s="396">
        <f t="shared" si="40"/>
        <v>0</v>
      </c>
      <c r="CI67" s="396">
        <v>0</v>
      </c>
      <c r="CJ67" s="396">
        <f t="shared" si="46"/>
        <v>0</v>
      </c>
      <c r="CK67" s="395">
        <f t="shared" si="41"/>
        <v>0</v>
      </c>
      <c r="CL67" s="229">
        <f t="shared" si="42"/>
        <v>96716.080000000016</v>
      </c>
      <c r="CM67" s="230">
        <v>1686.02</v>
      </c>
      <c r="CN67" s="230">
        <f t="shared" si="47"/>
        <v>1611.93</v>
      </c>
      <c r="CO67" s="230">
        <f t="shared" si="48"/>
        <v>3297.95</v>
      </c>
      <c r="CP67" s="230">
        <v>1686.02</v>
      </c>
      <c r="CQ67" s="230">
        <f t="shared" si="49"/>
        <v>1611.93</v>
      </c>
      <c r="CR67" s="229">
        <f t="shared" si="50"/>
        <v>3297.95</v>
      </c>
    </row>
    <row r="68" spans="1:96" s="273" customFormat="1">
      <c r="A68" s="271"/>
      <c r="B68" s="271"/>
      <c r="C68" s="269" t="s">
        <v>225</v>
      </c>
      <c r="D68" s="270" t="s">
        <v>226</v>
      </c>
      <c r="E68" s="213"/>
      <c r="F68" s="213"/>
      <c r="G68" s="214"/>
      <c r="H68" s="213"/>
      <c r="I68" s="214"/>
      <c r="J68" s="213"/>
      <c r="K68" s="214"/>
      <c r="L68" s="213"/>
      <c r="M68" s="214"/>
      <c r="N68" s="272"/>
      <c r="O68" s="214"/>
      <c r="P68" s="272"/>
      <c r="Q68" s="214"/>
      <c r="R68" s="272"/>
      <c r="S68" s="214">
        <v>29868.31</v>
      </c>
      <c r="T68" s="272"/>
      <c r="U68" s="214">
        <f t="shared" si="43"/>
        <v>3580.0700000000033</v>
      </c>
      <c r="V68" s="272"/>
      <c r="W68" s="214">
        <v>33448.380000000005</v>
      </c>
      <c r="X68" s="214"/>
      <c r="Y68" s="235">
        <v>0.2</v>
      </c>
      <c r="AA68" s="377">
        <f t="shared" si="0"/>
        <v>33448.380000000005</v>
      </c>
      <c r="AB68" s="378">
        <v>6256.53</v>
      </c>
      <c r="AC68" s="377">
        <f>IF(AA68=" "," ", ROUND(+AA68*Y68/12,2))</f>
        <v>557.47</v>
      </c>
      <c r="AD68" s="375">
        <f>AB68+AC68</f>
        <v>6814</v>
      </c>
      <c r="AE68" s="378">
        <v>6206.7499999999991</v>
      </c>
      <c r="AF68" s="377">
        <f>ROUND(AC68*$AC$1,2)</f>
        <v>557.47</v>
      </c>
      <c r="AG68" s="377">
        <f>AE68+AF68</f>
        <v>6764.2199999999993</v>
      </c>
      <c r="AH68" s="217">
        <f t="shared" si="51"/>
        <v>0</v>
      </c>
      <c r="AI68" s="237">
        <v>0</v>
      </c>
      <c r="AJ68" s="217">
        <f>IF(AH68=" "," ", ROUND(+AH68*Y68/12,2))</f>
        <v>0</v>
      </c>
      <c r="AK68" s="237">
        <f>AI68+AJ68</f>
        <v>0</v>
      </c>
      <c r="AL68" s="237">
        <v>0</v>
      </c>
      <c r="AM68" s="217">
        <f>ROUND(AJ68*$AC$1,2)</f>
        <v>0</v>
      </c>
      <c r="AN68" s="237">
        <f>AL68+AM68</f>
        <v>0</v>
      </c>
      <c r="AO68" s="218">
        <f t="shared" si="56"/>
        <v>0</v>
      </c>
      <c r="AP68" s="218">
        <v>0</v>
      </c>
      <c r="AQ68" s="218">
        <f>IF(AO68=" "," ", ROUND(+AO68*Y68/12,2))</f>
        <v>0</v>
      </c>
      <c r="AR68" s="238">
        <f>AP68+AQ68</f>
        <v>0</v>
      </c>
      <c r="AS68" s="218">
        <v>0</v>
      </c>
      <c r="AT68" s="218">
        <f>ROUND(AQ68*$AC$1,2)</f>
        <v>0</v>
      </c>
      <c r="AU68" s="238">
        <f>AS68+AT68</f>
        <v>0</v>
      </c>
      <c r="AV68" s="219">
        <f t="shared" si="75"/>
        <v>0</v>
      </c>
      <c r="AW68" s="219">
        <v>0</v>
      </c>
      <c r="AX68" s="220">
        <f>IF(AV68=" "," ", ROUND(+AV68*Y68/12,2))</f>
        <v>0</v>
      </c>
      <c r="AY68" s="219">
        <f t="shared" si="62"/>
        <v>0</v>
      </c>
      <c r="AZ68" s="220">
        <v>0</v>
      </c>
      <c r="BA68" s="220">
        <f>ROUND(AX68*$AC$1,2)</f>
        <v>0</v>
      </c>
      <c r="BB68" s="219">
        <f>BA68+AZ68</f>
        <v>0</v>
      </c>
      <c r="BC68" s="221">
        <f t="shared" si="65"/>
        <v>0</v>
      </c>
      <c r="BD68" s="222">
        <v>0</v>
      </c>
      <c r="BE68" s="222">
        <f>IF(BC68=" "," ", ROUND(+BC68*Y68/12,2))</f>
        <v>0</v>
      </c>
      <c r="BF68" s="221">
        <f>BD68+BE68</f>
        <v>0</v>
      </c>
      <c r="BG68" s="222">
        <v>0</v>
      </c>
      <c r="BH68" s="222">
        <f>ROUND(BE68*$AC$1,2)</f>
        <v>0</v>
      </c>
      <c r="BI68" s="221">
        <f>BH68+BG68</f>
        <v>0</v>
      </c>
      <c r="BJ68" s="223">
        <f t="shared" si="70"/>
        <v>0</v>
      </c>
      <c r="BK68" s="224">
        <v>0</v>
      </c>
      <c r="BL68" s="224">
        <f>IF(BJ68=" "," ", ROUND(+BJ68*Y68/12,2))</f>
        <v>0</v>
      </c>
      <c r="BM68" s="224">
        <f>BK68+BL68</f>
        <v>0</v>
      </c>
      <c r="BN68" s="224">
        <v>0</v>
      </c>
      <c r="BO68" s="224">
        <f>ROUND(BL68*$AC$1,2)</f>
        <v>0</v>
      </c>
      <c r="BP68" s="223">
        <f>BN68+BO68</f>
        <v>0</v>
      </c>
      <c r="BQ68" s="225">
        <f t="shared" si="29"/>
        <v>0</v>
      </c>
      <c r="BR68" s="226">
        <v>0</v>
      </c>
      <c r="BS68" s="226">
        <f>IF(BQ68=" "," ", ROUND(+BQ68*Y68/12,2))</f>
        <v>0</v>
      </c>
      <c r="BT68" s="226">
        <f>BR68+BS68</f>
        <v>0</v>
      </c>
      <c r="BU68" s="226">
        <v>0</v>
      </c>
      <c r="BV68" s="226">
        <f>ROUND(BS68*$AC$1,2)</f>
        <v>0</v>
      </c>
      <c r="BW68" s="225">
        <f>BU68+BV68</f>
        <v>0</v>
      </c>
      <c r="BX68" s="227">
        <f t="shared" si="34"/>
        <v>0</v>
      </c>
      <c r="BY68" s="228">
        <v>0</v>
      </c>
      <c r="BZ68" s="228">
        <f>IF(BX68=" "," ", ROUND(+BX68*Y68/12,2))</f>
        <v>0</v>
      </c>
      <c r="CA68" s="228">
        <f>BY68+BZ68</f>
        <v>0</v>
      </c>
      <c r="CB68" s="228">
        <v>0</v>
      </c>
      <c r="CC68" s="228">
        <f>ROUND(BZ68*$AC$1,2)</f>
        <v>0</v>
      </c>
      <c r="CD68" s="227">
        <f>CB68+CC68</f>
        <v>0</v>
      </c>
      <c r="CE68" s="395">
        <f t="shared" si="39"/>
        <v>29868.31</v>
      </c>
      <c r="CF68" s="396">
        <v>5971.5400000000009</v>
      </c>
      <c r="CG68" s="396">
        <f>IF(CE68=" "," ", ROUND(+CE68*Y68/12,2))</f>
        <v>497.81</v>
      </c>
      <c r="CH68" s="396">
        <f t="shared" si="40"/>
        <v>6469.3500000000013</v>
      </c>
      <c r="CI68" s="396">
        <v>5922.7800000000016</v>
      </c>
      <c r="CJ68" s="396">
        <f>ROUND(CG68*$AC$1,2)</f>
        <v>497.81</v>
      </c>
      <c r="CK68" s="395">
        <f t="shared" si="41"/>
        <v>6420.590000000002</v>
      </c>
      <c r="CL68" s="229">
        <f t="shared" si="42"/>
        <v>3580.0700000000033</v>
      </c>
      <c r="CM68" s="230">
        <v>285.02000000000004</v>
      </c>
      <c r="CN68" s="230">
        <f t="shared" si="47"/>
        <v>59.67</v>
      </c>
      <c r="CO68" s="230">
        <f t="shared" si="48"/>
        <v>344.69000000000005</v>
      </c>
      <c r="CP68" s="230">
        <v>283.99</v>
      </c>
      <c r="CQ68" s="230">
        <f t="shared" si="49"/>
        <v>59.67</v>
      </c>
      <c r="CR68" s="229">
        <f t="shared" si="50"/>
        <v>343.66</v>
      </c>
    </row>
    <row r="69" spans="1:96" s="280" customFormat="1" ht="15.75" thickBot="1">
      <c r="A69" s="274"/>
      <c r="B69" s="274"/>
      <c r="C69" s="275" t="s">
        <v>227</v>
      </c>
      <c r="D69" s="276" t="s">
        <v>228</v>
      </c>
      <c r="E69" s="277">
        <v>0</v>
      </c>
      <c r="F69" s="277"/>
      <c r="G69" s="277">
        <v>0</v>
      </c>
      <c r="H69" s="277"/>
      <c r="I69" s="277">
        <v>0</v>
      </c>
      <c r="J69" s="277"/>
      <c r="K69" s="277"/>
      <c r="L69" s="277"/>
      <c r="M69" s="277">
        <v>50512.420000000006</v>
      </c>
      <c r="N69" s="277"/>
      <c r="O69" s="277">
        <v>44274.85</v>
      </c>
      <c r="P69" s="277"/>
      <c r="Q69" s="278">
        <v>25648.299999999967</v>
      </c>
      <c r="R69" s="278"/>
      <c r="S69" s="278">
        <v>139.48000000001048</v>
      </c>
      <c r="T69" s="278"/>
      <c r="U69" s="278">
        <f t="shared" si="43"/>
        <v>0</v>
      </c>
      <c r="V69" s="278"/>
      <c r="W69" s="278">
        <v>120575.04999999999</v>
      </c>
      <c r="X69" s="278"/>
      <c r="Y69" s="279">
        <v>0.2</v>
      </c>
      <c r="AA69" s="381">
        <f t="shared" si="0"/>
        <v>120575.04999999999</v>
      </c>
      <c r="AB69" s="382">
        <v>78592.560000000027</v>
      </c>
      <c r="AC69" s="381">
        <f>IF(AA69=" "," ", ROUND(+AA69*Y69/12,2))</f>
        <v>2009.58</v>
      </c>
      <c r="AD69" s="381">
        <f>AB69+AC69</f>
        <v>80602.140000000029</v>
      </c>
      <c r="AE69" s="382">
        <v>77601.63999999997</v>
      </c>
      <c r="AF69" s="381">
        <f>ROUND(AC69*$AC$1,2)</f>
        <v>2009.58</v>
      </c>
      <c r="AG69" s="381">
        <f>AE69+AF69</f>
        <v>79611.219999999972</v>
      </c>
      <c r="AH69" s="281">
        <f t="shared" si="51"/>
        <v>0</v>
      </c>
      <c r="AI69" s="281">
        <v>0</v>
      </c>
      <c r="AJ69" s="281">
        <f>IF(AH69=" "," ", ROUND(+AH69*Y69/12,2))</f>
        <v>0</v>
      </c>
      <c r="AK69" s="281">
        <f>AI69+AJ69</f>
        <v>0</v>
      </c>
      <c r="AL69" s="281">
        <v>0</v>
      </c>
      <c r="AM69" s="281">
        <f>ROUND(AJ69*$AC$1,2)</f>
        <v>0</v>
      </c>
      <c r="AN69" s="281">
        <f t="shared" si="55"/>
        <v>0</v>
      </c>
      <c r="AO69" s="282">
        <f t="shared" si="56"/>
        <v>0</v>
      </c>
      <c r="AP69" s="282">
        <v>0</v>
      </c>
      <c r="AQ69" s="282">
        <f>IF(AO69=" "," ", ROUND(+AO69*Y69/12,2))</f>
        <v>0</v>
      </c>
      <c r="AR69" s="282">
        <f>AP69+AQ69</f>
        <v>0</v>
      </c>
      <c r="AS69" s="282">
        <v>0</v>
      </c>
      <c r="AT69" s="282">
        <f>ROUND(AQ69*$AC$1,2)</f>
        <v>0</v>
      </c>
      <c r="AU69" s="282">
        <f>AS69+AT69</f>
        <v>0</v>
      </c>
      <c r="AV69" s="283">
        <f t="shared" si="75"/>
        <v>0</v>
      </c>
      <c r="AW69" s="283">
        <v>0</v>
      </c>
      <c r="AX69" s="284">
        <f>IF(AV69=" "," ", ROUND(+AV69*Y69/12,2))</f>
        <v>0</v>
      </c>
      <c r="AY69" s="283">
        <f t="shared" si="62"/>
        <v>0</v>
      </c>
      <c r="AZ69" s="284">
        <v>0</v>
      </c>
      <c r="BA69" s="284">
        <f>ROUND(AX69*$AC$1,2)</f>
        <v>0</v>
      </c>
      <c r="BB69" s="283">
        <f>BA69+AZ69</f>
        <v>0</v>
      </c>
      <c r="BC69" s="285">
        <f t="shared" si="65"/>
        <v>0</v>
      </c>
      <c r="BD69" s="286">
        <v>0</v>
      </c>
      <c r="BE69" s="286">
        <f>IF(BC69=" "," ", ROUND(+BC69*Y69/12,2))</f>
        <v>0</v>
      </c>
      <c r="BF69" s="285">
        <f>BD69+BE69</f>
        <v>0</v>
      </c>
      <c r="BG69" s="286">
        <v>0</v>
      </c>
      <c r="BH69" s="286">
        <f>ROUND(BE69*$AC$1,2)</f>
        <v>0</v>
      </c>
      <c r="BI69" s="285">
        <f>BH69+BG69</f>
        <v>0</v>
      </c>
      <c r="BJ69" s="287">
        <f t="shared" si="70"/>
        <v>50512.420000000006</v>
      </c>
      <c r="BK69" s="288">
        <v>39567.890000000014</v>
      </c>
      <c r="BL69" s="288">
        <f>IF(BJ69=" "," ", ROUND(+BJ69*Y69/12,2))</f>
        <v>841.87</v>
      </c>
      <c r="BM69" s="288">
        <f>BK69+BL69</f>
        <v>40409.760000000017</v>
      </c>
      <c r="BN69" s="288">
        <v>39052.990000000049</v>
      </c>
      <c r="BO69" s="288">
        <f>ROUND(BL69*$AC$1,2)</f>
        <v>841.87</v>
      </c>
      <c r="BP69" s="287">
        <f>BN69+BO69</f>
        <v>39894.860000000052</v>
      </c>
      <c r="BQ69" s="289">
        <f t="shared" si="29"/>
        <v>44274.85</v>
      </c>
      <c r="BR69" s="290">
        <v>26900.949999999997</v>
      </c>
      <c r="BS69" s="290">
        <f>IF(BQ69=" "," ", ROUND(+BQ69*Y69/12,2))</f>
        <v>737.91</v>
      </c>
      <c r="BT69" s="290">
        <f>BR69+BS69</f>
        <v>27638.859999999997</v>
      </c>
      <c r="BU69" s="290">
        <v>26566.430000000015</v>
      </c>
      <c r="BV69" s="290">
        <f>ROUND(BS69*$AC$1,2)</f>
        <v>737.91</v>
      </c>
      <c r="BW69" s="289">
        <f>BU69+BV69</f>
        <v>27304.340000000015</v>
      </c>
      <c r="BX69" s="291">
        <f t="shared" si="34"/>
        <v>25648.299999999967</v>
      </c>
      <c r="BY69" s="292">
        <v>12072.329999999996</v>
      </c>
      <c r="BZ69" s="292">
        <f>IF(BX69=" "," ", ROUND(+BX69*Y69/12,2))</f>
        <v>427.47</v>
      </c>
      <c r="CA69" s="292">
        <f>BY69+BZ69</f>
        <v>12499.799999999996</v>
      </c>
      <c r="CB69" s="292">
        <v>11931.289999999994</v>
      </c>
      <c r="CC69" s="292">
        <f>ROUND(BZ69*$AC$1,2)</f>
        <v>427.47</v>
      </c>
      <c r="CD69" s="291">
        <f>CB69+CC69</f>
        <v>12358.759999999993</v>
      </c>
      <c r="CE69" s="399">
        <f t="shared" si="39"/>
        <v>139.48000000001048</v>
      </c>
      <c r="CF69" s="400">
        <v>51.04</v>
      </c>
      <c r="CG69" s="400">
        <f t="shared" si="45"/>
        <v>2.3199999999999998</v>
      </c>
      <c r="CH69" s="400">
        <f t="shared" si="40"/>
        <v>53.36</v>
      </c>
      <c r="CI69" s="400">
        <v>50.529999999999994</v>
      </c>
      <c r="CJ69" s="400">
        <f t="shared" si="46"/>
        <v>2.3199999999999998</v>
      </c>
      <c r="CK69" s="399">
        <f t="shared" si="41"/>
        <v>52.849999999999994</v>
      </c>
      <c r="CL69" s="293">
        <f t="shared" si="42"/>
        <v>0</v>
      </c>
      <c r="CM69" s="294">
        <v>0</v>
      </c>
      <c r="CN69" s="294">
        <f t="shared" si="47"/>
        <v>0</v>
      </c>
      <c r="CO69" s="294">
        <f t="shared" si="48"/>
        <v>0</v>
      </c>
      <c r="CP69" s="294">
        <v>0</v>
      </c>
      <c r="CQ69" s="294">
        <f t="shared" si="49"/>
        <v>0</v>
      </c>
      <c r="CR69" s="293">
        <f t="shared" si="50"/>
        <v>0</v>
      </c>
    </row>
    <row r="70" spans="1:96" s="231" customFormat="1">
      <c r="A70" s="210" t="s">
        <v>229</v>
      </c>
      <c r="B70" s="210"/>
      <c r="C70" s="211" t="s">
        <v>142</v>
      </c>
      <c r="D70" s="212" t="s">
        <v>143</v>
      </c>
      <c r="E70" s="214">
        <v>0</v>
      </c>
      <c r="F70" s="214"/>
      <c r="G70" s="214">
        <v>0</v>
      </c>
      <c r="H70" s="214"/>
      <c r="I70" s="214">
        <v>0</v>
      </c>
      <c r="J70" s="214"/>
      <c r="K70" s="214">
        <v>0</v>
      </c>
      <c r="L70" s="214"/>
      <c r="M70" s="214">
        <v>0</v>
      </c>
      <c r="N70" s="214"/>
      <c r="O70" s="214">
        <v>0</v>
      </c>
      <c r="P70" s="214"/>
      <c r="Q70" s="214">
        <v>0</v>
      </c>
      <c r="R70" s="214"/>
      <c r="S70" s="214">
        <v>0</v>
      </c>
      <c r="T70" s="214"/>
      <c r="U70" s="214">
        <f t="shared" si="43"/>
        <v>0</v>
      </c>
      <c r="V70" s="214"/>
      <c r="W70" s="214">
        <v>0</v>
      </c>
      <c r="X70" s="214"/>
      <c r="Y70" s="215">
        <v>0.2</v>
      </c>
      <c r="Z70" s="216"/>
      <c r="AA70" s="375">
        <f t="shared" si="0"/>
        <v>0</v>
      </c>
      <c r="AB70" s="376">
        <v>0</v>
      </c>
      <c r="AC70" s="375">
        <f t="shared" si="44"/>
        <v>0</v>
      </c>
      <c r="AD70" s="375">
        <f t="shared" si="1"/>
        <v>0</v>
      </c>
      <c r="AE70" s="375">
        <v>0</v>
      </c>
      <c r="AF70" s="375">
        <f t="shared" si="2"/>
        <v>0</v>
      </c>
      <c r="AG70" s="375">
        <f t="shared" si="3"/>
        <v>0</v>
      </c>
      <c r="AH70" s="217">
        <f t="shared" si="51"/>
        <v>0</v>
      </c>
      <c r="AI70" s="217">
        <v>785.4599999999997</v>
      </c>
      <c r="AJ70" s="217">
        <f t="shared" si="52"/>
        <v>0</v>
      </c>
      <c r="AK70" s="217">
        <f t="shared" si="53"/>
        <v>785.4599999999997</v>
      </c>
      <c r="AL70" s="217">
        <v>773.70000000000039</v>
      </c>
      <c r="AM70" s="217">
        <f t="shared" si="54"/>
        <v>0</v>
      </c>
      <c r="AN70" s="217">
        <f t="shared" si="55"/>
        <v>773.70000000000039</v>
      </c>
      <c r="AO70" s="218">
        <f t="shared" si="56"/>
        <v>0</v>
      </c>
      <c r="AP70" s="218">
        <v>0</v>
      </c>
      <c r="AQ70" s="218">
        <f t="shared" si="57"/>
        <v>0</v>
      </c>
      <c r="AR70" s="218">
        <f t="shared" si="58"/>
        <v>0</v>
      </c>
      <c r="AS70" s="218">
        <v>0</v>
      </c>
      <c r="AT70" s="218">
        <f t="shared" si="59"/>
        <v>0</v>
      </c>
      <c r="AU70" s="218">
        <f t="shared" si="60"/>
        <v>0</v>
      </c>
      <c r="AV70" s="219">
        <f t="shared" si="75"/>
        <v>0</v>
      </c>
      <c r="AW70" s="219">
        <v>0</v>
      </c>
      <c r="AX70" s="220">
        <f t="shared" si="61"/>
        <v>0</v>
      </c>
      <c r="AY70" s="219">
        <f t="shared" si="62"/>
        <v>0</v>
      </c>
      <c r="AZ70" s="220">
        <v>0</v>
      </c>
      <c r="BA70" s="220">
        <f t="shared" si="63"/>
        <v>0</v>
      </c>
      <c r="BB70" s="219">
        <f t="shared" si="64"/>
        <v>0</v>
      </c>
      <c r="BC70" s="221">
        <f t="shared" si="65"/>
        <v>0</v>
      </c>
      <c r="BD70" s="222">
        <v>0</v>
      </c>
      <c r="BE70" s="222">
        <f t="shared" si="66"/>
        <v>0</v>
      </c>
      <c r="BF70" s="221">
        <f t="shared" si="67"/>
        <v>0</v>
      </c>
      <c r="BG70" s="222">
        <v>0</v>
      </c>
      <c r="BH70" s="222">
        <f t="shared" si="68"/>
        <v>0</v>
      </c>
      <c r="BI70" s="221">
        <f t="shared" si="69"/>
        <v>0</v>
      </c>
      <c r="BJ70" s="223">
        <f t="shared" si="70"/>
        <v>0</v>
      </c>
      <c r="BK70" s="224">
        <v>0</v>
      </c>
      <c r="BL70" s="224">
        <f t="shared" si="71"/>
        <v>0</v>
      </c>
      <c r="BM70" s="224">
        <f t="shared" si="72"/>
        <v>0</v>
      </c>
      <c r="BN70" s="224">
        <v>0</v>
      </c>
      <c r="BO70" s="224">
        <f t="shared" si="73"/>
        <v>0</v>
      </c>
      <c r="BP70" s="223">
        <f t="shared" si="74"/>
        <v>0</v>
      </c>
      <c r="BQ70" s="225">
        <f t="shared" si="29"/>
        <v>0</v>
      </c>
      <c r="BR70" s="226">
        <v>0</v>
      </c>
      <c r="BS70" s="226">
        <f t="shared" si="30"/>
        <v>0</v>
      </c>
      <c r="BT70" s="226">
        <f t="shared" si="31"/>
        <v>0</v>
      </c>
      <c r="BU70" s="226">
        <v>0</v>
      </c>
      <c r="BV70" s="226">
        <f t="shared" si="32"/>
        <v>0</v>
      </c>
      <c r="BW70" s="225">
        <f t="shared" si="33"/>
        <v>0</v>
      </c>
      <c r="BX70" s="227">
        <f t="shared" si="34"/>
        <v>0</v>
      </c>
      <c r="BY70" s="228">
        <v>0</v>
      </c>
      <c r="BZ70" s="228">
        <f t="shared" si="35"/>
        <v>0</v>
      </c>
      <c r="CA70" s="228">
        <f t="shared" si="36"/>
        <v>0</v>
      </c>
      <c r="CB70" s="228">
        <v>0</v>
      </c>
      <c r="CC70" s="228">
        <f t="shared" si="37"/>
        <v>0</v>
      </c>
      <c r="CD70" s="227">
        <f t="shared" si="38"/>
        <v>0</v>
      </c>
      <c r="CE70" s="395">
        <f t="shared" si="39"/>
        <v>0</v>
      </c>
      <c r="CF70" s="396">
        <v>0</v>
      </c>
      <c r="CG70" s="396">
        <f t="shared" si="45"/>
        <v>0</v>
      </c>
      <c r="CH70" s="396">
        <f t="shared" si="40"/>
        <v>0</v>
      </c>
      <c r="CI70" s="396">
        <v>0</v>
      </c>
      <c r="CJ70" s="396">
        <f t="shared" si="46"/>
        <v>0</v>
      </c>
      <c r="CK70" s="395">
        <f t="shared" si="41"/>
        <v>0</v>
      </c>
      <c r="CL70" s="229">
        <f t="shared" si="42"/>
        <v>0</v>
      </c>
      <c r="CM70" s="230">
        <v>0</v>
      </c>
      <c r="CN70" s="230">
        <f t="shared" si="47"/>
        <v>0</v>
      </c>
      <c r="CO70" s="230">
        <f t="shared" si="48"/>
        <v>0</v>
      </c>
      <c r="CP70" s="230">
        <v>0</v>
      </c>
      <c r="CQ70" s="230">
        <f t="shared" si="49"/>
        <v>0</v>
      </c>
      <c r="CR70" s="229">
        <f t="shared" si="50"/>
        <v>0</v>
      </c>
    </row>
    <row r="71" spans="1:96" s="251" customFormat="1">
      <c r="A71" s="232"/>
      <c r="B71" s="232"/>
      <c r="C71" s="211" t="s">
        <v>142</v>
      </c>
      <c r="D71" s="234" t="s">
        <v>144</v>
      </c>
      <c r="E71" s="213">
        <v>0</v>
      </c>
      <c r="F71" s="213"/>
      <c r="G71" s="214">
        <v>0</v>
      </c>
      <c r="H71" s="213"/>
      <c r="I71" s="214">
        <v>0</v>
      </c>
      <c r="J71" s="213"/>
      <c r="K71" s="214">
        <v>0</v>
      </c>
      <c r="L71" s="213"/>
      <c r="M71" s="214">
        <v>0</v>
      </c>
      <c r="N71" s="214"/>
      <c r="O71" s="214">
        <v>0</v>
      </c>
      <c r="P71" s="214"/>
      <c r="Q71" s="214">
        <v>0</v>
      </c>
      <c r="R71" s="214"/>
      <c r="S71" s="214">
        <v>0</v>
      </c>
      <c r="T71" s="214"/>
      <c r="U71" s="214">
        <f t="shared" si="43"/>
        <v>0</v>
      </c>
      <c r="V71" s="214"/>
      <c r="W71" s="214">
        <v>0</v>
      </c>
      <c r="X71" s="214"/>
      <c r="Y71" s="235">
        <v>0.2</v>
      </c>
      <c r="Z71" s="236"/>
      <c r="AA71" s="377">
        <f t="shared" si="0"/>
        <v>0</v>
      </c>
      <c r="AB71" s="378">
        <v>0</v>
      </c>
      <c r="AC71" s="377">
        <f t="shared" si="44"/>
        <v>0</v>
      </c>
      <c r="AD71" s="375">
        <f t="shared" si="1"/>
        <v>0</v>
      </c>
      <c r="AE71" s="377">
        <v>0</v>
      </c>
      <c r="AF71" s="377">
        <f t="shared" si="2"/>
        <v>0</v>
      </c>
      <c r="AG71" s="377">
        <f t="shared" si="3"/>
        <v>0</v>
      </c>
      <c r="AH71" s="217">
        <f t="shared" si="51"/>
        <v>0</v>
      </c>
      <c r="AI71" s="237">
        <v>1055.2599999999995</v>
      </c>
      <c r="AJ71" s="217">
        <f t="shared" si="52"/>
        <v>0</v>
      </c>
      <c r="AK71" s="237">
        <f t="shared" si="53"/>
        <v>1055.2599999999995</v>
      </c>
      <c r="AL71" s="237">
        <v>1039.3000000000006</v>
      </c>
      <c r="AM71" s="217">
        <f t="shared" si="54"/>
        <v>0</v>
      </c>
      <c r="AN71" s="237">
        <f t="shared" si="55"/>
        <v>1039.3000000000006</v>
      </c>
      <c r="AO71" s="218">
        <f t="shared" si="56"/>
        <v>0</v>
      </c>
      <c r="AP71" s="218">
        <v>0</v>
      </c>
      <c r="AQ71" s="218">
        <f t="shared" si="57"/>
        <v>0</v>
      </c>
      <c r="AR71" s="238">
        <f t="shared" si="58"/>
        <v>0</v>
      </c>
      <c r="AS71" s="218">
        <v>0</v>
      </c>
      <c r="AT71" s="218">
        <f t="shared" si="59"/>
        <v>0</v>
      </c>
      <c r="AU71" s="238">
        <f t="shared" si="60"/>
        <v>0</v>
      </c>
      <c r="AV71" s="219">
        <f t="shared" si="75"/>
        <v>0</v>
      </c>
      <c r="AW71" s="219">
        <v>0</v>
      </c>
      <c r="AX71" s="220">
        <f t="shared" si="61"/>
        <v>0</v>
      </c>
      <c r="AY71" s="219">
        <f t="shared" si="62"/>
        <v>0</v>
      </c>
      <c r="AZ71" s="220">
        <v>0</v>
      </c>
      <c r="BA71" s="220">
        <f t="shared" si="63"/>
        <v>0</v>
      </c>
      <c r="BB71" s="219">
        <f t="shared" si="64"/>
        <v>0</v>
      </c>
      <c r="BC71" s="221">
        <f t="shared" si="65"/>
        <v>0</v>
      </c>
      <c r="BD71" s="222">
        <v>0</v>
      </c>
      <c r="BE71" s="222">
        <f t="shared" si="66"/>
        <v>0</v>
      </c>
      <c r="BF71" s="221">
        <f t="shared" si="67"/>
        <v>0</v>
      </c>
      <c r="BG71" s="222">
        <v>0</v>
      </c>
      <c r="BH71" s="222">
        <f t="shared" si="68"/>
        <v>0</v>
      </c>
      <c r="BI71" s="221">
        <f t="shared" si="69"/>
        <v>0</v>
      </c>
      <c r="BJ71" s="223">
        <f t="shared" si="70"/>
        <v>0</v>
      </c>
      <c r="BK71" s="224">
        <v>0</v>
      </c>
      <c r="BL71" s="224">
        <f t="shared" si="71"/>
        <v>0</v>
      </c>
      <c r="BM71" s="224">
        <f t="shared" si="72"/>
        <v>0</v>
      </c>
      <c r="BN71" s="224">
        <v>0</v>
      </c>
      <c r="BO71" s="224">
        <f t="shared" si="73"/>
        <v>0</v>
      </c>
      <c r="BP71" s="223">
        <f t="shared" si="74"/>
        <v>0</v>
      </c>
      <c r="BQ71" s="225">
        <f t="shared" si="29"/>
        <v>0</v>
      </c>
      <c r="BR71" s="226">
        <v>0</v>
      </c>
      <c r="BS71" s="226">
        <f t="shared" si="30"/>
        <v>0</v>
      </c>
      <c r="BT71" s="226">
        <f t="shared" si="31"/>
        <v>0</v>
      </c>
      <c r="BU71" s="226">
        <v>0</v>
      </c>
      <c r="BV71" s="226">
        <f t="shared" si="32"/>
        <v>0</v>
      </c>
      <c r="BW71" s="225">
        <f t="shared" si="33"/>
        <v>0</v>
      </c>
      <c r="BX71" s="227">
        <f t="shared" si="34"/>
        <v>0</v>
      </c>
      <c r="BY71" s="228">
        <v>0</v>
      </c>
      <c r="BZ71" s="228">
        <f t="shared" si="35"/>
        <v>0</v>
      </c>
      <c r="CA71" s="228">
        <f t="shared" si="36"/>
        <v>0</v>
      </c>
      <c r="CB71" s="228">
        <v>0</v>
      </c>
      <c r="CC71" s="228">
        <f t="shared" si="37"/>
        <v>0</v>
      </c>
      <c r="CD71" s="227">
        <f t="shared" si="38"/>
        <v>0</v>
      </c>
      <c r="CE71" s="395">
        <f t="shared" si="39"/>
        <v>0</v>
      </c>
      <c r="CF71" s="396">
        <v>0</v>
      </c>
      <c r="CG71" s="396">
        <f t="shared" si="45"/>
        <v>0</v>
      </c>
      <c r="CH71" s="396">
        <f t="shared" si="40"/>
        <v>0</v>
      </c>
      <c r="CI71" s="396">
        <v>0</v>
      </c>
      <c r="CJ71" s="396">
        <f t="shared" si="46"/>
        <v>0</v>
      </c>
      <c r="CK71" s="395">
        <f t="shared" si="41"/>
        <v>0</v>
      </c>
      <c r="CL71" s="229">
        <f t="shared" si="42"/>
        <v>0</v>
      </c>
      <c r="CM71" s="230">
        <v>0</v>
      </c>
      <c r="CN71" s="230">
        <f t="shared" si="47"/>
        <v>0</v>
      </c>
      <c r="CO71" s="230">
        <f t="shared" si="48"/>
        <v>0</v>
      </c>
      <c r="CP71" s="230">
        <v>0</v>
      </c>
      <c r="CQ71" s="230">
        <f t="shared" si="49"/>
        <v>0</v>
      </c>
      <c r="CR71" s="229">
        <f t="shared" si="50"/>
        <v>0</v>
      </c>
    </row>
    <row r="72" spans="1:96" s="251" customFormat="1">
      <c r="A72" s="232"/>
      <c r="B72" s="232"/>
      <c r="C72" s="233" t="s">
        <v>145</v>
      </c>
      <c r="D72" s="234" t="s">
        <v>146</v>
      </c>
      <c r="E72" s="213">
        <v>0</v>
      </c>
      <c r="F72" s="213"/>
      <c r="G72" s="214">
        <v>0</v>
      </c>
      <c r="H72" s="213"/>
      <c r="I72" s="214">
        <v>0</v>
      </c>
      <c r="J72" s="213"/>
      <c r="K72" s="214">
        <v>0</v>
      </c>
      <c r="L72" s="213"/>
      <c r="M72" s="214">
        <v>0</v>
      </c>
      <c r="N72" s="214"/>
      <c r="O72" s="214">
        <v>0</v>
      </c>
      <c r="P72" s="214"/>
      <c r="Q72" s="214">
        <v>0</v>
      </c>
      <c r="R72" s="214"/>
      <c r="S72" s="214">
        <v>0</v>
      </c>
      <c r="T72" s="214"/>
      <c r="U72" s="214">
        <f t="shared" si="43"/>
        <v>0</v>
      </c>
      <c r="V72" s="214"/>
      <c r="W72" s="214">
        <v>0</v>
      </c>
      <c r="X72" s="214"/>
      <c r="Y72" s="235">
        <v>0.2</v>
      </c>
      <c r="Z72" s="236"/>
      <c r="AA72" s="377">
        <f t="shared" si="0"/>
        <v>0</v>
      </c>
      <c r="AB72" s="378">
        <v>0</v>
      </c>
      <c r="AC72" s="377">
        <f t="shared" si="44"/>
        <v>0</v>
      </c>
      <c r="AD72" s="375">
        <f t="shared" si="1"/>
        <v>0</v>
      </c>
      <c r="AE72" s="378">
        <v>0</v>
      </c>
      <c r="AF72" s="377">
        <f t="shared" si="2"/>
        <v>0</v>
      </c>
      <c r="AG72" s="377">
        <f t="shared" si="3"/>
        <v>0</v>
      </c>
      <c r="AH72" s="217">
        <f t="shared" si="51"/>
        <v>0</v>
      </c>
      <c r="AI72" s="237">
        <v>0</v>
      </c>
      <c r="AJ72" s="217">
        <f t="shared" si="52"/>
        <v>0</v>
      </c>
      <c r="AK72" s="237">
        <f t="shared" si="53"/>
        <v>0</v>
      </c>
      <c r="AL72" s="237">
        <v>0</v>
      </c>
      <c r="AM72" s="217">
        <f t="shared" si="54"/>
        <v>0</v>
      </c>
      <c r="AN72" s="237">
        <f t="shared" si="55"/>
        <v>0</v>
      </c>
      <c r="AO72" s="218">
        <f t="shared" si="56"/>
        <v>0</v>
      </c>
      <c r="AP72" s="218">
        <v>0</v>
      </c>
      <c r="AQ72" s="218">
        <f t="shared" si="57"/>
        <v>0</v>
      </c>
      <c r="AR72" s="238">
        <f t="shared" si="58"/>
        <v>0</v>
      </c>
      <c r="AS72" s="218">
        <v>0</v>
      </c>
      <c r="AT72" s="218">
        <f t="shared" si="59"/>
        <v>0</v>
      </c>
      <c r="AU72" s="238">
        <f t="shared" si="60"/>
        <v>0</v>
      </c>
      <c r="AV72" s="219">
        <f t="shared" si="75"/>
        <v>0</v>
      </c>
      <c r="AW72" s="219">
        <v>0</v>
      </c>
      <c r="AX72" s="220">
        <f t="shared" si="61"/>
        <v>0</v>
      </c>
      <c r="AY72" s="219">
        <f t="shared" si="62"/>
        <v>0</v>
      </c>
      <c r="AZ72" s="220">
        <v>0</v>
      </c>
      <c r="BA72" s="220">
        <f t="shared" si="63"/>
        <v>0</v>
      </c>
      <c r="BB72" s="219">
        <f t="shared" si="64"/>
        <v>0</v>
      </c>
      <c r="BC72" s="221">
        <f t="shared" si="65"/>
        <v>0</v>
      </c>
      <c r="BD72" s="222">
        <v>0</v>
      </c>
      <c r="BE72" s="222">
        <f t="shared" si="66"/>
        <v>0</v>
      </c>
      <c r="BF72" s="221">
        <f t="shared" si="67"/>
        <v>0</v>
      </c>
      <c r="BG72" s="222">
        <v>0</v>
      </c>
      <c r="BH72" s="222">
        <f t="shared" si="68"/>
        <v>0</v>
      </c>
      <c r="BI72" s="221">
        <f t="shared" si="69"/>
        <v>0</v>
      </c>
      <c r="BJ72" s="223">
        <f t="shared" si="70"/>
        <v>0</v>
      </c>
      <c r="BK72" s="224">
        <v>0</v>
      </c>
      <c r="BL72" s="224">
        <f t="shared" si="71"/>
        <v>0</v>
      </c>
      <c r="BM72" s="224">
        <f t="shared" si="72"/>
        <v>0</v>
      </c>
      <c r="BN72" s="224">
        <v>0</v>
      </c>
      <c r="BO72" s="224">
        <f t="shared" si="73"/>
        <v>0</v>
      </c>
      <c r="BP72" s="223">
        <f t="shared" si="74"/>
        <v>0</v>
      </c>
      <c r="BQ72" s="225">
        <f t="shared" si="29"/>
        <v>0</v>
      </c>
      <c r="BR72" s="226">
        <v>0</v>
      </c>
      <c r="BS72" s="226">
        <f t="shared" si="30"/>
        <v>0</v>
      </c>
      <c r="BT72" s="226">
        <f t="shared" si="31"/>
        <v>0</v>
      </c>
      <c r="BU72" s="226">
        <v>0</v>
      </c>
      <c r="BV72" s="226">
        <f t="shared" si="32"/>
        <v>0</v>
      </c>
      <c r="BW72" s="225">
        <f t="shared" si="33"/>
        <v>0</v>
      </c>
      <c r="BX72" s="227">
        <f t="shared" si="34"/>
        <v>0</v>
      </c>
      <c r="BY72" s="228">
        <v>0</v>
      </c>
      <c r="BZ72" s="228">
        <f t="shared" si="35"/>
        <v>0</v>
      </c>
      <c r="CA72" s="228">
        <f t="shared" si="36"/>
        <v>0</v>
      </c>
      <c r="CB72" s="228">
        <v>0</v>
      </c>
      <c r="CC72" s="228">
        <f t="shared" si="37"/>
        <v>0</v>
      </c>
      <c r="CD72" s="227">
        <f t="shared" si="38"/>
        <v>0</v>
      </c>
      <c r="CE72" s="395">
        <f t="shared" si="39"/>
        <v>0</v>
      </c>
      <c r="CF72" s="396">
        <v>0</v>
      </c>
      <c r="CG72" s="396">
        <f t="shared" si="45"/>
        <v>0</v>
      </c>
      <c r="CH72" s="396">
        <f t="shared" si="40"/>
        <v>0</v>
      </c>
      <c r="CI72" s="396">
        <v>0</v>
      </c>
      <c r="CJ72" s="396">
        <f t="shared" si="46"/>
        <v>0</v>
      </c>
      <c r="CK72" s="395">
        <f t="shared" si="41"/>
        <v>0</v>
      </c>
      <c r="CL72" s="229">
        <f t="shared" si="42"/>
        <v>0</v>
      </c>
      <c r="CM72" s="230">
        <v>0</v>
      </c>
      <c r="CN72" s="230">
        <f t="shared" si="47"/>
        <v>0</v>
      </c>
      <c r="CO72" s="230">
        <f t="shared" si="48"/>
        <v>0</v>
      </c>
      <c r="CP72" s="230">
        <v>0</v>
      </c>
      <c r="CQ72" s="230">
        <f t="shared" si="49"/>
        <v>0</v>
      </c>
      <c r="CR72" s="229">
        <f t="shared" si="50"/>
        <v>0</v>
      </c>
    </row>
    <row r="73" spans="1:96" s="251" customFormat="1">
      <c r="A73" s="232"/>
      <c r="B73" s="232"/>
      <c r="C73" s="233" t="s">
        <v>147</v>
      </c>
      <c r="D73" s="252" t="s">
        <v>148</v>
      </c>
      <c r="E73" s="213">
        <v>1240.18</v>
      </c>
      <c r="F73" s="213"/>
      <c r="G73" s="214">
        <v>0</v>
      </c>
      <c r="H73" s="213"/>
      <c r="I73" s="214">
        <v>0</v>
      </c>
      <c r="J73" s="213"/>
      <c r="K73" s="214">
        <v>-4.5474735088646412E-13</v>
      </c>
      <c r="L73" s="213"/>
      <c r="M73" s="214">
        <v>0</v>
      </c>
      <c r="N73" s="214"/>
      <c r="O73" s="214">
        <v>0</v>
      </c>
      <c r="P73" s="214"/>
      <c r="Q73" s="214">
        <v>0</v>
      </c>
      <c r="R73" s="214"/>
      <c r="S73" s="214">
        <v>4.5474735088646412E-13</v>
      </c>
      <c r="T73" s="214"/>
      <c r="U73" s="214">
        <f t="shared" si="43"/>
        <v>0</v>
      </c>
      <c r="V73" s="214"/>
      <c r="W73" s="214">
        <v>1240.18</v>
      </c>
      <c r="X73" s="214"/>
      <c r="Y73" s="235">
        <v>0.2</v>
      </c>
      <c r="Z73" s="236"/>
      <c r="AA73" s="377">
        <f t="shared" ref="AA73:AA136" si="76">W73</f>
        <v>1240.18</v>
      </c>
      <c r="AB73" s="378">
        <v>1984.3200000000027</v>
      </c>
      <c r="AC73" s="377">
        <f t="shared" si="44"/>
        <v>20.67</v>
      </c>
      <c r="AD73" s="375">
        <f t="shared" ref="AD73:AD136" si="77">AB73+AC73</f>
        <v>2004.9900000000027</v>
      </c>
      <c r="AE73" s="378">
        <v>1956.4800000000007</v>
      </c>
      <c r="AF73" s="377">
        <f t="shared" ref="AF73:AF136" si="78">ROUND(AC73*$AC$1,2)</f>
        <v>20.67</v>
      </c>
      <c r="AG73" s="377">
        <f t="shared" ref="AG73:AG136" si="79">AE73+AF73</f>
        <v>1977.1500000000008</v>
      </c>
      <c r="AH73" s="217">
        <f t="shared" si="51"/>
        <v>1240.18</v>
      </c>
      <c r="AI73" s="237">
        <v>1199.2399999999998</v>
      </c>
      <c r="AJ73" s="217">
        <f t="shared" si="52"/>
        <v>20.67</v>
      </c>
      <c r="AK73" s="237">
        <f t="shared" si="53"/>
        <v>1219.9099999999999</v>
      </c>
      <c r="AL73" s="237">
        <v>1183.180000000001</v>
      </c>
      <c r="AM73" s="217">
        <f t="shared" si="54"/>
        <v>20.67</v>
      </c>
      <c r="AN73" s="237">
        <f t="shared" si="55"/>
        <v>1203.850000000001</v>
      </c>
      <c r="AO73" s="218">
        <f t="shared" si="56"/>
        <v>0</v>
      </c>
      <c r="AP73" s="218">
        <v>0</v>
      </c>
      <c r="AQ73" s="218">
        <f t="shared" si="57"/>
        <v>0</v>
      </c>
      <c r="AR73" s="238">
        <f t="shared" si="58"/>
        <v>0</v>
      </c>
      <c r="AS73" s="218">
        <v>0</v>
      </c>
      <c r="AT73" s="218">
        <f t="shared" si="59"/>
        <v>0</v>
      </c>
      <c r="AU73" s="238">
        <f t="shared" si="60"/>
        <v>0</v>
      </c>
      <c r="AV73" s="219">
        <f t="shared" si="75"/>
        <v>0</v>
      </c>
      <c r="AW73" s="219">
        <v>0</v>
      </c>
      <c r="AX73" s="220">
        <f t="shared" si="61"/>
        <v>0</v>
      </c>
      <c r="AY73" s="219">
        <f t="shared" si="62"/>
        <v>0</v>
      </c>
      <c r="AZ73" s="220">
        <v>0</v>
      </c>
      <c r="BA73" s="220">
        <f t="shared" si="63"/>
        <v>0</v>
      </c>
      <c r="BB73" s="219">
        <f t="shared" si="64"/>
        <v>0</v>
      </c>
      <c r="BC73" s="221">
        <f t="shared" si="65"/>
        <v>-4.5474735088646412E-13</v>
      </c>
      <c r="BD73" s="222">
        <v>0</v>
      </c>
      <c r="BE73" s="222">
        <f t="shared" si="66"/>
        <v>0</v>
      </c>
      <c r="BF73" s="221">
        <f t="shared" si="67"/>
        <v>0</v>
      </c>
      <c r="BG73" s="222">
        <v>0</v>
      </c>
      <c r="BH73" s="222">
        <f t="shared" si="68"/>
        <v>0</v>
      </c>
      <c r="BI73" s="221">
        <f t="shared" si="69"/>
        <v>0</v>
      </c>
      <c r="BJ73" s="223">
        <f t="shared" si="70"/>
        <v>0</v>
      </c>
      <c r="BK73" s="224">
        <v>0</v>
      </c>
      <c r="BL73" s="224">
        <f t="shared" si="71"/>
        <v>0</v>
      </c>
      <c r="BM73" s="224">
        <f t="shared" si="72"/>
        <v>0</v>
      </c>
      <c r="BN73" s="224">
        <v>0</v>
      </c>
      <c r="BO73" s="224">
        <f t="shared" si="73"/>
        <v>0</v>
      </c>
      <c r="BP73" s="223">
        <f t="shared" si="74"/>
        <v>0</v>
      </c>
      <c r="BQ73" s="225">
        <f t="shared" ref="BQ73:BQ136" si="80">O73</f>
        <v>0</v>
      </c>
      <c r="BR73" s="226">
        <v>0</v>
      </c>
      <c r="BS73" s="226">
        <f t="shared" ref="BS73:BS136" si="81">IF(BQ73=" "," ", ROUND(+BQ73*Y73/12,2))</f>
        <v>0</v>
      </c>
      <c r="BT73" s="226">
        <f t="shared" ref="BT73:BT136" si="82">BR73+BS73</f>
        <v>0</v>
      </c>
      <c r="BU73" s="226">
        <v>0</v>
      </c>
      <c r="BV73" s="226">
        <f t="shared" ref="BV73:BV136" si="83">ROUND(BS73*$AC$1,2)</f>
        <v>0</v>
      </c>
      <c r="BW73" s="225">
        <f t="shared" ref="BW73:BW136" si="84">BU73+BV73</f>
        <v>0</v>
      </c>
      <c r="BX73" s="227">
        <f t="shared" ref="BX73:BX136" si="85">Q73</f>
        <v>0</v>
      </c>
      <c r="BY73" s="228">
        <v>0</v>
      </c>
      <c r="BZ73" s="228">
        <f t="shared" ref="BZ73:BZ136" si="86">IF(BX73=" "," ", ROUND(+BX73*Y73/12,2))</f>
        <v>0</v>
      </c>
      <c r="CA73" s="228">
        <f t="shared" ref="CA73:CA136" si="87">BY73+BZ73</f>
        <v>0</v>
      </c>
      <c r="CB73" s="228">
        <v>0</v>
      </c>
      <c r="CC73" s="228">
        <f t="shared" ref="CC73:CC136" si="88">ROUND(BZ73*$AC$1,2)</f>
        <v>0</v>
      </c>
      <c r="CD73" s="227">
        <f t="shared" ref="CD73:CD136" si="89">CB73+CC73</f>
        <v>0</v>
      </c>
      <c r="CE73" s="395">
        <f t="shared" ref="CE73:CE136" si="90">S73</f>
        <v>4.5474735088646412E-13</v>
      </c>
      <c r="CF73" s="396">
        <v>0</v>
      </c>
      <c r="CG73" s="396">
        <f t="shared" si="45"/>
        <v>0</v>
      </c>
      <c r="CH73" s="396">
        <f t="shared" ref="CH73:CH136" si="91">CF73+CG73</f>
        <v>0</v>
      </c>
      <c r="CI73" s="396">
        <v>0</v>
      </c>
      <c r="CJ73" s="396">
        <f t="shared" si="46"/>
        <v>0</v>
      </c>
      <c r="CK73" s="395">
        <f t="shared" ref="CK73:CK136" si="92">CI73+CJ73</f>
        <v>0</v>
      </c>
      <c r="CL73" s="229">
        <f t="shared" ref="CL73:CL136" si="93">U73</f>
        <v>0</v>
      </c>
      <c r="CM73" s="230">
        <v>0</v>
      </c>
      <c r="CN73" s="230">
        <f t="shared" si="47"/>
        <v>0</v>
      </c>
      <c r="CO73" s="230">
        <f t="shared" si="48"/>
        <v>0</v>
      </c>
      <c r="CP73" s="230">
        <v>0</v>
      </c>
      <c r="CQ73" s="230">
        <f t="shared" si="49"/>
        <v>0</v>
      </c>
      <c r="CR73" s="229">
        <f t="shared" si="50"/>
        <v>0</v>
      </c>
    </row>
    <row r="74" spans="1:96" s="251" customFormat="1">
      <c r="A74" s="232"/>
      <c r="B74" s="232"/>
      <c r="C74" s="233" t="s">
        <v>147</v>
      </c>
      <c r="D74" s="252" t="s">
        <v>149</v>
      </c>
      <c r="E74" s="213">
        <v>1666.32</v>
      </c>
      <c r="F74" s="213"/>
      <c r="G74" s="214">
        <v>0</v>
      </c>
      <c r="H74" s="213"/>
      <c r="I74" s="214">
        <v>0</v>
      </c>
      <c r="J74" s="213"/>
      <c r="K74" s="214">
        <v>-4.5474735088646412E-13</v>
      </c>
      <c r="L74" s="213"/>
      <c r="M74" s="214">
        <v>0</v>
      </c>
      <c r="N74" s="214"/>
      <c r="O74" s="214">
        <v>0</v>
      </c>
      <c r="P74" s="214"/>
      <c r="Q74" s="214">
        <v>0</v>
      </c>
      <c r="R74" s="214"/>
      <c r="S74" s="214">
        <v>6.8212102632969618E-13</v>
      </c>
      <c r="T74" s="214"/>
      <c r="U74" s="214">
        <f t="shared" si="43"/>
        <v>0</v>
      </c>
      <c r="V74" s="214"/>
      <c r="W74" s="214">
        <v>1666.3200000000002</v>
      </c>
      <c r="X74" s="214"/>
      <c r="Y74" s="235">
        <v>0.2</v>
      </c>
      <c r="Z74" s="236"/>
      <c r="AA74" s="377">
        <f t="shared" si="76"/>
        <v>1666.3200000000002</v>
      </c>
      <c r="AB74" s="378">
        <v>2665.9199999999987</v>
      </c>
      <c r="AC74" s="377">
        <f t="shared" ref="AC74:AC137" si="94">IF(AA74=" "," ", ROUND(+AA74*Y74/12,2))</f>
        <v>27.77</v>
      </c>
      <c r="AD74" s="375">
        <f t="shared" si="77"/>
        <v>2693.6899999999987</v>
      </c>
      <c r="AE74" s="378">
        <v>2628.2599999999993</v>
      </c>
      <c r="AF74" s="377">
        <f t="shared" si="78"/>
        <v>27.77</v>
      </c>
      <c r="AG74" s="377">
        <f t="shared" si="79"/>
        <v>2656.0299999999993</v>
      </c>
      <c r="AH74" s="217">
        <f t="shared" si="51"/>
        <v>1666.32</v>
      </c>
      <c r="AI74" s="237">
        <v>3086.9599999999982</v>
      </c>
      <c r="AJ74" s="217">
        <f t="shared" si="52"/>
        <v>27.77</v>
      </c>
      <c r="AK74" s="237">
        <f t="shared" si="53"/>
        <v>3114.7299999999982</v>
      </c>
      <c r="AL74" s="237">
        <v>3043.1999999999985</v>
      </c>
      <c r="AM74" s="217">
        <f t="shared" si="54"/>
        <v>27.77</v>
      </c>
      <c r="AN74" s="237">
        <f t="shared" si="55"/>
        <v>3070.9699999999984</v>
      </c>
      <c r="AO74" s="218">
        <f t="shared" si="56"/>
        <v>0</v>
      </c>
      <c r="AP74" s="218">
        <v>0</v>
      </c>
      <c r="AQ74" s="218">
        <f t="shared" si="57"/>
        <v>0</v>
      </c>
      <c r="AR74" s="238">
        <f t="shared" si="58"/>
        <v>0</v>
      </c>
      <c r="AS74" s="218">
        <v>0</v>
      </c>
      <c r="AT74" s="218">
        <f t="shared" si="59"/>
        <v>0</v>
      </c>
      <c r="AU74" s="238">
        <f t="shared" si="60"/>
        <v>0</v>
      </c>
      <c r="AV74" s="219">
        <f t="shared" si="75"/>
        <v>0</v>
      </c>
      <c r="AW74" s="219">
        <v>0</v>
      </c>
      <c r="AX74" s="220">
        <f t="shared" si="61"/>
        <v>0</v>
      </c>
      <c r="AY74" s="219">
        <f t="shared" si="62"/>
        <v>0</v>
      </c>
      <c r="AZ74" s="220">
        <v>0</v>
      </c>
      <c r="BA74" s="220">
        <f t="shared" si="63"/>
        <v>0</v>
      </c>
      <c r="BB74" s="219">
        <f t="shared" si="64"/>
        <v>0</v>
      </c>
      <c r="BC74" s="221">
        <f t="shared" si="65"/>
        <v>-4.5474735088646412E-13</v>
      </c>
      <c r="BD74" s="222">
        <v>0</v>
      </c>
      <c r="BE74" s="222">
        <f t="shared" si="66"/>
        <v>0</v>
      </c>
      <c r="BF74" s="221">
        <f t="shared" si="67"/>
        <v>0</v>
      </c>
      <c r="BG74" s="222">
        <v>0</v>
      </c>
      <c r="BH74" s="222">
        <f t="shared" si="68"/>
        <v>0</v>
      </c>
      <c r="BI74" s="221">
        <f t="shared" si="69"/>
        <v>0</v>
      </c>
      <c r="BJ74" s="223">
        <f t="shared" si="70"/>
        <v>0</v>
      </c>
      <c r="BK74" s="224">
        <v>0</v>
      </c>
      <c r="BL74" s="224">
        <f t="shared" si="71"/>
        <v>0</v>
      </c>
      <c r="BM74" s="224">
        <f t="shared" si="72"/>
        <v>0</v>
      </c>
      <c r="BN74" s="224">
        <v>0</v>
      </c>
      <c r="BO74" s="224">
        <f t="shared" si="73"/>
        <v>0</v>
      </c>
      <c r="BP74" s="223">
        <f t="shared" si="74"/>
        <v>0</v>
      </c>
      <c r="BQ74" s="225">
        <f t="shared" si="80"/>
        <v>0</v>
      </c>
      <c r="BR74" s="226">
        <v>0</v>
      </c>
      <c r="BS74" s="226">
        <f t="shared" si="81"/>
        <v>0</v>
      </c>
      <c r="BT74" s="226">
        <f t="shared" si="82"/>
        <v>0</v>
      </c>
      <c r="BU74" s="226">
        <v>0</v>
      </c>
      <c r="BV74" s="226">
        <f t="shared" si="83"/>
        <v>0</v>
      </c>
      <c r="BW74" s="225">
        <f t="shared" si="84"/>
        <v>0</v>
      </c>
      <c r="BX74" s="227">
        <f t="shared" si="85"/>
        <v>0</v>
      </c>
      <c r="BY74" s="228">
        <v>0</v>
      </c>
      <c r="BZ74" s="228">
        <f t="shared" si="86"/>
        <v>0</v>
      </c>
      <c r="CA74" s="228">
        <f t="shared" si="87"/>
        <v>0</v>
      </c>
      <c r="CB74" s="228">
        <v>0</v>
      </c>
      <c r="CC74" s="228">
        <f t="shared" si="88"/>
        <v>0</v>
      </c>
      <c r="CD74" s="227">
        <f t="shared" si="89"/>
        <v>0</v>
      </c>
      <c r="CE74" s="395">
        <f t="shared" si="90"/>
        <v>6.8212102632969618E-13</v>
      </c>
      <c r="CF74" s="396">
        <v>0</v>
      </c>
      <c r="CG74" s="396">
        <f t="shared" si="45"/>
        <v>0</v>
      </c>
      <c r="CH74" s="396">
        <f t="shared" si="91"/>
        <v>0</v>
      </c>
      <c r="CI74" s="396">
        <v>0</v>
      </c>
      <c r="CJ74" s="396">
        <f t="shared" si="46"/>
        <v>0</v>
      </c>
      <c r="CK74" s="395">
        <f t="shared" si="92"/>
        <v>0</v>
      </c>
      <c r="CL74" s="229">
        <f t="shared" si="93"/>
        <v>0</v>
      </c>
      <c r="CM74" s="230">
        <v>0</v>
      </c>
      <c r="CN74" s="230">
        <f t="shared" si="47"/>
        <v>0</v>
      </c>
      <c r="CO74" s="230">
        <f t="shared" si="48"/>
        <v>0</v>
      </c>
      <c r="CP74" s="230">
        <v>0</v>
      </c>
      <c r="CQ74" s="230">
        <f t="shared" si="49"/>
        <v>0</v>
      </c>
      <c r="CR74" s="229">
        <f t="shared" si="50"/>
        <v>0</v>
      </c>
    </row>
    <row r="75" spans="1:96" s="251" customFormat="1">
      <c r="A75" s="232"/>
      <c r="B75" s="232"/>
      <c r="C75" s="233" t="s">
        <v>147</v>
      </c>
      <c r="D75" s="252" t="s">
        <v>150</v>
      </c>
      <c r="E75" s="213">
        <v>0</v>
      </c>
      <c r="F75" s="213"/>
      <c r="G75" s="214">
        <v>0</v>
      </c>
      <c r="H75" s="213"/>
      <c r="I75" s="214">
        <v>0</v>
      </c>
      <c r="J75" s="213"/>
      <c r="K75" s="214">
        <v>0</v>
      </c>
      <c r="L75" s="213"/>
      <c r="M75" s="214">
        <v>0</v>
      </c>
      <c r="N75" s="214"/>
      <c r="O75" s="214">
        <v>0</v>
      </c>
      <c r="P75" s="214"/>
      <c r="Q75" s="214">
        <v>0</v>
      </c>
      <c r="R75" s="214"/>
      <c r="S75" s="214">
        <v>0</v>
      </c>
      <c r="T75" s="214"/>
      <c r="U75" s="214">
        <f t="shared" si="43"/>
        <v>0</v>
      </c>
      <c r="V75" s="214"/>
      <c r="W75" s="214">
        <v>0</v>
      </c>
      <c r="X75" s="214"/>
      <c r="Y75" s="235">
        <v>0.2</v>
      </c>
      <c r="Z75" s="236"/>
      <c r="AA75" s="377">
        <f t="shared" si="76"/>
        <v>0</v>
      </c>
      <c r="AB75" s="378">
        <v>0</v>
      </c>
      <c r="AC75" s="377">
        <f t="shared" si="94"/>
        <v>0</v>
      </c>
      <c r="AD75" s="375">
        <f t="shared" si="77"/>
        <v>0</v>
      </c>
      <c r="AE75" s="378">
        <v>0</v>
      </c>
      <c r="AF75" s="377">
        <f t="shared" si="78"/>
        <v>0</v>
      </c>
      <c r="AG75" s="377">
        <f t="shared" si="79"/>
        <v>0</v>
      </c>
      <c r="AH75" s="217">
        <f t="shared" si="51"/>
        <v>0</v>
      </c>
      <c r="AI75" s="237">
        <v>205.95999999999984</v>
      </c>
      <c r="AJ75" s="217">
        <f t="shared" si="52"/>
        <v>0</v>
      </c>
      <c r="AK75" s="237">
        <f t="shared" si="53"/>
        <v>205.95999999999984</v>
      </c>
      <c r="AL75" s="237">
        <v>202.9200000000001</v>
      </c>
      <c r="AM75" s="217">
        <f t="shared" si="54"/>
        <v>0</v>
      </c>
      <c r="AN75" s="237">
        <f t="shared" si="55"/>
        <v>202.9200000000001</v>
      </c>
      <c r="AO75" s="218">
        <f t="shared" si="56"/>
        <v>0</v>
      </c>
      <c r="AP75" s="218">
        <v>0</v>
      </c>
      <c r="AQ75" s="218">
        <f t="shared" si="57"/>
        <v>0</v>
      </c>
      <c r="AR75" s="238">
        <f t="shared" si="58"/>
        <v>0</v>
      </c>
      <c r="AS75" s="218">
        <v>0</v>
      </c>
      <c r="AT75" s="218">
        <f t="shared" si="59"/>
        <v>0</v>
      </c>
      <c r="AU75" s="238">
        <f t="shared" si="60"/>
        <v>0</v>
      </c>
      <c r="AV75" s="219">
        <f t="shared" si="75"/>
        <v>0</v>
      </c>
      <c r="AW75" s="219">
        <v>0</v>
      </c>
      <c r="AX75" s="220">
        <f t="shared" si="61"/>
        <v>0</v>
      </c>
      <c r="AY75" s="219">
        <f t="shared" si="62"/>
        <v>0</v>
      </c>
      <c r="AZ75" s="220">
        <v>0</v>
      </c>
      <c r="BA75" s="220">
        <f t="shared" si="63"/>
        <v>0</v>
      </c>
      <c r="BB75" s="219">
        <f t="shared" si="64"/>
        <v>0</v>
      </c>
      <c r="BC75" s="221">
        <f t="shared" si="65"/>
        <v>0</v>
      </c>
      <c r="BD75" s="222">
        <v>0</v>
      </c>
      <c r="BE75" s="222">
        <f t="shared" si="66"/>
        <v>0</v>
      </c>
      <c r="BF75" s="221">
        <f t="shared" si="67"/>
        <v>0</v>
      </c>
      <c r="BG75" s="222">
        <v>0</v>
      </c>
      <c r="BH75" s="222">
        <f t="shared" si="68"/>
        <v>0</v>
      </c>
      <c r="BI75" s="221">
        <f t="shared" si="69"/>
        <v>0</v>
      </c>
      <c r="BJ75" s="223">
        <f t="shared" si="70"/>
        <v>0</v>
      </c>
      <c r="BK75" s="224">
        <v>0</v>
      </c>
      <c r="BL75" s="224">
        <f t="shared" si="71"/>
        <v>0</v>
      </c>
      <c r="BM75" s="224">
        <f t="shared" si="72"/>
        <v>0</v>
      </c>
      <c r="BN75" s="224">
        <v>0</v>
      </c>
      <c r="BO75" s="224">
        <f t="shared" si="73"/>
        <v>0</v>
      </c>
      <c r="BP75" s="223">
        <f t="shared" si="74"/>
        <v>0</v>
      </c>
      <c r="BQ75" s="225">
        <f t="shared" si="80"/>
        <v>0</v>
      </c>
      <c r="BR75" s="226">
        <v>0</v>
      </c>
      <c r="BS75" s="226">
        <f t="shared" si="81"/>
        <v>0</v>
      </c>
      <c r="BT75" s="226">
        <f t="shared" si="82"/>
        <v>0</v>
      </c>
      <c r="BU75" s="226">
        <v>0</v>
      </c>
      <c r="BV75" s="226">
        <f t="shared" si="83"/>
        <v>0</v>
      </c>
      <c r="BW75" s="225">
        <f t="shared" si="84"/>
        <v>0</v>
      </c>
      <c r="BX75" s="227">
        <f t="shared" si="85"/>
        <v>0</v>
      </c>
      <c r="BY75" s="228">
        <v>0</v>
      </c>
      <c r="BZ75" s="228">
        <f t="shared" si="86"/>
        <v>0</v>
      </c>
      <c r="CA75" s="228">
        <f t="shared" si="87"/>
        <v>0</v>
      </c>
      <c r="CB75" s="228">
        <v>0</v>
      </c>
      <c r="CC75" s="228">
        <f t="shared" si="88"/>
        <v>0</v>
      </c>
      <c r="CD75" s="227">
        <f t="shared" si="89"/>
        <v>0</v>
      </c>
      <c r="CE75" s="395">
        <f t="shared" si="90"/>
        <v>0</v>
      </c>
      <c r="CF75" s="396">
        <v>0</v>
      </c>
      <c r="CG75" s="396">
        <f t="shared" si="45"/>
        <v>0</v>
      </c>
      <c r="CH75" s="396">
        <f t="shared" si="91"/>
        <v>0</v>
      </c>
      <c r="CI75" s="396">
        <v>0</v>
      </c>
      <c r="CJ75" s="396">
        <f t="shared" si="46"/>
        <v>0</v>
      </c>
      <c r="CK75" s="395">
        <f t="shared" si="92"/>
        <v>0</v>
      </c>
      <c r="CL75" s="229">
        <f t="shared" si="93"/>
        <v>0</v>
      </c>
      <c r="CM75" s="230">
        <v>0</v>
      </c>
      <c r="CN75" s="230">
        <f t="shared" si="47"/>
        <v>0</v>
      </c>
      <c r="CO75" s="230">
        <f t="shared" si="48"/>
        <v>0</v>
      </c>
      <c r="CP75" s="230">
        <v>0</v>
      </c>
      <c r="CQ75" s="230">
        <f t="shared" si="49"/>
        <v>0</v>
      </c>
      <c r="CR75" s="229">
        <f t="shared" si="50"/>
        <v>0</v>
      </c>
    </row>
    <row r="76" spans="1:96" s="251" customFormat="1">
      <c r="A76" s="232"/>
      <c r="B76" s="232"/>
      <c r="C76" s="233" t="s">
        <v>147</v>
      </c>
      <c r="D76" s="252" t="s">
        <v>151</v>
      </c>
      <c r="E76" s="213">
        <v>0.39</v>
      </c>
      <c r="F76" s="213"/>
      <c r="G76" s="214">
        <v>0</v>
      </c>
      <c r="H76" s="213"/>
      <c r="I76" s="214">
        <v>0</v>
      </c>
      <c r="J76" s="213"/>
      <c r="K76" s="214">
        <v>0</v>
      </c>
      <c r="L76" s="213"/>
      <c r="M76" s="214">
        <v>0</v>
      </c>
      <c r="N76" s="214"/>
      <c r="O76" s="214">
        <v>0</v>
      </c>
      <c r="P76" s="214"/>
      <c r="Q76" s="214">
        <v>0</v>
      </c>
      <c r="R76" s="214"/>
      <c r="S76" s="214">
        <v>0</v>
      </c>
      <c r="T76" s="214"/>
      <c r="U76" s="214">
        <f t="shared" ref="U76:U141" si="95">W76-E76-G76-I76-K76-M76-O76-Q76-S76</f>
        <v>0</v>
      </c>
      <c r="V76" s="214"/>
      <c r="W76" s="214">
        <v>0.39</v>
      </c>
      <c r="X76" s="214"/>
      <c r="Y76" s="235">
        <v>0.2</v>
      </c>
      <c r="Z76" s="236"/>
      <c r="AA76" s="377">
        <f t="shared" si="76"/>
        <v>0.39</v>
      </c>
      <c r="AB76" s="378">
        <v>0.96000000000000063</v>
      </c>
      <c r="AC76" s="377">
        <f t="shared" si="94"/>
        <v>0.01</v>
      </c>
      <c r="AD76" s="375">
        <f t="shared" si="77"/>
        <v>0.97000000000000064</v>
      </c>
      <c r="AE76" s="378">
        <v>0.96000000000000063</v>
      </c>
      <c r="AF76" s="377">
        <f t="shared" si="78"/>
        <v>0.01</v>
      </c>
      <c r="AG76" s="377">
        <f t="shared" si="79"/>
        <v>0.97000000000000064</v>
      </c>
      <c r="AH76" s="217">
        <f t="shared" si="51"/>
        <v>0.39</v>
      </c>
      <c r="AI76" s="237">
        <v>135.09999999999957</v>
      </c>
      <c r="AJ76" s="217">
        <f t="shared" si="52"/>
        <v>0.01</v>
      </c>
      <c r="AK76" s="237">
        <f t="shared" si="53"/>
        <v>135.10999999999956</v>
      </c>
      <c r="AL76" s="237">
        <v>133.19999999999942</v>
      </c>
      <c r="AM76" s="217">
        <f t="shared" si="54"/>
        <v>0.01</v>
      </c>
      <c r="AN76" s="237">
        <f t="shared" si="55"/>
        <v>133.20999999999941</v>
      </c>
      <c r="AO76" s="218">
        <f t="shared" si="56"/>
        <v>0</v>
      </c>
      <c r="AP76" s="218">
        <v>0</v>
      </c>
      <c r="AQ76" s="218">
        <f t="shared" si="57"/>
        <v>0</v>
      </c>
      <c r="AR76" s="238">
        <f t="shared" si="58"/>
        <v>0</v>
      </c>
      <c r="AS76" s="218">
        <v>0</v>
      </c>
      <c r="AT76" s="218">
        <f t="shared" si="59"/>
        <v>0</v>
      </c>
      <c r="AU76" s="238">
        <f t="shared" si="60"/>
        <v>0</v>
      </c>
      <c r="AV76" s="219">
        <f t="shared" si="75"/>
        <v>0</v>
      </c>
      <c r="AW76" s="219">
        <v>0</v>
      </c>
      <c r="AX76" s="220">
        <f t="shared" si="61"/>
        <v>0</v>
      </c>
      <c r="AY76" s="219">
        <f t="shared" si="62"/>
        <v>0</v>
      </c>
      <c r="AZ76" s="220">
        <v>0</v>
      </c>
      <c r="BA76" s="220">
        <f t="shared" si="63"/>
        <v>0</v>
      </c>
      <c r="BB76" s="219">
        <f t="shared" si="64"/>
        <v>0</v>
      </c>
      <c r="BC76" s="221">
        <f t="shared" si="65"/>
        <v>0</v>
      </c>
      <c r="BD76" s="222">
        <v>0</v>
      </c>
      <c r="BE76" s="222">
        <f t="shared" si="66"/>
        <v>0</v>
      </c>
      <c r="BF76" s="221">
        <f t="shared" si="67"/>
        <v>0</v>
      </c>
      <c r="BG76" s="222">
        <v>0</v>
      </c>
      <c r="BH76" s="222">
        <f t="shared" si="68"/>
        <v>0</v>
      </c>
      <c r="BI76" s="221">
        <f t="shared" si="69"/>
        <v>0</v>
      </c>
      <c r="BJ76" s="223">
        <f t="shared" si="70"/>
        <v>0</v>
      </c>
      <c r="BK76" s="224">
        <v>0</v>
      </c>
      <c r="BL76" s="224">
        <f t="shared" si="71"/>
        <v>0</v>
      </c>
      <c r="BM76" s="224">
        <f t="shared" si="72"/>
        <v>0</v>
      </c>
      <c r="BN76" s="224">
        <v>0</v>
      </c>
      <c r="BO76" s="224">
        <f t="shared" si="73"/>
        <v>0</v>
      </c>
      <c r="BP76" s="223">
        <f t="shared" si="74"/>
        <v>0</v>
      </c>
      <c r="BQ76" s="225">
        <f t="shared" si="80"/>
        <v>0</v>
      </c>
      <c r="BR76" s="226">
        <v>0</v>
      </c>
      <c r="BS76" s="226">
        <f t="shared" si="81"/>
        <v>0</v>
      </c>
      <c r="BT76" s="226">
        <f t="shared" si="82"/>
        <v>0</v>
      </c>
      <c r="BU76" s="226">
        <v>0</v>
      </c>
      <c r="BV76" s="226">
        <f t="shared" si="83"/>
        <v>0</v>
      </c>
      <c r="BW76" s="225">
        <f t="shared" si="84"/>
        <v>0</v>
      </c>
      <c r="BX76" s="227">
        <f t="shared" si="85"/>
        <v>0</v>
      </c>
      <c r="BY76" s="228">
        <v>0</v>
      </c>
      <c r="BZ76" s="228">
        <f t="shared" si="86"/>
        <v>0</v>
      </c>
      <c r="CA76" s="228">
        <f t="shared" si="87"/>
        <v>0</v>
      </c>
      <c r="CB76" s="228">
        <v>0</v>
      </c>
      <c r="CC76" s="228">
        <f t="shared" si="88"/>
        <v>0</v>
      </c>
      <c r="CD76" s="227">
        <f t="shared" si="89"/>
        <v>0</v>
      </c>
      <c r="CE76" s="395">
        <f t="shared" si="90"/>
        <v>0</v>
      </c>
      <c r="CF76" s="396">
        <v>0</v>
      </c>
      <c r="CG76" s="396">
        <f t="shared" si="45"/>
        <v>0</v>
      </c>
      <c r="CH76" s="396">
        <f t="shared" si="91"/>
        <v>0</v>
      </c>
      <c r="CI76" s="396">
        <v>0</v>
      </c>
      <c r="CJ76" s="396">
        <f t="shared" si="46"/>
        <v>0</v>
      </c>
      <c r="CK76" s="395">
        <f t="shared" si="92"/>
        <v>0</v>
      </c>
      <c r="CL76" s="229">
        <f t="shared" si="93"/>
        <v>0</v>
      </c>
      <c r="CM76" s="230">
        <v>0</v>
      </c>
      <c r="CN76" s="230">
        <f t="shared" ref="CN76:CN141" si="96">IF(CL76=" "," ", ROUND(+CL76*Y76/12,2))</f>
        <v>0</v>
      </c>
      <c r="CO76" s="230">
        <f t="shared" ref="CO76:CO141" si="97">CM76+CN76</f>
        <v>0</v>
      </c>
      <c r="CP76" s="230">
        <v>0</v>
      </c>
      <c r="CQ76" s="230">
        <f t="shared" ref="CQ76:CQ141" si="98">ROUND(CN76*$AC$1,2)</f>
        <v>0</v>
      </c>
      <c r="CR76" s="229">
        <f t="shared" ref="CR76:CR141" si="99">CP76+CQ76</f>
        <v>0</v>
      </c>
    </row>
    <row r="77" spans="1:96" s="251" customFormat="1">
      <c r="A77" s="232"/>
      <c r="B77" s="232"/>
      <c r="C77" s="233" t="s">
        <v>147</v>
      </c>
      <c r="D77" s="252" t="s">
        <v>152</v>
      </c>
      <c r="E77" s="213">
        <v>2331.2199999999998</v>
      </c>
      <c r="F77" s="213"/>
      <c r="G77" s="214">
        <v>0</v>
      </c>
      <c r="H77" s="213"/>
      <c r="I77" s="214">
        <v>0</v>
      </c>
      <c r="J77" s="213"/>
      <c r="K77" s="214">
        <v>0</v>
      </c>
      <c r="L77" s="213"/>
      <c r="M77" s="214">
        <v>0</v>
      </c>
      <c r="N77" s="214"/>
      <c r="O77" s="214">
        <v>0</v>
      </c>
      <c r="P77" s="214"/>
      <c r="Q77" s="214">
        <v>0</v>
      </c>
      <c r="R77" s="214"/>
      <c r="S77" s="214">
        <v>-4.5474735088646412E-13</v>
      </c>
      <c r="T77" s="214"/>
      <c r="U77" s="214">
        <f t="shared" si="95"/>
        <v>0</v>
      </c>
      <c r="V77" s="214"/>
      <c r="W77" s="214">
        <v>2331.2199999999993</v>
      </c>
      <c r="X77" s="214"/>
      <c r="Y77" s="235">
        <v>0.2</v>
      </c>
      <c r="Z77" s="236"/>
      <c r="AA77" s="377">
        <f t="shared" si="76"/>
        <v>2331.2199999999993</v>
      </c>
      <c r="AB77" s="378">
        <v>3729.599999999994</v>
      </c>
      <c r="AC77" s="377">
        <f t="shared" si="94"/>
        <v>38.85</v>
      </c>
      <c r="AD77" s="375">
        <f t="shared" si="77"/>
        <v>3768.4499999999939</v>
      </c>
      <c r="AE77" s="378">
        <v>3677.5599999999977</v>
      </c>
      <c r="AF77" s="377">
        <f t="shared" si="78"/>
        <v>38.85</v>
      </c>
      <c r="AG77" s="377">
        <f t="shared" si="79"/>
        <v>3716.4099999999976</v>
      </c>
      <c r="AH77" s="217">
        <f t="shared" si="51"/>
        <v>2331.2199999999998</v>
      </c>
      <c r="AI77" s="237">
        <v>2253.2999999999975</v>
      </c>
      <c r="AJ77" s="217">
        <f t="shared" si="52"/>
        <v>38.85</v>
      </c>
      <c r="AK77" s="237">
        <f t="shared" si="53"/>
        <v>2292.1499999999974</v>
      </c>
      <c r="AL77" s="237">
        <v>2223.2999999999984</v>
      </c>
      <c r="AM77" s="217">
        <f t="shared" si="54"/>
        <v>38.85</v>
      </c>
      <c r="AN77" s="237">
        <f t="shared" si="55"/>
        <v>2262.1499999999983</v>
      </c>
      <c r="AO77" s="218">
        <f t="shared" si="56"/>
        <v>0</v>
      </c>
      <c r="AP77" s="218">
        <v>0</v>
      </c>
      <c r="AQ77" s="218">
        <f t="shared" si="57"/>
        <v>0</v>
      </c>
      <c r="AR77" s="238">
        <f t="shared" si="58"/>
        <v>0</v>
      </c>
      <c r="AS77" s="218">
        <v>0</v>
      </c>
      <c r="AT77" s="218">
        <f t="shared" si="59"/>
        <v>0</v>
      </c>
      <c r="AU77" s="238">
        <f t="shared" si="60"/>
        <v>0</v>
      </c>
      <c r="AV77" s="219">
        <f t="shared" si="75"/>
        <v>0</v>
      </c>
      <c r="AW77" s="219">
        <v>0</v>
      </c>
      <c r="AX77" s="220">
        <f t="shared" si="61"/>
        <v>0</v>
      </c>
      <c r="AY77" s="219">
        <f t="shared" si="62"/>
        <v>0</v>
      </c>
      <c r="AZ77" s="220">
        <v>0</v>
      </c>
      <c r="BA77" s="220">
        <f t="shared" si="63"/>
        <v>0</v>
      </c>
      <c r="BB77" s="219">
        <f t="shared" si="64"/>
        <v>0</v>
      </c>
      <c r="BC77" s="221">
        <f t="shared" si="65"/>
        <v>0</v>
      </c>
      <c r="BD77" s="222">
        <v>0</v>
      </c>
      <c r="BE77" s="222">
        <f t="shared" si="66"/>
        <v>0</v>
      </c>
      <c r="BF77" s="221">
        <f t="shared" si="67"/>
        <v>0</v>
      </c>
      <c r="BG77" s="222">
        <v>0</v>
      </c>
      <c r="BH77" s="222">
        <f t="shared" si="68"/>
        <v>0</v>
      </c>
      <c r="BI77" s="221">
        <f t="shared" si="69"/>
        <v>0</v>
      </c>
      <c r="BJ77" s="223">
        <f t="shared" si="70"/>
        <v>0</v>
      </c>
      <c r="BK77" s="224">
        <v>0</v>
      </c>
      <c r="BL77" s="224">
        <f t="shared" si="71"/>
        <v>0</v>
      </c>
      <c r="BM77" s="224">
        <f t="shared" si="72"/>
        <v>0</v>
      </c>
      <c r="BN77" s="224">
        <v>0</v>
      </c>
      <c r="BO77" s="224">
        <f t="shared" si="73"/>
        <v>0</v>
      </c>
      <c r="BP77" s="223">
        <f t="shared" si="74"/>
        <v>0</v>
      </c>
      <c r="BQ77" s="225">
        <f t="shared" si="80"/>
        <v>0</v>
      </c>
      <c r="BR77" s="226">
        <v>0</v>
      </c>
      <c r="BS77" s="226">
        <f t="shared" si="81"/>
        <v>0</v>
      </c>
      <c r="BT77" s="226">
        <f t="shared" si="82"/>
        <v>0</v>
      </c>
      <c r="BU77" s="226">
        <v>0</v>
      </c>
      <c r="BV77" s="226">
        <f t="shared" si="83"/>
        <v>0</v>
      </c>
      <c r="BW77" s="225">
        <f t="shared" si="84"/>
        <v>0</v>
      </c>
      <c r="BX77" s="227">
        <f t="shared" si="85"/>
        <v>0</v>
      </c>
      <c r="BY77" s="228">
        <v>0</v>
      </c>
      <c r="BZ77" s="228">
        <f t="shared" si="86"/>
        <v>0</v>
      </c>
      <c r="CA77" s="228">
        <f t="shared" si="87"/>
        <v>0</v>
      </c>
      <c r="CB77" s="228">
        <v>0</v>
      </c>
      <c r="CC77" s="228">
        <f t="shared" si="88"/>
        <v>0</v>
      </c>
      <c r="CD77" s="227">
        <f t="shared" si="89"/>
        <v>0</v>
      </c>
      <c r="CE77" s="395">
        <f t="shared" si="90"/>
        <v>-4.5474735088646412E-13</v>
      </c>
      <c r="CF77" s="396">
        <v>0</v>
      </c>
      <c r="CG77" s="396">
        <f t="shared" si="45"/>
        <v>0</v>
      </c>
      <c r="CH77" s="396">
        <f t="shared" si="91"/>
        <v>0</v>
      </c>
      <c r="CI77" s="396">
        <v>0</v>
      </c>
      <c r="CJ77" s="396">
        <f t="shared" si="46"/>
        <v>0</v>
      </c>
      <c r="CK77" s="395">
        <f t="shared" si="92"/>
        <v>0</v>
      </c>
      <c r="CL77" s="229">
        <f t="shared" si="93"/>
        <v>0</v>
      </c>
      <c r="CM77" s="230">
        <v>0</v>
      </c>
      <c r="CN77" s="230">
        <f t="shared" si="96"/>
        <v>0</v>
      </c>
      <c r="CO77" s="230">
        <f t="shared" si="97"/>
        <v>0</v>
      </c>
      <c r="CP77" s="230">
        <v>0</v>
      </c>
      <c r="CQ77" s="230">
        <f t="shared" si="98"/>
        <v>0</v>
      </c>
      <c r="CR77" s="229">
        <f t="shared" si="99"/>
        <v>0</v>
      </c>
    </row>
    <row r="78" spans="1:96" s="251" customFormat="1">
      <c r="A78" s="232"/>
      <c r="B78" s="232"/>
      <c r="C78" s="233" t="s">
        <v>147</v>
      </c>
      <c r="D78" s="232" t="s">
        <v>153</v>
      </c>
      <c r="E78" s="213">
        <v>325.12</v>
      </c>
      <c r="F78" s="213"/>
      <c r="G78" s="214">
        <v>0</v>
      </c>
      <c r="H78" s="213"/>
      <c r="I78" s="214">
        <v>0</v>
      </c>
      <c r="J78" s="213"/>
      <c r="K78" s="214">
        <v>0</v>
      </c>
      <c r="L78" s="213"/>
      <c r="M78" s="214">
        <v>0</v>
      </c>
      <c r="N78" s="214"/>
      <c r="O78" s="214">
        <v>0</v>
      </c>
      <c r="P78" s="214"/>
      <c r="Q78" s="214">
        <v>0</v>
      </c>
      <c r="R78" s="214"/>
      <c r="S78" s="214">
        <v>0</v>
      </c>
      <c r="T78" s="214"/>
      <c r="U78" s="214">
        <f t="shared" si="95"/>
        <v>0</v>
      </c>
      <c r="V78" s="214"/>
      <c r="W78" s="214">
        <v>325.12</v>
      </c>
      <c r="X78" s="214"/>
      <c r="Y78" s="235">
        <v>0.2</v>
      </c>
      <c r="Z78" s="236"/>
      <c r="AA78" s="377">
        <f t="shared" si="76"/>
        <v>325.12</v>
      </c>
      <c r="AB78" s="378">
        <v>520.32000000000039</v>
      </c>
      <c r="AC78" s="377">
        <f t="shared" si="94"/>
        <v>5.42</v>
      </c>
      <c r="AD78" s="375">
        <f t="shared" si="77"/>
        <v>525.74000000000035</v>
      </c>
      <c r="AE78" s="378">
        <v>513.03999999999905</v>
      </c>
      <c r="AF78" s="377">
        <f t="shared" si="78"/>
        <v>5.42</v>
      </c>
      <c r="AG78" s="377">
        <f t="shared" si="79"/>
        <v>518.45999999999901</v>
      </c>
      <c r="AH78" s="217">
        <f t="shared" si="51"/>
        <v>325.12</v>
      </c>
      <c r="AI78" s="237">
        <v>314.3599999999999</v>
      </c>
      <c r="AJ78" s="217">
        <f t="shared" si="52"/>
        <v>5.42</v>
      </c>
      <c r="AK78" s="237">
        <f t="shared" si="53"/>
        <v>319.77999999999992</v>
      </c>
      <c r="AL78" s="237">
        <v>310.12000000000006</v>
      </c>
      <c r="AM78" s="217">
        <f t="shared" si="54"/>
        <v>5.42</v>
      </c>
      <c r="AN78" s="237">
        <f t="shared" si="55"/>
        <v>315.54000000000008</v>
      </c>
      <c r="AO78" s="218">
        <f t="shared" si="56"/>
        <v>0</v>
      </c>
      <c r="AP78" s="218">
        <v>0</v>
      </c>
      <c r="AQ78" s="218">
        <f t="shared" si="57"/>
        <v>0</v>
      </c>
      <c r="AR78" s="238">
        <f t="shared" si="58"/>
        <v>0</v>
      </c>
      <c r="AS78" s="218">
        <v>0</v>
      </c>
      <c r="AT78" s="218">
        <f t="shared" si="59"/>
        <v>0</v>
      </c>
      <c r="AU78" s="238">
        <f t="shared" si="60"/>
        <v>0</v>
      </c>
      <c r="AV78" s="219">
        <f t="shared" si="75"/>
        <v>0</v>
      </c>
      <c r="AW78" s="219">
        <v>0</v>
      </c>
      <c r="AX78" s="220">
        <f t="shared" si="61"/>
        <v>0</v>
      </c>
      <c r="AY78" s="219">
        <f t="shared" si="62"/>
        <v>0</v>
      </c>
      <c r="AZ78" s="220">
        <v>0</v>
      </c>
      <c r="BA78" s="220">
        <f t="shared" si="63"/>
        <v>0</v>
      </c>
      <c r="BB78" s="219">
        <f t="shared" si="64"/>
        <v>0</v>
      </c>
      <c r="BC78" s="221">
        <f t="shared" si="65"/>
        <v>0</v>
      </c>
      <c r="BD78" s="222">
        <v>0</v>
      </c>
      <c r="BE78" s="222">
        <f t="shared" si="66"/>
        <v>0</v>
      </c>
      <c r="BF78" s="221">
        <f t="shared" si="67"/>
        <v>0</v>
      </c>
      <c r="BG78" s="222">
        <v>0</v>
      </c>
      <c r="BH78" s="222">
        <f t="shared" si="68"/>
        <v>0</v>
      </c>
      <c r="BI78" s="221">
        <f t="shared" si="69"/>
        <v>0</v>
      </c>
      <c r="BJ78" s="223">
        <f t="shared" si="70"/>
        <v>0</v>
      </c>
      <c r="BK78" s="224">
        <v>0</v>
      </c>
      <c r="BL78" s="224">
        <f t="shared" si="71"/>
        <v>0</v>
      </c>
      <c r="BM78" s="224">
        <f t="shared" si="72"/>
        <v>0</v>
      </c>
      <c r="BN78" s="224">
        <v>0</v>
      </c>
      <c r="BO78" s="224">
        <f t="shared" si="73"/>
        <v>0</v>
      </c>
      <c r="BP78" s="223">
        <f t="shared" si="74"/>
        <v>0</v>
      </c>
      <c r="BQ78" s="225">
        <f t="shared" si="80"/>
        <v>0</v>
      </c>
      <c r="BR78" s="226">
        <v>0</v>
      </c>
      <c r="BS78" s="226">
        <f t="shared" si="81"/>
        <v>0</v>
      </c>
      <c r="BT78" s="226">
        <f t="shared" si="82"/>
        <v>0</v>
      </c>
      <c r="BU78" s="226">
        <v>0</v>
      </c>
      <c r="BV78" s="226">
        <f t="shared" si="83"/>
        <v>0</v>
      </c>
      <c r="BW78" s="225">
        <f t="shared" si="84"/>
        <v>0</v>
      </c>
      <c r="BX78" s="227">
        <f t="shared" si="85"/>
        <v>0</v>
      </c>
      <c r="BY78" s="228">
        <v>0</v>
      </c>
      <c r="BZ78" s="228">
        <f t="shared" si="86"/>
        <v>0</v>
      </c>
      <c r="CA78" s="228">
        <f t="shared" si="87"/>
        <v>0</v>
      </c>
      <c r="CB78" s="228">
        <v>0</v>
      </c>
      <c r="CC78" s="228">
        <f t="shared" si="88"/>
        <v>0</v>
      </c>
      <c r="CD78" s="227">
        <f t="shared" si="89"/>
        <v>0</v>
      </c>
      <c r="CE78" s="395">
        <f t="shared" si="90"/>
        <v>0</v>
      </c>
      <c r="CF78" s="396">
        <v>0</v>
      </c>
      <c r="CG78" s="396">
        <f t="shared" ref="CG78:CG145" si="100">IF(CE78=" "," ", ROUND(+CE78*Y78/12,2))</f>
        <v>0</v>
      </c>
      <c r="CH78" s="396">
        <f t="shared" si="91"/>
        <v>0</v>
      </c>
      <c r="CI78" s="396">
        <v>0</v>
      </c>
      <c r="CJ78" s="396">
        <f t="shared" ref="CJ78:CJ145" si="101">ROUND(CG78*$AC$1,2)</f>
        <v>0</v>
      </c>
      <c r="CK78" s="395">
        <f t="shared" si="92"/>
        <v>0</v>
      </c>
      <c r="CL78" s="229">
        <f t="shared" si="93"/>
        <v>0</v>
      </c>
      <c r="CM78" s="230">
        <v>0</v>
      </c>
      <c r="CN78" s="230">
        <f t="shared" si="96"/>
        <v>0</v>
      </c>
      <c r="CO78" s="230">
        <f t="shared" si="97"/>
        <v>0</v>
      </c>
      <c r="CP78" s="230">
        <v>0</v>
      </c>
      <c r="CQ78" s="230">
        <f t="shared" si="98"/>
        <v>0</v>
      </c>
      <c r="CR78" s="229">
        <f t="shared" si="99"/>
        <v>0</v>
      </c>
    </row>
    <row r="79" spans="1:96" s="251" customFormat="1">
      <c r="A79" s="232"/>
      <c r="B79" s="232"/>
      <c r="C79" s="233" t="s">
        <v>147</v>
      </c>
      <c r="D79" s="252" t="s">
        <v>154</v>
      </c>
      <c r="E79" s="213">
        <v>212.26</v>
      </c>
      <c r="F79" s="213"/>
      <c r="G79" s="214">
        <v>0</v>
      </c>
      <c r="H79" s="213"/>
      <c r="I79" s="214">
        <v>0</v>
      </c>
      <c r="J79" s="213"/>
      <c r="K79" s="214">
        <v>5.6843418860808015E-14</v>
      </c>
      <c r="L79" s="213"/>
      <c r="M79" s="214">
        <v>0</v>
      </c>
      <c r="N79" s="214"/>
      <c r="O79" s="214">
        <v>0</v>
      </c>
      <c r="P79" s="214"/>
      <c r="Q79" s="214">
        <v>0</v>
      </c>
      <c r="R79" s="214"/>
      <c r="S79" s="214">
        <v>0</v>
      </c>
      <c r="T79" s="214"/>
      <c r="U79" s="214">
        <f t="shared" si="95"/>
        <v>0</v>
      </c>
      <c r="V79" s="214"/>
      <c r="W79" s="214">
        <v>212.26000000000005</v>
      </c>
      <c r="X79" s="214"/>
      <c r="Y79" s="235">
        <v>0.2</v>
      </c>
      <c r="Z79" s="236"/>
      <c r="AA79" s="377">
        <f t="shared" si="76"/>
        <v>212.26000000000005</v>
      </c>
      <c r="AB79" s="378">
        <v>339.84000000000032</v>
      </c>
      <c r="AC79" s="377">
        <f t="shared" si="94"/>
        <v>3.54</v>
      </c>
      <c r="AD79" s="375">
        <f t="shared" si="77"/>
        <v>343.38000000000034</v>
      </c>
      <c r="AE79" s="378">
        <v>335.29000000000053</v>
      </c>
      <c r="AF79" s="377">
        <f t="shared" si="78"/>
        <v>3.54</v>
      </c>
      <c r="AG79" s="377">
        <f t="shared" si="79"/>
        <v>338.83000000000055</v>
      </c>
      <c r="AH79" s="217">
        <f t="shared" si="51"/>
        <v>212.26</v>
      </c>
      <c r="AI79" s="237">
        <v>2001.4899999999982</v>
      </c>
      <c r="AJ79" s="217">
        <f t="shared" si="52"/>
        <v>3.54</v>
      </c>
      <c r="AK79" s="237">
        <f t="shared" si="53"/>
        <v>2005.0299999999982</v>
      </c>
      <c r="AL79" s="237">
        <v>1971.9799999999996</v>
      </c>
      <c r="AM79" s="217">
        <f t="shared" si="54"/>
        <v>3.54</v>
      </c>
      <c r="AN79" s="237">
        <f t="shared" si="55"/>
        <v>1975.5199999999995</v>
      </c>
      <c r="AO79" s="218">
        <f t="shared" si="56"/>
        <v>0</v>
      </c>
      <c r="AP79" s="218">
        <v>3636.8200000000011</v>
      </c>
      <c r="AQ79" s="218">
        <f t="shared" si="57"/>
        <v>0</v>
      </c>
      <c r="AR79" s="238">
        <f t="shared" si="58"/>
        <v>3636.8200000000011</v>
      </c>
      <c r="AS79" s="218">
        <v>3582.1399999999981</v>
      </c>
      <c r="AT79" s="218">
        <f t="shared" si="59"/>
        <v>0</v>
      </c>
      <c r="AU79" s="238">
        <f t="shared" si="60"/>
        <v>3582.1399999999981</v>
      </c>
      <c r="AV79" s="219">
        <f t="shared" si="75"/>
        <v>0</v>
      </c>
      <c r="AW79" s="219">
        <v>0</v>
      </c>
      <c r="AX79" s="220">
        <f t="shared" si="61"/>
        <v>0</v>
      </c>
      <c r="AY79" s="219">
        <f t="shared" si="62"/>
        <v>0</v>
      </c>
      <c r="AZ79" s="220">
        <v>0</v>
      </c>
      <c r="BA79" s="220">
        <f t="shared" si="63"/>
        <v>0</v>
      </c>
      <c r="BB79" s="219">
        <f t="shared" si="64"/>
        <v>0</v>
      </c>
      <c r="BC79" s="221">
        <f t="shared" si="65"/>
        <v>5.6843418860808015E-14</v>
      </c>
      <c r="BD79" s="222">
        <v>0</v>
      </c>
      <c r="BE79" s="222">
        <f t="shared" si="66"/>
        <v>0</v>
      </c>
      <c r="BF79" s="221">
        <f t="shared" si="67"/>
        <v>0</v>
      </c>
      <c r="BG79" s="222">
        <v>0</v>
      </c>
      <c r="BH79" s="222">
        <f t="shared" si="68"/>
        <v>0</v>
      </c>
      <c r="BI79" s="221">
        <f t="shared" si="69"/>
        <v>0</v>
      </c>
      <c r="BJ79" s="223">
        <f t="shared" si="70"/>
        <v>0</v>
      </c>
      <c r="BK79" s="224">
        <v>0</v>
      </c>
      <c r="BL79" s="224">
        <f t="shared" si="71"/>
        <v>0</v>
      </c>
      <c r="BM79" s="224">
        <f t="shared" si="72"/>
        <v>0</v>
      </c>
      <c r="BN79" s="224">
        <v>0</v>
      </c>
      <c r="BO79" s="224">
        <f t="shared" si="73"/>
        <v>0</v>
      </c>
      <c r="BP79" s="223">
        <f t="shared" si="74"/>
        <v>0</v>
      </c>
      <c r="BQ79" s="225">
        <f t="shared" si="80"/>
        <v>0</v>
      </c>
      <c r="BR79" s="226">
        <v>0</v>
      </c>
      <c r="BS79" s="226">
        <f t="shared" si="81"/>
        <v>0</v>
      </c>
      <c r="BT79" s="226">
        <f t="shared" si="82"/>
        <v>0</v>
      </c>
      <c r="BU79" s="226">
        <v>0</v>
      </c>
      <c r="BV79" s="226">
        <f t="shared" si="83"/>
        <v>0</v>
      </c>
      <c r="BW79" s="225">
        <f t="shared" si="84"/>
        <v>0</v>
      </c>
      <c r="BX79" s="227">
        <f t="shared" si="85"/>
        <v>0</v>
      </c>
      <c r="BY79" s="228">
        <v>0</v>
      </c>
      <c r="BZ79" s="228">
        <f t="shared" si="86"/>
        <v>0</v>
      </c>
      <c r="CA79" s="228">
        <f t="shared" si="87"/>
        <v>0</v>
      </c>
      <c r="CB79" s="228">
        <v>0</v>
      </c>
      <c r="CC79" s="228">
        <f t="shared" si="88"/>
        <v>0</v>
      </c>
      <c r="CD79" s="227">
        <f t="shared" si="89"/>
        <v>0</v>
      </c>
      <c r="CE79" s="395">
        <f t="shared" si="90"/>
        <v>0</v>
      </c>
      <c r="CF79" s="396">
        <v>0</v>
      </c>
      <c r="CG79" s="396">
        <f t="shared" si="100"/>
        <v>0</v>
      </c>
      <c r="CH79" s="396">
        <f t="shared" si="91"/>
        <v>0</v>
      </c>
      <c r="CI79" s="396">
        <v>0</v>
      </c>
      <c r="CJ79" s="396">
        <f t="shared" si="101"/>
        <v>0</v>
      </c>
      <c r="CK79" s="395">
        <f t="shared" si="92"/>
        <v>0</v>
      </c>
      <c r="CL79" s="229">
        <f t="shared" si="93"/>
        <v>0</v>
      </c>
      <c r="CM79" s="230">
        <v>0</v>
      </c>
      <c r="CN79" s="230">
        <f t="shared" si="96"/>
        <v>0</v>
      </c>
      <c r="CO79" s="230">
        <f t="shared" si="97"/>
        <v>0</v>
      </c>
      <c r="CP79" s="230">
        <v>0</v>
      </c>
      <c r="CQ79" s="230">
        <f t="shared" si="98"/>
        <v>0</v>
      </c>
      <c r="CR79" s="229">
        <f t="shared" si="99"/>
        <v>0</v>
      </c>
    </row>
    <row r="80" spans="1:96" s="251" customFormat="1">
      <c r="A80" s="232"/>
      <c r="B80" s="232"/>
      <c r="C80" s="233" t="s">
        <v>147</v>
      </c>
      <c r="D80" s="252" t="s">
        <v>155</v>
      </c>
      <c r="E80" s="213">
        <v>0</v>
      </c>
      <c r="F80" s="213"/>
      <c r="G80" s="214">
        <v>0</v>
      </c>
      <c r="H80" s="213"/>
      <c r="I80" s="214">
        <v>0</v>
      </c>
      <c r="J80" s="213"/>
      <c r="K80" s="214">
        <v>0</v>
      </c>
      <c r="L80" s="213"/>
      <c r="M80" s="214">
        <v>0</v>
      </c>
      <c r="N80" s="214"/>
      <c r="O80" s="214">
        <v>0</v>
      </c>
      <c r="P80" s="214"/>
      <c r="Q80" s="214">
        <v>0</v>
      </c>
      <c r="R80" s="214"/>
      <c r="S80" s="214">
        <v>0</v>
      </c>
      <c r="T80" s="214"/>
      <c r="U80" s="214">
        <f t="shared" si="95"/>
        <v>0</v>
      </c>
      <c r="V80" s="214"/>
      <c r="W80" s="214">
        <v>0</v>
      </c>
      <c r="X80" s="214"/>
      <c r="Y80" s="235">
        <v>0.2</v>
      </c>
      <c r="Z80" s="236"/>
      <c r="AA80" s="377">
        <f t="shared" si="76"/>
        <v>0</v>
      </c>
      <c r="AB80" s="378">
        <v>0</v>
      </c>
      <c r="AC80" s="377">
        <f t="shared" si="94"/>
        <v>0</v>
      </c>
      <c r="AD80" s="375">
        <f t="shared" si="77"/>
        <v>0</v>
      </c>
      <c r="AE80" s="378">
        <v>0</v>
      </c>
      <c r="AF80" s="377">
        <f t="shared" si="78"/>
        <v>0</v>
      </c>
      <c r="AG80" s="377">
        <f t="shared" si="79"/>
        <v>0</v>
      </c>
      <c r="AH80" s="217">
        <f t="shared" si="51"/>
        <v>0</v>
      </c>
      <c r="AI80" s="237">
        <v>3552.1699999999996</v>
      </c>
      <c r="AJ80" s="217">
        <f t="shared" si="52"/>
        <v>0</v>
      </c>
      <c r="AK80" s="237">
        <f t="shared" si="53"/>
        <v>3552.1699999999996</v>
      </c>
      <c r="AL80" s="237">
        <v>3498.9899999999975</v>
      </c>
      <c r="AM80" s="217">
        <f t="shared" si="54"/>
        <v>0</v>
      </c>
      <c r="AN80" s="237">
        <f t="shared" si="55"/>
        <v>3498.9899999999975</v>
      </c>
      <c r="AO80" s="218">
        <f t="shared" si="56"/>
        <v>0</v>
      </c>
      <c r="AP80" s="218">
        <v>9.3599999999999941</v>
      </c>
      <c r="AQ80" s="218">
        <f t="shared" si="57"/>
        <v>0</v>
      </c>
      <c r="AR80" s="238">
        <f t="shared" si="58"/>
        <v>9.3599999999999941</v>
      </c>
      <c r="AS80" s="218">
        <v>9.3599999999999941</v>
      </c>
      <c r="AT80" s="218">
        <f t="shared" si="59"/>
        <v>0</v>
      </c>
      <c r="AU80" s="238">
        <f t="shared" si="60"/>
        <v>9.3599999999999941</v>
      </c>
      <c r="AV80" s="219">
        <f t="shared" si="75"/>
        <v>0</v>
      </c>
      <c r="AW80" s="219">
        <v>0</v>
      </c>
      <c r="AX80" s="220">
        <f t="shared" si="61"/>
        <v>0</v>
      </c>
      <c r="AY80" s="219">
        <f t="shared" si="62"/>
        <v>0</v>
      </c>
      <c r="AZ80" s="220">
        <v>0</v>
      </c>
      <c r="BA80" s="220">
        <f t="shared" si="63"/>
        <v>0</v>
      </c>
      <c r="BB80" s="219">
        <f t="shared" si="64"/>
        <v>0</v>
      </c>
      <c r="BC80" s="221">
        <f t="shared" si="65"/>
        <v>0</v>
      </c>
      <c r="BD80" s="222">
        <v>0</v>
      </c>
      <c r="BE80" s="222">
        <f t="shared" si="66"/>
        <v>0</v>
      </c>
      <c r="BF80" s="221">
        <f t="shared" si="67"/>
        <v>0</v>
      </c>
      <c r="BG80" s="222">
        <v>0</v>
      </c>
      <c r="BH80" s="222">
        <f t="shared" si="68"/>
        <v>0</v>
      </c>
      <c r="BI80" s="221">
        <f t="shared" si="69"/>
        <v>0</v>
      </c>
      <c r="BJ80" s="223">
        <f t="shared" si="70"/>
        <v>0</v>
      </c>
      <c r="BK80" s="224">
        <v>0</v>
      </c>
      <c r="BL80" s="224">
        <f t="shared" si="71"/>
        <v>0</v>
      </c>
      <c r="BM80" s="224">
        <f t="shared" si="72"/>
        <v>0</v>
      </c>
      <c r="BN80" s="224">
        <v>0</v>
      </c>
      <c r="BO80" s="224">
        <f t="shared" si="73"/>
        <v>0</v>
      </c>
      <c r="BP80" s="223">
        <f t="shared" si="74"/>
        <v>0</v>
      </c>
      <c r="BQ80" s="225">
        <f t="shared" si="80"/>
        <v>0</v>
      </c>
      <c r="BR80" s="226">
        <v>0</v>
      </c>
      <c r="BS80" s="226">
        <f t="shared" si="81"/>
        <v>0</v>
      </c>
      <c r="BT80" s="226">
        <f t="shared" si="82"/>
        <v>0</v>
      </c>
      <c r="BU80" s="226">
        <v>0</v>
      </c>
      <c r="BV80" s="226">
        <f t="shared" si="83"/>
        <v>0</v>
      </c>
      <c r="BW80" s="225">
        <f t="shared" si="84"/>
        <v>0</v>
      </c>
      <c r="BX80" s="227">
        <f t="shared" si="85"/>
        <v>0</v>
      </c>
      <c r="BY80" s="228">
        <v>0</v>
      </c>
      <c r="BZ80" s="228">
        <f t="shared" si="86"/>
        <v>0</v>
      </c>
      <c r="CA80" s="228">
        <f t="shared" si="87"/>
        <v>0</v>
      </c>
      <c r="CB80" s="228">
        <v>0</v>
      </c>
      <c r="CC80" s="228">
        <f t="shared" si="88"/>
        <v>0</v>
      </c>
      <c r="CD80" s="227">
        <f t="shared" si="89"/>
        <v>0</v>
      </c>
      <c r="CE80" s="395">
        <f t="shared" si="90"/>
        <v>0</v>
      </c>
      <c r="CF80" s="396">
        <v>0</v>
      </c>
      <c r="CG80" s="396">
        <f t="shared" si="100"/>
        <v>0</v>
      </c>
      <c r="CH80" s="396">
        <f t="shared" si="91"/>
        <v>0</v>
      </c>
      <c r="CI80" s="396">
        <v>0</v>
      </c>
      <c r="CJ80" s="396">
        <f t="shared" si="101"/>
        <v>0</v>
      </c>
      <c r="CK80" s="395">
        <f t="shared" si="92"/>
        <v>0</v>
      </c>
      <c r="CL80" s="229">
        <f t="shared" si="93"/>
        <v>0</v>
      </c>
      <c r="CM80" s="230">
        <v>0</v>
      </c>
      <c r="CN80" s="230">
        <f t="shared" si="96"/>
        <v>0</v>
      </c>
      <c r="CO80" s="230">
        <f t="shared" si="97"/>
        <v>0</v>
      </c>
      <c r="CP80" s="230">
        <v>0</v>
      </c>
      <c r="CQ80" s="230">
        <f t="shared" si="98"/>
        <v>0</v>
      </c>
      <c r="CR80" s="229">
        <f t="shared" si="99"/>
        <v>0</v>
      </c>
    </row>
    <row r="81" spans="1:96" s="251" customFormat="1">
      <c r="A81" s="232"/>
      <c r="B81" s="232"/>
      <c r="C81" s="233" t="s">
        <v>147</v>
      </c>
      <c r="D81" s="252" t="s">
        <v>156</v>
      </c>
      <c r="E81" s="213">
        <v>0</v>
      </c>
      <c r="F81" s="213"/>
      <c r="G81" s="214">
        <v>0</v>
      </c>
      <c r="H81" s="213"/>
      <c r="I81" s="214">
        <v>0</v>
      </c>
      <c r="J81" s="213"/>
      <c r="K81" s="214">
        <v>0</v>
      </c>
      <c r="L81" s="213"/>
      <c r="M81" s="214">
        <v>0</v>
      </c>
      <c r="N81" s="214"/>
      <c r="O81" s="214">
        <v>0</v>
      </c>
      <c r="P81" s="214"/>
      <c r="Q81" s="214">
        <v>0</v>
      </c>
      <c r="R81" s="214"/>
      <c r="S81" s="214">
        <v>0</v>
      </c>
      <c r="T81" s="214"/>
      <c r="U81" s="214">
        <f t="shared" si="95"/>
        <v>0</v>
      </c>
      <c r="V81" s="214"/>
      <c r="W81" s="214">
        <v>0</v>
      </c>
      <c r="X81" s="214"/>
      <c r="Y81" s="235">
        <v>0.2</v>
      </c>
      <c r="Z81" s="236"/>
      <c r="AA81" s="377">
        <f t="shared" si="76"/>
        <v>0</v>
      </c>
      <c r="AB81" s="378">
        <v>0</v>
      </c>
      <c r="AC81" s="377">
        <f t="shared" si="94"/>
        <v>0</v>
      </c>
      <c r="AD81" s="375">
        <f t="shared" si="77"/>
        <v>0</v>
      </c>
      <c r="AE81" s="378">
        <v>0</v>
      </c>
      <c r="AF81" s="377">
        <f t="shared" si="78"/>
        <v>0</v>
      </c>
      <c r="AG81" s="377">
        <f t="shared" si="79"/>
        <v>0</v>
      </c>
      <c r="AH81" s="217">
        <f t="shared" si="51"/>
        <v>0</v>
      </c>
      <c r="AI81" s="237">
        <v>78.86999999999999</v>
      </c>
      <c r="AJ81" s="217">
        <f t="shared" si="52"/>
        <v>0</v>
      </c>
      <c r="AK81" s="237">
        <f t="shared" si="53"/>
        <v>78.86999999999999</v>
      </c>
      <c r="AL81" s="237">
        <v>77.739999999999966</v>
      </c>
      <c r="AM81" s="217">
        <f t="shared" si="54"/>
        <v>0</v>
      </c>
      <c r="AN81" s="237">
        <f t="shared" si="55"/>
        <v>77.739999999999966</v>
      </c>
      <c r="AO81" s="218">
        <f t="shared" si="56"/>
        <v>0</v>
      </c>
      <c r="AP81" s="218">
        <v>15.479999999999995</v>
      </c>
      <c r="AQ81" s="218">
        <f t="shared" si="57"/>
        <v>0</v>
      </c>
      <c r="AR81" s="238">
        <f t="shared" si="58"/>
        <v>15.479999999999995</v>
      </c>
      <c r="AS81" s="218">
        <v>15.139999999999993</v>
      </c>
      <c r="AT81" s="218">
        <f t="shared" si="59"/>
        <v>0</v>
      </c>
      <c r="AU81" s="238">
        <f t="shared" si="60"/>
        <v>15.139999999999993</v>
      </c>
      <c r="AV81" s="219">
        <f t="shared" si="75"/>
        <v>0</v>
      </c>
      <c r="AW81" s="219">
        <v>0</v>
      </c>
      <c r="AX81" s="220">
        <f t="shared" si="61"/>
        <v>0</v>
      </c>
      <c r="AY81" s="219">
        <f t="shared" si="62"/>
        <v>0</v>
      </c>
      <c r="AZ81" s="220">
        <v>0</v>
      </c>
      <c r="BA81" s="220">
        <f t="shared" si="63"/>
        <v>0</v>
      </c>
      <c r="BB81" s="219">
        <f t="shared" si="64"/>
        <v>0</v>
      </c>
      <c r="BC81" s="221">
        <f t="shared" si="65"/>
        <v>0</v>
      </c>
      <c r="BD81" s="222">
        <v>0</v>
      </c>
      <c r="BE81" s="222">
        <f t="shared" si="66"/>
        <v>0</v>
      </c>
      <c r="BF81" s="221">
        <f t="shared" si="67"/>
        <v>0</v>
      </c>
      <c r="BG81" s="222">
        <v>0</v>
      </c>
      <c r="BH81" s="222">
        <f t="shared" si="68"/>
        <v>0</v>
      </c>
      <c r="BI81" s="221">
        <f t="shared" si="69"/>
        <v>0</v>
      </c>
      <c r="BJ81" s="223">
        <f t="shared" si="70"/>
        <v>0</v>
      </c>
      <c r="BK81" s="224">
        <v>0</v>
      </c>
      <c r="BL81" s="224">
        <f t="shared" si="71"/>
        <v>0</v>
      </c>
      <c r="BM81" s="224">
        <f t="shared" si="72"/>
        <v>0</v>
      </c>
      <c r="BN81" s="224">
        <v>0</v>
      </c>
      <c r="BO81" s="224">
        <f t="shared" si="73"/>
        <v>0</v>
      </c>
      <c r="BP81" s="223">
        <f t="shared" si="74"/>
        <v>0</v>
      </c>
      <c r="BQ81" s="225">
        <f t="shared" si="80"/>
        <v>0</v>
      </c>
      <c r="BR81" s="226">
        <v>0</v>
      </c>
      <c r="BS81" s="226">
        <f t="shared" si="81"/>
        <v>0</v>
      </c>
      <c r="BT81" s="226">
        <f t="shared" si="82"/>
        <v>0</v>
      </c>
      <c r="BU81" s="226">
        <v>0</v>
      </c>
      <c r="BV81" s="226">
        <f t="shared" si="83"/>
        <v>0</v>
      </c>
      <c r="BW81" s="225">
        <f t="shared" si="84"/>
        <v>0</v>
      </c>
      <c r="BX81" s="227">
        <f t="shared" si="85"/>
        <v>0</v>
      </c>
      <c r="BY81" s="228">
        <v>0</v>
      </c>
      <c r="BZ81" s="228">
        <f t="shared" si="86"/>
        <v>0</v>
      </c>
      <c r="CA81" s="228">
        <f t="shared" si="87"/>
        <v>0</v>
      </c>
      <c r="CB81" s="228">
        <v>0</v>
      </c>
      <c r="CC81" s="228">
        <f t="shared" si="88"/>
        <v>0</v>
      </c>
      <c r="CD81" s="227">
        <f t="shared" si="89"/>
        <v>0</v>
      </c>
      <c r="CE81" s="395">
        <f t="shared" si="90"/>
        <v>0</v>
      </c>
      <c r="CF81" s="396">
        <v>0</v>
      </c>
      <c r="CG81" s="396">
        <f t="shared" si="100"/>
        <v>0</v>
      </c>
      <c r="CH81" s="396">
        <f t="shared" si="91"/>
        <v>0</v>
      </c>
      <c r="CI81" s="396">
        <v>0</v>
      </c>
      <c r="CJ81" s="396">
        <f t="shared" si="101"/>
        <v>0</v>
      </c>
      <c r="CK81" s="395">
        <f t="shared" si="92"/>
        <v>0</v>
      </c>
      <c r="CL81" s="229">
        <f t="shared" si="93"/>
        <v>0</v>
      </c>
      <c r="CM81" s="230">
        <v>0</v>
      </c>
      <c r="CN81" s="230">
        <f t="shared" si="96"/>
        <v>0</v>
      </c>
      <c r="CO81" s="230">
        <f t="shared" si="97"/>
        <v>0</v>
      </c>
      <c r="CP81" s="230">
        <v>0</v>
      </c>
      <c r="CQ81" s="230">
        <f t="shared" si="98"/>
        <v>0</v>
      </c>
      <c r="CR81" s="229">
        <f t="shared" si="99"/>
        <v>0</v>
      </c>
    </row>
    <row r="82" spans="1:96" s="251" customFormat="1">
      <c r="A82" s="232"/>
      <c r="B82" s="232"/>
      <c r="C82" s="233" t="s">
        <v>157</v>
      </c>
      <c r="D82" s="252" t="s">
        <v>158</v>
      </c>
      <c r="E82" s="213">
        <v>2849.48</v>
      </c>
      <c r="F82" s="213"/>
      <c r="G82" s="214">
        <v>6621.59</v>
      </c>
      <c r="H82" s="213"/>
      <c r="I82" s="214">
        <v>-0.40999999999985448</v>
      </c>
      <c r="J82" s="213"/>
      <c r="K82" s="214">
        <v>1.8189894035458565E-12</v>
      </c>
      <c r="L82" s="213"/>
      <c r="M82" s="214">
        <v>0</v>
      </c>
      <c r="N82" s="214"/>
      <c r="O82" s="214">
        <v>0</v>
      </c>
      <c r="P82" s="214"/>
      <c r="Q82" s="214">
        <v>0</v>
      </c>
      <c r="R82" s="214"/>
      <c r="S82" s="214">
        <v>-1.8189894035458565E-12</v>
      </c>
      <c r="T82" s="214"/>
      <c r="U82" s="214">
        <f t="shared" si="95"/>
        <v>0</v>
      </c>
      <c r="V82" s="214"/>
      <c r="W82" s="214">
        <v>9470.66</v>
      </c>
      <c r="X82" s="214"/>
      <c r="Y82" s="235">
        <v>0.2</v>
      </c>
      <c r="Z82" s="236"/>
      <c r="AA82" s="377">
        <f t="shared" si="76"/>
        <v>9470.66</v>
      </c>
      <c r="AB82" s="378">
        <v>14587.580000000011</v>
      </c>
      <c r="AC82" s="377">
        <f t="shared" si="94"/>
        <v>157.84</v>
      </c>
      <c r="AD82" s="375">
        <f t="shared" si="77"/>
        <v>14745.420000000011</v>
      </c>
      <c r="AE82" s="378">
        <v>14383.379999999981</v>
      </c>
      <c r="AF82" s="377">
        <f t="shared" si="78"/>
        <v>157.84</v>
      </c>
      <c r="AG82" s="377">
        <f t="shared" si="79"/>
        <v>14541.219999999981</v>
      </c>
      <c r="AH82" s="217">
        <f t="shared" si="51"/>
        <v>2849.48</v>
      </c>
      <c r="AI82" s="237">
        <v>15479.889999999992</v>
      </c>
      <c r="AJ82" s="217">
        <f t="shared" si="52"/>
        <v>47.49</v>
      </c>
      <c r="AK82" s="237">
        <f t="shared" si="53"/>
        <v>15527.379999999992</v>
      </c>
      <c r="AL82" s="237">
        <v>15252.180000000028</v>
      </c>
      <c r="AM82" s="217">
        <f t="shared" si="54"/>
        <v>47.49</v>
      </c>
      <c r="AN82" s="237">
        <f t="shared" si="55"/>
        <v>15299.670000000027</v>
      </c>
      <c r="AO82" s="218">
        <f t="shared" si="56"/>
        <v>6621.59</v>
      </c>
      <c r="AP82" s="218">
        <v>6988.5099999999929</v>
      </c>
      <c r="AQ82" s="218">
        <f t="shared" si="57"/>
        <v>110.36</v>
      </c>
      <c r="AR82" s="238">
        <f t="shared" si="58"/>
        <v>7098.8699999999926</v>
      </c>
      <c r="AS82" s="218">
        <v>6893.7800000000025</v>
      </c>
      <c r="AT82" s="218">
        <f t="shared" si="59"/>
        <v>110.36</v>
      </c>
      <c r="AU82" s="238">
        <f t="shared" si="60"/>
        <v>7004.1400000000021</v>
      </c>
      <c r="AV82" s="219">
        <f t="shared" si="75"/>
        <v>-0.40999999999985448</v>
      </c>
      <c r="AW82" s="219">
        <v>-0.73000000000000043</v>
      </c>
      <c r="AX82" s="220">
        <f t="shared" si="61"/>
        <v>-0.01</v>
      </c>
      <c r="AY82" s="219">
        <f t="shared" si="62"/>
        <v>-0.74000000000000044</v>
      </c>
      <c r="AZ82" s="220">
        <v>-0.73000000000000043</v>
      </c>
      <c r="BA82" s="220">
        <f t="shared" si="63"/>
        <v>-0.01</v>
      </c>
      <c r="BB82" s="219">
        <f t="shared" si="64"/>
        <v>-0.74000000000000044</v>
      </c>
      <c r="BC82" s="221">
        <f t="shared" si="65"/>
        <v>1.8189894035458565E-12</v>
      </c>
      <c r="BD82" s="222">
        <v>0</v>
      </c>
      <c r="BE82" s="222">
        <f t="shared" si="66"/>
        <v>0</v>
      </c>
      <c r="BF82" s="221">
        <f t="shared" si="67"/>
        <v>0</v>
      </c>
      <c r="BG82" s="222">
        <v>0</v>
      </c>
      <c r="BH82" s="222">
        <f t="shared" si="68"/>
        <v>0</v>
      </c>
      <c r="BI82" s="221">
        <f t="shared" si="69"/>
        <v>0</v>
      </c>
      <c r="BJ82" s="223">
        <f t="shared" si="70"/>
        <v>0</v>
      </c>
      <c r="BK82" s="224">
        <v>0</v>
      </c>
      <c r="BL82" s="224">
        <f t="shared" si="71"/>
        <v>0</v>
      </c>
      <c r="BM82" s="224">
        <f t="shared" si="72"/>
        <v>0</v>
      </c>
      <c r="BN82" s="224">
        <v>0</v>
      </c>
      <c r="BO82" s="224">
        <f t="shared" si="73"/>
        <v>0</v>
      </c>
      <c r="BP82" s="223">
        <f t="shared" si="74"/>
        <v>0</v>
      </c>
      <c r="BQ82" s="225">
        <f t="shared" si="80"/>
        <v>0</v>
      </c>
      <c r="BR82" s="226">
        <v>0</v>
      </c>
      <c r="BS82" s="226">
        <f t="shared" si="81"/>
        <v>0</v>
      </c>
      <c r="BT82" s="226">
        <f t="shared" si="82"/>
        <v>0</v>
      </c>
      <c r="BU82" s="226">
        <v>0</v>
      </c>
      <c r="BV82" s="226">
        <f t="shared" si="83"/>
        <v>0</v>
      </c>
      <c r="BW82" s="225">
        <f t="shared" si="84"/>
        <v>0</v>
      </c>
      <c r="BX82" s="227">
        <f t="shared" si="85"/>
        <v>0</v>
      </c>
      <c r="BY82" s="228">
        <v>0</v>
      </c>
      <c r="BZ82" s="228">
        <f t="shared" si="86"/>
        <v>0</v>
      </c>
      <c r="CA82" s="228">
        <f t="shared" si="87"/>
        <v>0</v>
      </c>
      <c r="CB82" s="228">
        <v>0</v>
      </c>
      <c r="CC82" s="228">
        <f t="shared" si="88"/>
        <v>0</v>
      </c>
      <c r="CD82" s="227">
        <f t="shared" si="89"/>
        <v>0</v>
      </c>
      <c r="CE82" s="395">
        <f t="shared" si="90"/>
        <v>-1.8189894035458565E-12</v>
      </c>
      <c r="CF82" s="396">
        <v>0</v>
      </c>
      <c r="CG82" s="396">
        <f t="shared" si="100"/>
        <v>0</v>
      </c>
      <c r="CH82" s="396">
        <f t="shared" si="91"/>
        <v>0</v>
      </c>
      <c r="CI82" s="396">
        <v>0</v>
      </c>
      <c r="CJ82" s="396">
        <f t="shared" si="101"/>
        <v>0</v>
      </c>
      <c r="CK82" s="395">
        <f t="shared" si="92"/>
        <v>0</v>
      </c>
      <c r="CL82" s="229">
        <f t="shared" si="93"/>
        <v>0</v>
      </c>
      <c r="CM82" s="230">
        <v>0</v>
      </c>
      <c r="CN82" s="230">
        <f t="shared" si="96"/>
        <v>0</v>
      </c>
      <c r="CO82" s="230">
        <f t="shared" si="97"/>
        <v>0</v>
      </c>
      <c r="CP82" s="230">
        <v>0</v>
      </c>
      <c r="CQ82" s="230">
        <f t="shared" si="98"/>
        <v>0</v>
      </c>
      <c r="CR82" s="229">
        <f t="shared" si="99"/>
        <v>0</v>
      </c>
    </row>
    <row r="83" spans="1:96" s="251" customFormat="1">
      <c r="A83" s="232"/>
      <c r="B83" s="232"/>
      <c r="C83" s="233" t="s">
        <v>157</v>
      </c>
      <c r="D83" s="252" t="s">
        <v>159</v>
      </c>
      <c r="E83" s="213">
        <v>5611.2999999999993</v>
      </c>
      <c r="F83" s="213"/>
      <c r="G83" s="214">
        <v>15.699999999999818</v>
      </c>
      <c r="H83" s="213"/>
      <c r="I83" s="214">
        <v>0</v>
      </c>
      <c r="J83" s="213"/>
      <c r="K83" s="214">
        <v>-9.0949470177292824E-13</v>
      </c>
      <c r="L83" s="213"/>
      <c r="M83" s="214">
        <v>0</v>
      </c>
      <c r="N83" s="214"/>
      <c r="O83" s="214">
        <v>0</v>
      </c>
      <c r="P83" s="214"/>
      <c r="Q83" s="214">
        <v>0</v>
      </c>
      <c r="R83" s="214"/>
      <c r="S83" s="214">
        <v>9.0949470177292824E-13</v>
      </c>
      <c r="T83" s="214"/>
      <c r="U83" s="214">
        <f t="shared" si="95"/>
        <v>0</v>
      </c>
      <c r="V83" s="214"/>
      <c r="W83" s="214">
        <v>5626.9999999999991</v>
      </c>
      <c r="X83" s="214"/>
      <c r="Y83" s="235">
        <v>0.2</v>
      </c>
      <c r="Z83" s="236"/>
      <c r="AA83" s="377">
        <f t="shared" si="76"/>
        <v>5626.9999999999991</v>
      </c>
      <c r="AB83" s="378">
        <v>9000.7699999999986</v>
      </c>
      <c r="AC83" s="377">
        <f t="shared" si="94"/>
        <v>93.78</v>
      </c>
      <c r="AD83" s="375">
        <f t="shared" si="77"/>
        <v>9094.5499999999993</v>
      </c>
      <c r="AE83" s="378">
        <v>8874.35</v>
      </c>
      <c r="AF83" s="377">
        <f t="shared" si="78"/>
        <v>93.78</v>
      </c>
      <c r="AG83" s="377">
        <f t="shared" si="79"/>
        <v>8968.130000000001</v>
      </c>
      <c r="AH83" s="217">
        <f t="shared" si="51"/>
        <v>5611.2999999999993</v>
      </c>
      <c r="AI83" s="237">
        <v>33879.86</v>
      </c>
      <c r="AJ83" s="217">
        <f t="shared" si="52"/>
        <v>93.52</v>
      </c>
      <c r="AK83" s="237">
        <f t="shared" si="53"/>
        <v>33973.379999999997</v>
      </c>
      <c r="AL83" s="237">
        <v>33380.549999999937</v>
      </c>
      <c r="AM83" s="217">
        <f t="shared" si="54"/>
        <v>93.52</v>
      </c>
      <c r="AN83" s="237">
        <f t="shared" si="55"/>
        <v>33474.069999999934</v>
      </c>
      <c r="AO83" s="218">
        <f t="shared" si="56"/>
        <v>15.699999999999818</v>
      </c>
      <c r="AP83" s="218">
        <v>8288.580000000009</v>
      </c>
      <c r="AQ83" s="218">
        <f t="shared" si="57"/>
        <v>0.26</v>
      </c>
      <c r="AR83" s="238">
        <f t="shared" si="58"/>
        <v>8288.8400000000092</v>
      </c>
      <c r="AS83" s="218">
        <v>8164.5100000000184</v>
      </c>
      <c r="AT83" s="218">
        <f t="shared" si="59"/>
        <v>0.26</v>
      </c>
      <c r="AU83" s="238">
        <f t="shared" si="60"/>
        <v>8164.7700000000186</v>
      </c>
      <c r="AV83" s="219">
        <f t="shared" si="75"/>
        <v>0</v>
      </c>
      <c r="AW83" s="219">
        <v>0</v>
      </c>
      <c r="AX83" s="220">
        <f t="shared" si="61"/>
        <v>0</v>
      </c>
      <c r="AY83" s="219">
        <f t="shared" si="62"/>
        <v>0</v>
      </c>
      <c r="AZ83" s="220">
        <v>0</v>
      </c>
      <c r="BA83" s="220">
        <f t="shared" si="63"/>
        <v>0</v>
      </c>
      <c r="BB83" s="219">
        <f t="shared" si="64"/>
        <v>0</v>
      </c>
      <c r="BC83" s="221">
        <f t="shared" si="65"/>
        <v>-9.0949470177292824E-13</v>
      </c>
      <c r="BD83" s="222">
        <v>0</v>
      </c>
      <c r="BE83" s="222">
        <f t="shared" si="66"/>
        <v>0</v>
      </c>
      <c r="BF83" s="221">
        <f t="shared" si="67"/>
        <v>0</v>
      </c>
      <c r="BG83" s="222">
        <v>0</v>
      </c>
      <c r="BH83" s="222">
        <f t="shared" si="68"/>
        <v>0</v>
      </c>
      <c r="BI83" s="221">
        <f t="shared" si="69"/>
        <v>0</v>
      </c>
      <c r="BJ83" s="223">
        <f t="shared" si="70"/>
        <v>0</v>
      </c>
      <c r="BK83" s="224">
        <v>0</v>
      </c>
      <c r="BL83" s="224">
        <f t="shared" si="71"/>
        <v>0</v>
      </c>
      <c r="BM83" s="224">
        <f t="shared" si="72"/>
        <v>0</v>
      </c>
      <c r="BN83" s="224">
        <v>0</v>
      </c>
      <c r="BO83" s="224">
        <f t="shared" si="73"/>
        <v>0</v>
      </c>
      <c r="BP83" s="223">
        <f t="shared" si="74"/>
        <v>0</v>
      </c>
      <c r="BQ83" s="225">
        <f t="shared" si="80"/>
        <v>0</v>
      </c>
      <c r="BR83" s="226">
        <v>0</v>
      </c>
      <c r="BS83" s="226">
        <f t="shared" si="81"/>
        <v>0</v>
      </c>
      <c r="BT83" s="226">
        <f t="shared" si="82"/>
        <v>0</v>
      </c>
      <c r="BU83" s="226">
        <v>0</v>
      </c>
      <c r="BV83" s="226">
        <f t="shared" si="83"/>
        <v>0</v>
      </c>
      <c r="BW83" s="225">
        <f t="shared" si="84"/>
        <v>0</v>
      </c>
      <c r="BX83" s="227">
        <f t="shared" si="85"/>
        <v>0</v>
      </c>
      <c r="BY83" s="228">
        <v>0</v>
      </c>
      <c r="BZ83" s="228">
        <f t="shared" si="86"/>
        <v>0</v>
      </c>
      <c r="CA83" s="228">
        <f t="shared" si="87"/>
        <v>0</v>
      </c>
      <c r="CB83" s="228">
        <v>0</v>
      </c>
      <c r="CC83" s="228">
        <f t="shared" si="88"/>
        <v>0</v>
      </c>
      <c r="CD83" s="227">
        <f t="shared" si="89"/>
        <v>0</v>
      </c>
      <c r="CE83" s="395">
        <f t="shared" si="90"/>
        <v>9.0949470177292824E-13</v>
      </c>
      <c r="CF83" s="396">
        <v>0</v>
      </c>
      <c r="CG83" s="396">
        <f t="shared" si="100"/>
        <v>0</v>
      </c>
      <c r="CH83" s="396">
        <f t="shared" si="91"/>
        <v>0</v>
      </c>
      <c r="CI83" s="396">
        <v>0</v>
      </c>
      <c r="CJ83" s="396">
        <f t="shared" si="101"/>
        <v>0</v>
      </c>
      <c r="CK83" s="395">
        <f t="shared" si="92"/>
        <v>0</v>
      </c>
      <c r="CL83" s="229">
        <f t="shared" si="93"/>
        <v>0</v>
      </c>
      <c r="CM83" s="230">
        <v>0</v>
      </c>
      <c r="CN83" s="230">
        <f t="shared" si="96"/>
        <v>0</v>
      </c>
      <c r="CO83" s="230">
        <f t="shared" si="97"/>
        <v>0</v>
      </c>
      <c r="CP83" s="230">
        <v>0</v>
      </c>
      <c r="CQ83" s="230">
        <f t="shared" si="98"/>
        <v>0</v>
      </c>
      <c r="CR83" s="229">
        <f t="shared" si="99"/>
        <v>0</v>
      </c>
    </row>
    <row r="84" spans="1:96" s="251" customFormat="1">
      <c r="A84" s="232"/>
      <c r="B84" s="232"/>
      <c r="C84" s="233" t="s">
        <v>157</v>
      </c>
      <c r="D84" s="252" t="s">
        <v>160</v>
      </c>
      <c r="E84" s="213">
        <v>126.14999999999998</v>
      </c>
      <c r="F84" s="213"/>
      <c r="G84" s="214">
        <v>26.299999999999983</v>
      </c>
      <c r="H84" s="213"/>
      <c r="I84" s="214">
        <v>0</v>
      </c>
      <c r="J84" s="213"/>
      <c r="K84" s="214">
        <v>5.6843418860808015E-14</v>
      </c>
      <c r="L84" s="213"/>
      <c r="M84" s="214">
        <v>0</v>
      </c>
      <c r="N84" s="214"/>
      <c r="O84" s="214">
        <v>0</v>
      </c>
      <c r="P84" s="214"/>
      <c r="Q84" s="214">
        <v>0</v>
      </c>
      <c r="R84" s="214"/>
      <c r="S84" s="214">
        <v>-5.6843418860808015E-14</v>
      </c>
      <c r="T84" s="214"/>
      <c r="U84" s="214">
        <f t="shared" si="95"/>
        <v>0</v>
      </c>
      <c r="V84" s="214"/>
      <c r="W84" s="214">
        <v>152.44999999999996</v>
      </c>
      <c r="X84" s="214"/>
      <c r="Y84" s="235">
        <v>0.2</v>
      </c>
      <c r="Z84" s="236"/>
      <c r="AA84" s="377">
        <f t="shared" si="76"/>
        <v>152.44999999999996</v>
      </c>
      <c r="AB84" s="378">
        <v>241.66999999999979</v>
      </c>
      <c r="AC84" s="377">
        <f t="shared" si="94"/>
        <v>2.54</v>
      </c>
      <c r="AD84" s="375">
        <f t="shared" si="77"/>
        <v>244.20999999999978</v>
      </c>
      <c r="AE84" s="378">
        <v>238.05999999999997</v>
      </c>
      <c r="AF84" s="377">
        <f t="shared" si="78"/>
        <v>2.54</v>
      </c>
      <c r="AG84" s="377">
        <f t="shared" si="79"/>
        <v>240.59999999999997</v>
      </c>
      <c r="AH84" s="217">
        <f t="shared" si="51"/>
        <v>126.14999999999998</v>
      </c>
      <c r="AI84" s="237">
        <v>58441.939999999944</v>
      </c>
      <c r="AJ84" s="217">
        <f t="shared" si="52"/>
        <v>2.1</v>
      </c>
      <c r="AK84" s="237">
        <f t="shared" si="53"/>
        <v>58444.039999999943</v>
      </c>
      <c r="AL84" s="237">
        <v>57565.67000000002</v>
      </c>
      <c r="AM84" s="217">
        <f t="shared" si="54"/>
        <v>2.1</v>
      </c>
      <c r="AN84" s="237">
        <f t="shared" si="55"/>
        <v>57567.770000000019</v>
      </c>
      <c r="AO84" s="218">
        <f t="shared" si="56"/>
        <v>26.299999999999983</v>
      </c>
      <c r="AP84" s="218">
        <v>28314.329999999947</v>
      </c>
      <c r="AQ84" s="218">
        <f t="shared" si="57"/>
        <v>0.44</v>
      </c>
      <c r="AR84" s="238">
        <f t="shared" si="58"/>
        <v>28314.769999999946</v>
      </c>
      <c r="AS84" s="218">
        <v>27889.539999999986</v>
      </c>
      <c r="AT84" s="218">
        <f t="shared" si="59"/>
        <v>0.44</v>
      </c>
      <c r="AU84" s="238">
        <f t="shared" si="60"/>
        <v>27889.979999999985</v>
      </c>
      <c r="AV84" s="219">
        <f t="shared" si="75"/>
        <v>0</v>
      </c>
      <c r="AW84" s="219">
        <v>0</v>
      </c>
      <c r="AX84" s="220">
        <f t="shared" si="61"/>
        <v>0</v>
      </c>
      <c r="AY84" s="219">
        <f t="shared" si="62"/>
        <v>0</v>
      </c>
      <c r="AZ84" s="220">
        <v>0</v>
      </c>
      <c r="BA84" s="220">
        <f t="shared" si="63"/>
        <v>0</v>
      </c>
      <c r="BB84" s="219">
        <f t="shared" si="64"/>
        <v>0</v>
      </c>
      <c r="BC84" s="221">
        <f t="shared" si="65"/>
        <v>5.6843418860808015E-14</v>
      </c>
      <c r="BD84" s="222">
        <v>0</v>
      </c>
      <c r="BE84" s="222">
        <f t="shared" si="66"/>
        <v>0</v>
      </c>
      <c r="BF84" s="221">
        <f t="shared" si="67"/>
        <v>0</v>
      </c>
      <c r="BG84" s="222">
        <v>0</v>
      </c>
      <c r="BH84" s="222">
        <f t="shared" si="68"/>
        <v>0</v>
      </c>
      <c r="BI84" s="221">
        <f t="shared" si="69"/>
        <v>0</v>
      </c>
      <c r="BJ84" s="223">
        <f t="shared" si="70"/>
        <v>0</v>
      </c>
      <c r="BK84" s="224">
        <v>0</v>
      </c>
      <c r="BL84" s="224">
        <f t="shared" si="71"/>
        <v>0</v>
      </c>
      <c r="BM84" s="224">
        <f t="shared" si="72"/>
        <v>0</v>
      </c>
      <c r="BN84" s="224">
        <v>0</v>
      </c>
      <c r="BO84" s="224">
        <f t="shared" si="73"/>
        <v>0</v>
      </c>
      <c r="BP84" s="223">
        <f t="shared" si="74"/>
        <v>0</v>
      </c>
      <c r="BQ84" s="225">
        <f t="shared" si="80"/>
        <v>0</v>
      </c>
      <c r="BR84" s="226">
        <v>0</v>
      </c>
      <c r="BS84" s="226">
        <f t="shared" si="81"/>
        <v>0</v>
      </c>
      <c r="BT84" s="226">
        <f t="shared" si="82"/>
        <v>0</v>
      </c>
      <c r="BU84" s="226">
        <v>0</v>
      </c>
      <c r="BV84" s="226">
        <f t="shared" si="83"/>
        <v>0</v>
      </c>
      <c r="BW84" s="225">
        <f t="shared" si="84"/>
        <v>0</v>
      </c>
      <c r="BX84" s="227">
        <f t="shared" si="85"/>
        <v>0</v>
      </c>
      <c r="BY84" s="228">
        <v>0</v>
      </c>
      <c r="BZ84" s="228">
        <f t="shared" si="86"/>
        <v>0</v>
      </c>
      <c r="CA84" s="228">
        <f t="shared" si="87"/>
        <v>0</v>
      </c>
      <c r="CB84" s="228">
        <v>0</v>
      </c>
      <c r="CC84" s="228">
        <f t="shared" si="88"/>
        <v>0</v>
      </c>
      <c r="CD84" s="227">
        <f t="shared" si="89"/>
        <v>0</v>
      </c>
      <c r="CE84" s="395">
        <f t="shared" si="90"/>
        <v>-5.6843418860808015E-14</v>
      </c>
      <c r="CF84" s="396">
        <v>0</v>
      </c>
      <c r="CG84" s="396">
        <f t="shared" si="100"/>
        <v>0</v>
      </c>
      <c r="CH84" s="396">
        <f t="shared" si="91"/>
        <v>0</v>
      </c>
      <c r="CI84" s="396">
        <v>0</v>
      </c>
      <c r="CJ84" s="396">
        <f t="shared" si="101"/>
        <v>0</v>
      </c>
      <c r="CK84" s="395">
        <f t="shared" si="92"/>
        <v>0</v>
      </c>
      <c r="CL84" s="229">
        <f t="shared" si="93"/>
        <v>0</v>
      </c>
      <c r="CM84" s="230">
        <v>0</v>
      </c>
      <c r="CN84" s="230">
        <f t="shared" si="96"/>
        <v>0</v>
      </c>
      <c r="CO84" s="230">
        <f t="shared" si="97"/>
        <v>0</v>
      </c>
      <c r="CP84" s="230">
        <v>0</v>
      </c>
      <c r="CQ84" s="230">
        <f t="shared" si="98"/>
        <v>0</v>
      </c>
      <c r="CR84" s="229">
        <f t="shared" si="99"/>
        <v>0</v>
      </c>
    </row>
    <row r="85" spans="1:96" s="251" customFormat="1">
      <c r="A85" s="232"/>
      <c r="B85" s="232"/>
      <c r="C85" s="233" t="s">
        <v>161</v>
      </c>
      <c r="D85" s="252" t="s">
        <v>162</v>
      </c>
      <c r="E85" s="213">
        <v>20627.009999999998</v>
      </c>
      <c r="F85" s="213"/>
      <c r="G85" s="214">
        <v>2323.2200000000048</v>
      </c>
      <c r="H85" s="213"/>
      <c r="I85" s="214">
        <v>0</v>
      </c>
      <c r="J85" s="213"/>
      <c r="K85" s="214">
        <v>-7.2759576141834259E-12</v>
      </c>
      <c r="L85" s="213"/>
      <c r="M85" s="214">
        <v>0</v>
      </c>
      <c r="N85" s="214"/>
      <c r="O85" s="214">
        <v>0</v>
      </c>
      <c r="P85" s="214"/>
      <c r="Q85" s="214">
        <v>0</v>
      </c>
      <c r="R85" s="214"/>
      <c r="S85" s="214">
        <v>7.2759576141834259E-12</v>
      </c>
      <c r="T85" s="214"/>
      <c r="U85" s="214">
        <f t="shared" si="95"/>
        <v>0</v>
      </c>
      <c r="V85" s="214"/>
      <c r="W85" s="214">
        <v>22950.230000000003</v>
      </c>
      <c r="X85" s="214"/>
      <c r="Y85" s="235">
        <v>0.2</v>
      </c>
      <c r="Z85" s="236"/>
      <c r="AA85" s="377">
        <f t="shared" si="76"/>
        <v>22950.230000000003</v>
      </c>
      <c r="AB85" s="378">
        <v>35498.129999999997</v>
      </c>
      <c r="AC85" s="377">
        <f t="shared" si="94"/>
        <v>382.5</v>
      </c>
      <c r="AD85" s="375">
        <f t="shared" si="77"/>
        <v>35880.629999999997</v>
      </c>
      <c r="AE85" s="378">
        <v>35001.359999999993</v>
      </c>
      <c r="AF85" s="377">
        <f t="shared" si="78"/>
        <v>382.5</v>
      </c>
      <c r="AG85" s="377">
        <f t="shared" si="79"/>
        <v>35383.859999999993</v>
      </c>
      <c r="AH85" s="217">
        <f t="shared" si="51"/>
        <v>20627.009999999998</v>
      </c>
      <c r="AI85" s="237">
        <v>19939.239999999998</v>
      </c>
      <c r="AJ85" s="217">
        <f t="shared" si="52"/>
        <v>343.78</v>
      </c>
      <c r="AK85" s="237">
        <f t="shared" si="53"/>
        <v>20283.019999999997</v>
      </c>
      <c r="AL85" s="237">
        <v>19672.239999999998</v>
      </c>
      <c r="AM85" s="217">
        <f t="shared" si="54"/>
        <v>343.78</v>
      </c>
      <c r="AN85" s="237">
        <f t="shared" si="55"/>
        <v>20016.019999999997</v>
      </c>
      <c r="AO85" s="218">
        <f t="shared" si="56"/>
        <v>2323.2200000000048</v>
      </c>
      <c r="AP85" s="218">
        <v>4073.7299999999896</v>
      </c>
      <c r="AQ85" s="218">
        <f t="shared" si="57"/>
        <v>38.72</v>
      </c>
      <c r="AR85" s="238">
        <f t="shared" si="58"/>
        <v>4112.4499999999898</v>
      </c>
      <c r="AS85" s="218">
        <v>4016.3899999999921</v>
      </c>
      <c r="AT85" s="218">
        <f t="shared" si="59"/>
        <v>38.72</v>
      </c>
      <c r="AU85" s="238">
        <f t="shared" si="60"/>
        <v>4055.1099999999919</v>
      </c>
      <c r="AV85" s="219">
        <f t="shared" si="75"/>
        <v>0</v>
      </c>
      <c r="AW85" s="219">
        <v>0</v>
      </c>
      <c r="AX85" s="220">
        <f t="shared" si="61"/>
        <v>0</v>
      </c>
      <c r="AY85" s="219">
        <f t="shared" si="62"/>
        <v>0</v>
      </c>
      <c r="AZ85" s="220">
        <v>0</v>
      </c>
      <c r="BA85" s="220">
        <f t="shared" si="63"/>
        <v>0</v>
      </c>
      <c r="BB85" s="219">
        <f t="shared" si="64"/>
        <v>0</v>
      </c>
      <c r="BC85" s="221">
        <f t="shared" si="65"/>
        <v>-7.2759576141834259E-12</v>
      </c>
      <c r="BD85" s="222">
        <v>0</v>
      </c>
      <c r="BE85" s="222">
        <f t="shared" si="66"/>
        <v>0</v>
      </c>
      <c r="BF85" s="221">
        <f t="shared" si="67"/>
        <v>0</v>
      </c>
      <c r="BG85" s="222">
        <v>0</v>
      </c>
      <c r="BH85" s="222">
        <f t="shared" si="68"/>
        <v>0</v>
      </c>
      <c r="BI85" s="221">
        <f t="shared" si="69"/>
        <v>0</v>
      </c>
      <c r="BJ85" s="223">
        <f t="shared" si="70"/>
        <v>0</v>
      </c>
      <c r="BK85" s="224">
        <v>0</v>
      </c>
      <c r="BL85" s="224">
        <f t="shared" si="71"/>
        <v>0</v>
      </c>
      <c r="BM85" s="224">
        <f t="shared" si="72"/>
        <v>0</v>
      </c>
      <c r="BN85" s="224">
        <v>0</v>
      </c>
      <c r="BO85" s="224">
        <f t="shared" si="73"/>
        <v>0</v>
      </c>
      <c r="BP85" s="223">
        <f t="shared" si="74"/>
        <v>0</v>
      </c>
      <c r="BQ85" s="225">
        <f t="shared" si="80"/>
        <v>0</v>
      </c>
      <c r="BR85" s="226">
        <v>0</v>
      </c>
      <c r="BS85" s="226">
        <f t="shared" si="81"/>
        <v>0</v>
      </c>
      <c r="BT85" s="226">
        <f t="shared" si="82"/>
        <v>0</v>
      </c>
      <c r="BU85" s="226">
        <v>0</v>
      </c>
      <c r="BV85" s="226">
        <f t="shared" si="83"/>
        <v>0</v>
      </c>
      <c r="BW85" s="225">
        <f t="shared" si="84"/>
        <v>0</v>
      </c>
      <c r="BX85" s="227">
        <f t="shared" si="85"/>
        <v>0</v>
      </c>
      <c r="BY85" s="228">
        <v>0</v>
      </c>
      <c r="BZ85" s="228">
        <f t="shared" si="86"/>
        <v>0</v>
      </c>
      <c r="CA85" s="228">
        <f t="shared" si="87"/>
        <v>0</v>
      </c>
      <c r="CB85" s="228">
        <v>0</v>
      </c>
      <c r="CC85" s="228">
        <f t="shared" si="88"/>
        <v>0</v>
      </c>
      <c r="CD85" s="227">
        <f t="shared" si="89"/>
        <v>0</v>
      </c>
      <c r="CE85" s="395">
        <f t="shared" si="90"/>
        <v>7.2759576141834259E-12</v>
      </c>
      <c r="CF85" s="396">
        <v>0</v>
      </c>
      <c r="CG85" s="396">
        <f t="shared" si="100"/>
        <v>0</v>
      </c>
      <c r="CH85" s="396">
        <f t="shared" si="91"/>
        <v>0</v>
      </c>
      <c r="CI85" s="396">
        <v>0</v>
      </c>
      <c r="CJ85" s="396">
        <f t="shared" si="101"/>
        <v>0</v>
      </c>
      <c r="CK85" s="395">
        <f t="shared" si="92"/>
        <v>0</v>
      </c>
      <c r="CL85" s="229">
        <f t="shared" si="93"/>
        <v>0</v>
      </c>
      <c r="CM85" s="230">
        <v>0</v>
      </c>
      <c r="CN85" s="230">
        <f t="shared" si="96"/>
        <v>0</v>
      </c>
      <c r="CO85" s="230">
        <f t="shared" si="97"/>
        <v>0</v>
      </c>
      <c r="CP85" s="230">
        <v>0</v>
      </c>
      <c r="CQ85" s="230">
        <f t="shared" si="98"/>
        <v>0</v>
      </c>
      <c r="CR85" s="229">
        <f t="shared" si="99"/>
        <v>0</v>
      </c>
    </row>
    <row r="86" spans="1:96" s="251" customFormat="1">
      <c r="A86" s="232"/>
      <c r="B86" s="232"/>
      <c r="C86" s="233" t="s">
        <v>163</v>
      </c>
      <c r="D86" s="252" t="s">
        <v>164</v>
      </c>
      <c r="E86" s="213">
        <v>45446.76</v>
      </c>
      <c r="F86" s="213"/>
      <c r="G86" s="214">
        <v>16889.120000000003</v>
      </c>
      <c r="H86" s="213"/>
      <c r="I86" s="214">
        <v>14018.739999999991</v>
      </c>
      <c r="J86" s="213"/>
      <c r="K86" s="214">
        <v>202.27000000001863</v>
      </c>
      <c r="L86" s="213"/>
      <c r="M86" s="214">
        <v>85.54</v>
      </c>
      <c r="N86" s="214"/>
      <c r="O86" s="214">
        <v>8.1428197518107481E-12</v>
      </c>
      <c r="P86" s="214"/>
      <c r="Q86" s="214">
        <v>0</v>
      </c>
      <c r="R86" s="214"/>
      <c r="S86" s="214">
        <v>0</v>
      </c>
      <c r="T86" s="214"/>
      <c r="U86" s="214">
        <f t="shared" si="95"/>
        <v>0</v>
      </c>
      <c r="V86" s="214"/>
      <c r="W86" s="214">
        <v>76642.430000000022</v>
      </c>
      <c r="X86" s="214"/>
      <c r="Y86" s="235">
        <v>0.2</v>
      </c>
      <c r="Z86" s="236"/>
      <c r="AA86" s="377">
        <f t="shared" si="76"/>
        <v>76642.430000000022</v>
      </c>
      <c r="AB86" s="378">
        <v>114852.01999999983</v>
      </c>
      <c r="AC86" s="377">
        <f t="shared" si="94"/>
        <v>1277.3699999999999</v>
      </c>
      <c r="AD86" s="375">
        <f t="shared" si="77"/>
        <v>116129.38999999982</v>
      </c>
      <c r="AE86" s="378">
        <v>113248.73000000014</v>
      </c>
      <c r="AF86" s="377">
        <f t="shared" si="78"/>
        <v>1277.3699999999999</v>
      </c>
      <c r="AG86" s="377">
        <f t="shared" si="79"/>
        <v>114526.10000000014</v>
      </c>
      <c r="AH86" s="217">
        <f t="shared" si="51"/>
        <v>45446.76</v>
      </c>
      <c r="AI86" s="237">
        <v>43932.099999999977</v>
      </c>
      <c r="AJ86" s="217">
        <f t="shared" si="52"/>
        <v>757.45</v>
      </c>
      <c r="AK86" s="237">
        <f t="shared" si="53"/>
        <v>44689.549999999974</v>
      </c>
      <c r="AL86" s="237">
        <v>43344.08999999996</v>
      </c>
      <c r="AM86" s="217">
        <f t="shared" si="54"/>
        <v>757.45</v>
      </c>
      <c r="AN86" s="237">
        <f t="shared" si="55"/>
        <v>44101.539999999957</v>
      </c>
      <c r="AO86" s="218">
        <f t="shared" si="56"/>
        <v>16889.120000000003</v>
      </c>
      <c r="AP86" s="218">
        <v>25446.430000000048</v>
      </c>
      <c r="AQ86" s="218">
        <f t="shared" si="57"/>
        <v>281.49</v>
      </c>
      <c r="AR86" s="238">
        <f t="shared" si="58"/>
        <v>25727.920000000049</v>
      </c>
      <c r="AS86" s="218">
        <v>25091.100000000013</v>
      </c>
      <c r="AT86" s="218">
        <f t="shared" si="59"/>
        <v>281.49</v>
      </c>
      <c r="AU86" s="238">
        <f t="shared" si="60"/>
        <v>25372.590000000015</v>
      </c>
      <c r="AV86" s="219">
        <f t="shared" si="75"/>
        <v>14018.739999999991</v>
      </c>
      <c r="AW86" s="219">
        <v>17561.10999999999</v>
      </c>
      <c r="AX86" s="220">
        <f t="shared" si="61"/>
        <v>233.65</v>
      </c>
      <c r="AY86" s="219">
        <f t="shared" si="62"/>
        <v>17794.759999999991</v>
      </c>
      <c r="AZ86" s="220">
        <v>17319.799999999981</v>
      </c>
      <c r="BA86" s="220">
        <f t="shared" si="63"/>
        <v>233.65</v>
      </c>
      <c r="BB86" s="219">
        <f t="shared" si="64"/>
        <v>17553.449999999983</v>
      </c>
      <c r="BC86" s="221">
        <f t="shared" si="65"/>
        <v>202.27000000001863</v>
      </c>
      <c r="BD86" s="222">
        <v>234.46000000000021</v>
      </c>
      <c r="BE86" s="222">
        <f t="shared" si="66"/>
        <v>3.37</v>
      </c>
      <c r="BF86" s="221">
        <f t="shared" si="67"/>
        <v>237.83000000000021</v>
      </c>
      <c r="BG86" s="222">
        <v>231.21999999999974</v>
      </c>
      <c r="BH86" s="222">
        <f t="shared" si="68"/>
        <v>3.37</v>
      </c>
      <c r="BI86" s="221">
        <f t="shared" si="69"/>
        <v>234.58999999999975</v>
      </c>
      <c r="BJ86" s="223">
        <f t="shared" si="70"/>
        <v>85.54</v>
      </c>
      <c r="BK86" s="224">
        <v>70.140000000000015</v>
      </c>
      <c r="BL86" s="224">
        <f t="shared" si="71"/>
        <v>1.43</v>
      </c>
      <c r="BM86" s="224">
        <f t="shared" si="72"/>
        <v>71.570000000000022</v>
      </c>
      <c r="BN86" s="224">
        <v>69.279999999999959</v>
      </c>
      <c r="BO86" s="224">
        <f t="shared" si="73"/>
        <v>1.43</v>
      </c>
      <c r="BP86" s="223">
        <f t="shared" si="74"/>
        <v>70.709999999999965</v>
      </c>
      <c r="BQ86" s="225">
        <f t="shared" si="80"/>
        <v>8.1428197518107481E-12</v>
      </c>
      <c r="BR86" s="226">
        <v>0</v>
      </c>
      <c r="BS86" s="226">
        <f t="shared" si="81"/>
        <v>0</v>
      </c>
      <c r="BT86" s="226">
        <f t="shared" si="82"/>
        <v>0</v>
      </c>
      <c r="BU86" s="226">
        <v>0</v>
      </c>
      <c r="BV86" s="226">
        <f t="shared" si="83"/>
        <v>0</v>
      </c>
      <c r="BW86" s="225">
        <f t="shared" si="84"/>
        <v>0</v>
      </c>
      <c r="BX86" s="227">
        <f t="shared" si="85"/>
        <v>0</v>
      </c>
      <c r="BY86" s="228">
        <v>0</v>
      </c>
      <c r="BZ86" s="228">
        <f t="shared" si="86"/>
        <v>0</v>
      </c>
      <c r="CA86" s="228">
        <f t="shared" si="87"/>
        <v>0</v>
      </c>
      <c r="CB86" s="228">
        <v>0</v>
      </c>
      <c r="CC86" s="228">
        <f t="shared" si="88"/>
        <v>0</v>
      </c>
      <c r="CD86" s="227">
        <f t="shared" si="89"/>
        <v>0</v>
      </c>
      <c r="CE86" s="395">
        <f t="shared" si="90"/>
        <v>0</v>
      </c>
      <c r="CF86" s="396">
        <v>0</v>
      </c>
      <c r="CG86" s="396">
        <f t="shared" si="100"/>
        <v>0</v>
      </c>
      <c r="CH86" s="396">
        <f t="shared" si="91"/>
        <v>0</v>
      </c>
      <c r="CI86" s="396">
        <v>0</v>
      </c>
      <c r="CJ86" s="396">
        <f t="shared" si="101"/>
        <v>0</v>
      </c>
      <c r="CK86" s="395">
        <f t="shared" si="92"/>
        <v>0</v>
      </c>
      <c r="CL86" s="229">
        <f t="shared" si="93"/>
        <v>0</v>
      </c>
      <c r="CM86" s="230">
        <v>0</v>
      </c>
      <c r="CN86" s="230">
        <f t="shared" si="96"/>
        <v>0</v>
      </c>
      <c r="CO86" s="230">
        <f t="shared" si="97"/>
        <v>0</v>
      </c>
      <c r="CP86" s="230">
        <v>0</v>
      </c>
      <c r="CQ86" s="230">
        <f t="shared" si="98"/>
        <v>0</v>
      </c>
      <c r="CR86" s="229">
        <f t="shared" si="99"/>
        <v>0</v>
      </c>
    </row>
    <row r="87" spans="1:96" s="251" customFormat="1">
      <c r="A87" s="232"/>
      <c r="B87" s="232"/>
      <c r="C87" s="233" t="s">
        <v>165</v>
      </c>
      <c r="D87" s="252" t="s">
        <v>166</v>
      </c>
      <c r="E87" s="213">
        <v>94573.47</v>
      </c>
      <c r="F87" s="213"/>
      <c r="G87" s="214">
        <v>54650</v>
      </c>
      <c r="H87" s="213"/>
      <c r="I87" s="214">
        <v>57209.25</v>
      </c>
      <c r="J87" s="213"/>
      <c r="K87" s="214">
        <v>32380.820000000007</v>
      </c>
      <c r="L87" s="213"/>
      <c r="M87" s="214">
        <v>30744.610000000008</v>
      </c>
      <c r="N87" s="214"/>
      <c r="O87" s="214">
        <v>-5.0931703299283981E-11</v>
      </c>
      <c r="P87" s="214"/>
      <c r="Q87" s="214">
        <v>0</v>
      </c>
      <c r="R87" s="214"/>
      <c r="S87" s="214">
        <v>5.8207660913467407E-11</v>
      </c>
      <c r="T87" s="214"/>
      <c r="U87" s="214">
        <f t="shared" si="95"/>
        <v>0</v>
      </c>
      <c r="V87" s="214"/>
      <c r="W87" s="214">
        <v>269558.15000000002</v>
      </c>
      <c r="X87" s="214"/>
      <c r="Y87" s="235">
        <v>0.2</v>
      </c>
      <c r="Z87" s="236"/>
      <c r="AA87" s="377">
        <f t="shared" si="76"/>
        <v>269558.15000000002</v>
      </c>
      <c r="AB87" s="378">
        <v>363640.39000000071</v>
      </c>
      <c r="AC87" s="377">
        <f t="shared" si="94"/>
        <v>4492.6400000000003</v>
      </c>
      <c r="AD87" s="375">
        <f t="shared" si="77"/>
        <v>368133.03000000073</v>
      </c>
      <c r="AE87" s="378">
        <v>358605.86999999994</v>
      </c>
      <c r="AF87" s="377">
        <f t="shared" si="78"/>
        <v>4492.6400000000003</v>
      </c>
      <c r="AG87" s="377">
        <f t="shared" si="79"/>
        <v>363098.50999999995</v>
      </c>
      <c r="AH87" s="217">
        <f t="shared" si="51"/>
        <v>94573.47</v>
      </c>
      <c r="AI87" s="237">
        <v>91420.760000000053</v>
      </c>
      <c r="AJ87" s="217">
        <f t="shared" si="52"/>
        <v>1576.22</v>
      </c>
      <c r="AK87" s="237">
        <f t="shared" si="53"/>
        <v>92996.980000000054</v>
      </c>
      <c r="AL87" s="237">
        <v>90196.909999999989</v>
      </c>
      <c r="AM87" s="217">
        <f t="shared" si="54"/>
        <v>1576.22</v>
      </c>
      <c r="AN87" s="237">
        <f t="shared" si="55"/>
        <v>91773.12999999999</v>
      </c>
      <c r="AO87" s="218">
        <f t="shared" si="56"/>
        <v>54650</v>
      </c>
      <c r="AP87" s="218">
        <v>54749.860000000073</v>
      </c>
      <c r="AQ87" s="218">
        <f t="shared" si="57"/>
        <v>910.83</v>
      </c>
      <c r="AR87" s="238">
        <f t="shared" si="58"/>
        <v>55660.690000000075</v>
      </c>
      <c r="AS87" s="218">
        <v>54014.000000000007</v>
      </c>
      <c r="AT87" s="218">
        <f t="shared" si="59"/>
        <v>910.83</v>
      </c>
      <c r="AU87" s="238">
        <f t="shared" si="60"/>
        <v>54924.830000000009</v>
      </c>
      <c r="AV87" s="219">
        <f t="shared" si="75"/>
        <v>57209.25</v>
      </c>
      <c r="AW87" s="219">
        <v>75373.920000000013</v>
      </c>
      <c r="AX87" s="220">
        <f t="shared" si="61"/>
        <v>953.49</v>
      </c>
      <c r="AY87" s="219">
        <f t="shared" si="62"/>
        <v>76327.410000000018</v>
      </c>
      <c r="AZ87" s="220">
        <v>74332.590000000055</v>
      </c>
      <c r="BA87" s="220">
        <f t="shared" si="63"/>
        <v>953.49</v>
      </c>
      <c r="BB87" s="219">
        <f t="shared" si="64"/>
        <v>75286.08000000006</v>
      </c>
      <c r="BC87" s="221">
        <f t="shared" si="65"/>
        <v>32380.820000000007</v>
      </c>
      <c r="BD87" s="222">
        <v>31301.440000000013</v>
      </c>
      <c r="BE87" s="222">
        <f t="shared" si="66"/>
        <v>539.67999999999995</v>
      </c>
      <c r="BF87" s="221">
        <f t="shared" si="67"/>
        <v>31841.120000000014</v>
      </c>
      <c r="BG87" s="222">
        <v>30882.139999999989</v>
      </c>
      <c r="BH87" s="222">
        <f t="shared" si="68"/>
        <v>539.67999999999995</v>
      </c>
      <c r="BI87" s="221">
        <f t="shared" si="69"/>
        <v>31421.819999999989</v>
      </c>
      <c r="BJ87" s="223">
        <f t="shared" si="70"/>
        <v>30744.610000000008</v>
      </c>
      <c r="BK87" s="224">
        <v>26106.299999999996</v>
      </c>
      <c r="BL87" s="224">
        <f t="shared" si="71"/>
        <v>512.41</v>
      </c>
      <c r="BM87" s="224">
        <f t="shared" si="72"/>
        <v>26618.709999999995</v>
      </c>
      <c r="BN87" s="224">
        <v>25762.590000000015</v>
      </c>
      <c r="BO87" s="224">
        <f t="shared" si="73"/>
        <v>512.41</v>
      </c>
      <c r="BP87" s="223">
        <f t="shared" si="74"/>
        <v>26275.000000000015</v>
      </c>
      <c r="BQ87" s="225">
        <f t="shared" si="80"/>
        <v>-5.0931703299283981E-11</v>
      </c>
      <c r="BR87" s="226">
        <v>0</v>
      </c>
      <c r="BS87" s="226">
        <f t="shared" si="81"/>
        <v>0</v>
      </c>
      <c r="BT87" s="226">
        <f t="shared" si="82"/>
        <v>0</v>
      </c>
      <c r="BU87" s="226">
        <v>0</v>
      </c>
      <c r="BV87" s="226">
        <f t="shared" si="83"/>
        <v>0</v>
      </c>
      <c r="BW87" s="225">
        <f t="shared" si="84"/>
        <v>0</v>
      </c>
      <c r="BX87" s="227">
        <f t="shared" si="85"/>
        <v>0</v>
      </c>
      <c r="BY87" s="228">
        <v>0</v>
      </c>
      <c r="BZ87" s="228">
        <f t="shared" si="86"/>
        <v>0</v>
      </c>
      <c r="CA87" s="228">
        <f t="shared" si="87"/>
        <v>0</v>
      </c>
      <c r="CB87" s="228">
        <v>0</v>
      </c>
      <c r="CC87" s="228">
        <f t="shared" si="88"/>
        <v>0</v>
      </c>
      <c r="CD87" s="227">
        <f t="shared" si="89"/>
        <v>0</v>
      </c>
      <c r="CE87" s="395">
        <f t="shared" si="90"/>
        <v>5.8207660913467407E-11</v>
      </c>
      <c r="CF87" s="396">
        <v>0</v>
      </c>
      <c r="CG87" s="396">
        <f t="shared" si="100"/>
        <v>0</v>
      </c>
      <c r="CH87" s="396">
        <f t="shared" si="91"/>
        <v>0</v>
      </c>
      <c r="CI87" s="396">
        <v>0</v>
      </c>
      <c r="CJ87" s="396">
        <f t="shared" si="101"/>
        <v>0</v>
      </c>
      <c r="CK87" s="395">
        <f t="shared" si="92"/>
        <v>0</v>
      </c>
      <c r="CL87" s="229">
        <f t="shared" si="93"/>
        <v>0</v>
      </c>
      <c r="CM87" s="230">
        <v>0</v>
      </c>
      <c r="CN87" s="230">
        <f t="shared" si="96"/>
        <v>0</v>
      </c>
      <c r="CO87" s="230">
        <f t="shared" si="97"/>
        <v>0</v>
      </c>
      <c r="CP87" s="230">
        <v>0</v>
      </c>
      <c r="CQ87" s="230">
        <f t="shared" si="98"/>
        <v>0</v>
      </c>
      <c r="CR87" s="229">
        <f t="shared" si="99"/>
        <v>0</v>
      </c>
    </row>
    <row r="88" spans="1:96" s="251" customFormat="1">
      <c r="A88" s="232"/>
      <c r="B88" s="232"/>
      <c r="C88" s="233" t="s">
        <v>167</v>
      </c>
      <c r="D88" s="252" t="s">
        <v>168</v>
      </c>
      <c r="E88" s="213">
        <v>0</v>
      </c>
      <c r="F88" s="213"/>
      <c r="G88" s="214">
        <v>3854.22</v>
      </c>
      <c r="H88" s="213"/>
      <c r="I88" s="214">
        <v>7911.27</v>
      </c>
      <c r="J88" s="213"/>
      <c r="K88" s="214">
        <v>3770.8900000000031</v>
      </c>
      <c r="L88" s="213"/>
      <c r="M88" s="214">
        <v>27.37</v>
      </c>
      <c r="N88" s="214"/>
      <c r="O88" s="214">
        <v>6.2563287883676821E-12</v>
      </c>
      <c r="P88" s="214"/>
      <c r="Q88" s="214">
        <v>0</v>
      </c>
      <c r="R88" s="214"/>
      <c r="S88" s="214">
        <v>-1.0913936421275139E-11</v>
      </c>
      <c r="T88" s="214"/>
      <c r="U88" s="214">
        <f t="shared" si="95"/>
        <v>0</v>
      </c>
      <c r="V88" s="214"/>
      <c r="W88" s="214">
        <v>15563.749999999998</v>
      </c>
      <c r="X88" s="214"/>
      <c r="Y88" s="235">
        <v>0.2</v>
      </c>
      <c r="Z88" s="236"/>
      <c r="AA88" s="377">
        <f t="shared" si="76"/>
        <v>15563.749999999998</v>
      </c>
      <c r="AB88" s="378">
        <v>19452.53</v>
      </c>
      <c r="AC88" s="377">
        <f t="shared" si="94"/>
        <v>259.39999999999998</v>
      </c>
      <c r="AD88" s="375">
        <f t="shared" si="77"/>
        <v>19711.93</v>
      </c>
      <c r="AE88" s="378">
        <v>19185.110000000019</v>
      </c>
      <c r="AF88" s="377">
        <f t="shared" si="78"/>
        <v>259.39999999999998</v>
      </c>
      <c r="AG88" s="377">
        <f t="shared" si="79"/>
        <v>19444.51000000002</v>
      </c>
      <c r="AH88" s="217">
        <f t="shared" si="51"/>
        <v>0</v>
      </c>
      <c r="AI88" s="237">
        <v>0</v>
      </c>
      <c r="AJ88" s="217">
        <f t="shared" si="52"/>
        <v>0</v>
      </c>
      <c r="AK88" s="237">
        <f t="shared" si="53"/>
        <v>0</v>
      </c>
      <c r="AL88" s="237">
        <v>0</v>
      </c>
      <c r="AM88" s="217">
        <f t="shared" si="54"/>
        <v>0</v>
      </c>
      <c r="AN88" s="237">
        <f t="shared" si="55"/>
        <v>0</v>
      </c>
      <c r="AO88" s="218">
        <f t="shared" si="56"/>
        <v>3854.22</v>
      </c>
      <c r="AP88" s="218">
        <v>5388.0199999999886</v>
      </c>
      <c r="AQ88" s="218">
        <f t="shared" si="57"/>
        <v>64.239999999999995</v>
      </c>
      <c r="AR88" s="238">
        <f t="shared" si="58"/>
        <v>5452.2599999999884</v>
      </c>
      <c r="AS88" s="218">
        <v>5313.4100000000071</v>
      </c>
      <c r="AT88" s="218">
        <f t="shared" si="59"/>
        <v>64.239999999999995</v>
      </c>
      <c r="AU88" s="238">
        <f t="shared" si="60"/>
        <v>5377.6500000000069</v>
      </c>
      <c r="AV88" s="219">
        <f t="shared" si="75"/>
        <v>7911.27</v>
      </c>
      <c r="AW88" s="219">
        <v>10155.360000000013</v>
      </c>
      <c r="AX88" s="220">
        <f t="shared" si="61"/>
        <v>131.85</v>
      </c>
      <c r="AY88" s="219">
        <f t="shared" si="62"/>
        <v>10287.210000000014</v>
      </c>
      <c r="AZ88" s="220">
        <v>10015.189999999997</v>
      </c>
      <c r="BA88" s="220">
        <f t="shared" si="63"/>
        <v>131.85</v>
      </c>
      <c r="BB88" s="219">
        <f t="shared" si="64"/>
        <v>10147.039999999997</v>
      </c>
      <c r="BC88" s="221">
        <f t="shared" si="65"/>
        <v>3770.8900000000031</v>
      </c>
      <c r="BD88" s="222">
        <v>3718.8599999999965</v>
      </c>
      <c r="BE88" s="222">
        <f t="shared" si="66"/>
        <v>62.85</v>
      </c>
      <c r="BF88" s="221">
        <f t="shared" si="67"/>
        <v>3781.7099999999964</v>
      </c>
      <c r="BG88" s="222">
        <v>3669.0699999999965</v>
      </c>
      <c r="BH88" s="222">
        <f t="shared" si="68"/>
        <v>62.85</v>
      </c>
      <c r="BI88" s="221">
        <f t="shared" si="69"/>
        <v>3731.9199999999964</v>
      </c>
      <c r="BJ88" s="223">
        <f t="shared" si="70"/>
        <v>27.37</v>
      </c>
      <c r="BK88" s="224">
        <v>24.300000000000029</v>
      </c>
      <c r="BL88" s="224">
        <f t="shared" si="71"/>
        <v>0.46</v>
      </c>
      <c r="BM88" s="224">
        <f t="shared" si="72"/>
        <v>24.76000000000003</v>
      </c>
      <c r="BN88" s="224">
        <v>23.819999999999986</v>
      </c>
      <c r="BO88" s="224">
        <f t="shared" si="73"/>
        <v>0.46</v>
      </c>
      <c r="BP88" s="223">
        <f t="shared" si="74"/>
        <v>24.279999999999987</v>
      </c>
      <c r="BQ88" s="225">
        <f t="shared" si="80"/>
        <v>6.2563287883676821E-12</v>
      </c>
      <c r="BR88" s="226">
        <v>0</v>
      </c>
      <c r="BS88" s="226">
        <f t="shared" si="81"/>
        <v>0</v>
      </c>
      <c r="BT88" s="226">
        <f t="shared" si="82"/>
        <v>0</v>
      </c>
      <c r="BU88" s="226">
        <v>0</v>
      </c>
      <c r="BV88" s="226">
        <f t="shared" si="83"/>
        <v>0</v>
      </c>
      <c r="BW88" s="225">
        <f t="shared" si="84"/>
        <v>0</v>
      </c>
      <c r="BX88" s="227">
        <f t="shared" si="85"/>
        <v>0</v>
      </c>
      <c r="BY88" s="228">
        <v>0</v>
      </c>
      <c r="BZ88" s="228">
        <f t="shared" si="86"/>
        <v>0</v>
      </c>
      <c r="CA88" s="228">
        <f t="shared" si="87"/>
        <v>0</v>
      </c>
      <c r="CB88" s="228">
        <v>0</v>
      </c>
      <c r="CC88" s="228">
        <f t="shared" si="88"/>
        <v>0</v>
      </c>
      <c r="CD88" s="227">
        <f t="shared" si="89"/>
        <v>0</v>
      </c>
      <c r="CE88" s="395">
        <f t="shared" si="90"/>
        <v>-1.0913936421275139E-11</v>
      </c>
      <c r="CF88" s="396">
        <v>0</v>
      </c>
      <c r="CG88" s="396">
        <f t="shared" si="100"/>
        <v>0</v>
      </c>
      <c r="CH88" s="396">
        <f t="shared" si="91"/>
        <v>0</v>
      </c>
      <c r="CI88" s="396">
        <v>0</v>
      </c>
      <c r="CJ88" s="396">
        <f t="shared" si="101"/>
        <v>0</v>
      </c>
      <c r="CK88" s="395">
        <f t="shared" si="92"/>
        <v>0</v>
      </c>
      <c r="CL88" s="229">
        <f t="shared" si="93"/>
        <v>0</v>
      </c>
      <c r="CM88" s="230">
        <v>0</v>
      </c>
      <c r="CN88" s="230">
        <f t="shared" si="96"/>
        <v>0</v>
      </c>
      <c r="CO88" s="230">
        <f t="shared" si="97"/>
        <v>0</v>
      </c>
      <c r="CP88" s="230">
        <v>0</v>
      </c>
      <c r="CQ88" s="230">
        <f t="shared" si="98"/>
        <v>0</v>
      </c>
      <c r="CR88" s="229">
        <f t="shared" si="99"/>
        <v>0</v>
      </c>
    </row>
    <row r="89" spans="1:96" s="251" customFormat="1">
      <c r="A89" s="232"/>
      <c r="B89" s="232"/>
      <c r="C89" s="233" t="s">
        <v>169</v>
      </c>
      <c r="D89" s="252" t="s">
        <v>170</v>
      </c>
      <c r="E89" s="213">
        <v>0</v>
      </c>
      <c r="F89" s="213"/>
      <c r="G89" s="214">
        <v>19792.86</v>
      </c>
      <c r="H89" s="213"/>
      <c r="I89" s="214">
        <v>33813.220000000008</v>
      </c>
      <c r="J89" s="213"/>
      <c r="K89" s="214">
        <v>1177.2299999999886</v>
      </c>
      <c r="L89" s="213"/>
      <c r="M89" s="214">
        <v>0</v>
      </c>
      <c r="N89" s="214"/>
      <c r="O89" s="214">
        <v>-7.2759576141834259E-12</v>
      </c>
      <c r="P89" s="214"/>
      <c r="Q89" s="214">
        <v>0</v>
      </c>
      <c r="R89" s="214"/>
      <c r="S89" s="214">
        <v>-7.2759576141834259E-12</v>
      </c>
      <c r="T89" s="214"/>
      <c r="U89" s="214">
        <f t="shared" si="95"/>
        <v>0</v>
      </c>
      <c r="V89" s="214"/>
      <c r="W89" s="214">
        <v>54783.309999999983</v>
      </c>
      <c r="X89" s="214"/>
      <c r="Y89" s="235">
        <v>0.2</v>
      </c>
      <c r="Z89" s="236"/>
      <c r="AA89" s="377">
        <f t="shared" si="76"/>
        <v>54783.309999999983</v>
      </c>
      <c r="AB89" s="378">
        <v>72571.909999999931</v>
      </c>
      <c r="AC89" s="377">
        <f t="shared" si="94"/>
        <v>913.06</v>
      </c>
      <c r="AD89" s="375">
        <f t="shared" si="77"/>
        <v>73484.969999999928</v>
      </c>
      <c r="AE89" s="378">
        <v>71568.61</v>
      </c>
      <c r="AF89" s="377">
        <f t="shared" si="78"/>
        <v>913.06</v>
      </c>
      <c r="AG89" s="377">
        <f t="shared" si="79"/>
        <v>72481.67</v>
      </c>
      <c r="AH89" s="217">
        <f t="shared" si="51"/>
        <v>0</v>
      </c>
      <c r="AI89" s="237">
        <v>0</v>
      </c>
      <c r="AJ89" s="217">
        <f t="shared" si="52"/>
        <v>0</v>
      </c>
      <c r="AK89" s="237">
        <f t="shared" si="53"/>
        <v>0</v>
      </c>
      <c r="AL89" s="237">
        <v>0</v>
      </c>
      <c r="AM89" s="217">
        <f t="shared" si="54"/>
        <v>0</v>
      </c>
      <c r="AN89" s="237">
        <f t="shared" si="55"/>
        <v>0</v>
      </c>
      <c r="AO89" s="218">
        <f t="shared" si="56"/>
        <v>19792.86</v>
      </c>
      <c r="AP89" s="218">
        <v>24867.360000000004</v>
      </c>
      <c r="AQ89" s="218">
        <f t="shared" si="57"/>
        <v>329.88</v>
      </c>
      <c r="AR89" s="238">
        <f t="shared" si="58"/>
        <v>25197.240000000005</v>
      </c>
      <c r="AS89" s="218">
        <v>24525.139999999989</v>
      </c>
      <c r="AT89" s="218">
        <f t="shared" si="59"/>
        <v>329.88</v>
      </c>
      <c r="AU89" s="238">
        <f t="shared" si="60"/>
        <v>24855.01999999999</v>
      </c>
      <c r="AV89" s="219">
        <f t="shared" si="75"/>
        <v>33813.220000000008</v>
      </c>
      <c r="AW89" s="219">
        <v>42935.510000000024</v>
      </c>
      <c r="AX89" s="220">
        <f t="shared" si="61"/>
        <v>563.54999999999995</v>
      </c>
      <c r="AY89" s="219">
        <f t="shared" si="62"/>
        <v>43499.060000000027</v>
      </c>
      <c r="AZ89" s="220">
        <v>42344.330000000031</v>
      </c>
      <c r="BA89" s="220">
        <f t="shared" si="63"/>
        <v>563.54999999999995</v>
      </c>
      <c r="BB89" s="219">
        <f t="shared" si="64"/>
        <v>42907.880000000034</v>
      </c>
      <c r="BC89" s="221">
        <f t="shared" si="65"/>
        <v>1177.2299999999886</v>
      </c>
      <c r="BD89" s="222">
        <v>1382.6399999999981</v>
      </c>
      <c r="BE89" s="222">
        <f t="shared" si="66"/>
        <v>19.62</v>
      </c>
      <c r="BF89" s="221">
        <f t="shared" si="67"/>
        <v>1402.2599999999979</v>
      </c>
      <c r="BG89" s="222">
        <v>1363.9099999999989</v>
      </c>
      <c r="BH89" s="222">
        <f t="shared" si="68"/>
        <v>19.62</v>
      </c>
      <c r="BI89" s="221">
        <f t="shared" si="69"/>
        <v>1383.5299999999988</v>
      </c>
      <c r="BJ89" s="223">
        <f t="shared" si="70"/>
        <v>0</v>
      </c>
      <c r="BK89" s="224">
        <v>0</v>
      </c>
      <c r="BL89" s="224">
        <f t="shared" si="71"/>
        <v>0</v>
      </c>
      <c r="BM89" s="224">
        <f t="shared" si="72"/>
        <v>0</v>
      </c>
      <c r="BN89" s="224">
        <v>0</v>
      </c>
      <c r="BO89" s="224">
        <f t="shared" si="73"/>
        <v>0</v>
      </c>
      <c r="BP89" s="223">
        <f t="shared" si="74"/>
        <v>0</v>
      </c>
      <c r="BQ89" s="225">
        <f t="shared" si="80"/>
        <v>-7.2759576141834259E-12</v>
      </c>
      <c r="BR89" s="226">
        <v>0</v>
      </c>
      <c r="BS89" s="226">
        <f t="shared" si="81"/>
        <v>0</v>
      </c>
      <c r="BT89" s="226">
        <f t="shared" si="82"/>
        <v>0</v>
      </c>
      <c r="BU89" s="226">
        <v>0</v>
      </c>
      <c r="BV89" s="226">
        <f t="shared" si="83"/>
        <v>0</v>
      </c>
      <c r="BW89" s="225">
        <f t="shared" si="84"/>
        <v>0</v>
      </c>
      <c r="BX89" s="227">
        <f t="shared" si="85"/>
        <v>0</v>
      </c>
      <c r="BY89" s="228">
        <v>0</v>
      </c>
      <c r="BZ89" s="228">
        <f t="shared" si="86"/>
        <v>0</v>
      </c>
      <c r="CA89" s="228">
        <f t="shared" si="87"/>
        <v>0</v>
      </c>
      <c r="CB89" s="228">
        <v>0</v>
      </c>
      <c r="CC89" s="228">
        <f t="shared" si="88"/>
        <v>0</v>
      </c>
      <c r="CD89" s="227">
        <f t="shared" si="89"/>
        <v>0</v>
      </c>
      <c r="CE89" s="395">
        <f t="shared" si="90"/>
        <v>-7.2759576141834259E-12</v>
      </c>
      <c r="CF89" s="396">
        <v>0</v>
      </c>
      <c r="CG89" s="396">
        <f t="shared" si="100"/>
        <v>0</v>
      </c>
      <c r="CH89" s="396">
        <f t="shared" si="91"/>
        <v>0</v>
      </c>
      <c r="CI89" s="396">
        <v>0</v>
      </c>
      <c r="CJ89" s="396">
        <f t="shared" si="101"/>
        <v>0</v>
      </c>
      <c r="CK89" s="395">
        <f t="shared" si="92"/>
        <v>0</v>
      </c>
      <c r="CL89" s="229">
        <f t="shared" si="93"/>
        <v>0</v>
      </c>
      <c r="CM89" s="230">
        <v>0</v>
      </c>
      <c r="CN89" s="230">
        <f t="shared" si="96"/>
        <v>0</v>
      </c>
      <c r="CO89" s="230">
        <f t="shared" si="97"/>
        <v>0</v>
      </c>
      <c r="CP89" s="230">
        <v>0</v>
      </c>
      <c r="CQ89" s="230">
        <f t="shared" si="98"/>
        <v>0</v>
      </c>
      <c r="CR89" s="229">
        <f t="shared" si="99"/>
        <v>0</v>
      </c>
    </row>
    <row r="90" spans="1:96" s="251" customFormat="1">
      <c r="A90" s="232"/>
      <c r="B90" s="232"/>
      <c r="C90" s="233" t="s">
        <v>171</v>
      </c>
      <c r="D90" s="252" t="s">
        <v>172</v>
      </c>
      <c r="E90" s="213">
        <v>0</v>
      </c>
      <c r="F90" s="213"/>
      <c r="G90" s="214">
        <v>4497.2299999999996</v>
      </c>
      <c r="H90" s="213"/>
      <c r="I90" s="214">
        <v>2910.5800000000017</v>
      </c>
      <c r="J90" s="213"/>
      <c r="K90" s="214">
        <v>-368.14999999999691</v>
      </c>
      <c r="L90" s="213"/>
      <c r="M90" s="214">
        <v>0</v>
      </c>
      <c r="N90" s="214"/>
      <c r="O90" s="214">
        <v>-4.5474735088646412E-12</v>
      </c>
      <c r="P90" s="214"/>
      <c r="Q90" s="214">
        <v>0</v>
      </c>
      <c r="R90" s="214"/>
      <c r="S90" s="214">
        <v>9.0949470177292824E-13</v>
      </c>
      <c r="T90" s="214"/>
      <c r="U90" s="214">
        <f t="shared" si="95"/>
        <v>0</v>
      </c>
      <c r="V90" s="214"/>
      <c r="W90" s="214">
        <v>7039.6600000000008</v>
      </c>
      <c r="X90" s="214"/>
      <c r="Y90" s="235">
        <v>0.2</v>
      </c>
      <c r="Z90" s="236"/>
      <c r="AA90" s="377">
        <f t="shared" si="76"/>
        <v>7039.6600000000008</v>
      </c>
      <c r="AB90" s="378">
        <v>9340.6399999999958</v>
      </c>
      <c r="AC90" s="377">
        <f t="shared" si="94"/>
        <v>117.33</v>
      </c>
      <c r="AD90" s="375">
        <f t="shared" si="77"/>
        <v>9457.9699999999957</v>
      </c>
      <c r="AE90" s="378">
        <v>9211.6099999999915</v>
      </c>
      <c r="AF90" s="377">
        <f t="shared" si="78"/>
        <v>117.33</v>
      </c>
      <c r="AG90" s="377">
        <f t="shared" si="79"/>
        <v>9328.9399999999914</v>
      </c>
      <c r="AH90" s="217">
        <f t="shared" si="51"/>
        <v>0</v>
      </c>
      <c r="AI90" s="237">
        <v>0</v>
      </c>
      <c r="AJ90" s="217">
        <f t="shared" si="52"/>
        <v>0</v>
      </c>
      <c r="AK90" s="237">
        <f t="shared" si="53"/>
        <v>0</v>
      </c>
      <c r="AL90" s="237">
        <v>0</v>
      </c>
      <c r="AM90" s="217">
        <f t="shared" si="54"/>
        <v>0</v>
      </c>
      <c r="AN90" s="237">
        <f t="shared" si="55"/>
        <v>0</v>
      </c>
      <c r="AO90" s="218">
        <f t="shared" si="56"/>
        <v>4497.2299999999996</v>
      </c>
      <c r="AP90" s="218">
        <v>4347.0999999999958</v>
      </c>
      <c r="AQ90" s="218">
        <f t="shared" si="57"/>
        <v>74.95</v>
      </c>
      <c r="AR90" s="238">
        <f t="shared" si="58"/>
        <v>4422.0499999999956</v>
      </c>
      <c r="AS90" s="218">
        <v>4289.03</v>
      </c>
      <c r="AT90" s="218">
        <f t="shared" si="59"/>
        <v>74.95</v>
      </c>
      <c r="AU90" s="238">
        <f t="shared" si="60"/>
        <v>4363.9799999999996</v>
      </c>
      <c r="AV90" s="219">
        <f t="shared" si="75"/>
        <v>2910.5800000000017</v>
      </c>
      <c r="AW90" s="219">
        <v>3417.360000000006</v>
      </c>
      <c r="AX90" s="220">
        <f t="shared" si="61"/>
        <v>48.51</v>
      </c>
      <c r="AY90" s="219">
        <f t="shared" si="62"/>
        <v>3465.8700000000063</v>
      </c>
      <c r="AZ90" s="220">
        <v>3370.5099999999993</v>
      </c>
      <c r="BA90" s="220">
        <f t="shared" si="63"/>
        <v>48.51</v>
      </c>
      <c r="BB90" s="219">
        <f t="shared" si="64"/>
        <v>3419.0199999999995</v>
      </c>
      <c r="BC90" s="221">
        <f t="shared" si="65"/>
        <v>-368.14999999999691</v>
      </c>
      <c r="BD90" s="222">
        <v>-346.15999999999951</v>
      </c>
      <c r="BE90" s="222">
        <f t="shared" si="66"/>
        <v>-6.14</v>
      </c>
      <c r="BF90" s="221">
        <f t="shared" si="67"/>
        <v>-352.2999999999995</v>
      </c>
      <c r="BG90" s="222">
        <v>-341.51000000000022</v>
      </c>
      <c r="BH90" s="222">
        <f t="shared" si="68"/>
        <v>-6.14</v>
      </c>
      <c r="BI90" s="221">
        <f t="shared" si="69"/>
        <v>-347.6500000000002</v>
      </c>
      <c r="BJ90" s="223">
        <f t="shared" si="70"/>
        <v>0</v>
      </c>
      <c r="BK90" s="224">
        <v>0</v>
      </c>
      <c r="BL90" s="224">
        <f t="shared" si="71"/>
        <v>0</v>
      </c>
      <c r="BM90" s="224">
        <f t="shared" si="72"/>
        <v>0</v>
      </c>
      <c r="BN90" s="224">
        <v>0</v>
      </c>
      <c r="BO90" s="224">
        <f t="shared" si="73"/>
        <v>0</v>
      </c>
      <c r="BP90" s="223">
        <f t="shared" si="74"/>
        <v>0</v>
      </c>
      <c r="BQ90" s="225">
        <f t="shared" si="80"/>
        <v>-4.5474735088646412E-12</v>
      </c>
      <c r="BR90" s="226">
        <v>0</v>
      </c>
      <c r="BS90" s="226">
        <f t="shared" si="81"/>
        <v>0</v>
      </c>
      <c r="BT90" s="226">
        <f t="shared" si="82"/>
        <v>0</v>
      </c>
      <c r="BU90" s="226">
        <v>0</v>
      </c>
      <c r="BV90" s="226">
        <f t="shared" si="83"/>
        <v>0</v>
      </c>
      <c r="BW90" s="225">
        <f t="shared" si="84"/>
        <v>0</v>
      </c>
      <c r="BX90" s="227">
        <f t="shared" si="85"/>
        <v>0</v>
      </c>
      <c r="BY90" s="228">
        <v>0</v>
      </c>
      <c r="BZ90" s="228">
        <f t="shared" si="86"/>
        <v>0</v>
      </c>
      <c r="CA90" s="228">
        <f t="shared" si="87"/>
        <v>0</v>
      </c>
      <c r="CB90" s="228">
        <v>0</v>
      </c>
      <c r="CC90" s="228">
        <f t="shared" si="88"/>
        <v>0</v>
      </c>
      <c r="CD90" s="227">
        <f t="shared" si="89"/>
        <v>0</v>
      </c>
      <c r="CE90" s="395">
        <f t="shared" si="90"/>
        <v>9.0949470177292824E-13</v>
      </c>
      <c r="CF90" s="396">
        <v>0</v>
      </c>
      <c r="CG90" s="396">
        <f t="shared" si="100"/>
        <v>0</v>
      </c>
      <c r="CH90" s="396">
        <f t="shared" si="91"/>
        <v>0</v>
      </c>
      <c r="CI90" s="396">
        <v>0</v>
      </c>
      <c r="CJ90" s="396">
        <f t="shared" si="101"/>
        <v>0</v>
      </c>
      <c r="CK90" s="395">
        <f t="shared" si="92"/>
        <v>0</v>
      </c>
      <c r="CL90" s="229">
        <f t="shared" si="93"/>
        <v>0</v>
      </c>
      <c r="CM90" s="230">
        <v>0</v>
      </c>
      <c r="CN90" s="230">
        <f t="shared" si="96"/>
        <v>0</v>
      </c>
      <c r="CO90" s="230">
        <f t="shared" si="97"/>
        <v>0</v>
      </c>
      <c r="CP90" s="230">
        <v>0</v>
      </c>
      <c r="CQ90" s="230">
        <f t="shared" si="98"/>
        <v>0</v>
      </c>
      <c r="CR90" s="229">
        <f t="shared" si="99"/>
        <v>0</v>
      </c>
    </row>
    <row r="91" spans="1:96" s="251" customFormat="1">
      <c r="A91" s="232"/>
      <c r="B91" s="232"/>
      <c r="C91" s="233" t="s">
        <v>171</v>
      </c>
      <c r="D91" s="252" t="s">
        <v>173</v>
      </c>
      <c r="E91" s="213">
        <v>0</v>
      </c>
      <c r="F91" s="213"/>
      <c r="G91" s="214">
        <v>3574.85</v>
      </c>
      <c r="H91" s="213"/>
      <c r="I91" s="214">
        <v>10551.039999999999</v>
      </c>
      <c r="J91" s="213"/>
      <c r="K91" s="214">
        <v>2258.8900000000031</v>
      </c>
      <c r="L91" s="213"/>
      <c r="M91" s="214">
        <v>18.950000000000003</v>
      </c>
      <c r="N91" s="214"/>
      <c r="O91" s="214">
        <v>-2.9132252166164108E-12</v>
      </c>
      <c r="P91" s="214"/>
      <c r="Q91" s="214">
        <v>0</v>
      </c>
      <c r="R91" s="214"/>
      <c r="S91" s="214">
        <v>0</v>
      </c>
      <c r="T91" s="214"/>
      <c r="U91" s="214">
        <f t="shared" si="95"/>
        <v>0</v>
      </c>
      <c r="V91" s="214"/>
      <c r="W91" s="214">
        <v>16403.73</v>
      </c>
      <c r="X91" s="214"/>
      <c r="Y91" s="235">
        <v>0.2</v>
      </c>
      <c r="Z91" s="236"/>
      <c r="AA91" s="377">
        <f t="shared" si="76"/>
        <v>16403.73</v>
      </c>
      <c r="AB91" s="378">
        <v>21045.64000000001</v>
      </c>
      <c r="AC91" s="377">
        <f t="shared" si="94"/>
        <v>273.39999999999998</v>
      </c>
      <c r="AD91" s="375">
        <f t="shared" si="77"/>
        <v>21319.040000000012</v>
      </c>
      <c r="AE91" s="378">
        <v>20755.489999999983</v>
      </c>
      <c r="AF91" s="377">
        <f t="shared" si="78"/>
        <v>273.39999999999998</v>
      </c>
      <c r="AG91" s="377">
        <f t="shared" si="79"/>
        <v>21028.889999999985</v>
      </c>
      <c r="AH91" s="217">
        <f t="shared" si="51"/>
        <v>0</v>
      </c>
      <c r="AI91" s="237">
        <v>0</v>
      </c>
      <c r="AJ91" s="217">
        <f t="shared" si="52"/>
        <v>0</v>
      </c>
      <c r="AK91" s="237">
        <f t="shared" si="53"/>
        <v>0</v>
      </c>
      <c r="AL91" s="237">
        <v>0</v>
      </c>
      <c r="AM91" s="217">
        <f t="shared" si="54"/>
        <v>0</v>
      </c>
      <c r="AN91" s="237">
        <f t="shared" si="55"/>
        <v>0</v>
      </c>
      <c r="AO91" s="218">
        <f t="shared" si="56"/>
        <v>3574.85</v>
      </c>
      <c r="AP91" s="218">
        <v>3455.6399999999976</v>
      </c>
      <c r="AQ91" s="218">
        <f t="shared" si="57"/>
        <v>59.58</v>
      </c>
      <c r="AR91" s="238">
        <f t="shared" si="58"/>
        <v>3515.2199999999975</v>
      </c>
      <c r="AS91" s="218">
        <v>3409.5800000000013</v>
      </c>
      <c r="AT91" s="218">
        <f t="shared" si="59"/>
        <v>59.58</v>
      </c>
      <c r="AU91" s="238">
        <f t="shared" si="60"/>
        <v>3469.1600000000012</v>
      </c>
      <c r="AV91" s="219">
        <f t="shared" si="75"/>
        <v>10551.039999999999</v>
      </c>
      <c r="AW91" s="219">
        <v>13583.420000000018</v>
      </c>
      <c r="AX91" s="220">
        <f t="shared" si="61"/>
        <v>175.85</v>
      </c>
      <c r="AY91" s="219">
        <f t="shared" si="62"/>
        <v>13759.270000000019</v>
      </c>
      <c r="AZ91" s="220">
        <v>13396.049999999987</v>
      </c>
      <c r="BA91" s="220">
        <f t="shared" si="63"/>
        <v>175.85</v>
      </c>
      <c r="BB91" s="219">
        <f t="shared" si="64"/>
        <v>13571.899999999987</v>
      </c>
      <c r="BC91" s="221">
        <f t="shared" si="65"/>
        <v>2258.8900000000031</v>
      </c>
      <c r="BD91" s="222">
        <v>2327.8200000000024</v>
      </c>
      <c r="BE91" s="222">
        <f t="shared" si="66"/>
        <v>37.65</v>
      </c>
      <c r="BF91" s="221">
        <f t="shared" si="67"/>
        <v>2365.4700000000025</v>
      </c>
      <c r="BG91" s="222">
        <v>2296.5299999999984</v>
      </c>
      <c r="BH91" s="222">
        <f t="shared" si="68"/>
        <v>37.65</v>
      </c>
      <c r="BI91" s="221">
        <f t="shared" si="69"/>
        <v>2334.1799999999985</v>
      </c>
      <c r="BJ91" s="223">
        <f t="shared" si="70"/>
        <v>18.950000000000003</v>
      </c>
      <c r="BK91" s="224">
        <v>16.640000000000008</v>
      </c>
      <c r="BL91" s="224">
        <f t="shared" si="71"/>
        <v>0.32</v>
      </c>
      <c r="BM91" s="224">
        <f t="shared" si="72"/>
        <v>16.960000000000008</v>
      </c>
      <c r="BN91" s="224">
        <v>16.63000000000001</v>
      </c>
      <c r="BO91" s="224">
        <f t="shared" si="73"/>
        <v>0.32</v>
      </c>
      <c r="BP91" s="223">
        <f t="shared" si="74"/>
        <v>16.95000000000001</v>
      </c>
      <c r="BQ91" s="225">
        <f t="shared" si="80"/>
        <v>-2.9132252166164108E-12</v>
      </c>
      <c r="BR91" s="226">
        <v>0</v>
      </c>
      <c r="BS91" s="226">
        <f t="shared" si="81"/>
        <v>0</v>
      </c>
      <c r="BT91" s="226">
        <f t="shared" si="82"/>
        <v>0</v>
      </c>
      <c r="BU91" s="226">
        <v>0</v>
      </c>
      <c r="BV91" s="226">
        <f t="shared" si="83"/>
        <v>0</v>
      </c>
      <c r="BW91" s="225">
        <f t="shared" si="84"/>
        <v>0</v>
      </c>
      <c r="BX91" s="227">
        <f t="shared" si="85"/>
        <v>0</v>
      </c>
      <c r="BY91" s="228">
        <v>0</v>
      </c>
      <c r="BZ91" s="228">
        <f t="shared" si="86"/>
        <v>0</v>
      </c>
      <c r="CA91" s="228">
        <f t="shared" si="87"/>
        <v>0</v>
      </c>
      <c r="CB91" s="228">
        <v>0</v>
      </c>
      <c r="CC91" s="228">
        <f t="shared" si="88"/>
        <v>0</v>
      </c>
      <c r="CD91" s="227">
        <f t="shared" si="89"/>
        <v>0</v>
      </c>
      <c r="CE91" s="395">
        <f t="shared" si="90"/>
        <v>0</v>
      </c>
      <c r="CF91" s="396">
        <v>0</v>
      </c>
      <c r="CG91" s="396">
        <f t="shared" si="100"/>
        <v>0</v>
      </c>
      <c r="CH91" s="396">
        <f t="shared" si="91"/>
        <v>0</v>
      </c>
      <c r="CI91" s="396">
        <v>0</v>
      </c>
      <c r="CJ91" s="396">
        <f t="shared" si="101"/>
        <v>0</v>
      </c>
      <c r="CK91" s="395">
        <f t="shared" si="92"/>
        <v>0</v>
      </c>
      <c r="CL91" s="229">
        <f t="shared" si="93"/>
        <v>0</v>
      </c>
      <c r="CM91" s="230">
        <v>0</v>
      </c>
      <c r="CN91" s="230">
        <f t="shared" si="96"/>
        <v>0</v>
      </c>
      <c r="CO91" s="230">
        <f t="shared" si="97"/>
        <v>0</v>
      </c>
      <c r="CP91" s="230">
        <v>0</v>
      </c>
      <c r="CQ91" s="230">
        <f t="shared" si="98"/>
        <v>0</v>
      </c>
      <c r="CR91" s="229">
        <f t="shared" si="99"/>
        <v>0</v>
      </c>
    </row>
    <row r="92" spans="1:96" s="251" customFormat="1">
      <c r="A92" s="232"/>
      <c r="B92" s="232"/>
      <c r="C92" s="233" t="s">
        <v>171</v>
      </c>
      <c r="D92" s="252" t="s">
        <v>174</v>
      </c>
      <c r="E92" s="213">
        <v>0</v>
      </c>
      <c r="F92" s="213"/>
      <c r="G92" s="214">
        <v>12764.19</v>
      </c>
      <c r="H92" s="213"/>
      <c r="I92" s="214">
        <v>7492.4100000000017</v>
      </c>
      <c r="J92" s="213"/>
      <c r="K92" s="214">
        <v>488.90999999999985</v>
      </c>
      <c r="L92" s="213"/>
      <c r="M92" s="214">
        <v>227.1699999999999</v>
      </c>
      <c r="N92" s="214"/>
      <c r="O92" s="214">
        <v>8976.6100000000042</v>
      </c>
      <c r="P92" s="214"/>
      <c r="Q92" s="214">
        <v>18.849999999998545</v>
      </c>
      <c r="R92" s="214"/>
      <c r="S92" s="214">
        <v>-7.2759576141834259E-12</v>
      </c>
      <c r="T92" s="214"/>
      <c r="U92" s="214">
        <f t="shared" si="95"/>
        <v>0</v>
      </c>
      <c r="V92" s="214"/>
      <c r="W92" s="214">
        <v>29968.14</v>
      </c>
      <c r="X92" s="214"/>
      <c r="Y92" s="235">
        <v>0.2</v>
      </c>
      <c r="Z92" s="236"/>
      <c r="AA92" s="377">
        <f t="shared" si="76"/>
        <v>29968.14</v>
      </c>
      <c r="AB92" s="378">
        <v>35839.500000000029</v>
      </c>
      <c r="AC92" s="377">
        <f t="shared" si="94"/>
        <v>499.47</v>
      </c>
      <c r="AD92" s="375">
        <f t="shared" si="77"/>
        <v>36338.97000000003</v>
      </c>
      <c r="AE92" s="378">
        <v>35348.629999999997</v>
      </c>
      <c r="AF92" s="377">
        <f t="shared" si="78"/>
        <v>499.47</v>
      </c>
      <c r="AG92" s="377">
        <f t="shared" si="79"/>
        <v>35848.1</v>
      </c>
      <c r="AH92" s="217">
        <f t="shared" si="51"/>
        <v>0</v>
      </c>
      <c r="AI92" s="237">
        <v>0</v>
      </c>
      <c r="AJ92" s="217">
        <f t="shared" si="52"/>
        <v>0</v>
      </c>
      <c r="AK92" s="237">
        <f t="shared" si="53"/>
        <v>0</v>
      </c>
      <c r="AL92" s="237">
        <v>0</v>
      </c>
      <c r="AM92" s="217">
        <f t="shared" si="54"/>
        <v>0</v>
      </c>
      <c r="AN92" s="237">
        <f t="shared" si="55"/>
        <v>0</v>
      </c>
      <c r="AO92" s="218">
        <f t="shared" si="56"/>
        <v>12764.19</v>
      </c>
      <c r="AP92" s="218">
        <v>12338.919999999991</v>
      </c>
      <c r="AQ92" s="218">
        <f t="shared" si="57"/>
        <v>212.74</v>
      </c>
      <c r="AR92" s="238">
        <f t="shared" si="58"/>
        <v>12551.659999999991</v>
      </c>
      <c r="AS92" s="218">
        <v>12173.730000000007</v>
      </c>
      <c r="AT92" s="218">
        <f t="shared" si="59"/>
        <v>212.74</v>
      </c>
      <c r="AU92" s="238">
        <f t="shared" si="60"/>
        <v>12386.470000000007</v>
      </c>
      <c r="AV92" s="219">
        <f t="shared" si="75"/>
        <v>7492.4100000000017</v>
      </c>
      <c r="AW92" s="219">
        <v>9444.090000000002</v>
      </c>
      <c r="AX92" s="220">
        <f t="shared" si="61"/>
        <v>124.87</v>
      </c>
      <c r="AY92" s="219">
        <f t="shared" si="62"/>
        <v>9568.9600000000028</v>
      </c>
      <c r="AZ92" s="220">
        <v>9314.2000000000062</v>
      </c>
      <c r="BA92" s="220">
        <f t="shared" si="63"/>
        <v>124.87</v>
      </c>
      <c r="BB92" s="219">
        <f t="shared" si="64"/>
        <v>9439.070000000007</v>
      </c>
      <c r="BC92" s="221">
        <f t="shared" si="65"/>
        <v>488.90999999999985</v>
      </c>
      <c r="BD92" s="222">
        <v>2187.0200000000059</v>
      </c>
      <c r="BE92" s="222">
        <f t="shared" si="66"/>
        <v>8.15</v>
      </c>
      <c r="BF92" s="221">
        <f t="shared" si="67"/>
        <v>2195.170000000006</v>
      </c>
      <c r="BG92" s="222">
        <v>2155.1599999999994</v>
      </c>
      <c r="BH92" s="222">
        <f t="shared" si="68"/>
        <v>8.15</v>
      </c>
      <c r="BI92" s="221">
        <f t="shared" si="69"/>
        <v>2163.3099999999995</v>
      </c>
      <c r="BJ92" s="223">
        <f t="shared" si="70"/>
        <v>227.1699999999999</v>
      </c>
      <c r="BK92" s="224">
        <v>197.18999999999994</v>
      </c>
      <c r="BL92" s="224">
        <f t="shared" si="71"/>
        <v>3.79</v>
      </c>
      <c r="BM92" s="224">
        <f t="shared" si="72"/>
        <v>200.97999999999993</v>
      </c>
      <c r="BN92" s="224">
        <v>194.58000000000007</v>
      </c>
      <c r="BO92" s="224">
        <f t="shared" si="73"/>
        <v>3.79</v>
      </c>
      <c r="BP92" s="223">
        <f t="shared" si="74"/>
        <v>198.37000000000006</v>
      </c>
      <c r="BQ92" s="225">
        <f t="shared" si="80"/>
        <v>8976.6100000000042</v>
      </c>
      <c r="BR92" s="226">
        <v>5925.7999999999984</v>
      </c>
      <c r="BS92" s="226">
        <f t="shared" si="81"/>
        <v>149.61000000000001</v>
      </c>
      <c r="BT92" s="226">
        <f t="shared" si="82"/>
        <v>6075.409999999998</v>
      </c>
      <c r="BU92" s="226">
        <v>5851.0599999999995</v>
      </c>
      <c r="BV92" s="226">
        <f t="shared" si="83"/>
        <v>149.61000000000001</v>
      </c>
      <c r="BW92" s="225">
        <f t="shared" si="84"/>
        <v>6000.6699999999992</v>
      </c>
      <c r="BX92" s="227">
        <f t="shared" si="85"/>
        <v>18.849999999998545</v>
      </c>
      <c r="BY92" s="228">
        <v>12.250000000000002</v>
      </c>
      <c r="BZ92" s="228">
        <f t="shared" si="86"/>
        <v>0.31</v>
      </c>
      <c r="CA92" s="228">
        <f t="shared" si="87"/>
        <v>12.560000000000002</v>
      </c>
      <c r="CB92" s="228">
        <v>12.220000000000004</v>
      </c>
      <c r="CC92" s="228">
        <f t="shared" si="88"/>
        <v>0.31</v>
      </c>
      <c r="CD92" s="227">
        <f t="shared" si="89"/>
        <v>12.530000000000005</v>
      </c>
      <c r="CE92" s="395">
        <f t="shared" si="90"/>
        <v>-7.2759576141834259E-12</v>
      </c>
      <c r="CF92" s="396">
        <v>0</v>
      </c>
      <c r="CG92" s="396">
        <f t="shared" si="100"/>
        <v>0</v>
      </c>
      <c r="CH92" s="396">
        <f t="shared" si="91"/>
        <v>0</v>
      </c>
      <c r="CI92" s="396">
        <v>0</v>
      </c>
      <c r="CJ92" s="396">
        <f t="shared" si="101"/>
        <v>0</v>
      </c>
      <c r="CK92" s="395">
        <f t="shared" si="92"/>
        <v>0</v>
      </c>
      <c r="CL92" s="229">
        <f t="shared" si="93"/>
        <v>0</v>
      </c>
      <c r="CM92" s="230">
        <v>0</v>
      </c>
      <c r="CN92" s="230">
        <f t="shared" si="96"/>
        <v>0</v>
      </c>
      <c r="CO92" s="230">
        <f t="shared" si="97"/>
        <v>0</v>
      </c>
      <c r="CP92" s="230">
        <v>0</v>
      </c>
      <c r="CQ92" s="230">
        <f t="shared" si="98"/>
        <v>0</v>
      </c>
      <c r="CR92" s="229">
        <f t="shared" si="99"/>
        <v>0</v>
      </c>
    </row>
    <row r="93" spans="1:96" s="251" customFormat="1">
      <c r="A93" s="232"/>
      <c r="B93" s="232"/>
      <c r="C93" s="233" t="s">
        <v>171</v>
      </c>
      <c r="D93" s="252" t="s">
        <v>175</v>
      </c>
      <c r="E93" s="213">
        <v>0</v>
      </c>
      <c r="F93" s="213"/>
      <c r="G93" s="214">
        <v>0</v>
      </c>
      <c r="H93" s="213"/>
      <c r="I93" s="214">
        <v>4950.4299999999994</v>
      </c>
      <c r="J93" s="213"/>
      <c r="K93" s="214">
        <v>0</v>
      </c>
      <c r="L93" s="213"/>
      <c r="M93" s="214">
        <v>0</v>
      </c>
      <c r="N93" s="214"/>
      <c r="O93" s="214">
        <v>-9.0949470177292824E-13</v>
      </c>
      <c r="P93" s="214"/>
      <c r="Q93" s="214">
        <v>0</v>
      </c>
      <c r="R93" s="214"/>
      <c r="S93" s="214">
        <v>1.8189894035458565E-12</v>
      </c>
      <c r="T93" s="214"/>
      <c r="U93" s="214">
        <f t="shared" si="95"/>
        <v>0</v>
      </c>
      <c r="V93" s="214"/>
      <c r="W93" s="214">
        <v>4950.43</v>
      </c>
      <c r="X93" s="214"/>
      <c r="Y93" s="235">
        <v>0.2</v>
      </c>
      <c r="Z93" s="236"/>
      <c r="AA93" s="377">
        <f t="shared" si="76"/>
        <v>4950.43</v>
      </c>
      <c r="AB93" s="378">
        <v>6379.460000000011</v>
      </c>
      <c r="AC93" s="377">
        <f t="shared" si="94"/>
        <v>82.51</v>
      </c>
      <c r="AD93" s="375">
        <f t="shared" si="77"/>
        <v>6461.9700000000112</v>
      </c>
      <c r="AE93" s="378">
        <v>6291.2700000000077</v>
      </c>
      <c r="AF93" s="377">
        <f t="shared" si="78"/>
        <v>82.51</v>
      </c>
      <c r="AG93" s="377">
        <f t="shared" si="79"/>
        <v>6373.7800000000079</v>
      </c>
      <c r="AH93" s="217">
        <f t="shared" si="51"/>
        <v>0</v>
      </c>
      <c r="AI93" s="237">
        <v>0</v>
      </c>
      <c r="AJ93" s="217">
        <f t="shared" si="52"/>
        <v>0</v>
      </c>
      <c r="AK93" s="237">
        <f t="shared" si="53"/>
        <v>0</v>
      </c>
      <c r="AL93" s="237">
        <v>0</v>
      </c>
      <c r="AM93" s="217">
        <f t="shared" si="54"/>
        <v>0</v>
      </c>
      <c r="AN93" s="237">
        <f t="shared" si="55"/>
        <v>0</v>
      </c>
      <c r="AO93" s="218">
        <f t="shared" si="56"/>
        <v>0</v>
      </c>
      <c r="AP93" s="218">
        <v>0</v>
      </c>
      <c r="AQ93" s="218">
        <f t="shared" si="57"/>
        <v>0</v>
      </c>
      <c r="AR93" s="238">
        <f t="shared" si="58"/>
        <v>0</v>
      </c>
      <c r="AS93" s="218">
        <v>0</v>
      </c>
      <c r="AT93" s="218">
        <f t="shared" si="59"/>
        <v>0</v>
      </c>
      <c r="AU93" s="238">
        <f t="shared" si="60"/>
        <v>0</v>
      </c>
      <c r="AV93" s="219">
        <f t="shared" si="75"/>
        <v>4950.4299999999994</v>
      </c>
      <c r="AW93" s="219">
        <v>6379.460000000011</v>
      </c>
      <c r="AX93" s="220">
        <f t="shared" si="61"/>
        <v>82.51</v>
      </c>
      <c r="AY93" s="219">
        <f t="shared" si="62"/>
        <v>6461.9700000000112</v>
      </c>
      <c r="AZ93" s="220">
        <v>6291.2700000000077</v>
      </c>
      <c r="BA93" s="220">
        <f t="shared" si="63"/>
        <v>82.51</v>
      </c>
      <c r="BB93" s="219">
        <f t="shared" si="64"/>
        <v>6373.7800000000079</v>
      </c>
      <c r="BC93" s="221">
        <f t="shared" si="65"/>
        <v>0</v>
      </c>
      <c r="BD93" s="222">
        <v>0</v>
      </c>
      <c r="BE93" s="222">
        <f t="shared" si="66"/>
        <v>0</v>
      </c>
      <c r="BF93" s="221">
        <f t="shared" si="67"/>
        <v>0</v>
      </c>
      <c r="BG93" s="222">
        <v>0</v>
      </c>
      <c r="BH93" s="222">
        <f t="shared" si="68"/>
        <v>0</v>
      </c>
      <c r="BI93" s="221">
        <f t="shared" si="69"/>
        <v>0</v>
      </c>
      <c r="BJ93" s="223">
        <f t="shared" si="70"/>
        <v>0</v>
      </c>
      <c r="BK93" s="224">
        <v>0</v>
      </c>
      <c r="BL93" s="224">
        <f t="shared" si="71"/>
        <v>0</v>
      </c>
      <c r="BM93" s="224">
        <f t="shared" si="72"/>
        <v>0</v>
      </c>
      <c r="BN93" s="224">
        <v>0</v>
      </c>
      <c r="BO93" s="224">
        <f t="shared" si="73"/>
        <v>0</v>
      </c>
      <c r="BP93" s="223">
        <f t="shared" si="74"/>
        <v>0</v>
      </c>
      <c r="BQ93" s="225">
        <f t="shared" si="80"/>
        <v>-9.0949470177292824E-13</v>
      </c>
      <c r="BR93" s="226">
        <v>0</v>
      </c>
      <c r="BS93" s="226">
        <f t="shared" si="81"/>
        <v>0</v>
      </c>
      <c r="BT93" s="226">
        <f t="shared" si="82"/>
        <v>0</v>
      </c>
      <c r="BU93" s="226">
        <v>0</v>
      </c>
      <c r="BV93" s="226">
        <f t="shared" si="83"/>
        <v>0</v>
      </c>
      <c r="BW93" s="225">
        <f t="shared" si="84"/>
        <v>0</v>
      </c>
      <c r="BX93" s="227">
        <f t="shared" si="85"/>
        <v>0</v>
      </c>
      <c r="BY93" s="228">
        <v>0</v>
      </c>
      <c r="BZ93" s="228">
        <f t="shared" si="86"/>
        <v>0</v>
      </c>
      <c r="CA93" s="228">
        <f t="shared" si="87"/>
        <v>0</v>
      </c>
      <c r="CB93" s="228">
        <v>0</v>
      </c>
      <c r="CC93" s="228">
        <f t="shared" si="88"/>
        <v>0</v>
      </c>
      <c r="CD93" s="227">
        <f t="shared" si="89"/>
        <v>0</v>
      </c>
      <c r="CE93" s="395">
        <f t="shared" si="90"/>
        <v>1.8189894035458565E-12</v>
      </c>
      <c r="CF93" s="396">
        <v>0</v>
      </c>
      <c r="CG93" s="396">
        <f t="shared" si="100"/>
        <v>0</v>
      </c>
      <c r="CH93" s="396">
        <f t="shared" si="91"/>
        <v>0</v>
      </c>
      <c r="CI93" s="396">
        <v>0</v>
      </c>
      <c r="CJ93" s="396">
        <f t="shared" si="101"/>
        <v>0</v>
      </c>
      <c r="CK93" s="395">
        <f t="shared" si="92"/>
        <v>0</v>
      </c>
      <c r="CL93" s="229">
        <f t="shared" si="93"/>
        <v>0</v>
      </c>
      <c r="CM93" s="230">
        <v>0</v>
      </c>
      <c r="CN93" s="230">
        <f t="shared" si="96"/>
        <v>0</v>
      </c>
      <c r="CO93" s="230">
        <f t="shared" si="97"/>
        <v>0</v>
      </c>
      <c r="CP93" s="230">
        <v>0</v>
      </c>
      <c r="CQ93" s="230">
        <f t="shared" si="98"/>
        <v>0</v>
      </c>
      <c r="CR93" s="229">
        <f t="shared" si="99"/>
        <v>0</v>
      </c>
    </row>
    <row r="94" spans="1:96" s="251" customFormat="1">
      <c r="A94" s="232"/>
      <c r="B94" s="232"/>
      <c r="C94" s="233" t="s">
        <v>171</v>
      </c>
      <c r="D94" s="252" t="s">
        <v>176</v>
      </c>
      <c r="E94" s="213">
        <v>0</v>
      </c>
      <c r="F94" s="213"/>
      <c r="G94" s="214">
        <v>0</v>
      </c>
      <c r="H94" s="213"/>
      <c r="I94" s="214">
        <v>8502.1500000000015</v>
      </c>
      <c r="J94" s="213"/>
      <c r="K94" s="214">
        <v>4547.0099999999966</v>
      </c>
      <c r="L94" s="213"/>
      <c r="M94" s="214">
        <v>19.349999999999998</v>
      </c>
      <c r="N94" s="214"/>
      <c r="O94" s="214">
        <v>5.822897719554021E-12</v>
      </c>
      <c r="P94" s="214"/>
      <c r="Q94" s="214">
        <v>0</v>
      </c>
      <c r="R94" s="214"/>
      <c r="S94" s="214">
        <v>-5.4569682106375694E-12</v>
      </c>
      <c r="T94" s="214"/>
      <c r="U94" s="214">
        <f t="shared" si="95"/>
        <v>0</v>
      </c>
      <c r="V94" s="214"/>
      <c r="W94" s="214">
        <v>13068.509999999998</v>
      </c>
      <c r="X94" s="214"/>
      <c r="Y94" s="235">
        <v>0.2</v>
      </c>
      <c r="Z94" s="236"/>
      <c r="AA94" s="377">
        <f t="shared" si="76"/>
        <v>13068.509999999998</v>
      </c>
      <c r="AB94" s="378">
        <v>15130.839999999991</v>
      </c>
      <c r="AC94" s="377">
        <f t="shared" si="94"/>
        <v>217.81</v>
      </c>
      <c r="AD94" s="375">
        <f t="shared" si="77"/>
        <v>15348.649999999991</v>
      </c>
      <c r="AE94" s="378">
        <v>14924.170000000007</v>
      </c>
      <c r="AF94" s="377">
        <f t="shared" si="78"/>
        <v>217.81</v>
      </c>
      <c r="AG94" s="377">
        <f t="shared" si="79"/>
        <v>15141.980000000007</v>
      </c>
      <c r="AH94" s="217">
        <f t="shared" si="51"/>
        <v>0</v>
      </c>
      <c r="AI94" s="237">
        <v>0</v>
      </c>
      <c r="AJ94" s="217">
        <f t="shared" si="52"/>
        <v>0</v>
      </c>
      <c r="AK94" s="237">
        <f t="shared" si="53"/>
        <v>0</v>
      </c>
      <c r="AL94" s="237">
        <v>0</v>
      </c>
      <c r="AM94" s="217">
        <f t="shared" si="54"/>
        <v>0</v>
      </c>
      <c r="AN94" s="237">
        <f t="shared" si="55"/>
        <v>0</v>
      </c>
      <c r="AO94" s="218">
        <f t="shared" si="56"/>
        <v>0</v>
      </c>
      <c r="AP94" s="218">
        <v>0</v>
      </c>
      <c r="AQ94" s="218">
        <f t="shared" si="57"/>
        <v>0</v>
      </c>
      <c r="AR94" s="238">
        <f t="shared" si="58"/>
        <v>0</v>
      </c>
      <c r="AS94" s="218">
        <v>0</v>
      </c>
      <c r="AT94" s="218">
        <f t="shared" si="59"/>
        <v>0</v>
      </c>
      <c r="AU94" s="238">
        <f t="shared" si="60"/>
        <v>0</v>
      </c>
      <c r="AV94" s="219">
        <f t="shared" si="75"/>
        <v>8502.1500000000015</v>
      </c>
      <c r="AW94" s="219">
        <v>10614.340000000006</v>
      </c>
      <c r="AX94" s="220">
        <f t="shared" si="61"/>
        <v>141.69999999999999</v>
      </c>
      <c r="AY94" s="219">
        <f t="shared" si="62"/>
        <v>10756.040000000006</v>
      </c>
      <c r="AZ94" s="220">
        <v>10468.239999999993</v>
      </c>
      <c r="BA94" s="220">
        <f t="shared" si="63"/>
        <v>141.69999999999999</v>
      </c>
      <c r="BB94" s="219">
        <f t="shared" si="64"/>
        <v>10609.939999999993</v>
      </c>
      <c r="BC94" s="221">
        <f t="shared" si="65"/>
        <v>4547.0099999999966</v>
      </c>
      <c r="BD94" s="222">
        <v>4497.2400000000034</v>
      </c>
      <c r="BE94" s="222">
        <f t="shared" si="66"/>
        <v>75.78</v>
      </c>
      <c r="BF94" s="221">
        <f t="shared" si="67"/>
        <v>4573.0200000000032</v>
      </c>
      <c r="BG94" s="222">
        <v>4436.7399999999952</v>
      </c>
      <c r="BH94" s="222">
        <f t="shared" si="68"/>
        <v>75.78</v>
      </c>
      <c r="BI94" s="221">
        <f t="shared" si="69"/>
        <v>4512.519999999995</v>
      </c>
      <c r="BJ94" s="223">
        <f t="shared" si="70"/>
        <v>19.349999999999998</v>
      </c>
      <c r="BK94" s="224">
        <v>18.560000000000009</v>
      </c>
      <c r="BL94" s="224">
        <f t="shared" si="71"/>
        <v>0.32</v>
      </c>
      <c r="BM94" s="224">
        <f t="shared" si="72"/>
        <v>18.88000000000001</v>
      </c>
      <c r="BN94" s="224">
        <v>18.550000000000011</v>
      </c>
      <c r="BO94" s="224">
        <f t="shared" si="73"/>
        <v>0.32</v>
      </c>
      <c r="BP94" s="223">
        <f t="shared" si="74"/>
        <v>18.870000000000012</v>
      </c>
      <c r="BQ94" s="225">
        <f t="shared" si="80"/>
        <v>5.822897719554021E-12</v>
      </c>
      <c r="BR94" s="226">
        <v>0</v>
      </c>
      <c r="BS94" s="226">
        <f t="shared" si="81"/>
        <v>0</v>
      </c>
      <c r="BT94" s="226">
        <f t="shared" si="82"/>
        <v>0</v>
      </c>
      <c r="BU94" s="226">
        <v>0</v>
      </c>
      <c r="BV94" s="226">
        <f t="shared" si="83"/>
        <v>0</v>
      </c>
      <c r="BW94" s="225">
        <f t="shared" si="84"/>
        <v>0</v>
      </c>
      <c r="BX94" s="227">
        <f t="shared" si="85"/>
        <v>0</v>
      </c>
      <c r="BY94" s="228">
        <v>0</v>
      </c>
      <c r="BZ94" s="228">
        <f t="shared" si="86"/>
        <v>0</v>
      </c>
      <c r="CA94" s="228">
        <f t="shared" si="87"/>
        <v>0</v>
      </c>
      <c r="CB94" s="228">
        <v>0</v>
      </c>
      <c r="CC94" s="228">
        <f t="shared" si="88"/>
        <v>0</v>
      </c>
      <c r="CD94" s="227">
        <f t="shared" si="89"/>
        <v>0</v>
      </c>
      <c r="CE94" s="395">
        <f t="shared" si="90"/>
        <v>-5.4569682106375694E-12</v>
      </c>
      <c r="CF94" s="396">
        <v>0</v>
      </c>
      <c r="CG94" s="396">
        <f t="shared" si="100"/>
        <v>0</v>
      </c>
      <c r="CH94" s="396">
        <f t="shared" si="91"/>
        <v>0</v>
      </c>
      <c r="CI94" s="396">
        <v>0</v>
      </c>
      <c r="CJ94" s="396">
        <f t="shared" si="101"/>
        <v>0</v>
      </c>
      <c r="CK94" s="395">
        <f t="shared" si="92"/>
        <v>0</v>
      </c>
      <c r="CL94" s="229">
        <f t="shared" si="93"/>
        <v>0</v>
      </c>
      <c r="CM94" s="230">
        <v>0</v>
      </c>
      <c r="CN94" s="230">
        <f t="shared" si="96"/>
        <v>0</v>
      </c>
      <c r="CO94" s="230">
        <f t="shared" si="97"/>
        <v>0</v>
      </c>
      <c r="CP94" s="230">
        <v>0</v>
      </c>
      <c r="CQ94" s="230">
        <f t="shared" si="98"/>
        <v>0</v>
      </c>
      <c r="CR94" s="229">
        <f t="shared" si="99"/>
        <v>0</v>
      </c>
    </row>
    <row r="95" spans="1:96" s="251" customFormat="1">
      <c r="A95" s="232"/>
      <c r="B95" s="232"/>
      <c r="C95" s="233" t="s">
        <v>171</v>
      </c>
      <c r="D95" s="252" t="s">
        <v>177</v>
      </c>
      <c r="E95" s="213">
        <v>0</v>
      </c>
      <c r="F95" s="213"/>
      <c r="G95" s="214">
        <v>0</v>
      </c>
      <c r="H95" s="213"/>
      <c r="I95" s="214">
        <v>0</v>
      </c>
      <c r="J95" s="213"/>
      <c r="K95" s="214">
        <v>0</v>
      </c>
      <c r="L95" s="213"/>
      <c r="M95" s="214">
        <v>8808.3600000000042</v>
      </c>
      <c r="N95" s="214"/>
      <c r="O95" s="214">
        <v>1859.5100000000002</v>
      </c>
      <c r="P95" s="214"/>
      <c r="Q95" s="214">
        <v>131.56999999999971</v>
      </c>
      <c r="R95" s="214"/>
      <c r="S95" s="214">
        <v>1.1199999999989814</v>
      </c>
      <c r="T95" s="214"/>
      <c r="U95" s="214">
        <f t="shared" si="95"/>
        <v>0</v>
      </c>
      <c r="V95" s="214"/>
      <c r="W95" s="214">
        <v>10800.560000000003</v>
      </c>
      <c r="X95" s="214"/>
      <c r="Y95" s="235">
        <v>0.2</v>
      </c>
      <c r="Z95" s="236"/>
      <c r="AA95" s="377">
        <f t="shared" si="76"/>
        <v>10800.560000000003</v>
      </c>
      <c r="AB95" s="378">
        <v>8388.5100000000039</v>
      </c>
      <c r="AC95" s="377">
        <f t="shared" si="94"/>
        <v>180.01</v>
      </c>
      <c r="AD95" s="375">
        <f t="shared" si="77"/>
        <v>8568.5200000000041</v>
      </c>
      <c r="AE95" s="378">
        <v>8279.4699999999975</v>
      </c>
      <c r="AF95" s="377">
        <f t="shared" si="78"/>
        <v>180.01</v>
      </c>
      <c r="AG95" s="377">
        <f t="shared" si="79"/>
        <v>8459.4799999999977</v>
      </c>
      <c r="AH95" s="217">
        <f t="shared" si="51"/>
        <v>0</v>
      </c>
      <c r="AI95" s="237">
        <v>0</v>
      </c>
      <c r="AJ95" s="217">
        <f t="shared" si="52"/>
        <v>0</v>
      </c>
      <c r="AK95" s="237">
        <f t="shared" si="53"/>
        <v>0</v>
      </c>
      <c r="AL95" s="237">
        <v>0</v>
      </c>
      <c r="AM95" s="217">
        <f t="shared" si="54"/>
        <v>0</v>
      </c>
      <c r="AN95" s="237">
        <f t="shared" si="55"/>
        <v>0</v>
      </c>
      <c r="AO95" s="218">
        <f t="shared" si="56"/>
        <v>0</v>
      </c>
      <c r="AP95" s="218">
        <v>0</v>
      </c>
      <c r="AQ95" s="218">
        <f t="shared" si="57"/>
        <v>0</v>
      </c>
      <c r="AR95" s="238">
        <f t="shared" si="58"/>
        <v>0</v>
      </c>
      <c r="AS95" s="218">
        <v>0</v>
      </c>
      <c r="AT95" s="218">
        <f t="shared" si="59"/>
        <v>0</v>
      </c>
      <c r="AU95" s="238">
        <f t="shared" si="60"/>
        <v>0</v>
      </c>
      <c r="AV95" s="219">
        <f t="shared" si="75"/>
        <v>0</v>
      </c>
      <c r="AW95" s="219">
        <v>0</v>
      </c>
      <c r="AX95" s="220">
        <f t="shared" si="61"/>
        <v>0</v>
      </c>
      <c r="AY95" s="219">
        <f t="shared" si="62"/>
        <v>0</v>
      </c>
      <c r="AZ95" s="220">
        <v>0</v>
      </c>
      <c r="BA95" s="220">
        <f t="shared" si="63"/>
        <v>0</v>
      </c>
      <c r="BB95" s="219">
        <f t="shared" si="64"/>
        <v>0</v>
      </c>
      <c r="BC95" s="221">
        <f t="shared" si="65"/>
        <v>0</v>
      </c>
      <c r="BD95" s="222">
        <v>0</v>
      </c>
      <c r="BE95" s="222">
        <f t="shared" si="66"/>
        <v>0</v>
      </c>
      <c r="BF95" s="221">
        <f t="shared" si="67"/>
        <v>0</v>
      </c>
      <c r="BG95" s="222">
        <v>0</v>
      </c>
      <c r="BH95" s="222">
        <f t="shared" si="68"/>
        <v>0</v>
      </c>
      <c r="BI95" s="221">
        <f t="shared" si="69"/>
        <v>0</v>
      </c>
      <c r="BJ95" s="223">
        <f t="shared" si="70"/>
        <v>8808.3600000000042</v>
      </c>
      <c r="BK95" s="224">
        <v>7104.820000000007</v>
      </c>
      <c r="BL95" s="224">
        <f t="shared" si="71"/>
        <v>146.81</v>
      </c>
      <c r="BM95" s="224">
        <f t="shared" si="72"/>
        <v>7251.6300000000074</v>
      </c>
      <c r="BN95" s="224">
        <v>7011.9300000000039</v>
      </c>
      <c r="BO95" s="224">
        <f t="shared" si="73"/>
        <v>146.81</v>
      </c>
      <c r="BP95" s="223">
        <f t="shared" si="74"/>
        <v>7158.7400000000043</v>
      </c>
      <c r="BQ95" s="225">
        <f t="shared" si="80"/>
        <v>1859.5100000000002</v>
      </c>
      <c r="BR95" s="226">
        <v>1221.9900000000002</v>
      </c>
      <c r="BS95" s="226">
        <f t="shared" si="81"/>
        <v>30.99</v>
      </c>
      <c r="BT95" s="226">
        <f t="shared" si="82"/>
        <v>1252.9800000000002</v>
      </c>
      <c r="BU95" s="226">
        <v>1206.6899999999989</v>
      </c>
      <c r="BV95" s="226">
        <f t="shared" si="83"/>
        <v>30.99</v>
      </c>
      <c r="BW95" s="225">
        <f t="shared" si="84"/>
        <v>1237.6799999999989</v>
      </c>
      <c r="BX95" s="227">
        <f t="shared" si="85"/>
        <v>131.56999999999971</v>
      </c>
      <c r="BY95" s="228">
        <v>61.34999999999998</v>
      </c>
      <c r="BZ95" s="228">
        <f t="shared" si="86"/>
        <v>2.19</v>
      </c>
      <c r="CA95" s="228">
        <f t="shared" si="87"/>
        <v>63.539999999999978</v>
      </c>
      <c r="CB95" s="228">
        <v>60.649999999999963</v>
      </c>
      <c r="CC95" s="228">
        <f t="shared" si="88"/>
        <v>2.19</v>
      </c>
      <c r="CD95" s="227">
        <f t="shared" si="89"/>
        <v>62.839999999999961</v>
      </c>
      <c r="CE95" s="395">
        <f t="shared" si="90"/>
        <v>1.1199999999989814</v>
      </c>
      <c r="CF95" s="396">
        <v>0.44000000000000011</v>
      </c>
      <c r="CG95" s="396">
        <f t="shared" si="100"/>
        <v>0.02</v>
      </c>
      <c r="CH95" s="396">
        <f t="shared" si="91"/>
        <v>0.46000000000000013</v>
      </c>
      <c r="CI95" s="396">
        <v>0.44000000000000011</v>
      </c>
      <c r="CJ95" s="396">
        <f t="shared" si="101"/>
        <v>0.02</v>
      </c>
      <c r="CK95" s="395">
        <f t="shared" si="92"/>
        <v>0.46000000000000013</v>
      </c>
      <c r="CL95" s="229">
        <f t="shared" si="93"/>
        <v>0</v>
      </c>
      <c r="CM95" s="230">
        <v>0</v>
      </c>
      <c r="CN95" s="230">
        <f t="shared" si="96"/>
        <v>0</v>
      </c>
      <c r="CO95" s="230">
        <f t="shared" si="97"/>
        <v>0</v>
      </c>
      <c r="CP95" s="230">
        <v>0</v>
      </c>
      <c r="CQ95" s="230">
        <f t="shared" si="98"/>
        <v>0</v>
      </c>
      <c r="CR95" s="229">
        <f t="shared" si="99"/>
        <v>0</v>
      </c>
    </row>
    <row r="96" spans="1:96" s="256" customFormat="1">
      <c r="A96" s="253"/>
      <c r="B96" s="253"/>
      <c r="C96" s="233" t="s">
        <v>171</v>
      </c>
      <c r="D96" s="252" t="s">
        <v>178</v>
      </c>
      <c r="E96" s="254">
        <v>0</v>
      </c>
      <c r="F96" s="254"/>
      <c r="G96" s="255">
        <v>0</v>
      </c>
      <c r="H96" s="254"/>
      <c r="I96" s="255">
        <v>0</v>
      </c>
      <c r="J96" s="254"/>
      <c r="K96" s="255">
        <v>0</v>
      </c>
      <c r="L96" s="254"/>
      <c r="M96" s="255">
        <v>10021.559999999998</v>
      </c>
      <c r="N96" s="255"/>
      <c r="O96" s="214">
        <v>52.210000000004584</v>
      </c>
      <c r="P96" s="255"/>
      <c r="Q96" s="214">
        <v>0</v>
      </c>
      <c r="R96" s="214"/>
      <c r="S96" s="214">
        <v>-1.8189894035458565E-12</v>
      </c>
      <c r="T96" s="255"/>
      <c r="U96" s="214">
        <f t="shared" si="95"/>
        <v>0</v>
      </c>
      <c r="V96" s="255"/>
      <c r="W96" s="214">
        <v>10073.77</v>
      </c>
      <c r="X96" s="214"/>
      <c r="Y96" s="235">
        <v>0.2</v>
      </c>
      <c r="Z96" s="295"/>
      <c r="AA96" s="379">
        <f t="shared" si="76"/>
        <v>10073.77</v>
      </c>
      <c r="AB96" s="378">
        <v>8223.8499999999931</v>
      </c>
      <c r="AC96" s="379">
        <f t="shared" si="94"/>
        <v>167.9</v>
      </c>
      <c r="AD96" s="380">
        <f t="shared" si="77"/>
        <v>8391.7499999999927</v>
      </c>
      <c r="AE96" s="378">
        <v>8116.1600000000035</v>
      </c>
      <c r="AF96" s="379">
        <f t="shared" si="78"/>
        <v>167.9</v>
      </c>
      <c r="AG96" s="379">
        <f t="shared" si="79"/>
        <v>8284.0600000000031</v>
      </c>
      <c r="AH96" s="257">
        <f t="shared" si="51"/>
        <v>0</v>
      </c>
      <c r="AI96" s="258">
        <v>0</v>
      </c>
      <c r="AJ96" s="257">
        <f t="shared" si="52"/>
        <v>0</v>
      </c>
      <c r="AK96" s="258">
        <f t="shared" si="53"/>
        <v>0</v>
      </c>
      <c r="AL96" s="258">
        <v>0</v>
      </c>
      <c r="AM96" s="257">
        <f t="shared" si="54"/>
        <v>0</v>
      </c>
      <c r="AN96" s="258">
        <f t="shared" si="55"/>
        <v>0</v>
      </c>
      <c r="AO96" s="259">
        <f t="shared" si="56"/>
        <v>0</v>
      </c>
      <c r="AP96" s="259">
        <v>0</v>
      </c>
      <c r="AQ96" s="259">
        <f t="shared" si="57"/>
        <v>0</v>
      </c>
      <c r="AR96" s="260">
        <f t="shared" si="58"/>
        <v>0</v>
      </c>
      <c r="AS96" s="259">
        <v>0</v>
      </c>
      <c r="AT96" s="259">
        <f t="shared" si="59"/>
        <v>0</v>
      </c>
      <c r="AU96" s="260">
        <f t="shared" si="60"/>
        <v>0</v>
      </c>
      <c r="AV96" s="261">
        <f t="shared" si="75"/>
        <v>0</v>
      </c>
      <c r="AW96" s="261">
        <v>0</v>
      </c>
      <c r="AX96" s="220">
        <f t="shared" si="61"/>
        <v>0</v>
      </c>
      <c r="AY96" s="261">
        <f t="shared" si="62"/>
        <v>0</v>
      </c>
      <c r="AZ96" s="220">
        <v>0</v>
      </c>
      <c r="BA96" s="220">
        <f t="shared" si="63"/>
        <v>0</v>
      </c>
      <c r="BB96" s="261">
        <f t="shared" si="64"/>
        <v>0</v>
      </c>
      <c r="BC96" s="262">
        <f t="shared" si="65"/>
        <v>0</v>
      </c>
      <c r="BD96" s="263">
        <v>0</v>
      </c>
      <c r="BE96" s="263">
        <f t="shared" si="66"/>
        <v>0</v>
      </c>
      <c r="BF96" s="262">
        <f t="shared" si="67"/>
        <v>0</v>
      </c>
      <c r="BG96" s="263">
        <v>0</v>
      </c>
      <c r="BH96" s="263">
        <f t="shared" si="68"/>
        <v>0</v>
      </c>
      <c r="BI96" s="262">
        <f t="shared" si="69"/>
        <v>0</v>
      </c>
      <c r="BJ96" s="264">
        <f t="shared" si="70"/>
        <v>10021.559999999998</v>
      </c>
      <c r="BK96" s="265">
        <v>8184.109999999996</v>
      </c>
      <c r="BL96" s="265">
        <f t="shared" si="71"/>
        <v>167.03</v>
      </c>
      <c r="BM96" s="265">
        <f t="shared" si="72"/>
        <v>8351.1399999999958</v>
      </c>
      <c r="BN96" s="265">
        <v>8076.8399999999911</v>
      </c>
      <c r="BO96" s="265">
        <f t="shared" si="73"/>
        <v>167.03</v>
      </c>
      <c r="BP96" s="264">
        <f t="shared" si="74"/>
        <v>8243.8699999999917</v>
      </c>
      <c r="BQ96" s="225">
        <f t="shared" si="80"/>
        <v>52.210000000004584</v>
      </c>
      <c r="BR96" s="226">
        <v>39.749999999999993</v>
      </c>
      <c r="BS96" s="226">
        <f t="shared" si="81"/>
        <v>0.87</v>
      </c>
      <c r="BT96" s="226">
        <f t="shared" si="82"/>
        <v>40.61999999999999</v>
      </c>
      <c r="BU96" s="226">
        <v>39.329999999999977</v>
      </c>
      <c r="BV96" s="226">
        <f t="shared" si="83"/>
        <v>0.87</v>
      </c>
      <c r="BW96" s="225">
        <f t="shared" si="84"/>
        <v>40.199999999999974</v>
      </c>
      <c r="BX96" s="227">
        <f t="shared" si="85"/>
        <v>0</v>
      </c>
      <c r="BY96" s="228">
        <v>0</v>
      </c>
      <c r="BZ96" s="228">
        <f t="shared" si="86"/>
        <v>0</v>
      </c>
      <c r="CA96" s="228">
        <f t="shared" si="87"/>
        <v>0</v>
      </c>
      <c r="CB96" s="228">
        <v>0</v>
      </c>
      <c r="CC96" s="228">
        <f t="shared" si="88"/>
        <v>0</v>
      </c>
      <c r="CD96" s="227">
        <f t="shared" si="89"/>
        <v>0</v>
      </c>
      <c r="CE96" s="395">
        <f t="shared" si="90"/>
        <v>-1.8189894035458565E-12</v>
      </c>
      <c r="CF96" s="396">
        <v>0</v>
      </c>
      <c r="CG96" s="396">
        <f t="shared" si="100"/>
        <v>0</v>
      </c>
      <c r="CH96" s="396">
        <f t="shared" si="91"/>
        <v>0</v>
      </c>
      <c r="CI96" s="396">
        <v>0</v>
      </c>
      <c r="CJ96" s="396">
        <f t="shared" si="101"/>
        <v>0</v>
      </c>
      <c r="CK96" s="395">
        <f t="shared" si="92"/>
        <v>0</v>
      </c>
      <c r="CL96" s="229">
        <f t="shared" si="93"/>
        <v>0</v>
      </c>
      <c r="CM96" s="230">
        <v>0</v>
      </c>
      <c r="CN96" s="230">
        <f t="shared" si="96"/>
        <v>0</v>
      </c>
      <c r="CO96" s="230">
        <f t="shared" si="97"/>
        <v>0</v>
      </c>
      <c r="CP96" s="230">
        <v>0</v>
      </c>
      <c r="CQ96" s="230">
        <f t="shared" si="98"/>
        <v>0</v>
      </c>
      <c r="CR96" s="229">
        <f t="shared" si="99"/>
        <v>0</v>
      </c>
    </row>
    <row r="97" spans="1:96" s="256" customFormat="1">
      <c r="A97" s="253"/>
      <c r="B97" s="253"/>
      <c r="C97" s="233" t="s">
        <v>171</v>
      </c>
      <c r="D97" s="252" t="s">
        <v>179</v>
      </c>
      <c r="E97" s="254">
        <v>0</v>
      </c>
      <c r="F97" s="254"/>
      <c r="G97" s="255">
        <v>0</v>
      </c>
      <c r="H97" s="254"/>
      <c r="I97" s="255">
        <v>0</v>
      </c>
      <c r="J97" s="254"/>
      <c r="K97" s="255">
        <v>0</v>
      </c>
      <c r="L97" s="254"/>
      <c r="M97" s="255">
        <v>0</v>
      </c>
      <c r="N97" s="255"/>
      <c r="O97" s="214">
        <v>1574.31</v>
      </c>
      <c r="P97" s="255"/>
      <c r="Q97" s="214">
        <v>328.90999999999985</v>
      </c>
      <c r="R97" s="214"/>
      <c r="S97" s="214">
        <v>0</v>
      </c>
      <c r="T97" s="255"/>
      <c r="U97" s="214">
        <f t="shared" si="95"/>
        <v>0</v>
      </c>
      <c r="V97" s="255"/>
      <c r="W97" s="214">
        <v>1903.2199999999998</v>
      </c>
      <c r="X97" s="214"/>
      <c r="Y97" s="235">
        <v>0.2</v>
      </c>
      <c r="Z97" s="295"/>
      <c r="AA97" s="379">
        <f t="shared" si="76"/>
        <v>1903.2199999999998</v>
      </c>
      <c r="AB97" s="378">
        <v>1240.0700000000006</v>
      </c>
      <c r="AC97" s="379">
        <f t="shared" si="94"/>
        <v>31.72</v>
      </c>
      <c r="AD97" s="380">
        <f t="shared" si="77"/>
        <v>1271.7900000000006</v>
      </c>
      <c r="AE97" s="378">
        <v>1224.4999999999998</v>
      </c>
      <c r="AF97" s="379">
        <f t="shared" si="78"/>
        <v>31.72</v>
      </c>
      <c r="AG97" s="379">
        <f t="shared" si="79"/>
        <v>1256.2199999999998</v>
      </c>
      <c r="AH97" s="257">
        <f t="shared" si="51"/>
        <v>0</v>
      </c>
      <c r="AI97" s="258">
        <v>0</v>
      </c>
      <c r="AJ97" s="257">
        <f t="shared" si="52"/>
        <v>0</v>
      </c>
      <c r="AK97" s="258">
        <f t="shared" si="53"/>
        <v>0</v>
      </c>
      <c r="AL97" s="258">
        <v>0</v>
      </c>
      <c r="AM97" s="257">
        <f t="shared" si="54"/>
        <v>0</v>
      </c>
      <c r="AN97" s="258">
        <f t="shared" si="55"/>
        <v>0</v>
      </c>
      <c r="AO97" s="259">
        <f t="shared" si="56"/>
        <v>0</v>
      </c>
      <c r="AP97" s="259">
        <v>0</v>
      </c>
      <c r="AQ97" s="259">
        <f t="shared" si="57"/>
        <v>0</v>
      </c>
      <c r="AR97" s="260">
        <f t="shared" si="58"/>
        <v>0</v>
      </c>
      <c r="AS97" s="259">
        <v>0</v>
      </c>
      <c r="AT97" s="259">
        <f t="shared" si="59"/>
        <v>0</v>
      </c>
      <c r="AU97" s="260">
        <f t="shared" si="60"/>
        <v>0</v>
      </c>
      <c r="AV97" s="261">
        <f t="shared" si="75"/>
        <v>0</v>
      </c>
      <c r="AW97" s="261">
        <v>0</v>
      </c>
      <c r="AX97" s="220">
        <f t="shared" si="61"/>
        <v>0</v>
      </c>
      <c r="AY97" s="261">
        <f t="shared" si="62"/>
        <v>0</v>
      </c>
      <c r="AZ97" s="220">
        <v>0</v>
      </c>
      <c r="BA97" s="220">
        <f t="shared" si="63"/>
        <v>0</v>
      </c>
      <c r="BB97" s="261">
        <f t="shared" si="64"/>
        <v>0</v>
      </c>
      <c r="BC97" s="262">
        <f t="shared" si="65"/>
        <v>0</v>
      </c>
      <c r="BD97" s="263">
        <v>0</v>
      </c>
      <c r="BE97" s="263">
        <f t="shared" si="66"/>
        <v>0</v>
      </c>
      <c r="BF97" s="262">
        <f t="shared" si="67"/>
        <v>0</v>
      </c>
      <c r="BG97" s="263">
        <v>0</v>
      </c>
      <c r="BH97" s="263">
        <f t="shared" si="68"/>
        <v>0</v>
      </c>
      <c r="BI97" s="262">
        <f t="shared" si="69"/>
        <v>0</v>
      </c>
      <c r="BJ97" s="264">
        <f t="shared" si="70"/>
        <v>0</v>
      </c>
      <c r="BK97" s="265">
        <v>0</v>
      </c>
      <c r="BL97" s="265">
        <f t="shared" si="71"/>
        <v>0</v>
      </c>
      <c r="BM97" s="265">
        <f t="shared" si="72"/>
        <v>0</v>
      </c>
      <c r="BN97" s="265">
        <v>0</v>
      </c>
      <c r="BO97" s="265">
        <f t="shared" si="73"/>
        <v>0</v>
      </c>
      <c r="BP97" s="264">
        <f t="shared" si="74"/>
        <v>0</v>
      </c>
      <c r="BQ97" s="266">
        <f t="shared" si="80"/>
        <v>1574.31</v>
      </c>
      <c r="BR97" s="267">
        <v>1068.7300000000002</v>
      </c>
      <c r="BS97" s="267">
        <f t="shared" si="81"/>
        <v>26.24</v>
      </c>
      <c r="BT97" s="267">
        <f t="shared" si="82"/>
        <v>1094.9700000000003</v>
      </c>
      <c r="BU97" s="267">
        <v>1055.1500000000001</v>
      </c>
      <c r="BV97" s="267">
        <f t="shared" si="83"/>
        <v>26.24</v>
      </c>
      <c r="BW97" s="266">
        <f t="shared" si="84"/>
        <v>1081.3900000000001</v>
      </c>
      <c r="BX97" s="227">
        <f t="shared" si="85"/>
        <v>328.90999999999985</v>
      </c>
      <c r="BY97" s="228">
        <v>171.35</v>
      </c>
      <c r="BZ97" s="228">
        <f t="shared" si="86"/>
        <v>5.48</v>
      </c>
      <c r="CA97" s="228">
        <f t="shared" si="87"/>
        <v>176.82999999999998</v>
      </c>
      <c r="CB97" s="228">
        <v>169.25</v>
      </c>
      <c r="CC97" s="228">
        <f t="shared" si="88"/>
        <v>5.48</v>
      </c>
      <c r="CD97" s="227">
        <f t="shared" si="89"/>
        <v>174.73</v>
      </c>
      <c r="CE97" s="395">
        <f t="shared" si="90"/>
        <v>0</v>
      </c>
      <c r="CF97" s="396">
        <v>0</v>
      </c>
      <c r="CG97" s="396">
        <f t="shared" si="100"/>
        <v>0</v>
      </c>
      <c r="CH97" s="396">
        <f t="shared" si="91"/>
        <v>0</v>
      </c>
      <c r="CI97" s="396">
        <v>0</v>
      </c>
      <c r="CJ97" s="396">
        <f t="shared" si="101"/>
        <v>0</v>
      </c>
      <c r="CK97" s="395">
        <f t="shared" si="92"/>
        <v>0</v>
      </c>
      <c r="CL97" s="229">
        <f t="shared" si="93"/>
        <v>0</v>
      </c>
      <c r="CM97" s="230">
        <v>0</v>
      </c>
      <c r="CN97" s="230">
        <f t="shared" si="96"/>
        <v>0</v>
      </c>
      <c r="CO97" s="230">
        <f t="shared" si="97"/>
        <v>0</v>
      </c>
      <c r="CP97" s="230">
        <v>0</v>
      </c>
      <c r="CQ97" s="230">
        <f t="shared" si="98"/>
        <v>0</v>
      </c>
      <c r="CR97" s="229">
        <f t="shared" si="99"/>
        <v>0</v>
      </c>
    </row>
    <row r="98" spans="1:96" s="256" customFormat="1">
      <c r="A98" s="253"/>
      <c r="B98" s="253"/>
      <c r="C98" s="233" t="s">
        <v>171</v>
      </c>
      <c r="D98" s="252" t="s">
        <v>180</v>
      </c>
      <c r="E98" s="254"/>
      <c r="F98" s="254"/>
      <c r="G98" s="255"/>
      <c r="H98" s="254"/>
      <c r="I98" s="255"/>
      <c r="J98" s="254"/>
      <c r="K98" s="255"/>
      <c r="L98" s="254"/>
      <c r="M98" s="255">
        <v>0</v>
      </c>
      <c r="N98" s="255"/>
      <c r="O98" s="214">
        <v>9118.970000000003</v>
      </c>
      <c r="P98" s="255"/>
      <c r="Q98" s="214">
        <v>14.069999999996071</v>
      </c>
      <c r="R98" s="214"/>
      <c r="S98" s="214">
        <v>0</v>
      </c>
      <c r="T98" s="255"/>
      <c r="U98" s="214">
        <f t="shared" si="95"/>
        <v>0</v>
      </c>
      <c r="V98" s="255"/>
      <c r="W98" s="214">
        <v>9133.0399999999991</v>
      </c>
      <c r="X98" s="214"/>
      <c r="Y98" s="235">
        <v>0.2</v>
      </c>
      <c r="Z98" s="295"/>
      <c r="AA98" s="379">
        <f t="shared" si="76"/>
        <v>9133.0399999999991</v>
      </c>
      <c r="AB98" s="378">
        <v>6516.4700000000021</v>
      </c>
      <c r="AC98" s="379">
        <f t="shared" si="94"/>
        <v>152.22</v>
      </c>
      <c r="AD98" s="380">
        <f t="shared" si="77"/>
        <v>6668.6900000000023</v>
      </c>
      <c r="AE98" s="378">
        <v>6433.0200000000032</v>
      </c>
      <c r="AF98" s="379">
        <f t="shared" si="78"/>
        <v>152.22</v>
      </c>
      <c r="AG98" s="379">
        <f t="shared" si="79"/>
        <v>6585.2400000000034</v>
      </c>
      <c r="AH98" s="257">
        <f t="shared" si="51"/>
        <v>0</v>
      </c>
      <c r="AI98" s="258">
        <v>0</v>
      </c>
      <c r="AJ98" s="257">
        <f t="shared" si="52"/>
        <v>0</v>
      </c>
      <c r="AK98" s="258">
        <f t="shared" si="53"/>
        <v>0</v>
      </c>
      <c r="AL98" s="258">
        <v>0</v>
      </c>
      <c r="AM98" s="257">
        <f t="shared" si="54"/>
        <v>0</v>
      </c>
      <c r="AN98" s="258">
        <f t="shared" si="55"/>
        <v>0</v>
      </c>
      <c r="AO98" s="259">
        <f t="shared" si="56"/>
        <v>0</v>
      </c>
      <c r="AP98" s="259">
        <v>0</v>
      </c>
      <c r="AQ98" s="259">
        <f t="shared" si="57"/>
        <v>0</v>
      </c>
      <c r="AR98" s="260">
        <f t="shared" si="58"/>
        <v>0</v>
      </c>
      <c r="AS98" s="259">
        <v>0</v>
      </c>
      <c r="AT98" s="259">
        <f t="shared" si="59"/>
        <v>0</v>
      </c>
      <c r="AU98" s="260">
        <f t="shared" si="60"/>
        <v>0</v>
      </c>
      <c r="AV98" s="261">
        <f t="shared" si="75"/>
        <v>0</v>
      </c>
      <c r="AW98" s="261">
        <v>0</v>
      </c>
      <c r="AX98" s="220">
        <f t="shared" si="61"/>
        <v>0</v>
      </c>
      <c r="AY98" s="261">
        <f t="shared" si="62"/>
        <v>0</v>
      </c>
      <c r="AZ98" s="220">
        <v>0</v>
      </c>
      <c r="BA98" s="220">
        <f t="shared" si="63"/>
        <v>0</v>
      </c>
      <c r="BB98" s="261">
        <f t="shared" si="64"/>
        <v>0</v>
      </c>
      <c r="BC98" s="262">
        <f t="shared" si="65"/>
        <v>0</v>
      </c>
      <c r="BD98" s="263">
        <v>0</v>
      </c>
      <c r="BE98" s="263">
        <f t="shared" si="66"/>
        <v>0</v>
      </c>
      <c r="BF98" s="262">
        <f t="shared" si="67"/>
        <v>0</v>
      </c>
      <c r="BG98" s="263">
        <v>0</v>
      </c>
      <c r="BH98" s="263">
        <f t="shared" si="68"/>
        <v>0</v>
      </c>
      <c r="BI98" s="262">
        <f t="shared" si="69"/>
        <v>0</v>
      </c>
      <c r="BJ98" s="264">
        <f t="shared" si="70"/>
        <v>0</v>
      </c>
      <c r="BK98" s="265">
        <v>0</v>
      </c>
      <c r="BL98" s="265">
        <f t="shared" si="71"/>
        <v>0</v>
      </c>
      <c r="BM98" s="265">
        <f t="shared" si="72"/>
        <v>0</v>
      </c>
      <c r="BN98" s="265">
        <v>0</v>
      </c>
      <c r="BO98" s="265">
        <f t="shared" si="73"/>
        <v>0</v>
      </c>
      <c r="BP98" s="264">
        <f t="shared" si="74"/>
        <v>0</v>
      </c>
      <c r="BQ98" s="266">
        <f t="shared" si="80"/>
        <v>9118.970000000003</v>
      </c>
      <c r="BR98" s="267">
        <v>6509.1499999999933</v>
      </c>
      <c r="BS98" s="267">
        <f t="shared" si="81"/>
        <v>151.97999999999999</v>
      </c>
      <c r="BT98" s="267">
        <f t="shared" si="82"/>
        <v>6661.1299999999928</v>
      </c>
      <c r="BU98" s="267">
        <v>6425.7000000000007</v>
      </c>
      <c r="BV98" s="267">
        <f t="shared" si="83"/>
        <v>151.97999999999999</v>
      </c>
      <c r="BW98" s="266">
        <f t="shared" si="84"/>
        <v>6577.68</v>
      </c>
      <c r="BX98" s="227">
        <f t="shared" si="85"/>
        <v>14.069999999996071</v>
      </c>
      <c r="BY98" s="228">
        <v>7.0400000000000054</v>
      </c>
      <c r="BZ98" s="228">
        <f t="shared" si="86"/>
        <v>0.23</v>
      </c>
      <c r="CA98" s="228">
        <f t="shared" si="87"/>
        <v>7.2700000000000058</v>
      </c>
      <c r="CB98" s="228">
        <v>7.0400000000000054</v>
      </c>
      <c r="CC98" s="228">
        <f t="shared" si="88"/>
        <v>0.23</v>
      </c>
      <c r="CD98" s="227">
        <f t="shared" si="89"/>
        <v>7.2700000000000058</v>
      </c>
      <c r="CE98" s="395">
        <f t="shared" si="90"/>
        <v>0</v>
      </c>
      <c r="CF98" s="396">
        <v>0</v>
      </c>
      <c r="CG98" s="396">
        <f t="shared" si="100"/>
        <v>0</v>
      </c>
      <c r="CH98" s="396">
        <f t="shared" si="91"/>
        <v>0</v>
      </c>
      <c r="CI98" s="396">
        <v>0</v>
      </c>
      <c r="CJ98" s="396">
        <f t="shared" si="101"/>
        <v>0</v>
      </c>
      <c r="CK98" s="395">
        <f t="shared" si="92"/>
        <v>0</v>
      </c>
      <c r="CL98" s="229">
        <f t="shared" si="93"/>
        <v>0</v>
      </c>
      <c r="CM98" s="230">
        <v>0</v>
      </c>
      <c r="CN98" s="230">
        <f t="shared" si="96"/>
        <v>0</v>
      </c>
      <c r="CO98" s="230">
        <f t="shared" si="97"/>
        <v>0</v>
      </c>
      <c r="CP98" s="230">
        <v>0</v>
      </c>
      <c r="CQ98" s="230">
        <f t="shared" si="98"/>
        <v>0</v>
      </c>
      <c r="CR98" s="229">
        <f t="shared" si="99"/>
        <v>0</v>
      </c>
    </row>
    <row r="99" spans="1:96" s="256" customFormat="1">
      <c r="A99" s="253"/>
      <c r="B99" s="253"/>
      <c r="C99" s="233" t="s">
        <v>171</v>
      </c>
      <c r="D99" s="252" t="s">
        <v>181</v>
      </c>
      <c r="E99" s="254"/>
      <c r="F99" s="254"/>
      <c r="G99" s="255"/>
      <c r="H99" s="254"/>
      <c r="I99" s="255"/>
      <c r="J99" s="254"/>
      <c r="K99" s="255"/>
      <c r="L99" s="254"/>
      <c r="M99" s="255">
        <v>0</v>
      </c>
      <c r="N99" s="255"/>
      <c r="O99" s="214">
        <v>202.69</v>
      </c>
      <c r="P99" s="255"/>
      <c r="Q99" s="214">
        <v>0.66999999999998749</v>
      </c>
      <c r="R99" s="214"/>
      <c r="S99" s="214">
        <v>0</v>
      </c>
      <c r="T99" s="255"/>
      <c r="U99" s="214">
        <f t="shared" si="95"/>
        <v>0</v>
      </c>
      <c r="V99" s="255"/>
      <c r="W99" s="214">
        <v>203.35999999999999</v>
      </c>
      <c r="X99" s="214"/>
      <c r="Y99" s="235">
        <v>0.2</v>
      </c>
      <c r="Z99" s="295"/>
      <c r="AA99" s="379">
        <f t="shared" si="76"/>
        <v>203.35999999999999</v>
      </c>
      <c r="AB99" s="378">
        <v>131.54</v>
      </c>
      <c r="AC99" s="379">
        <f t="shared" si="94"/>
        <v>3.39</v>
      </c>
      <c r="AD99" s="380">
        <f t="shared" si="77"/>
        <v>134.92999999999998</v>
      </c>
      <c r="AE99" s="378">
        <v>129.88000000000008</v>
      </c>
      <c r="AF99" s="379">
        <f t="shared" si="78"/>
        <v>3.39</v>
      </c>
      <c r="AG99" s="379">
        <f t="shared" si="79"/>
        <v>133.27000000000007</v>
      </c>
      <c r="AH99" s="257">
        <f t="shared" si="51"/>
        <v>0</v>
      </c>
      <c r="AI99" s="258">
        <v>0</v>
      </c>
      <c r="AJ99" s="257">
        <f t="shared" si="52"/>
        <v>0</v>
      </c>
      <c r="AK99" s="258">
        <f t="shared" si="53"/>
        <v>0</v>
      </c>
      <c r="AL99" s="258">
        <v>0</v>
      </c>
      <c r="AM99" s="257">
        <f t="shared" si="54"/>
        <v>0</v>
      </c>
      <c r="AN99" s="258">
        <f t="shared" si="55"/>
        <v>0</v>
      </c>
      <c r="AO99" s="259">
        <f t="shared" si="56"/>
        <v>0</v>
      </c>
      <c r="AP99" s="259">
        <v>0</v>
      </c>
      <c r="AQ99" s="259">
        <f t="shared" si="57"/>
        <v>0</v>
      </c>
      <c r="AR99" s="260">
        <f t="shared" si="58"/>
        <v>0</v>
      </c>
      <c r="AS99" s="259">
        <v>0</v>
      </c>
      <c r="AT99" s="259">
        <f t="shared" si="59"/>
        <v>0</v>
      </c>
      <c r="AU99" s="260">
        <f t="shared" si="60"/>
        <v>0</v>
      </c>
      <c r="AV99" s="261">
        <f t="shared" si="75"/>
        <v>0</v>
      </c>
      <c r="AW99" s="261">
        <v>0</v>
      </c>
      <c r="AX99" s="220">
        <f t="shared" si="61"/>
        <v>0</v>
      </c>
      <c r="AY99" s="261">
        <f t="shared" si="62"/>
        <v>0</v>
      </c>
      <c r="AZ99" s="220">
        <v>0</v>
      </c>
      <c r="BA99" s="220">
        <f t="shared" si="63"/>
        <v>0</v>
      </c>
      <c r="BB99" s="261">
        <f t="shared" si="64"/>
        <v>0</v>
      </c>
      <c r="BC99" s="262">
        <f t="shared" si="65"/>
        <v>0</v>
      </c>
      <c r="BD99" s="263">
        <v>0</v>
      </c>
      <c r="BE99" s="263">
        <f t="shared" si="66"/>
        <v>0</v>
      </c>
      <c r="BF99" s="262">
        <f t="shared" si="67"/>
        <v>0</v>
      </c>
      <c r="BG99" s="263">
        <v>0</v>
      </c>
      <c r="BH99" s="263">
        <f t="shared" si="68"/>
        <v>0</v>
      </c>
      <c r="BI99" s="262">
        <f t="shared" si="69"/>
        <v>0</v>
      </c>
      <c r="BJ99" s="264">
        <f t="shared" si="70"/>
        <v>0</v>
      </c>
      <c r="BK99" s="265">
        <v>0</v>
      </c>
      <c r="BL99" s="265">
        <f t="shared" si="71"/>
        <v>0</v>
      </c>
      <c r="BM99" s="265">
        <f t="shared" si="72"/>
        <v>0</v>
      </c>
      <c r="BN99" s="265">
        <v>0</v>
      </c>
      <c r="BO99" s="265">
        <f t="shared" si="73"/>
        <v>0</v>
      </c>
      <c r="BP99" s="264">
        <f t="shared" si="74"/>
        <v>0</v>
      </c>
      <c r="BQ99" s="266">
        <f t="shared" si="80"/>
        <v>202.69</v>
      </c>
      <c r="BR99" s="267">
        <v>131.19999999999993</v>
      </c>
      <c r="BS99" s="267">
        <f t="shared" si="81"/>
        <v>3.38</v>
      </c>
      <c r="BT99" s="267">
        <f t="shared" si="82"/>
        <v>134.57999999999993</v>
      </c>
      <c r="BU99" s="267">
        <v>129.52999999999994</v>
      </c>
      <c r="BV99" s="267">
        <f t="shared" si="83"/>
        <v>3.38</v>
      </c>
      <c r="BW99" s="266">
        <f t="shared" si="84"/>
        <v>132.90999999999994</v>
      </c>
      <c r="BX99" s="227">
        <f t="shared" si="85"/>
        <v>0.66999999999998749</v>
      </c>
      <c r="BY99" s="228">
        <v>0.34000000000000014</v>
      </c>
      <c r="BZ99" s="228">
        <f t="shared" si="86"/>
        <v>0.01</v>
      </c>
      <c r="CA99" s="228">
        <f t="shared" si="87"/>
        <v>0.35000000000000014</v>
      </c>
      <c r="CB99" s="228">
        <v>0.34000000000000014</v>
      </c>
      <c r="CC99" s="228">
        <f t="shared" si="88"/>
        <v>0.01</v>
      </c>
      <c r="CD99" s="227">
        <f t="shared" si="89"/>
        <v>0.35000000000000014</v>
      </c>
      <c r="CE99" s="395">
        <f t="shared" si="90"/>
        <v>0</v>
      </c>
      <c r="CF99" s="396">
        <v>0</v>
      </c>
      <c r="CG99" s="396">
        <f t="shared" si="100"/>
        <v>0</v>
      </c>
      <c r="CH99" s="396">
        <f t="shared" si="91"/>
        <v>0</v>
      </c>
      <c r="CI99" s="396">
        <v>0</v>
      </c>
      <c r="CJ99" s="396">
        <f t="shared" si="101"/>
        <v>0</v>
      </c>
      <c r="CK99" s="395">
        <f t="shared" si="92"/>
        <v>0</v>
      </c>
      <c r="CL99" s="229">
        <f t="shared" si="93"/>
        <v>0</v>
      </c>
      <c r="CM99" s="230">
        <v>0</v>
      </c>
      <c r="CN99" s="230">
        <f t="shared" si="96"/>
        <v>0</v>
      </c>
      <c r="CO99" s="230">
        <f t="shared" si="97"/>
        <v>0</v>
      </c>
      <c r="CP99" s="230">
        <v>0</v>
      </c>
      <c r="CQ99" s="230">
        <f t="shared" si="98"/>
        <v>0</v>
      </c>
      <c r="CR99" s="229">
        <f t="shared" si="99"/>
        <v>0</v>
      </c>
    </row>
    <row r="100" spans="1:96" s="256" customFormat="1">
      <c r="A100" s="253"/>
      <c r="B100" s="253"/>
      <c r="C100" s="233" t="s">
        <v>171</v>
      </c>
      <c r="D100" s="252" t="s">
        <v>182</v>
      </c>
      <c r="E100" s="254"/>
      <c r="F100" s="254"/>
      <c r="G100" s="255"/>
      <c r="H100" s="254"/>
      <c r="I100" s="255"/>
      <c r="J100" s="254"/>
      <c r="K100" s="255"/>
      <c r="L100" s="254"/>
      <c r="M100" s="255">
        <v>0</v>
      </c>
      <c r="N100" s="255"/>
      <c r="O100" s="214">
        <v>575.70999999999992</v>
      </c>
      <c r="P100" s="255"/>
      <c r="Q100" s="214">
        <v>213.22000000000014</v>
      </c>
      <c r="R100" s="214"/>
      <c r="S100" s="214">
        <v>4.4100000000000819</v>
      </c>
      <c r="T100" s="255"/>
      <c r="U100" s="214">
        <f t="shared" si="95"/>
        <v>0</v>
      </c>
      <c r="V100" s="255"/>
      <c r="W100" s="214">
        <v>793.34000000000015</v>
      </c>
      <c r="X100" s="214"/>
      <c r="Y100" s="235">
        <v>0.2</v>
      </c>
      <c r="Z100" s="295"/>
      <c r="AA100" s="379">
        <f t="shared" si="76"/>
        <v>793.34000000000015</v>
      </c>
      <c r="AB100" s="378">
        <v>476.07000000000045</v>
      </c>
      <c r="AC100" s="379">
        <f t="shared" si="94"/>
        <v>13.22</v>
      </c>
      <c r="AD100" s="380">
        <f t="shared" si="77"/>
        <v>489.29000000000048</v>
      </c>
      <c r="AE100" s="378">
        <v>470.0999999999998</v>
      </c>
      <c r="AF100" s="379">
        <f t="shared" si="78"/>
        <v>13.22</v>
      </c>
      <c r="AG100" s="379">
        <f t="shared" si="79"/>
        <v>483.31999999999982</v>
      </c>
      <c r="AH100" s="257">
        <f t="shared" si="51"/>
        <v>0</v>
      </c>
      <c r="AI100" s="258">
        <v>0</v>
      </c>
      <c r="AJ100" s="257">
        <f t="shared" si="52"/>
        <v>0</v>
      </c>
      <c r="AK100" s="258">
        <f t="shared" si="53"/>
        <v>0</v>
      </c>
      <c r="AL100" s="258">
        <v>0</v>
      </c>
      <c r="AM100" s="257">
        <f t="shared" si="54"/>
        <v>0</v>
      </c>
      <c r="AN100" s="258">
        <f t="shared" si="55"/>
        <v>0</v>
      </c>
      <c r="AO100" s="259">
        <f t="shared" si="56"/>
        <v>0</v>
      </c>
      <c r="AP100" s="259">
        <v>0</v>
      </c>
      <c r="AQ100" s="259">
        <f t="shared" si="57"/>
        <v>0</v>
      </c>
      <c r="AR100" s="260">
        <f t="shared" si="58"/>
        <v>0</v>
      </c>
      <c r="AS100" s="259">
        <v>0</v>
      </c>
      <c r="AT100" s="259">
        <f t="shared" si="59"/>
        <v>0</v>
      </c>
      <c r="AU100" s="260">
        <f t="shared" si="60"/>
        <v>0</v>
      </c>
      <c r="AV100" s="261">
        <f t="shared" si="75"/>
        <v>0</v>
      </c>
      <c r="AW100" s="261">
        <v>0</v>
      </c>
      <c r="AX100" s="220">
        <f t="shared" si="61"/>
        <v>0</v>
      </c>
      <c r="AY100" s="261">
        <f t="shared" si="62"/>
        <v>0</v>
      </c>
      <c r="AZ100" s="220">
        <v>0</v>
      </c>
      <c r="BA100" s="220">
        <f t="shared" si="63"/>
        <v>0</v>
      </c>
      <c r="BB100" s="261">
        <f t="shared" si="64"/>
        <v>0</v>
      </c>
      <c r="BC100" s="262">
        <f t="shared" si="65"/>
        <v>0</v>
      </c>
      <c r="BD100" s="263">
        <v>0</v>
      </c>
      <c r="BE100" s="263">
        <f t="shared" si="66"/>
        <v>0</v>
      </c>
      <c r="BF100" s="262">
        <f t="shared" si="67"/>
        <v>0</v>
      </c>
      <c r="BG100" s="263">
        <v>0</v>
      </c>
      <c r="BH100" s="263">
        <f t="shared" si="68"/>
        <v>0</v>
      </c>
      <c r="BI100" s="262">
        <f t="shared" si="69"/>
        <v>0</v>
      </c>
      <c r="BJ100" s="264">
        <f t="shared" si="70"/>
        <v>0</v>
      </c>
      <c r="BK100" s="265">
        <v>0</v>
      </c>
      <c r="BL100" s="265">
        <f t="shared" si="71"/>
        <v>0</v>
      </c>
      <c r="BM100" s="265">
        <f t="shared" si="72"/>
        <v>0</v>
      </c>
      <c r="BN100" s="265">
        <v>0</v>
      </c>
      <c r="BO100" s="265">
        <f t="shared" si="73"/>
        <v>0</v>
      </c>
      <c r="BP100" s="264">
        <f t="shared" si="74"/>
        <v>0</v>
      </c>
      <c r="BQ100" s="266">
        <f t="shared" si="80"/>
        <v>575.70999999999992</v>
      </c>
      <c r="BR100" s="267">
        <v>372.64000000000016</v>
      </c>
      <c r="BS100" s="267">
        <f t="shared" si="81"/>
        <v>9.6</v>
      </c>
      <c r="BT100" s="267">
        <f t="shared" si="82"/>
        <v>382.24000000000018</v>
      </c>
      <c r="BU100" s="267">
        <v>368.08000000000033</v>
      </c>
      <c r="BV100" s="267">
        <f t="shared" si="83"/>
        <v>9.6</v>
      </c>
      <c r="BW100" s="266">
        <f t="shared" si="84"/>
        <v>377.68000000000035</v>
      </c>
      <c r="BX100" s="227">
        <f t="shared" si="85"/>
        <v>213.22000000000014</v>
      </c>
      <c r="BY100" s="228">
        <v>101.93999999999996</v>
      </c>
      <c r="BZ100" s="228">
        <f t="shared" si="86"/>
        <v>3.55</v>
      </c>
      <c r="CA100" s="228">
        <f t="shared" si="87"/>
        <v>105.48999999999995</v>
      </c>
      <c r="CB100" s="228">
        <v>100.74999999999999</v>
      </c>
      <c r="CC100" s="228">
        <f t="shared" si="88"/>
        <v>3.55</v>
      </c>
      <c r="CD100" s="227">
        <f t="shared" si="89"/>
        <v>104.29999999999998</v>
      </c>
      <c r="CE100" s="395">
        <f t="shared" si="90"/>
        <v>4.4100000000000819</v>
      </c>
      <c r="CF100" s="396">
        <v>1.5100000000000009</v>
      </c>
      <c r="CG100" s="396">
        <f t="shared" si="100"/>
        <v>7.0000000000000007E-2</v>
      </c>
      <c r="CH100" s="396">
        <f t="shared" si="91"/>
        <v>1.580000000000001</v>
      </c>
      <c r="CI100" s="396">
        <v>1.5100000000000009</v>
      </c>
      <c r="CJ100" s="396">
        <f t="shared" si="101"/>
        <v>7.0000000000000007E-2</v>
      </c>
      <c r="CK100" s="395">
        <f t="shared" si="92"/>
        <v>1.580000000000001</v>
      </c>
      <c r="CL100" s="229">
        <f t="shared" si="93"/>
        <v>0</v>
      </c>
      <c r="CM100" s="230">
        <v>0</v>
      </c>
      <c r="CN100" s="230">
        <f t="shared" si="96"/>
        <v>0</v>
      </c>
      <c r="CO100" s="230">
        <f t="shared" si="97"/>
        <v>0</v>
      </c>
      <c r="CP100" s="230">
        <v>0</v>
      </c>
      <c r="CQ100" s="230">
        <f t="shared" si="98"/>
        <v>0</v>
      </c>
      <c r="CR100" s="229">
        <f t="shared" si="99"/>
        <v>0</v>
      </c>
    </row>
    <row r="101" spans="1:96" s="256" customFormat="1">
      <c r="A101" s="253"/>
      <c r="B101" s="253"/>
      <c r="C101" s="233" t="s">
        <v>171</v>
      </c>
      <c r="D101" s="252" t="s">
        <v>183</v>
      </c>
      <c r="E101" s="254"/>
      <c r="F101" s="254"/>
      <c r="G101" s="255"/>
      <c r="H101" s="254"/>
      <c r="I101" s="255"/>
      <c r="J101" s="254"/>
      <c r="K101" s="255"/>
      <c r="L101" s="254"/>
      <c r="M101" s="255"/>
      <c r="N101" s="255"/>
      <c r="O101" s="214">
        <v>238.16000000000003</v>
      </c>
      <c r="P101" s="255"/>
      <c r="Q101" s="214">
        <v>302.77000000000004</v>
      </c>
      <c r="R101" s="214"/>
      <c r="S101" s="214">
        <v>0</v>
      </c>
      <c r="T101" s="255"/>
      <c r="U101" s="214">
        <f t="shared" si="95"/>
        <v>0</v>
      </c>
      <c r="V101" s="255"/>
      <c r="W101" s="214">
        <v>540.93000000000006</v>
      </c>
      <c r="X101" s="214"/>
      <c r="Y101" s="235">
        <v>0.2</v>
      </c>
      <c r="Z101" s="295"/>
      <c r="AA101" s="379">
        <f t="shared" si="76"/>
        <v>540.93000000000006</v>
      </c>
      <c r="AB101" s="378">
        <v>307.15000000000003</v>
      </c>
      <c r="AC101" s="379">
        <f t="shared" si="94"/>
        <v>9.02</v>
      </c>
      <c r="AD101" s="380">
        <f t="shared" si="77"/>
        <v>316.17</v>
      </c>
      <c r="AE101" s="378">
        <v>303.33999999999975</v>
      </c>
      <c r="AF101" s="379">
        <f t="shared" si="78"/>
        <v>9.02</v>
      </c>
      <c r="AG101" s="379">
        <f t="shared" si="79"/>
        <v>312.35999999999973</v>
      </c>
      <c r="AH101" s="257">
        <f t="shared" si="51"/>
        <v>0</v>
      </c>
      <c r="AI101" s="258">
        <v>0</v>
      </c>
      <c r="AJ101" s="257">
        <f t="shared" si="52"/>
        <v>0</v>
      </c>
      <c r="AK101" s="258">
        <f t="shared" si="53"/>
        <v>0</v>
      </c>
      <c r="AL101" s="258">
        <v>0</v>
      </c>
      <c r="AM101" s="257">
        <f t="shared" si="54"/>
        <v>0</v>
      </c>
      <c r="AN101" s="258">
        <f t="shared" si="55"/>
        <v>0</v>
      </c>
      <c r="AO101" s="259">
        <f t="shared" si="56"/>
        <v>0</v>
      </c>
      <c r="AP101" s="259">
        <v>0</v>
      </c>
      <c r="AQ101" s="259">
        <f t="shared" si="57"/>
        <v>0</v>
      </c>
      <c r="AR101" s="260">
        <f t="shared" si="58"/>
        <v>0</v>
      </c>
      <c r="AS101" s="259">
        <v>0</v>
      </c>
      <c r="AT101" s="259">
        <f t="shared" si="59"/>
        <v>0</v>
      </c>
      <c r="AU101" s="260">
        <f t="shared" si="60"/>
        <v>0</v>
      </c>
      <c r="AV101" s="261">
        <f t="shared" si="75"/>
        <v>0</v>
      </c>
      <c r="AW101" s="261">
        <v>0</v>
      </c>
      <c r="AX101" s="220">
        <f t="shared" si="61"/>
        <v>0</v>
      </c>
      <c r="AY101" s="261">
        <f t="shared" si="62"/>
        <v>0</v>
      </c>
      <c r="AZ101" s="220">
        <v>0</v>
      </c>
      <c r="BA101" s="220">
        <f t="shared" si="63"/>
        <v>0</v>
      </c>
      <c r="BB101" s="261">
        <f t="shared" si="64"/>
        <v>0</v>
      </c>
      <c r="BC101" s="262">
        <f t="shared" si="65"/>
        <v>0</v>
      </c>
      <c r="BD101" s="263">
        <v>0</v>
      </c>
      <c r="BE101" s="263">
        <f t="shared" si="66"/>
        <v>0</v>
      </c>
      <c r="BF101" s="262">
        <f t="shared" si="67"/>
        <v>0</v>
      </c>
      <c r="BG101" s="263">
        <v>0</v>
      </c>
      <c r="BH101" s="263">
        <f t="shared" si="68"/>
        <v>0</v>
      </c>
      <c r="BI101" s="262">
        <f t="shared" si="69"/>
        <v>0</v>
      </c>
      <c r="BJ101" s="264">
        <f t="shared" si="70"/>
        <v>0</v>
      </c>
      <c r="BK101" s="265">
        <v>0</v>
      </c>
      <c r="BL101" s="265">
        <f t="shared" si="71"/>
        <v>0</v>
      </c>
      <c r="BM101" s="265">
        <f t="shared" si="72"/>
        <v>0</v>
      </c>
      <c r="BN101" s="265">
        <v>0</v>
      </c>
      <c r="BO101" s="265">
        <f t="shared" si="73"/>
        <v>0</v>
      </c>
      <c r="BP101" s="264">
        <f t="shared" si="74"/>
        <v>0</v>
      </c>
      <c r="BQ101" s="266">
        <f t="shared" si="80"/>
        <v>238.16000000000003</v>
      </c>
      <c r="BR101" s="267">
        <v>147.45999999999998</v>
      </c>
      <c r="BS101" s="267">
        <f t="shared" si="81"/>
        <v>3.97</v>
      </c>
      <c r="BT101" s="267">
        <f t="shared" si="82"/>
        <v>151.42999999999998</v>
      </c>
      <c r="BU101" s="267">
        <v>145.52999999999994</v>
      </c>
      <c r="BV101" s="267">
        <f t="shared" si="83"/>
        <v>3.97</v>
      </c>
      <c r="BW101" s="266">
        <f t="shared" si="84"/>
        <v>149.49999999999994</v>
      </c>
      <c r="BX101" s="227">
        <f t="shared" si="85"/>
        <v>302.77000000000004</v>
      </c>
      <c r="BY101" s="228">
        <v>159.69000000000003</v>
      </c>
      <c r="BZ101" s="228">
        <f t="shared" si="86"/>
        <v>5.05</v>
      </c>
      <c r="CA101" s="228">
        <f t="shared" si="87"/>
        <v>164.74000000000004</v>
      </c>
      <c r="CB101" s="228">
        <v>157.78000000000011</v>
      </c>
      <c r="CC101" s="228">
        <f t="shared" si="88"/>
        <v>5.05</v>
      </c>
      <c r="CD101" s="227">
        <f t="shared" si="89"/>
        <v>162.83000000000013</v>
      </c>
      <c r="CE101" s="395">
        <f t="shared" si="90"/>
        <v>0</v>
      </c>
      <c r="CF101" s="396">
        <v>0</v>
      </c>
      <c r="CG101" s="396">
        <f t="shared" si="100"/>
        <v>0</v>
      </c>
      <c r="CH101" s="396">
        <f t="shared" si="91"/>
        <v>0</v>
      </c>
      <c r="CI101" s="396">
        <v>0</v>
      </c>
      <c r="CJ101" s="396">
        <f t="shared" si="101"/>
        <v>0</v>
      </c>
      <c r="CK101" s="395">
        <f t="shared" si="92"/>
        <v>0</v>
      </c>
      <c r="CL101" s="229">
        <f t="shared" si="93"/>
        <v>0</v>
      </c>
      <c r="CM101" s="230">
        <v>0</v>
      </c>
      <c r="CN101" s="230">
        <f t="shared" si="96"/>
        <v>0</v>
      </c>
      <c r="CO101" s="230">
        <f t="shared" si="97"/>
        <v>0</v>
      </c>
      <c r="CP101" s="230">
        <v>0</v>
      </c>
      <c r="CQ101" s="230">
        <f t="shared" si="98"/>
        <v>0</v>
      </c>
      <c r="CR101" s="229">
        <f t="shared" si="99"/>
        <v>0</v>
      </c>
    </row>
    <row r="102" spans="1:96" s="256" customFormat="1">
      <c r="A102" s="253"/>
      <c r="B102" s="253"/>
      <c r="C102" s="233" t="s">
        <v>171</v>
      </c>
      <c r="D102" s="252" t="s">
        <v>184</v>
      </c>
      <c r="E102" s="254"/>
      <c r="F102" s="254"/>
      <c r="G102" s="255"/>
      <c r="H102" s="254"/>
      <c r="I102" s="255"/>
      <c r="J102" s="254"/>
      <c r="K102" s="255"/>
      <c r="L102" s="254"/>
      <c r="M102" s="255"/>
      <c r="N102" s="255"/>
      <c r="O102" s="214">
        <v>205.85</v>
      </c>
      <c r="P102" s="255"/>
      <c r="Q102" s="214">
        <v>170.91999999999993</v>
      </c>
      <c r="R102" s="214"/>
      <c r="S102" s="214">
        <v>0</v>
      </c>
      <c r="T102" s="255"/>
      <c r="U102" s="214">
        <f t="shared" si="95"/>
        <v>5.6843418860808015E-14</v>
      </c>
      <c r="V102" s="255"/>
      <c r="W102" s="214">
        <v>376.77</v>
      </c>
      <c r="X102" s="214"/>
      <c r="Y102" s="235">
        <v>0.2</v>
      </c>
      <c r="Z102" s="295"/>
      <c r="AA102" s="379">
        <f t="shared" si="76"/>
        <v>376.77</v>
      </c>
      <c r="AB102" s="378">
        <v>207.49</v>
      </c>
      <c r="AC102" s="379">
        <f t="shared" si="94"/>
        <v>6.28</v>
      </c>
      <c r="AD102" s="380">
        <f t="shared" si="77"/>
        <v>213.77</v>
      </c>
      <c r="AE102" s="378">
        <v>204.92999999999998</v>
      </c>
      <c r="AF102" s="379">
        <f t="shared" si="78"/>
        <v>6.28</v>
      </c>
      <c r="AG102" s="379">
        <f t="shared" si="79"/>
        <v>211.20999999999998</v>
      </c>
      <c r="AH102" s="257"/>
      <c r="AI102" s="258"/>
      <c r="AJ102" s="257"/>
      <c r="AK102" s="258"/>
      <c r="AL102" s="258"/>
      <c r="AM102" s="257"/>
      <c r="AN102" s="258"/>
      <c r="AO102" s="259"/>
      <c r="AP102" s="259"/>
      <c r="AQ102" s="259"/>
      <c r="AR102" s="260"/>
      <c r="AS102" s="259"/>
      <c r="AT102" s="259"/>
      <c r="AU102" s="260"/>
      <c r="AV102" s="261"/>
      <c r="AW102" s="261"/>
      <c r="AX102" s="220"/>
      <c r="AY102" s="261"/>
      <c r="AZ102" s="220"/>
      <c r="BA102" s="220"/>
      <c r="BB102" s="261"/>
      <c r="BC102" s="262"/>
      <c r="BD102" s="263"/>
      <c r="BE102" s="263"/>
      <c r="BF102" s="262"/>
      <c r="BG102" s="263"/>
      <c r="BH102" s="263"/>
      <c r="BI102" s="262"/>
      <c r="BJ102" s="264"/>
      <c r="BK102" s="265"/>
      <c r="BL102" s="265"/>
      <c r="BM102" s="265"/>
      <c r="BN102" s="265"/>
      <c r="BO102" s="265"/>
      <c r="BP102" s="264"/>
      <c r="BQ102" s="266">
        <f t="shared" si="80"/>
        <v>205.85</v>
      </c>
      <c r="BR102" s="267">
        <v>126.28000000000013</v>
      </c>
      <c r="BS102" s="267">
        <f t="shared" si="81"/>
        <v>3.43</v>
      </c>
      <c r="BT102" s="267">
        <f t="shared" si="82"/>
        <v>129.71000000000012</v>
      </c>
      <c r="BU102" s="267">
        <v>124.67999999999999</v>
      </c>
      <c r="BV102" s="267">
        <f t="shared" si="83"/>
        <v>3.43</v>
      </c>
      <c r="BW102" s="266">
        <f t="shared" si="84"/>
        <v>128.10999999999999</v>
      </c>
      <c r="BX102" s="227">
        <f t="shared" si="85"/>
        <v>170.91999999999993</v>
      </c>
      <c r="BY102" s="228">
        <v>81.20999999999998</v>
      </c>
      <c r="BZ102" s="228">
        <f t="shared" si="86"/>
        <v>2.85</v>
      </c>
      <c r="CA102" s="228">
        <f t="shared" si="87"/>
        <v>84.059999999999974</v>
      </c>
      <c r="CB102" s="228">
        <v>80.259999999999991</v>
      </c>
      <c r="CC102" s="228">
        <f t="shared" si="88"/>
        <v>2.85</v>
      </c>
      <c r="CD102" s="227">
        <f t="shared" si="89"/>
        <v>83.109999999999985</v>
      </c>
      <c r="CE102" s="395">
        <f t="shared" si="90"/>
        <v>0</v>
      </c>
      <c r="CF102" s="396">
        <v>0</v>
      </c>
      <c r="CG102" s="396">
        <f t="shared" si="100"/>
        <v>0</v>
      </c>
      <c r="CH102" s="396">
        <f t="shared" si="91"/>
        <v>0</v>
      </c>
      <c r="CI102" s="396">
        <v>0</v>
      </c>
      <c r="CJ102" s="396">
        <f t="shared" si="101"/>
        <v>0</v>
      </c>
      <c r="CK102" s="395">
        <f t="shared" si="92"/>
        <v>0</v>
      </c>
      <c r="CL102" s="229">
        <f t="shared" si="93"/>
        <v>5.6843418860808015E-14</v>
      </c>
      <c r="CM102" s="230">
        <v>0</v>
      </c>
      <c r="CN102" s="230">
        <f t="shared" si="96"/>
        <v>0</v>
      </c>
      <c r="CO102" s="230">
        <f t="shared" si="97"/>
        <v>0</v>
      </c>
      <c r="CP102" s="230">
        <v>0</v>
      </c>
      <c r="CQ102" s="230">
        <f t="shared" si="98"/>
        <v>0</v>
      </c>
      <c r="CR102" s="229">
        <f t="shared" si="99"/>
        <v>0</v>
      </c>
    </row>
    <row r="103" spans="1:96" s="256" customFormat="1">
      <c r="A103" s="253"/>
      <c r="B103" s="253"/>
      <c r="C103" s="233" t="s">
        <v>171</v>
      </c>
      <c r="D103" s="252" t="s">
        <v>185</v>
      </c>
      <c r="E103" s="254"/>
      <c r="F103" s="254"/>
      <c r="G103" s="255"/>
      <c r="H103" s="254"/>
      <c r="I103" s="255"/>
      <c r="J103" s="254"/>
      <c r="K103" s="255"/>
      <c r="L103" s="254"/>
      <c r="M103" s="255"/>
      <c r="N103" s="255"/>
      <c r="O103" s="214">
        <v>631.33999999999992</v>
      </c>
      <c r="P103" s="255"/>
      <c r="Q103" s="214">
        <v>165.10000000000014</v>
      </c>
      <c r="R103" s="214"/>
      <c r="S103" s="214">
        <v>0</v>
      </c>
      <c r="T103" s="255"/>
      <c r="U103" s="214">
        <f t="shared" si="95"/>
        <v>0</v>
      </c>
      <c r="V103" s="255"/>
      <c r="W103" s="214">
        <v>796.44</v>
      </c>
      <c r="X103" s="214"/>
      <c r="Y103" s="235">
        <v>0.2</v>
      </c>
      <c r="Z103" s="295"/>
      <c r="AA103" s="379">
        <f t="shared" si="76"/>
        <v>796.44</v>
      </c>
      <c r="AB103" s="378">
        <v>461.25999999999982</v>
      </c>
      <c r="AC103" s="379">
        <f t="shared" si="94"/>
        <v>13.27</v>
      </c>
      <c r="AD103" s="380">
        <f t="shared" si="77"/>
        <v>474.5299999999998</v>
      </c>
      <c r="AE103" s="378">
        <v>455.48999999999978</v>
      </c>
      <c r="AF103" s="379">
        <f t="shared" si="78"/>
        <v>13.27</v>
      </c>
      <c r="AG103" s="379">
        <f t="shared" si="79"/>
        <v>468.75999999999976</v>
      </c>
      <c r="AH103" s="257"/>
      <c r="AI103" s="258"/>
      <c r="AJ103" s="257"/>
      <c r="AK103" s="258"/>
      <c r="AL103" s="258"/>
      <c r="AM103" s="257"/>
      <c r="AN103" s="258"/>
      <c r="AO103" s="259"/>
      <c r="AP103" s="259"/>
      <c r="AQ103" s="259"/>
      <c r="AR103" s="260"/>
      <c r="AS103" s="259"/>
      <c r="AT103" s="259"/>
      <c r="AU103" s="260"/>
      <c r="AV103" s="261"/>
      <c r="AW103" s="261"/>
      <c r="AX103" s="220"/>
      <c r="AY103" s="261"/>
      <c r="AZ103" s="220"/>
      <c r="BA103" s="220"/>
      <c r="BB103" s="261"/>
      <c r="BC103" s="262"/>
      <c r="BD103" s="263"/>
      <c r="BE103" s="263"/>
      <c r="BF103" s="262"/>
      <c r="BG103" s="263"/>
      <c r="BH103" s="263"/>
      <c r="BI103" s="262"/>
      <c r="BJ103" s="264"/>
      <c r="BK103" s="265"/>
      <c r="BL103" s="265"/>
      <c r="BM103" s="265"/>
      <c r="BN103" s="265"/>
      <c r="BO103" s="265"/>
      <c r="BP103" s="264"/>
      <c r="BQ103" s="266">
        <f t="shared" si="80"/>
        <v>631.33999999999992</v>
      </c>
      <c r="BR103" s="267">
        <v>368.44999999999987</v>
      </c>
      <c r="BS103" s="267">
        <f t="shared" si="81"/>
        <v>10.52</v>
      </c>
      <c r="BT103" s="267">
        <f t="shared" si="82"/>
        <v>378.96999999999986</v>
      </c>
      <c r="BU103" s="267">
        <v>363.83</v>
      </c>
      <c r="BV103" s="267">
        <f t="shared" si="83"/>
        <v>10.52</v>
      </c>
      <c r="BW103" s="266">
        <f t="shared" si="84"/>
        <v>374.34999999999997</v>
      </c>
      <c r="BX103" s="227">
        <f t="shared" si="85"/>
        <v>165.10000000000014</v>
      </c>
      <c r="BY103" s="228">
        <v>92.81</v>
      </c>
      <c r="BZ103" s="228">
        <f t="shared" si="86"/>
        <v>2.75</v>
      </c>
      <c r="CA103" s="228">
        <f t="shared" si="87"/>
        <v>95.56</v>
      </c>
      <c r="CB103" s="228">
        <v>91.659999999999982</v>
      </c>
      <c r="CC103" s="228">
        <f t="shared" si="88"/>
        <v>2.75</v>
      </c>
      <c r="CD103" s="227">
        <f t="shared" si="89"/>
        <v>94.409999999999982</v>
      </c>
      <c r="CE103" s="395">
        <f t="shared" si="90"/>
        <v>0</v>
      </c>
      <c r="CF103" s="396">
        <v>0</v>
      </c>
      <c r="CG103" s="396">
        <f t="shared" si="100"/>
        <v>0</v>
      </c>
      <c r="CH103" s="396">
        <f t="shared" si="91"/>
        <v>0</v>
      </c>
      <c r="CI103" s="396">
        <v>0</v>
      </c>
      <c r="CJ103" s="396">
        <f t="shared" si="101"/>
        <v>0</v>
      </c>
      <c r="CK103" s="395">
        <f t="shared" si="92"/>
        <v>0</v>
      </c>
      <c r="CL103" s="229">
        <f t="shared" si="93"/>
        <v>0</v>
      </c>
      <c r="CM103" s="230">
        <v>0</v>
      </c>
      <c r="CN103" s="230">
        <f t="shared" si="96"/>
        <v>0</v>
      </c>
      <c r="CO103" s="230">
        <f t="shared" si="97"/>
        <v>0</v>
      </c>
      <c r="CP103" s="230">
        <v>0</v>
      </c>
      <c r="CQ103" s="230">
        <f t="shared" si="98"/>
        <v>0</v>
      </c>
      <c r="CR103" s="229">
        <f t="shared" si="99"/>
        <v>0</v>
      </c>
    </row>
    <row r="104" spans="1:96" s="256" customFormat="1">
      <c r="A104" s="253"/>
      <c r="B104" s="253"/>
      <c r="C104" s="233" t="s">
        <v>171</v>
      </c>
      <c r="D104" s="252" t="s">
        <v>186</v>
      </c>
      <c r="E104" s="254"/>
      <c r="F104" s="254"/>
      <c r="G104" s="255"/>
      <c r="H104" s="254"/>
      <c r="I104" s="255"/>
      <c r="J104" s="254"/>
      <c r="K104" s="255"/>
      <c r="L104" s="254"/>
      <c r="M104" s="255"/>
      <c r="N104" s="255"/>
      <c r="O104" s="214"/>
      <c r="P104" s="255"/>
      <c r="Q104" s="214">
        <v>657.42000000000007</v>
      </c>
      <c r="R104" s="214"/>
      <c r="S104" s="214">
        <v>10.709999999999809</v>
      </c>
      <c r="T104" s="255"/>
      <c r="U104" s="214">
        <f t="shared" si="95"/>
        <v>2.5099999999999909</v>
      </c>
      <c r="V104" s="255"/>
      <c r="W104" s="214">
        <v>670.63999999999987</v>
      </c>
      <c r="X104" s="214"/>
      <c r="Y104" s="235">
        <v>0.2</v>
      </c>
      <c r="Z104" s="295"/>
      <c r="AA104" s="379">
        <f t="shared" si="76"/>
        <v>670.63999999999987</v>
      </c>
      <c r="AB104" s="378">
        <v>295.35000000000002</v>
      </c>
      <c r="AC104" s="379">
        <f>IF(AA104=" "," ", ROUND(+AA104*Y104/12,2))</f>
        <v>11.18</v>
      </c>
      <c r="AD104" s="380">
        <f>AB104+AC104</f>
        <v>306.53000000000003</v>
      </c>
      <c r="AE104" s="378">
        <v>291.94</v>
      </c>
      <c r="AF104" s="379">
        <f>ROUND(AC104*$AC$1,2)</f>
        <v>11.18</v>
      </c>
      <c r="AG104" s="379">
        <f>AE104+AF104</f>
        <v>303.12</v>
      </c>
      <c r="AH104" s="257"/>
      <c r="AI104" s="258"/>
      <c r="AJ104" s="257"/>
      <c r="AK104" s="258"/>
      <c r="AL104" s="258"/>
      <c r="AM104" s="257"/>
      <c r="AN104" s="258"/>
      <c r="AO104" s="259"/>
      <c r="AP104" s="259"/>
      <c r="AQ104" s="259"/>
      <c r="AR104" s="260"/>
      <c r="AS104" s="259"/>
      <c r="AT104" s="259"/>
      <c r="AU104" s="260"/>
      <c r="AV104" s="261"/>
      <c r="AW104" s="261"/>
      <c r="AX104" s="220"/>
      <c r="AY104" s="261"/>
      <c r="AZ104" s="220"/>
      <c r="BA104" s="220"/>
      <c r="BB104" s="261"/>
      <c r="BC104" s="262"/>
      <c r="BD104" s="263"/>
      <c r="BE104" s="263"/>
      <c r="BF104" s="262"/>
      <c r="BG104" s="263"/>
      <c r="BH104" s="263"/>
      <c r="BI104" s="262"/>
      <c r="BJ104" s="264"/>
      <c r="BK104" s="265"/>
      <c r="BL104" s="265"/>
      <c r="BM104" s="265"/>
      <c r="BN104" s="265"/>
      <c r="BO104" s="265"/>
      <c r="BP104" s="264"/>
      <c r="BQ104" s="266">
        <f t="shared" si="80"/>
        <v>0</v>
      </c>
      <c r="BR104" s="267">
        <v>0</v>
      </c>
      <c r="BS104" s="267">
        <f>IF(BQ104=" "," ", ROUND(+BQ104*Y104/12,2))</f>
        <v>0</v>
      </c>
      <c r="BT104" s="267">
        <f>BR104+BS104</f>
        <v>0</v>
      </c>
      <c r="BU104" s="267">
        <v>0</v>
      </c>
      <c r="BV104" s="267">
        <f>ROUND(BS104*$AC$1,2)</f>
        <v>0</v>
      </c>
      <c r="BW104" s="266">
        <f>BU104+BV104</f>
        <v>0</v>
      </c>
      <c r="BX104" s="227">
        <f t="shared" si="85"/>
        <v>657.42000000000007</v>
      </c>
      <c r="BY104" s="228">
        <v>291.58000000000004</v>
      </c>
      <c r="BZ104" s="228">
        <f>IF(BX104=" "," ", ROUND(+BX104*Y104/12,2))</f>
        <v>10.96</v>
      </c>
      <c r="CA104" s="228">
        <f>BY104+BZ104</f>
        <v>302.54000000000002</v>
      </c>
      <c r="CB104" s="228">
        <v>288.3</v>
      </c>
      <c r="CC104" s="228">
        <f>ROUND(BZ104*$AC$1,2)</f>
        <v>10.96</v>
      </c>
      <c r="CD104" s="227">
        <f>CB104+CC104</f>
        <v>299.26</v>
      </c>
      <c r="CE104" s="395">
        <f t="shared" si="90"/>
        <v>10.709999999999809</v>
      </c>
      <c r="CF104" s="396">
        <v>3.4500000000000011</v>
      </c>
      <c r="CG104" s="396">
        <f t="shared" si="100"/>
        <v>0.18</v>
      </c>
      <c r="CH104" s="396">
        <f t="shared" si="91"/>
        <v>3.6300000000000012</v>
      </c>
      <c r="CI104" s="396">
        <v>3.4500000000000011</v>
      </c>
      <c r="CJ104" s="396">
        <f t="shared" si="101"/>
        <v>0.18</v>
      </c>
      <c r="CK104" s="395">
        <f t="shared" si="92"/>
        <v>3.6300000000000012</v>
      </c>
      <c r="CL104" s="229">
        <f t="shared" si="93"/>
        <v>2.5099999999999909</v>
      </c>
      <c r="CM104" s="230">
        <v>0.36</v>
      </c>
      <c r="CN104" s="230">
        <f t="shared" si="96"/>
        <v>0.04</v>
      </c>
      <c r="CO104" s="230">
        <f t="shared" si="97"/>
        <v>0.39999999999999997</v>
      </c>
      <c r="CP104" s="230">
        <v>0.36</v>
      </c>
      <c r="CQ104" s="230">
        <f t="shared" si="98"/>
        <v>0.04</v>
      </c>
      <c r="CR104" s="229">
        <f t="shared" si="99"/>
        <v>0.39999999999999997</v>
      </c>
    </row>
    <row r="105" spans="1:96" s="256" customFormat="1">
      <c r="A105" s="253"/>
      <c r="B105" s="253"/>
      <c r="C105" s="233" t="s">
        <v>171</v>
      </c>
      <c r="D105" s="252" t="s">
        <v>187</v>
      </c>
      <c r="E105" s="254"/>
      <c r="F105" s="254"/>
      <c r="G105" s="255"/>
      <c r="H105" s="254"/>
      <c r="I105" s="255">
        <v>0</v>
      </c>
      <c r="J105" s="254"/>
      <c r="K105" s="255">
        <v>0</v>
      </c>
      <c r="L105" s="254"/>
      <c r="M105" s="255">
        <v>0</v>
      </c>
      <c r="N105" s="255"/>
      <c r="O105" s="214">
        <v>3380.8100000000004</v>
      </c>
      <c r="P105" s="255"/>
      <c r="Q105" s="214">
        <v>651.0399999999986</v>
      </c>
      <c r="R105" s="214"/>
      <c r="S105" s="214">
        <v>127.41000000000031</v>
      </c>
      <c r="T105" s="255"/>
      <c r="U105" s="214">
        <f t="shared" si="95"/>
        <v>0</v>
      </c>
      <c r="V105" s="255"/>
      <c r="W105" s="214">
        <v>4159.2599999999993</v>
      </c>
      <c r="X105" s="214"/>
      <c r="Y105" s="235">
        <v>0.2</v>
      </c>
      <c r="Z105" s="295"/>
      <c r="AA105" s="379">
        <f t="shared" si="76"/>
        <v>4159.2599999999993</v>
      </c>
      <c r="AB105" s="378">
        <v>2595.8500000000008</v>
      </c>
      <c r="AC105" s="379">
        <f t="shared" si="94"/>
        <v>69.319999999999993</v>
      </c>
      <c r="AD105" s="380">
        <f t="shared" si="77"/>
        <v>2665.170000000001</v>
      </c>
      <c r="AE105" s="378">
        <v>2563.3999999999996</v>
      </c>
      <c r="AF105" s="379">
        <f t="shared" si="78"/>
        <v>69.319999999999993</v>
      </c>
      <c r="AG105" s="379">
        <f t="shared" si="79"/>
        <v>2632.72</v>
      </c>
      <c r="AH105" s="257">
        <f t="shared" ref="AH105:AH162" si="102">E105</f>
        <v>0</v>
      </c>
      <c r="AI105" s="258">
        <v>0</v>
      </c>
      <c r="AJ105" s="257">
        <f t="shared" ref="AJ105:AJ147" si="103">IF(AH105=" "," ", ROUND(+AH105*Y105/12,2))</f>
        <v>0</v>
      </c>
      <c r="AK105" s="258">
        <f t="shared" ref="AK105:AK162" si="104">AI105+AJ105</f>
        <v>0</v>
      </c>
      <c r="AL105" s="258">
        <v>0</v>
      </c>
      <c r="AM105" s="257">
        <f t="shared" ref="AM105:AM162" si="105">ROUND(AJ105*$AC$1,2)</f>
        <v>0</v>
      </c>
      <c r="AN105" s="258">
        <f t="shared" ref="AN105:AN162" si="106">AL105+AM105</f>
        <v>0</v>
      </c>
      <c r="AO105" s="259">
        <f t="shared" ref="AO105:AO162" si="107">G105</f>
        <v>0</v>
      </c>
      <c r="AP105" s="259">
        <v>0</v>
      </c>
      <c r="AQ105" s="259">
        <f t="shared" ref="AQ105:AQ162" si="108">IF(AO105=" "," ", ROUND(+AO105*Y105/12,2))</f>
        <v>0</v>
      </c>
      <c r="AR105" s="260">
        <f t="shared" ref="AR105:AR162" si="109">AP105+AQ105</f>
        <v>0</v>
      </c>
      <c r="AS105" s="259">
        <v>0</v>
      </c>
      <c r="AT105" s="259">
        <f t="shared" ref="AT105:AT162" si="110">ROUND(AQ105*$AC$1,2)</f>
        <v>0</v>
      </c>
      <c r="AU105" s="260">
        <f t="shared" ref="AU105:AU162" si="111">AS105+AT105</f>
        <v>0</v>
      </c>
      <c r="AV105" s="261">
        <f>I105</f>
        <v>0</v>
      </c>
      <c r="AW105" s="261">
        <v>0</v>
      </c>
      <c r="AX105" s="220">
        <f t="shared" ref="AX105:AX162" si="112">IF(AV105=" "," ", ROUND(+AV105*Y105/12,2))</f>
        <v>0</v>
      </c>
      <c r="AY105" s="261">
        <f t="shared" ref="AY105:AY162" si="113">AW105+AX105</f>
        <v>0</v>
      </c>
      <c r="AZ105" s="220">
        <v>0</v>
      </c>
      <c r="BA105" s="220">
        <f t="shared" ref="BA105:BA162" si="114">ROUND(AX105*$AC$1,2)</f>
        <v>0</v>
      </c>
      <c r="BB105" s="261">
        <f t="shared" ref="BB105:BB162" si="115">BA105+AZ105</f>
        <v>0</v>
      </c>
      <c r="BC105" s="262">
        <f t="shared" ref="BC105:BC162" si="116">K105</f>
        <v>0</v>
      </c>
      <c r="BD105" s="263">
        <v>0</v>
      </c>
      <c r="BE105" s="263">
        <f t="shared" ref="BE105:BE162" si="117">IF(BC105=" "," ", ROUND(+BC105*Y105/12,2))</f>
        <v>0</v>
      </c>
      <c r="BF105" s="262">
        <f t="shared" ref="BF105:BF162" si="118">BD105+BE105</f>
        <v>0</v>
      </c>
      <c r="BG105" s="263">
        <v>0</v>
      </c>
      <c r="BH105" s="263">
        <f t="shared" ref="BH105:BH162" si="119">ROUND(BE105*$AC$1,2)</f>
        <v>0</v>
      </c>
      <c r="BI105" s="262">
        <f t="shared" ref="BI105:BI162" si="120">BH105+BG105</f>
        <v>0</v>
      </c>
      <c r="BJ105" s="264">
        <f t="shared" ref="BJ105:BJ162" si="121">M105</f>
        <v>0</v>
      </c>
      <c r="BK105" s="265">
        <v>0</v>
      </c>
      <c r="BL105" s="265">
        <f t="shared" ref="BL105:BL162" si="122">IF(BJ105=" "," ", ROUND(+BJ105*Y105/12,2))</f>
        <v>0</v>
      </c>
      <c r="BM105" s="265">
        <f t="shared" ref="BM105:BM162" si="123">BK105+BL105</f>
        <v>0</v>
      </c>
      <c r="BN105" s="265">
        <v>0</v>
      </c>
      <c r="BO105" s="265">
        <f t="shared" ref="BO105:BO162" si="124">ROUND(BL105*$AC$1,2)</f>
        <v>0</v>
      </c>
      <c r="BP105" s="264">
        <f t="shared" ref="BP105:BP162" si="125">BN105+BO105</f>
        <v>0</v>
      </c>
      <c r="BQ105" s="266">
        <f t="shared" si="80"/>
        <v>3380.8100000000004</v>
      </c>
      <c r="BR105" s="267">
        <v>2238.0299999999984</v>
      </c>
      <c r="BS105" s="267">
        <f t="shared" si="81"/>
        <v>56.35</v>
      </c>
      <c r="BT105" s="267">
        <f t="shared" si="82"/>
        <v>2294.3799999999983</v>
      </c>
      <c r="BU105" s="267">
        <v>2209.6599999999985</v>
      </c>
      <c r="BV105" s="267">
        <f t="shared" si="83"/>
        <v>56.35</v>
      </c>
      <c r="BW105" s="266">
        <f t="shared" si="84"/>
        <v>2266.0099999999984</v>
      </c>
      <c r="BX105" s="227">
        <f t="shared" si="85"/>
        <v>651.0399999999986</v>
      </c>
      <c r="BY105" s="228">
        <v>314.84000000000003</v>
      </c>
      <c r="BZ105" s="228">
        <f t="shared" si="86"/>
        <v>10.85</v>
      </c>
      <c r="CA105" s="228">
        <f t="shared" si="87"/>
        <v>325.69000000000005</v>
      </c>
      <c r="CB105" s="228">
        <v>311.17</v>
      </c>
      <c r="CC105" s="228">
        <f t="shared" si="88"/>
        <v>10.85</v>
      </c>
      <c r="CD105" s="227">
        <f t="shared" si="89"/>
        <v>322.02000000000004</v>
      </c>
      <c r="CE105" s="395">
        <f t="shared" si="90"/>
        <v>127.41000000000031</v>
      </c>
      <c r="CF105" s="396">
        <v>43.04</v>
      </c>
      <c r="CG105" s="396">
        <f t="shared" si="100"/>
        <v>2.12</v>
      </c>
      <c r="CH105" s="396">
        <f t="shared" si="91"/>
        <v>45.16</v>
      </c>
      <c r="CI105" s="396">
        <v>42.589999999999989</v>
      </c>
      <c r="CJ105" s="396">
        <f t="shared" si="101"/>
        <v>2.12</v>
      </c>
      <c r="CK105" s="395">
        <f t="shared" si="92"/>
        <v>44.709999999999987</v>
      </c>
      <c r="CL105" s="229">
        <f t="shared" si="93"/>
        <v>0</v>
      </c>
      <c r="CM105" s="230">
        <v>0</v>
      </c>
      <c r="CN105" s="230">
        <f t="shared" si="96"/>
        <v>0</v>
      </c>
      <c r="CO105" s="230">
        <f t="shared" si="97"/>
        <v>0</v>
      </c>
      <c r="CP105" s="230">
        <v>0</v>
      </c>
      <c r="CQ105" s="230">
        <f t="shared" si="98"/>
        <v>0</v>
      </c>
      <c r="CR105" s="229">
        <f t="shared" si="99"/>
        <v>0</v>
      </c>
    </row>
    <row r="106" spans="1:96" s="256" customFormat="1">
      <c r="A106" s="253"/>
      <c r="B106" s="253"/>
      <c r="C106" s="233" t="s">
        <v>171</v>
      </c>
      <c r="D106" s="252" t="s">
        <v>188</v>
      </c>
      <c r="E106" s="254"/>
      <c r="F106" s="254"/>
      <c r="G106" s="255"/>
      <c r="H106" s="254"/>
      <c r="I106" s="255">
        <v>0</v>
      </c>
      <c r="J106" s="254"/>
      <c r="K106" s="255">
        <v>0</v>
      </c>
      <c r="L106" s="254"/>
      <c r="M106" s="255">
        <v>0</v>
      </c>
      <c r="N106" s="255"/>
      <c r="O106" s="214">
        <v>0</v>
      </c>
      <c r="P106" s="255"/>
      <c r="Q106" s="214">
        <v>1210.3499999999999</v>
      </c>
      <c r="R106" s="214"/>
      <c r="S106" s="214">
        <v>130.85000000000014</v>
      </c>
      <c r="T106" s="255"/>
      <c r="U106" s="214">
        <f t="shared" si="95"/>
        <v>0</v>
      </c>
      <c r="V106" s="255"/>
      <c r="W106" s="214">
        <v>1341.2</v>
      </c>
      <c r="X106" s="214"/>
      <c r="Y106" s="235">
        <v>0.2</v>
      </c>
      <c r="Z106" s="295"/>
      <c r="AA106" s="379">
        <f t="shared" si="76"/>
        <v>1341.2</v>
      </c>
      <c r="AB106" s="378">
        <v>542.70000000000027</v>
      </c>
      <c r="AC106" s="379">
        <f>IF(AA106=" "," ", ROUND(+AA106*Y106/12,2))</f>
        <v>22.35</v>
      </c>
      <c r="AD106" s="380">
        <f>AB106+AC106</f>
        <v>565.0500000000003</v>
      </c>
      <c r="AE106" s="378">
        <v>536.67000000000019</v>
      </c>
      <c r="AF106" s="379">
        <f>ROUND(AC106*$AC$1,2)</f>
        <v>22.35</v>
      </c>
      <c r="AG106" s="379">
        <f>AE106+AF106</f>
        <v>559.02000000000021</v>
      </c>
      <c r="AH106" s="257">
        <f t="shared" si="102"/>
        <v>0</v>
      </c>
      <c r="AI106" s="258">
        <v>0</v>
      </c>
      <c r="AJ106" s="257">
        <f>IF(AH106=" "," ", ROUND(+AH106*Y106/12,2))</f>
        <v>0</v>
      </c>
      <c r="AK106" s="258">
        <f>AI106+AJ106</f>
        <v>0</v>
      </c>
      <c r="AL106" s="258">
        <v>0</v>
      </c>
      <c r="AM106" s="257">
        <f>ROUND(AJ106*$AC$1,2)</f>
        <v>0</v>
      </c>
      <c r="AN106" s="258">
        <f t="shared" si="106"/>
        <v>0</v>
      </c>
      <c r="AO106" s="259">
        <f t="shared" si="107"/>
        <v>0</v>
      </c>
      <c r="AP106" s="259">
        <v>0</v>
      </c>
      <c r="AQ106" s="259">
        <f>IF(AO106=" "," ", ROUND(+AO106*Y106/12,2))</f>
        <v>0</v>
      </c>
      <c r="AR106" s="260">
        <f>AP106+AQ106</f>
        <v>0</v>
      </c>
      <c r="AS106" s="259">
        <v>0</v>
      </c>
      <c r="AT106" s="259">
        <f>ROUND(AQ106*$AC$1,2)</f>
        <v>0</v>
      </c>
      <c r="AU106" s="260">
        <f>AS106+AT106</f>
        <v>0</v>
      </c>
      <c r="AV106" s="261">
        <f>I106</f>
        <v>0</v>
      </c>
      <c r="AW106" s="261">
        <v>0</v>
      </c>
      <c r="AX106" s="220">
        <f>IF(AV106=" "," ", ROUND(+AV106*Y106/12,2))</f>
        <v>0</v>
      </c>
      <c r="AY106" s="261">
        <f t="shared" si="113"/>
        <v>0</v>
      </c>
      <c r="AZ106" s="220">
        <v>0</v>
      </c>
      <c r="BA106" s="220">
        <f>ROUND(AX106*$AC$1,2)</f>
        <v>0</v>
      </c>
      <c r="BB106" s="261">
        <f>BA106+AZ106</f>
        <v>0</v>
      </c>
      <c r="BC106" s="262">
        <f t="shared" si="116"/>
        <v>0</v>
      </c>
      <c r="BD106" s="263">
        <v>0</v>
      </c>
      <c r="BE106" s="263">
        <f>IF(BC106=" "," ", ROUND(+BC106*Y106/12,2))</f>
        <v>0</v>
      </c>
      <c r="BF106" s="262">
        <f>BD106+BE106</f>
        <v>0</v>
      </c>
      <c r="BG106" s="263">
        <v>0</v>
      </c>
      <c r="BH106" s="263">
        <f>ROUND(BE106*$AC$1,2)</f>
        <v>0</v>
      </c>
      <c r="BI106" s="262">
        <f>BH106+BG106</f>
        <v>0</v>
      </c>
      <c r="BJ106" s="264">
        <f t="shared" si="121"/>
        <v>0</v>
      </c>
      <c r="BK106" s="265">
        <v>0</v>
      </c>
      <c r="BL106" s="265">
        <f>IF(BJ106=" "," ", ROUND(+BJ106*Y106/12,2))</f>
        <v>0</v>
      </c>
      <c r="BM106" s="265">
        <f>BK106+BL106</f>
        <v>0</v>
      </c>
      <c r="BN106" s="265">
        <v>0</v>
      </c>
      <c r="BO106" s="265">
        <f>ROUND(BL106*$AC$1,2)</f>
        <v>0</v>
      </c>
      <c r="BP106" s="264">
        <f>BN106+BO106</f>
        <v>0</v>
      </c>
      <c r="BQ106" s="266">
        <f t="shared" si="80"/>
        <v>0</v>
      </c>
      <c r="BR106" s="267">
        <v>0</v>
      </c>
      <c r="BS106" s="267">
        <f>IF(BQ106=" "," ", ROUND(+BQ106*Y106/12,2))</f>
        <v>0</v>
      </c>
      <c r="BT106" s="267">
        <f>BR106+BS106</f>
        <v>0</v>
      </c>
      <c r="BU106" s="267">
        <v>0</v>
      </c>
      <c r="BV106" s="267">
        <f>ROUND(BS106*$AC$1,2)</f>
        <v>0</v>
      </c>
      <c r="BW106" s="266">
        <f>BU106+BV106</f>
        <v>0</v>
      </c>
      <c r="BX106" s="227">
        <f t="shared" si="85"/>
        <v>1210.3499999999999</v>
      </c>
      <c r="BY106" s="228">
        <v>502.35000000000031</v>
      </c>
      <c r="BZ106" s="228">
        <f>IF(BX106=" "," ", ROUND(+BX106*Y106/12,2))</f>
        <v>20.170000000000002</v>
      </c>
      <c r="CA106" s="228">
        <f>BY106+BZ106</f>
        <v>522.52000000000032</v>
      </c>
      <c r="CB106" s="228">
        <v>496.7399999999999</v>
      </c>
      <c r="CC106" s="228">
        <f>ROUND(BZ106*$AC$1,2)</f>
        <v>20.170000000000002</v>
      </c>
      <c r="CD106" s="227">
        <f>CB106+CC106</f>
        <v>516.90999999999985</v>
      </c>
      <c r="CE106" s="395">
        <f t="shared" si="90"/>
        <v>130.85000000000014</v>
      </c>
      <c r="CF106" s="396">
        <v>40.339999999999996</v>
      </c>
      <c r="CG106" s="396">
        <f t="shared" si="100"/>
        <v>2.1800000000000002</v>
      </c>
      <c r="CH106" s="396">
        <f t="shared" si="91"/>
        <v>42.519999999999996</v>
      </c>
      <c r="CI106" s="396">
        <v>39.939999999999991</v>
      </c>
      <c r="CJ106" s="396">
        <f t="shared" si="101"/>
        <v>2.1800000000000002</v>
      </c>
      <c r="CK106" s="395">
        <f t="shared" si="92"/>
        <v>42.11999999999999</v>
      </c>
      <c r="CL106" s="229">
        <f t="shared" si="93"/>
        <v>0</v>
      </c>
      <c r="CM106" s="230">
        <v>0</v>
      </c>
      <c r="CN106" s="230">
        <f t="shared" si="96"/>
        <v>0</v>
      </c>
      <c r="CO106" s="230">
        <f t="shared" si="97"/>
        <v>0</v>
      </c>
      <c r="CP106" s="230">
        <v>0</v>
      </c>
      <c r="CQ106" s="230">
        <f t="shared" si="98"/>
        <v>0</v>
      </c>
      <c r="CR106" s="229">
        <f t="shared" si="99"/>
        <v>0</v>
      </c>
    </row>
    <row r="107" spans="1:96" s="256" customFormat="1">
      <c r="A107" s="253"/>
      <c r="B107" s="253"/>
      <c r="C107" s="233" t="s">
        <v>171</v>
      </c>
      <c r="D107" s="252" t="s">
        <v>189</v>
      </c>
      <c r="E107" s="254"/>
      <c r="F107" s="254"/>
      <c r="G107" s="255"/>
      <c r="H107" s="254"/>
      <c r="I107" s="255"/>
      <c r="J107" s="254"/>
      <c r="K107" s="255"/>
      <c r="L107" s="254"/>
      <c r="M107" s="255"/>
      <c r="N107" s="255"/>
      <c r="O107" s="214"/>
      <c r="P107" s="255"/>
      <c r="Q107" s="214">
        <v>184.74</v>
      </c>
      <c r="R107" s="214"/>
      <c r="S107" s="214">
        <v>113.30000000000001</v>
      </c>
      <c r="T107" s="255"/>
      <c r="U107" s="214">
        <f t="shared" si="95"/>
        <v>0</v>
      </c>
      <c r="V107" s="255"/>
      <c r="W107" s="214">
        <v>298.04000000000002</v>
      </c>
      <c r="X107" s="214"/>
      <c r="Y107" s="235">
        <v>0.2</v>
      </c>
      <c r="Z107" s="295"/>
      <c r="AA107" s="379">
        <f t="shared" si="76"/>
        <v>298.04000000000002</v>
      </c>
      <c r="AB107" s="378">
        <v>112.53999999999998</v>
      </c>
      <c r="AC107" s="379">
        <f>IF(AA107=" "," ", ROUND(+AA107*Y107/12,2))</f>
        <v>4.97</v>
      </c>
      <c r="AD107" s="380">
        <f>AB107+AC107</f>
        <v>117.50999999999998</v>
      </c>
      <c r="AE107" s="378">
        <v>111.31000000000002</v>
      </c>
      <c r="AF107" s="379">
        <f>ROUND(AC107*$AC$1,2)</f>
        <v>4.97</v>
      </c>
      <c r="AG107" s="379">
        <f>AE107+AF107</f>
        <v>116.28000000000002</v>
      </c>
      <c r="AH107" s="257">
        <f t="shared" si="102"/>
        <v>0</v>
      </c>
      <c r="AI107" s="258">
        <v>0</v>
      </c>
      <c r="AJ107" s="257">
        <f>IF(AH107=" "," ", ROUND(+AH107*Y107/12,2))</f>
        <v>0</v>
      </c>
      <c r="AK107" s="258">
        <f>AI107+AJ107</f>
        <v>0</v>
      </c>
      <c r="AL107" s="258">
        <v>0</v>
      </c>
      <c r="AM107" s="257">
        <f>ROUND(AJ107*$AC$1,2)</f>
        <v>0</v>
      </c>
      <c r="AN107" s="258">
        <f t="shared" si="106"/>
        <v>0</v>
      </c>
      <c r="AO107" s="259">
        <f t="shared" si="107"/>
        <v>0</v>
      </c>
      <c r="AP107" s="259">
        <v>0</v>
      </c>
      <c r="AQ107" s="259">
        <f>IF(AO107=" "," ", ROUND(+AO107*Y107/12,2))</f>
        <v>0</v>
      </c>
      <c r="AR107" s="260">
        <f>AP107+AQ107</f>
        <v>0</v>
      </c>
      <c r="AS107" s="259">
        <v>0</v>
      </c>
      <c r="AT107" s="259">
        <f>ROUND(AQ107*$AC$1,2)</f>
        <v>0</v>
      </c>
      <c r="AU107" s="260">
        <f>AS107+AT107</f>
        <v>0</v>
      </c>
      <c r="AV107" s="261">
        <f>I107</f>
        <v>0</v>
      </c>
      <c r="AW107" s="261">
        <v>0</v>
      </c>
      <c r="AX107" s="220">
        <f>IF(AV107=" "," ", ROUND(+AV107*Y107/12,2))</f>
        <v>0</v>
      </c>
      <c r="AY107" s="261">
        <f t="shared" si="113"/>
        <v>0</v>
      </c>
      <c r="AZ107" s="220">
        <v>0</v>
      </c>
      <c r="BA107" s="220">
        <f>ROUND(AX107*$AC$1,2)</f>
        <v>0</v>
      </c>
      <c r="BB107" s="261">
        <f>BA107+AZ107</f>
        <v>0</v>
      </c>
      <c r="BC107" s="262">
        <f t="shared" si="116"/>
        <v>0</v>
      </c>
      <c r="BD107" s="263">
        <v>0</v>
      </c>
      <c r="BE107" s="263">
        <f>IF(BC107=" "," ", ROUND(+BC107*Y107/12,2))</f>
        <v>0</v>
      </c>
      <c r="BF107" s="262">
        <f>BD107+BE107</f>
        <v>0</v>
      </c>
      <c r="BG107" s="263">
        <v>0</v>
      </c>
      <c r="BH107" s="263">
        <f>ROUND(BE107*$AC$1,2)</f>
        <v>0</v>
      </c>
      <c r="BI107" s="262">
        <f>BH107+BG107</f>
        <v>0</v>
      </c>
      <c r="BJ107" s="264">
        <f t="shared" si="121"/>
        <v>0</v>
      </c>
      <c r="BK107" s="265">
        <v>0</v>
      </c>
      <c r="BL107" s="265">
        <f>IF(BJ107=" "," ", ROUND(+BJ107*Y107/12,2))</f>
        <v>0</v>
      </c>
      <c r="BM107" s="265">
        <f>BK107+BL107</f>
        <v>0</v>
      </c>
      <c r="BN107" s="265">
        <v>0</v>
      </c>
      <c r="BO107" s="265">
        <f>ROUND(BL107*$AC$1,2)</f>
        <v>0</v>
      </c>
      <c r="BP107" s="264">
        <f>BN107+BO107</f>
        <v>0</v>
      </c>
      <c r="BQ107" s="266">
        <f t="shared" si="80"/>
        <v>0</v>
      </c>
      <c r="BR107" s="267">
        <v>0</v>
      </c>
      <c r="BS107" s="267">
        <f>IF(BQ107=" "," ", ROUND(+BQ107*Y107/12,2))</f>
        <v>0</v>
      </c>
      <c r="BT107" s="267">
        <f>BR107+BS107</f>
        <v>0</v>
      </c>
      <c r="BU107" s="267">
        <v>0</v>
      </c>
      <c r="BV107" s="267">
        <f>ROUND(BS107*$AC$1,2)</f>
        <v>0</v>
      </c>
      <c r="BW107" s="266">
        <f>BU107+BV107</f>
        <v>0</v>
      </c>
      <c r="BX107" s="227">
        <f t="shared" si="85"/>
        <v>184.74</v>
      </c>
      <c r="BY107" s="228">
        <v>73.659999999999968</v>
      </c>
      <c r="BZ107" s="228">
        <f>IF(BX107=" "," ", ROUND(+BX107*Y107/12,2))</f>
        <v>3.08</v>
      </c>
      <c r="CA107" s="228">
        <f>BY107+BZ107</f>
        <v>76.739999999999966</v>
      </c>
      <c r="CB107" s="228">
        <v>72.899999999999977</v>
      </c>
      <c r="CC107" s="228">
        <f>ROUND(BZ107*$AC$1,2)</f>
        <v>3.08</v>
      </c>
      <c r="CD107" s="227">
        <f>CB107+CC107</f>
        <v>75.979999999999976</v>
      </c>
      <c r="CE107" s="395">
        <f t="shared" si="90"/>
        <v>113.30000000000001</v>
      </c>
      <c r="CF107" s="396">
        <v>38.890000000000008</v>
      </c>
      <c r="CG107" s="396">
        <f t="shared" si="100"/>
        <v>1.89</v>
      </c>
      <c r="CH107" s="396">
        <f t="shared" si="91"/>
        <v>40.780000000000008</v>
      </c>
      <c r="CI107" s="396">
        <v>38.429999999999993</v>
      </c>
      <c r="CJ107" s="396">
        <f t="shared" si="101"/>
        <v>1.89</v>
      </c>
      <c r="CK107" s="395">
        <f t="shared" si="92"/>
        <v>40.319999999999993</v>
      </c>
      <c r="CL107" s="229">
        <f t="shared" si="93"/>
        <v>0</v>
      </c>
      <c r="CM107" s="230">
        <v>0</v>
      </c>
      <c r="CN107" s="230">
        <f t="shared" si="96"/>
        <v>0</v>
      </c>
      <c r="CO107" s="230">
        <f t="shared" si="97"/>
        <v>0</v>
      </c>
      <c r="CP107" s="230">
        <v>0</v>
      </c>
      <c r="CQ107" s="230">
        <f t="shared" si="98"/>
        <v>0</v>
      </c>
      <c r="CR107" s="229">
        <f t="shared" si="99"/>
        <v>0</v>
      </c>
    </row>
    <row r="108" spans="1:96" s="256" customFormat="1">
      <c r="A108" s="253"/>
      <c r="B108" s="253"/>
      <c r="C108" s="233" t="s">
        <v>171</v>
      </c>
      <c r="D108" s="268" t="s">
        <v>190</v>
      </c>
      <c r="E108" s="254"/>
      <c r="F108" s="254"/>
      <c r="G108" s="255"/>
      <c r="H108" s="254"/>
      <c r="I108" s="255"/>
      <c r="J108" s="254"/>
      <c r="K108" s="255"/>
      <c r="L108" s="254"/>
      <c r="M108" s="255"/>
      <c r="N108" s="255"/>
      <c r="O108" s="214"/>
      <c r="P108" s="255"/>
      <c r="Q108" s="214"/>
      <c r="R108" s="214"/>
      <c r="S108" s="214">
        <v>12.39</v>
      </c>
      <c r="T108" s="255"/>
      <c r="U108" s="214">
        <f t="shared" si="95"/>
        <v>502.4899999999999</v>
      </c>
      <c r="V108" s="255"/>
      <c r="W108" s="214">
        <v>514.87999999999988</v>
      </c>
      <c r="X108" s="214"/>
      <c r="Y108" s="235">
        <v>0.2</v>
      </c>
      <c r="Z108" s="295"/>
      <c r="AA108" s="379">
        <f t="shared" si="76"/>
        <v>514.87999999999988</v>
      </c>
      <c r="AB108" s="378">
        <v>10.23</v>
      </c>
      <c r="AC108" s="379">
        <f>IF(AA108=" "," ", ROUND(+AA108*Y108/12,2))</f>
        <v>8.58</v>
      </c>
      <c r="AD108" s="380">
        <f>AB108+AC108</f>
        <v>18.810000000000002</v>
      </c>
      <c r="AE108" s="378">
        <v>10.190000000000001</v>
      </c>
      <c r="AF108" s="379">
        <f>ROUND(AC108*$AC$1,2)</f>
        <v>8.58</v>
      </c>
      <c r="AG108" s="379">
        <f>AE108+AF108</f>
        <v>18.770000000000003</v>
      </c>
      <c r="AH108" s="257">
        <f t="shared" si="102"/>
        <v>0</v>
      </c>
      <c r="AI108" s="258">
        <v>0</v>
      </c>
      <c r="AJ108" s="257">
        <f>IF(AH108=" "," ", ROUND(+AH108*Y108/12,2))</f>
        <v>0</v>
      </c>
      <c r="AK108" s="258">
        <f>AI108+AJ108</f>
        <v>0</v>
      </c>
      <c r="AL108" s="258">
        <v>0</v>
      </c>
      <c r="AM108" s="257">
        <f>ROUND(AJ108*$AC$1,2)</f>
        <v>0</v>
      </c>
      <c r="AN108" s="258">
        <f t="shared" si="106"/>
        <v>0</v>
      </c>
      <c r="AO108" s="259">
        <f t="shared" si="107"/>
        <v>0</v>
      </c>
      <c r="AP108" s="259">
        <v>0</v>
      </c>
      <c r="AQ108" s="259">
        <f>IF(AO108=" "," ", ROUND(+AO108*Y108/12,2))</f>
        <v>0</v>
      </c>
      <c r="AR108" s="260">
        <f>AP108+AQ108</f>
        <v>0</v>
      </c>
      <c r="AS108" s="259">
        <v>0</v>
      </c>
      <c r="AT108" s="259">
        <f>ROUND(AQ108*$AC$1,2)</f>
        <v>0</v>
      </c>
      <c r="AU108" s="260">
        <f>AS108+AT108</f>
        <v>0</v>
      </c>
      <c r="AV108" s="261">
        <v>0</v>
      </c>
      <c r="AW108" s="261">
        <v>0</v>
      </c>
      <c r="AX108" s="220">
        <f>IF(AV108=" "," ", ROUND(+AV108*Y108/12,2))</f>
        <v>0</v>
      </c>
      <c r="AY108" s="261">
        <f t="shared" si="113"/>
        <v>0</v>
      </c>
      <c r="AZ108" s="220">
        <v>0</v>
      </c>
      <c r="BA108" s="220">
        <f>ROUND(AX108*$AC$1,2)</f>
        <v>0</v>
      </c>
      <c r="BB108" s="261">
        <f>BA108+AZ108</f>
        <v>0</v>
      </c>
      <c r="BC108" s="262">
        <f t="shared" si="116"/>
        <v>0</v>
      </c>
      <c r="BD108" s="263">
        <v>0</v>
      </c>
      <c r="BE108" s="263">
        <f>IF(BC108=" "," ", ROUND(+BC108*Y108/12,2))</f>
        <v>0</v>
      </c>
      <c r="BF108" s="262">
        <f>BD108+BE108</f>
        <v>0</v>
      </c>
      <c r="BG108" s="263">
        <v>0</v>
      </c>
      <c r="BH108" s="263">
        <f>ROUND(BE108*$AC$1,2)</f>
        <v>0</v>
      </c>
      <c r="BI108" s="262">
        <f>BH108+BG108</f>
        <v>0</v>
      </c>
      <c r="BJ108" s="264">
        <f t="shared" si="121"/>
        <v>0</v>
      </c>
      <c r="BK108" s="265">
        <v>0</v>
      </c>
      <c r="BL108" s="265">
        <f>IF(BJ108=" "," ", ROUND(+BJ108*Y108/12,2))</f>
        <v>0</v>
      </c>
      <c r="BM108" s="265">
        <f>BK108+BL108</f>
        <v>0</v>
      </c>
      <c r="BN108" s="265">
        <v>0</v>
      </c>
      <c r="BO108" s="265">
        <f>ROUND(BL108*$AC$1,2)</f>
        <v>0</v>
      </c>
      <c r="BP108" s="264">
        <f>BN108+BO108</f>
        <v>0</v>
      </c>
      <c r="BQ108" s="266">
        <f t="shared" si="80"/>
        <v>0</v>
      </c>
      <c r="BR108" s="267">
        <v>0</v>
      </c>
      <c r="BS108" s="267">
        <f>IF(BQ108=" "," ", ROUND(+BQ108*Y108/12,2))</f>
        <v>0</v>
      </c>
      <c r="BT108" s="267">
        <f>BR108+BS108</f>
        <v>0</v>
      </c>
      <c r="BU108" s="267">
        <v>0</v>
      </c>
      <c r="BV108" s="267">
        <f>ROUND(BS108*$AC$1,2)</f>
        <v>0</v>
      </c>
      <c r="BW108" s="266">
        <f>BU108+BV108</f>
        <v>0</v>
      </c>
      <c r="BX108" s="227">
        <f t="shared" si="85"/>
        <v>0</v>
      </c>
      <c r="BY108" s="228">
        <v>0</v>
      </c>
      <c r="BZ108" s="228">
        <f>IF(BX108=" "," ", ROUND(+BX108*Y108/12,2))</f>
        <v>0</v>
      </c>
      <c r="CA108" s="228">
        <f>BY108+BZ108</f>
        <v>0</v>
      </c>
      <c r="CB108" s="228">
        <v>0</v>
      </c>
      <c r="CC108" s="228">
        <f>ROUND(BZ108*$AC$1,2)</f>
        <v>0</v>
      </c>
      <c r="CD108" s="227">
        <f>CB108+CC108</f>
        <v>0</v>
      </c>
      <c r="CE108" s="395">
        <f t="shared" si="90"/>
        <v>12.39</v>
      </c>
      <c r="CF108" s="396">
        <v>2.4699999999999998</v>
      </c>
      <c r="CG108" s="396">
        <f t="shared" si="100"/>
        <v>0.21</v>
      </c>
      <c r="CH108" s="396">
        <f t="shared" si="91"/>
        <v>2.6799999999999997</v>
      </c>
      <c r="CI108" s="396">
        <v>2.4699999999999998</v>
      </c>
      <c r="CJ108" s="396">
        <f t="shared" si="101"/>
        <v>0.21</v>
      </c>
      <c r="CK108" s="395">
        <f t="shared" si="92"/>
        <v>2.6799999999999997</v>
      </c>
      <c r="CL108" s="229">
        <f t="shared" si="93"/>
        <v>502.4899999999999</v>
      </c>
      <c r="CM108" s="230">
        <v>7.8199999999999994</v>
      </c>
      <c r="CN108" s="230">
        <f t="shared" si="96"/>
        <v>8.3699999999999992</v>
      </c>
      <c r="CO108" s="230">
        <f t="shared" si="97"/>
        <v>16.189999999999998</v>
      </c>
      <c r="CP108" s="230">
        <v>7.8</v>
      </c>
      <c r="CQ108" s="230">
        <f t="shared" si="98"/>
        <v>8.3699999999999992</v>
      </c>
      <c r="CR108" s="229">
        <f t="shared" si="99"/>
        <v>16.169999999999998</v>
      </c>
    </row>
    <row r="109" spans="1:96" s="256" customFormat="1">
      <c r="A109" s="253"/>
      <c r="B109" s="253"/>
      <c r="C109" s="233" t="s">
        <v>171</v>
      </c>
      <c r="D109" s="268" t="s">
        <v>239</v>
      </c>
      <c r="E109" s="254"/>
      <c r="F109" s="254"/>
      <c r="G109" s="255"/>
      <c r="H109" s="254"/>
      <c r="I109" s="255"/>
      <c r="J109" s="254"/>
      <c r="K109" s="255"/>
      <c r="L109" s="254"/>
      <c r="M109" s="255"/>
      <c r="N109" s="255"/>
      <c r="O109" s="214"/>
      <c r="P109" s="255"/>
      <c r="Q109" s="214"/>
      <c r="R109" s="214"/>
      <c r="S109" s="214"/>
      <c r="T109" s="255"/>
      <c r="U109" s="214">
        <f t="shared" si="95"/>
        <v>131.6</v>
      </c>
      <c r="V109" s="255"/>
      <c r="W109" s="268">
        <v>131.6</v>
      </c>
      <c r="X109" s="214"/>
      <c r="Y109" s="235">
        <v>0.2</v>
      </c>
      <c r="Z109" s="295"/>
      <c r="AA109" s="379">
        <f t="shared" si="76"/>
        <v>131.6</v>
      </c>
      <c r="AB109" s="378">
        <v>2.58</v>
      </c>
      <c r="AC109" s="379">
        <f>IF(AA109=" "," ", ROUND(+AA109*Y109/12,2))</f>
        <v>2.19</v>
      </c>
      <c r="AD109" s="380">
        <f>AB109+AC109</f>
        <v>4.7699999999999996</v>
      </c>
      <c r="AE109" s="378">
        <v>2.58</v>
      </c>
      <c r="AF109" s="379">
        <f>ROUND(AC109*$AC$1,2)</f>
        <v>2.19</v>
      </c>
      <c r="AG109" s="379">
        <f>AE109+AF109</f>
        <v>4.7699999999999996</v>
      </c>
      <c r="AH109" s="257"/>
      <c r="AI109" s="258"/>
      <c r="AJ109" s="257"/>
      <c r="AK109" s="258"/>
      <c r="AL109" s="258"/>
      <c r="AM109" s="257"/>
      <c r="AN109" s="258"/>
      <c r="AO109" s="259"/>
      <c r="AP109" s="259"/>
      <c r="AQ109" s="259"/>
      <c r="AR109" s="260"/>
      <c r="AS109" s="259"/>
      <c r="AT109" s="259"/>
      <c r="AU109" s="260"/>
      <c r="AV109" s="261"/>
      <c r="AW109" s="261"/>
      <c r="AX109" s="220"/>
      <c r="AY109" s="261"/>
      <c r="AZ109" s="220"/>
      <c r="BA109" s="220"/>
      <c r="BB109" s="261"/>
      <c r="BC109" s="262"/>
      <c r="BD109" s="263"/>
      <c r="BE109" s="263"/>
      <c r="BF109" s="262"/>
      <c r="BG109" s="263"/>
      <c r="BH109" s="263"/>
      <c r="BI109" s="262"/>
      <c r="BJ109" s="264"/>
      <c r="BK109" s="265"/>
      <c r="BL109" s="265"/>
      <c r="BM109" s="265"/>
      <c r="BN109" s="265"/>
      <c r="BO109" s="265"/>
      <c r="BP109" s="264"/>
      <c r="BQ109" s="266"/>
      <c r="BR109" s="267"/>
      <c r="BS109" s="267"/>
      <c r="BT109" s="267"/>
      <c r="BU109" s="267"/>
      <c r="BV109" s="267"/>
      <c r="BW109" s="266"/>
      <c r="BX109" s="227"/>
      <c r="BY109" s="228"/>
      <c r="BZ109" s="228"/>
      <c r="CA109" s="228"/>
      <c r="CB109" s="228"/>
      <c r="CC109" s="228"/>
      <c r="CD109" s="227"/>
      <c r="CE109" s="395"/>
      <c r="CF109" s="396"/>
      <c r="CG109" s="396"/>
      <c r="CH109" s="396"/>
      <c r="CI109" s="396"/>
      <c r="CJ109" s="396"/>
      <c r="CK109" s="395"/>
      <c r="CL109" s="229">
        <f t="shared" si="93"/>
        <v>131.6</v>
      </c>
      <c r="CM109" s="230">
        <v>2.58</v>
      </c>
      <c r="CN109" s="230">
        <f t="shared" si="96"/>
        <v>2.19</v>
      </c>
      <c r="CO109" s="230">
        <f t="shared" si="97"/>
        <v>4.7699999999999996</v>
      </c>
      <c r="CP109" s="230">
        <v>2.58</v>
      </c>
      <c r="CQ109" s="230">
        <f t="shared" si="98"/>
        <v>2.19</v>
      </c>
      <c r="CR109" s="229">
        <f t="shared" si="99"/>
        <v>4.7699999999999996</v>
      </c>
    </row>
    <row r="110" spans="1:96" s="251" customFormat="1">
      <c r="A110" s="232"/>
      <c r="B110" s="232"/>
      <c r="C110" s="233" t="s">
        <v>191</v>
      </c>
      <c r="D110" s="252" t="s">
        <v>192</v>
      </c>
      <c r="E110" s="213">
        <v>0</v>
      </c>
      <c r="F110" s="213"/>
      <c r="G110" s="214">
        <v>0</v>
      </c>
      <c r="H110" s="213"/>
      <c r="I110" s="214">
        <v>51512.010000000017</v>
      </c>
      <c r="J110" s="213"/>
      <c r="K110" s="214">
        <v>1252.7099999999409</v>
      </c>
      <c r="L110" s="213"/>
      <c r="M110" s="214">
        <v>0</v>
      </c>
      <c r="N110" s="214"/>
      <c r="O110" s="214">
        <v>-1.4551915228366852E-11</v>
      </c>
      <c r="P110" s="214"/>
      <c r="Q110" s="214">
        <v>0</v>
      </c>
      <c r="R110" s="214"/>
      <c r="S110" s="214">
        <v>4.3655745685100555E-11</v>
      </c>
      <c r="T110" s="214"/>
      <c r="U110" s="214">
        <f t="shared" si="95"/>
        <v>0</v>
      </c>
      <c r="V110" s="214"/>
      <c r="W110" s="214">
        <v>52764.719999999987</v>
      </c>
      <c r="X110" s="214"/>
      <c r="Y110" s="235">
        <v>0.2</v>
      </c>
      <c r="Z110" s="236"/>
      <c r="AA110" s="377">
        <f t="shared" si="76"/>
        <v>52764.719999999987</v>
      </c>
      <c r="AB110" s="378">
        <v>66395.830000000133</v>
      </c>
      <c r="AC110" s="377">
        <f t="shared" si="94"/>
        <v>879.41</v>
      </c>
      <c r="AD110" s="375">
        <f t="shared" si="77"/>
        <v>67275.240000000136</v>
      </c>
      <c r="AE110" s="378">
        <v>65482.17000000002</v>
      </c>
      <c r="AF110" s="377">
        <f t="shared" si="78"/>
        <v>879.41</v>
      </c>
      <c r="AG110" s="377">
        <f t="shared" si="79"/>
        <v>66361.580000000016</v>
      </c>
      <c r="AH110" s="217">
        <f t="shared" si="102"/>
        <v>0</v>
      </c>
      <c r="AI110" s="237">
        <v>0</v>
      </c>
      <c r="AJ110" s="217">
        <f t="shared" si="103"/>
        <v>0</v>
      </c>
      <c r="AK110" s="237">
        <f t="shared" si="104"/>
        <v>0</v>
      </c>
      <c r="AL110" s="237">
        <v>0</v>
      </c>
      <c r="AM110" s="217">
        <f t="shared" si="105"/>
        <v>0</v>
      </c>
      <c r="AN110" s="237">
        <f t="shared" si="106"/>
        <v>0</v>
      </c>
      <c r="AO110" s="218">
        <f t="shared" si="107"/>
        <v>0</v>
      </c>
      <c r="AP110" s="218">
        <v>0</v>
      </c>
      <c r="AQ110" s="218">
        <f t="shared" si="108"/>
        <v>0</v>
      </c>
      <c r="AR110" s="238">
        <f t="shared" si="109"/>
        <v>0</v>
      </c>
      <c r="AS110" s="218">
        <v>0</v>
      </c>
      <c r="AT110" s="218">
        <f t="shared" si="110"/>
        <v>0</v>
      </c>
      <c r="AU110" s="238">
        <f t="shared" si="111"/>
        <v>0</v>
      </c>
      <c r="AV110" s="219">
        <f t="shared" ref="AV110:AV162" si="126">I110</f>
        <v>51512.010000000017</v>
      </c>
      <c r="AW110" s="219">
        <v>65137.269999999939</v>
      </c>
      <c r="AX110" s="220">
        <f t="shared" si="112"/>
        <v>858.53</v>
      </c>
      <c r="AY110" s="219">
        <f t="shared" si="113"/>
        <v>65995.799999999945</v>
      </c>
      <c r="AZ110" s="220">
        <v>64240.400000000074</v>
      </c>
      <c r="BA110" s="220">
        <f t="shared" si="114"/>
        <v>858.53</v>
      </c>
      <c r="BB110" s="219">
        <f t="shared" si="115"/>
        <v>65098.930000000073</v>
      </c>
      <c r="BC110" s="221">
        <f t="shared" si="116"/>
        <v>1252.7099999999409</v>
      </c>
      <c r="BD110" s="222">
        <v>1258.4400000000012</v>
      </c>
      <c r="BE110" s="222">
        <f t="shared" si="117"/>
        <v>20.88</v>
      </c>
      <c r="BF110" s="221">
        <f t="shared" si="118"/>
        <v>1279.3200000000013</v>
      </c>
      <c r="BG110" s="222">
        <v>1241.660000000001</v>
      </c>
      <c r="BH110" s="222">
        <f t="shared" si="119"/>
        <v>20.88</v>
      </c>
      <c r="BI110" s="221">
        <f t="shared" si="120"/>
        <v>1262.5400000000011</v>
      </c>
      <c r="BJ110" s="223">
        <f t="shared" si="121"/>
        <v>0</v>
      </c>
      <c r="BK110" s="224">
        <v>0</v>
      </c>
      <c r="BL110" s="224">
        <f t="shared" si="122"/>
        <v>0</v>
      </c>
      <c r="BM110" s="224">
        <f t="shared" si="123"/>
        <v>0</v>
      </c>
      <c r="BN110" s="224">
        <v>0</v>
      </c>
      <c r="BO110" s="224">
        <f t="shared" si="124"/>
        <v>0</v>
      </c>
      <c r="BP110" s="223">
        <f t="shared" si="125"/>
        <v>0</v>
      </c>
      <c r="BQ110" s="225">
        <f t="shared" si="80"/>
        <v>-1.4551915228366852E-11</v>
      </c>
      <c r="BR110" s="226">
        <v>0</v>
      </c>
      <c r="BS110" s="226">
        <f t="shared" si="81"/>
        <v>0</v>
      </c>
      <c r="BT110" s="226">
        <f t="shared" si="82"/>
        <v>0</v>
      </c>
      <c r="BU110" s="226">
        <v>0</v>
      </c>
      <c r="BV110" s="226">
        <f t="shared" si="83"/>
        <v>0</v>
      </c>
      <c r="BW110" s="225">
        <f t="shared" si="84"/>
        <v>0</v>
      </c>
      <c r="BX110" s="227">
        <f t="shared" si="85"/>
        <v>0</v>
      </c>
      <c r="BY110" s="228">
        <v>0</v>
      </c>
      <c r="BZ110" s="228">
        <f t="shared" si="86"/>
        <v>0</v>
      </c>
      <c r="CA110" s="228">
        <f t="shared" si="87"/>
        <v>0</v>
      </c>
      <c r="CB110" s="228">
        <v>0</v>
      </c>
      <c r="CC110" s="228">
        <f t="shared" si="88"/>
        <v>0</v>
      </c>
      <c r="CD110" s="227">
        <f t="shared" si="89"/>
        <v>0</v>
      </c>
      <c r="CE110" s="395">
        <f t="shared" si="90"/>
        <v>4.3655745685100555E-11</v>
      </c>
      <c r="CF110" s="396">
        <v>0</v>
      </c>
      <c r="CG110" s="396">
        <f t="shared" si="100"/>
        <v>0</v>
      </c>
      <c r="CH110" s="396">
        <f t="shared" si="91"/>
        <v>0</v>
      </c>
      <c r="CI110" s="396">
        <v>0</v>
      </c>
      <c r="CJ110" s="396">
        <f t="shared" si="101"/>
        <v>0</v>
      </c>
      <c r="CK110" s="395">
        <f t="shared" si="92"/>
        <v>0</v>
      </c>
      <c r="CL110" s="229">
        <f t="shared" si="93"/>
        <v>0</v>
      </c>
      <c r="CM110" s="230">
        <v>0</v>
      </c>
      <c r="CN110" s="230">
        <f t="shared" si="96"/>
        <v>0</v>
      </c>
      <c r="CO110" s="230">
        <f t="shared" si="97"/>
        <v>0</v>
      </c>
      <c r="CP110" s="230">
        <v>0</v>
      </c>
      <c r="CQ110" s="230">
        <f t="shared" si="98"/>
        <v>0</v>
      </c>
      <c r="CR110" s="229">
        <f t="shared" si="99"/>
        <v>0</v>
      </c>
    </row>
    <row r="111" spans="1:96" s="251" customFormat="1">
      <c r="A111" s="232"/>
      <c r="B111" s="232"/>
      <c r="C111" s="233" t="s">
        <v>193</v>
      </c>
      <c r="D111" s="252" t="s">
        <v>194</v>
      </c>
      <c r="E111" s="213">
        <v>0</v>
      </c>
      <c r="F111" s="213"/>
      <c r="G111" s="214">
        <v>0</v>
      </c>
      <c r="H111" s="213"/>
      <c r="I111" s="214">
        <v>46558.219999999987</v>
      </c>
      <c r="J111" s="213"/>
      <c r="K111" s="214">
        <v>1933.5599999999977</v>
      </c>
      <c r="L111" s="213"/>
      <c r="M111" s="214">
        <v>1714.3199999999986</v>
      </c>
      <c r="N111" s="214"/>
      <c r="O111" s="214">
        <v>613.48000000002617</v>
      </c>
      <c r="P111" s="214"/>
      <c r="Q111" s="214">
        <v>7.9599999999991269</v>
      </c>
      <c r="R111" s="214"/>
      <c r="S111" s="214">
        <v>-2.9103830456733704E-11</v>
      </c>
      <c r="T111" s="214"/>
      <c r="U111" s="214">
        <f t="shared" si="95"/>
        <v>0</v>
      </c>
      <c r="V111" s="214"/>
      <c r="W111" s="214">
        <v>50827.539999999979</v>
      </c>
      <c r="X111" s="214"/>
      <c r="Y111" s="235">
        <v>0.2</v>
      </c>
      <c r="Z111" s="236"/>
      <c r="AA111" s="377">
        <f t="shared" si="76"/>
        <v>50827.539999999979</v>
      </c>
      <c r="AB111" s="378">
        <v>62769.439999999937</v>
      </c>
      <c r="AC111" s="377">
        <f t="shared" si="94"/>
        <v>847.13</v>
      </c>
      <c r="AD111" s="375">
        <f t="shared" si="77"/>
        <v>63616.569999999934</v>
      </c>
      <c r="AE111" s="378">
        <v>61907.059999999932</v>
      </c>
      <c r="AF111" s="377">
        <f t="shared" si="78"/>
        <v>847.13</v>
      </c>
      <c r="AG111" s="377">
        <f t="shared" si="79"/>
        <v>62754.18999999993</v>
      </c>
      <c r="AH111" s="217">
        <f t="shared" si="102"/>
        <v>0</v>
      </c>
      <c r="AI111" s="237">
        <v>0</v>
      </c>
      <c r="AJ111" s="217">
        <f t="shared" si="103"/>
        <v>0</v>
      </c>
      <c r="AK111" s="237">
        <f t="shared" si="104"/>
        <v>0</v>
      </c>
      <c r="AL111" s="237">
        <v>0</v>
      </c>
      <c r="AM111" s="217">
        <f t="shared" si="105"/>
        <v>0</v>
      </c>
      <c r="AN111" s="237">
        <f t="shared" si="106"/>
        <v>0</v>
      </c>
      <c r="AO111" s="218">
        <f t="shared" si="107"/>
        <v>0</v>
      </c>
      <c r="AP111" s="218">
        <v>0</v>
      </c>
      <c r="AQ111" s="218">
        <f t="shared" si="108"/>
        <v>0</v>
      </c>
      <c r="AR111" s="238">
        <f t="shared" si="109"/>
        <v>0</v>
      </c>
      <c r="AS111" s="218">
        <v>0</v>
      </c>
      <c r="AT111" s="218">
        <f t="shared" si="110"/>
        <v>0</v>
      </c>
      <c r="AU111" s="238">
        <f t="shared" si="111"/>
        <v>0</v>
      </c>
      <c r="AV111" s="219">
        <f t="shared" si="126"/>
        <v>46558.219999999987</v>
      </c>
      <c r="AW111" s="219">
        <v>58897.500000000058</v>
      </c>
      <c r="AX111" s="220">
        <f t="shared" si="112"/>
        <v>775.97</v>
      </c>
      <c r="AY111" s="219">
        <f t="shared" si="113"/>
        <v>59673.470000000059</v>
      </c>
      <c r="AZ111" s="220">
        <v>58086.65000000006</v>
      </c>
      <c r="BA111" s="220">
        <f t="shared" si="114"/>
        <v>775.97</v>
      </c>
      <c r="BB111" s="219">
        <f t="shared" si="115"/>
        <v>58862.620000000061</v>
      </c>
      <c r="BC111" s="221">
        <f t="shared" si="116"/>
        <v>1933.5599999999977</v>
      </c>
      <c r="BD111" s="222">
        <v>1907.9800000000007</v>
      </c>
      <c r="BE111" s="222">
        <f t="shared" si="117"/>
        <v>32.229999999999997</v>
      </c>
      <c r="BF111" s="221">
        <f t="shared" si="118"/>
        <v>1940.2100000000007</v>
      </c>
      <c r="BG111" s="222">
        <v>1882.4899999999996</v>
      </c>
      <c r="BH111" s="222">
        <f t="shared" si="119"/>
        <v>32.229999999999997</v>
      </c>
      <c r="BI111" s="221">
        <f t="shared" si="120"/>
        <v>1914.7199999999996</v>
      </c>
      <c r="BJ111" s="223">
        <f t="shared" si="121"/>
        <v>1714.3199999999986</v>
      </c>
      <c r="BK111" s="224">
        <v>1521.9699999999998</v>
      </c>
      <c r="BL111" s="224">
        <f t="shared" si="122"/>
        <v>28.57</v>
      </c>
      <c r="BM111" s="224">
        <f t="shared" si="123"/>
        <v>1550.5399999999997</v>
      </c>
      <c r="BN111" s="224">
        <v>1501.79</v>
      </c>
      <c r="BO111" s="224">
        <f t="shared" si="124"/>
        <v>28.57</v>
      </c>
      <c r="BP111" s="223">
        <f t="shared" si="125"/>
        <v>1530.36</v>
      </c>
      <c r="BQ111" s="225">
        <f t="shared" si="80"/>
        <v>613.48000000002617</v>
      </c>
      <c r="BR111" s="226">
        <v>437.76000000000045</v>
      </c>
      <c r="BS111" s="226">
        <f t="shared" si="81"/>
        <v>10.220000000000001</v>
      </c>
      <c r="BT111" s="226">
        <f t="shared" si="82"/>
        <v>447.98000000000047</v>
      </c>
      <c r="BU111" s="226">
        <v>432.25999999999993</v>
      </c>
      <c r="BV111" s="226">
        <f t="shared" si="83"/>
        <v>10.220000000000001</v>
      </c>
      <c r="BW111" s="225">
        <f t="shared" si="84"/>
        <v>442.47999999999996</v>
      </c>
      <c r="BX111" s="227">
        <f t="shared" si="85"/>
        <v>7.9599999999991269</v>
      </c>
      <c r="BY111" s="228">
        <v>4.049999999999998</v>
      </c>
      <c r="BZ111" s="228">
        <f t="shared" si="86"/>
        <v>0.13</v>
      </c>
      <c r="CA111" s="228">
        <f t="shared" si="87"/>
        <v>4.1799999999999979</v>
      </c>
      <c r="CB111" s="228">
        <v>4.049999999999998</v>
      </c>
      <c r="CC111" s="228">
        <f t="shared" si="88"/>
        <v>0.13</v>
      </c>
      <c r="CD111" s="227">
        <f t="shared" si="89"/>
        <v>4.1799999999999979</v>
      </c>
      <c r="CE111" s="395">
        <f t="shared" si="90"/>
        <v>-2.9103830456733704E-11</v>
      </c>
      <c r="CF111" s="396">
        <v>0</v>
      </c>
      <c r="CG111" s="396">
        <f t="shared" si="100"/>
        <v>0</v>
      </c>
      <c r="CH111" s="396">
        <f t="shared" si="91"/>
        <v>0</v>
      </c>
      <c r="CI111" s="396">
        <v>0</v>
      </c>
      <c r="CJ111" s="396">
        <f t="shared" si="101"/>
        <v>0</v>
      </c>
      <c r="CK111" s="395">
        <f t="shared" si="92"/>
        <v>0</v>
      </c>
      <c r="CL111" s="229">
        <f t="shared" si="93"/>
        <v>0</v>
      </c>
      <c r="CM111" s="230">
        <v>0</v>
      </c>
      <c r="CN111" s="230">
        <f t="shared" si="96"/>
        <v>0</v>
      </c>
      <c r="CO111" s="230">
        <f t="shared" si="97"/>
        <v>0</v>
      </c>
      <c r="CP111" s="230">
        <v>0</v>
      </c>
      <c r="CQ111" s="230">
        <f t="shared" si="98"/>
        <v>0</v>
      </c>
      <c r="CR111" s="229">
        <f t="shared" si="99"/>
        <v>0</v>
      </c>
    </row>
    <row r="112" spans="1:96" s="251" customFormat="1">
      <c r="A112" s="232"/>
      <c r="B112" s="232"/>
      <c r="C112" s="233" t="s">
        <v>195</v>
      </c>
      <c r="D112" s="252" t="s">
        <v>196</v>
      </c>
      <c r="E112" s="213">
        <v>0</v>
      </c>
      <c r="F112" s="213"/>
      <c r="G112" s="214">
        <v>0</v>
      </c>
      <c r="H112" s="213"/>
      <c r="I112" s="214">
        <v>29844.659999999996</v>
      </c>
      <c r="J112" s="213"/>
      <c r="K112" s="214">
        <v>28478.339999999982</v>
      </c>
      <c r="L112" s="213"/>
      <c r="M112" s="214">
        <v>33626.379999999983</v>
      </c>
      <c r="N112" s="214"/>
      <c r="O112" s="214">
        <v>5171.2800000000352</v>
      </c>
      <c r="P112" s="214"/>
      <c r="Q112" s="214">
        <v>0</v>
      </c>
      <c r="R112" s="214"/>
      <c r="S112" s="214">
        <v>0</v>
      </c>
      <c r="T112" s="214"/>
      <c r="U112" s="214">
        <f t="shared" si="95"/>
        <v>0</v>
      </c>
      <c r="V112" s="214"/>
      <c r="W112" s="214">
        <v>97120.66</v>
      </c>
      <c r="X112" s="214"/>
      <c r="Y112" s="235">
        <v>0.2</v>
      </c>
      <c r="Z112" s="236"/>
      <c r="AA112" s="377">
        <f t="shared" si="76"/>
        <v>97120.66</v>
      </c>
      <c r="AB112" s="378">
        <v>98102.279999999868</v>
      </c>
      <c r="AC112" s="377">
        <f t="shared" si="94"/>
        <v>1618.68</v>
      </c>
      <c r="AD112" s="375">
        <f t="shared" si="77"/>
        <v>99720.959999999861</v>
      </c>
      <c r="AE112" s="378">
        <v>96782.110000000044</v>
      </c>
      <c r="AF112" s="377">
        <f t="shared" si="78"/>
        <v>1618.68</v>
      </c>
      <c r="AG112" s="377">
        <f t="shared" si="79"/>
        <v>98400.790000000037</v>
      </c>
      <c r="AH112" s="217">
        <f t="shared" si="102"/>
        <v>0</v>
      </c>
      <c r="AI112" s="237">
        <v>0</v>
      </c>
      <c r="AJ112" s="217">
        <f t="shared" si="103"/>
        <v>0</v>
      </c>
      <c r="AK112" s="237">
        <f t="shared" si="104"/>
        <v>0</v>
      </c>
      <c r="AL112" s="237">
        <v>0</v>
      </c>
      <c r="AM112" s="217">
        <f t="shared" si="105"/>
        <v>0</v>
      </c>
      <c r="AN112" s="237">
        <f t="shared" si="106"/>
        <v>0</v>
      </c>
      <c r="AO112" s="218">
        <f t="shared" si="107"/>
        <v>0</v>
      </c>
      <c r="AP112" s="218">
        <v>0</v>
      </c>
      <c r="AQ112" s="218">
        <f t="shared" si="108"/>
        <v>0</v>
      </c>
      <c r="AR112" s="238">
        <f t="shared" si="109"/>
        <v>0</v>
      </c>
      <c r="AS112" s="218">
        <v>0</v>
      </c>
      <c r="AT112" s="218">
        <f t="shared" si="110"/>
        <v>0</v>
      </c>
      <c r="AU112" s="238">
        <f t="shared" si="111"/>
        <v>0</v>
      </c>
      <c r="AV112" s="219">
        <f t="shared" si="126"/>
        <v>29844.659999999996</v>
      </c>
      <c r="AW112" s="219">
        <v>36704.99000000002</v>
      </c>
      <c r="AX112" s="220">
        <f t="shared" si="112"/>
        <v>497.41</v>
      </c>
      <c r="AY112" s="219">
        <f t="shared" si="113"/>
        <v>37202.400000000023</v>
      </c>
      <c r="AZ112" s="220">
        <v>36201.040000000045</v>
      </c>
      <c r="BA112" s="220">
        <f t="shared" si="114"/>
        <v>497.41</v>
      </c>
      <c r="BB112" s="219">
        <f t="shared" si="115"/>
        <v>36698.450000000048</v>
      </c>
      <c r="BC112" s="221">
        <f t="shared" si="116"/>
        <v>28478.339999999982</v>
      </c>
      <c r="BD112" s="222">
        <v>27936.039999999979</v>
      </c>
      <c r="BE112" s="222">
        <f t="shared" si="117"/>
        <v>474.64</v>
      </c>
      <c r="BF112" s="221">
        <f t="shared" si="118"/>
        <v>28410.679999999978</v>
      </c>
      <c r="BG112" s="222">
        <v>27561.450000000008</v>
      </c>
      <c r="BH112" s="222">
        <f t="shared" si="119"/>
        <v>474.64</v>
      </c>
      <c r="BI112" s="221">
        <f t="shared" si="120"/>
        <v>28036.090000000007</v>
      </c>
      <c r="BJ112" s="223">
        <f t="shared" si="121"/>
        <v>33626.379999999983</v>
      </c>
      <c r="BK112" s="224">
        <v>29608.219999999979</v>
      </c>
      <c r="BL112" s="224">
        <f t="shared" si="122"/>
        <v>560.44000000000005</v>
      </c>
      <c r="BM112" s="224">
        <f t="shared" si="123"/>
        <v>30168.659999999978</v>
      </c>
      <c r="BN112" s="224">
        <v>29216.340000000004</v>
      </c>
      <c r="BO112" s="224">
        <f t="shared" si="124"/>
        <v>560.44000000000005</v>
      </c>
      <c r="BP112" s="223">
        <f t="shared" si="125"/>
        <v>29776.780000000002</v>
      </c>
      <c r="BQ112" s="225">
        <f t="shared" si="80"/>
        <v>5171.2800000000352</v>
      </c>
      <c r="BR112" s="226">
        <v>3853.0400000000018</v>
      </c>
      <c r="BS112" s="226">
        <f t="shared" si="81"/>
        <v>86.19</v>
      </c>
      <c r="BT112" s="226">
        <f t="shared" si="82"/>
        <v>3939.2300000000018</v>
      </c>
      <c r="BU112" s="226">
        <v>3803.2800000000011</v>
      </c>
      <c r="BV112" s="226">
        <f t="shared" si="83"/>
        <v>86.19</v>
      </c>
      <c r="BW112" s="225">
        <f t="shared" si="84"/>
        <v>3889.4700000000012</v>
      </c>
      <c r="BX112" s="227">
        <f t="shared" si="85"/>
        <v>0</v>
      </c>
      <c r="BY112" s="228">
        <v>0</v>
      </c>
      <c r="BZ112" s="228">
        <f t="shared" si="86"/>
        <v>0</v>
      </c>
      <c r="CA112" s="228">
        <f t="shared" si="87"/>
        <v>0</v>
      </c>
      <c r="CB112" s="228">
        <v>0</v>
      </c>
      <c r="CC112" s="228">
        <f t="shared" si="88"/>
        <v>0</v>
      </c>
      <c r="CD112" s="227">
        <f t="shared" si="89"/>
        <v>0</v>
      </c>
      <c r="CE112" s="395">
        <f t="shared" si="90"/>
        <v>0</v>
      </c>
      <c r="CF112" s="396">
        <v>0</v>
      </c>
      <c r="CG112" s="396">
        <f t="shared" si="100"/>
        <v>0</v>
      </c>
      <c r="CH112" s="396">
        <f t="shared" si="91"/>
        <v>0</v>
      </c>
      <c r="CI112" s="396">
        <v>0</v>
      </c>
      <c r="CJ112" s="396">
        <f t="shared" si="101"/>
        <v>0</v>
      </c>
      <c r="CK112" s="395">
        <f t="shared" si="92"/>
        <v>0</v>
      </c>
      <c r="CL112" s="229">
        <f t="shared" si="93"/>
        <v>0</v>
      </c>
      <c r="CM112" s="230">
        <v>0</v>
      </c>
      <c r="CN112" s="230">
        <f t="shared" si="96"/>
        <v>0</v>
      </c>
      <c r="CO112" s="230">
        <f t="shared" si="97"/>
        <v>0</v>
      </c>
      <c r="CP112" s="230">
        <v>0</v>
      </c>
      <c r="CQ112" s="230">
        <f t="shared" si="98"/>
        <v>0</v>
      </c>
      <c r="CR112" s="229">
        <f t="shared" si="99"/>
        <v>0</v>
      </c>
    </row>
    <row r="113" spans="1:96" s="251" customFormat="1">
      <c r="A113" s="232"/>
      <c r="B113" s="232"/>
      <c r="C113" s="233" t="s">
        <v>197</v>
      </c>
      <c r="D113" s="252" t="s">
        <v>198</v>
      </c>
      <c r="E113" s="213">
        <v>0</v>
      </c>
      <c r="F113" s="213"/>
      <c r="G113" s="214">
        <v>0</v>
      </c>
      <c r="H113" s="213"/>
      <c r="I113" s="214">
        <v>29908.209999999995</v>
      </c>
      <c r="J113" s="213"/>
      <c r="K113" s="214">
        <v>2025.1199999999844</v>
      </c>
      <c r="L113" s="213"/>
      <c r="M113" s="214">
        <v>2351.4999999999991</v>
      </c>
      <c r="N113" s="214"/>
      <c r="O113" s="214">
        <v>2608.8300000000245</v>
      </c>
      <c r="P113" s="214"/>
      <c r="Q113" s="214">
        <v>0.47999999999592546</v>
      </c>
      <c r="R113" s="214"/>
      <c r="S113" s="214">
        <v>7.2759576141834259E-12</v>
      </c>
      <c r="T113" s="214"/>
      <c r="U113" s="214">
        <f t="shared" si="95"/>
        <v>0</v>
      </c>
      <c r="V113" s="214"/>
      <c r="W113" s="214">
        <v>36894.140000000007</v>
      </c>
      <c r="X113" s="214"/>
      <c r="Y113" s="235">
        <v>0.2</v>
      </c>
      <c r="Z113" s="236"/>
      <c r="AA113" s="377">
        <f t="shared" si="76"/>
        <v>36894.140000000007</v>
      </c>
      <c r="AB113" s="378">
        <v>41123.930000000044</v>
      </c>
      <c r="AC113" s="377">
        <f t="shared" si="94"/>
        <v>614.9</v>
      </c>
      <c r="AD113" s="375">
        <f t="shared" si="77"/>
        <v>41738.830000000045</v>
      </c>
      <c r="AE113" s="378">
        <v>40564.560000000019</v>
      </c>
      <c r="AF113" s="377">
        <f t="shared" si="78"/>
        <v>614.9</v>
      </c>
      <c r="AG113" s="377">
        <f t="shared" si="79"/>
        <v>41179.460000000021</v>
      </c>
      <c r="AH113" s="217">
        <f t="shared" si="102"/>
        <v>0</v>
      </c>
      <c r="AI113" s="237">
        <v>0</v>
      </c>
      <c r="AJ113" s="217">
        <f t="shared" si="103"/>
        <v>0</v>
      </c>
      <c r="AK113" s="237">
        <f t="shared" si="104"/>
        <v>0</v>
      </c>
      <c r="AL113" s="237">
        <v>0</v>
      </c>
      <c r="AM113" s="217">
        <f t="shared" si="105"/>
        <v>0</v>
      </c>
      <c r="AN113" s="237">
        <f t="shared" si="106"/>
        <v>0</v>
      </c>
      <c r="AO113" s="218">
        <f t="shared" si="107"/>
        <v>0</v>
      </c>
      <c r="AP113" s="218">
        <v>0</v>
      </c>
      <c r="AQ113" s="218">
        <f t="shared" si="108"/>
        <v>0</v>
      </c>
      <c r="AR113" s="238">
        <f t="shared" si="109"/>
        <v>0</v>
      </c>
      <c r="AS113" s="218">
        <v>0</v>
      </c>
      <c r="AT113" s="218">
        <f t="shared" si="110"/>
        <v>0</v>
      </c>
      <c r="AU113" s="238">
        <f t="shared" si="111"/>
        <v>0</v>
      </c>
      <c r="AV113" s="219">
        <f t="shared" si="126"/>
        <v>29908.209999999995</v>
      </c>
      <c r="AW113" s="219">
        <v>35411.520000000033</v>
      </c>
      <c r="AX113" s="220">
        <f t="shared" si="112"/>
        <v>498.47</v>
      </c>
      <c r="AY113" s="219">
        <f t="shared" si="113"/>
        <v>35909.990000000034</v>
      </c>
      <c r="AZ113" s="220">
        <v>34926.790000000052</v>
      </c>
      <c r="BA113" s="220">
        <f t="shared" si="114"/>
        <v>498.47</v>
      </c>
      <c r="BB113" s="219">
        <f t="shared" si="115"/>
        <v>35425.260000000053</v>
      </c>
      <c r="BC113" s="221">
        <f t="shared" si="116"/>
        <v>2025.1199999999844</v>
      </c>
      <c r="BD113" s="222">
        <v>1861.98</v>
      </c>
      <c r="BE113" s="222">
        <f t="shared" si="117"/>
        <v>33.75</v>
      </c>
      <c r="BF113" s="221">
        <f t="shared" si="118"/>
        <v>1895.73</v>
      </c>
      <c r="BG113" s="222">
        <v>1837.1399999999996</v>
      </c>
      <c r="BH113" s="222">
        <f t="shared" si="119"/>
        <v>33.75</v>
      </c>
      <c r="BI113" s="221">
        <f t="shared" si="120"/>
        <v>1870.8899999999996</v>
      </c>
      <c r="BJ113" s="223">
        <f t="shared" si="121"/>
        <v>2351.4999999999991</v>
      </c>
      <c r="BK113" s="224">
        <v>2100.9600000000019</v>
      </c>
      <c r="BL113" s="224">
        <f t="shared" si="122"/>
        <v>39.19</v>
      </c>
      <c r="BM113" s="224">
        <f t="shared" si="123"/>
        <v>2140.1500000000019</v>
      </c>
      <c r="BN113" s="224">
        <v>2073.0400000000022</v>
      </c>
      <c r="BO113" s="224">
        <f t="shared" si="124"/>
        <v>39.19</v>
      </c>
      <c r="BP113" s="223">
        <f t="shared" si="125"/>
        <v>2112.2300000000023</v>
      </c>
      <c r="BQ113" s="225">
        <f t="shared" si="80"/>
        <v>2608.8300000000245</v>
      </c>
      <c r="BR113" s="226">
        <v>1749.0300000000007</v>
      </c>
      <c r="BS113" s="226">
        <f t="shared" si="81"/>
        <v>43.48</v>
      </c>
      <c r="BT113" s="226">
        <f t="shared" si="82"/>
        <v>1792.5100000000007</v>
      </c>
      <c r="BU113" s="226">
        <v>1726.869999999999</v>
      </c>
      <c r="BV113" s="226">
        <f t="shared" si="83"/>
        <v>43.48</v>
      </c>
      <c r="BW113" s="225">
        <f t="shared" si="84"/>
        <v>1770.349999999999</v>
      </c>
      <c r="BX113" s="227">
        <f t="shared" si="85"/>
        <v>0.47999999999592546</v>
      </c>
      <c r="BY113" s="228">
        <v>0.36000000000000015</v>
      </c>
      <c r="BZ113" s="228">
        <f t="shared" si="86"/>
        <v>0.01</v>
      </c>
      <c r="CA113" s="228">
        <f t="shared" si="87"/>
        <v>0.37000000000000016</v>
      </c>
      <c r="CB113" s="228">
        <v>0.36000000000000015</v>
      </c>
      <c r="CC113" s="228">
        <f t="shared" si="88"/>
        <v>0.01</v>
      </c>
      <c r="CD113" s="227">
        <f t="shared" si="89"/>
        <v>0.37000000000000016</v>
      </c>
      <c r="CE113" s="395">
        <f t="shared" si="90"/>
        <v>7.2759576141834259E-12</v>
      </c>
      <c r="CF113" s="396">
        <v>0</v>
      </c>
      <c r="CG113" s="396">
        <f t="shared" si="100"/>
        <v>0</v>
      </c>
      <c r="CH113" s="396">
        <f t="shared" si="91"/>
        <v>0</v>
      </c>
      <c r="CI113" s="396">
        <v>0</v>
      </c>
      <c r="CJ113" s="396">
        <f t="shared" si="101"/>
        <v>0</v>
      </c>
      <c r="CK113" s="395">
        <f t="shared" si="92"/>
        <v>0</v>
      </c>
      <c r="CL113" s="229">
        <f t="shared" si="93"/>
        <v>0</v>
      </c>
      <c r="CM113" s="230">
        <v>0</v>
      </c>
      <c r="CN113" s="230">
        <f t="shared" si="96"/>
        <v>0</v>
      </c>
      <c r="CO113" s="230">
        <f t="shared" si="97"/>
        <v>0</v>
      </c>
      <c r="CP113" s="230">
        <v>0</v>
      </c>
      <c r="CQ113" s="230">
        <f t="shared" si="98"/>
        <v>0</v>
      </c>
      <c r="CR113" s="229">
        <f t="shared" si="99"/>
        <v>0</v>
      </c>
    </row>
    <row r="114" spans="1:96" s="251" customFormat="1">
      <c r="A114" s="232"/>
      <c r="B114" s="232"/>
      <c r="C114" s="233" t="s">
        <v>199</v>
      </c>
      <c r="D114" s="252" t="s">
        <v>200</v>
      </c>
      <c r="E114" s="213">
        <v>0</v>
      </c>
      <c r="F114" s="213"/>
      <c r="G114" s="214">
        <v>0</v>
      </c>
      <c r="H114" s="213"/>
      <c r="I114" s="214">
        <v>68834.519999999975</v>
      </c>
      <c r="J114" s="213"/>
      <c r="K114" s="214">
        <v>9812.8200000000361</v>
      </c>
      <c r="L114" s="213"/>
      <c r="M114" s="214">
        <v>149.30999999999992</v>
      </c>
      <c r="N114" s="214"/>
      <c r="O114" s="214">
        <v>-2.2453150450019166E-12</v>
      </c>
      <c r="P114" s="214"/>
      <c r="Q114" s="214">
        <v>0</v>
      </c>
      <c r="R114" s="214"/>
      <c r="S114" s="214">
        <v>0</v>
      </c>
      <c r="T114" s="214"/>
      <c r="U114" s="214">
        <f t="shared" si="95"/>
        <v>0</v>
      </c>
      <c r="V114" s="214"/>
      <c r="W114" s="214">
        <v>78796.650000000009</v>
      </c>
      <c r="X114" s="214"/>
      <c r="Y114" s="235">
        <v>0.2</v>
      </c>
      <c r="Z114" s="236"/>
      <c r="AA114" s="377">
        <f t="shared" si="76"/>
        <v>78796.650000000009</v>
      </c>
      <c r="AB114" s="378">
        <v>96556.939999999944</v>
      </c>
      <c r="AC114" s="377">
        <f t="shared" si="94"/>
        <v>1313.28</v>
      </c>
      <c r="AD114" s="375">
        <f t="shared" si="77"/>
        <v>97870.219999999943</v>
      </c>
      <c r="AE114" s="378">
        <v>95231.330000000031</v>
      </c>
      <c r="AF114" s="377">
        <f t="shared" si="78"/>
        <v>1313.28</v>
      </c>
      <c r="AG114" s="377">
        <f t="shared" si="79"/>
        <v>96544.61000000003</v>
      </c>
      <c r="AH114" s="217">
        <f t="shared" si="102"/>
        <v>0</v>
      </c>
      <c r="AI114" s="237">
        <v>0</v>
      </c>
      <c r="AJ114" s="217">
        <f t="shared" si="103"/>
        <v>0</v>
      </c>
      <c r="AK114" s="237">
        <f t="shared" si="104"/>
        <v>0</v>
      </c>
      <c r="AL114" s="237">
        <v>0</v>
      </c>
      <c r="AM114" s="217">
        <f t="shared" si="105"/>
        <v>0</v>
      </c>
      <c r="AN114" s="237">
        <f t="shared" si="106"/>
        <v>0</v>
      </c>
      <c r="AO114" s="218">
        <f t="shared" si="107"/>
        <v>0</v>
      </c>
      <c r="AP114" s="218">
        <v>0</v>
      </c>
      <c r="AQ114" s="218">
        <f t="shared" si="108"/>
        <v>0</v>
      </c>
      <c r="AR114" s="238">
        <f t="shared" si="109"/>
        <v>0</v>
      </c>
      <c r="AS114" s="218">
        <v>0</v>
      </c>
      <c r="AT114" s="218">
        <f t="shared" si="110"/>
        <v>0</v>
      </c>
      <c r="AU114" s="238">
        <f t="shared" si="111"/>
        <v>0</v>
      </c>
      <c r="AV114" s="219">
        <f t="shared" si="126"/>
        <v>68834.519999999975</v>
      </c>
      <c r="AW114" s="219">
        <v>81477.400000000038</v>
      </c>
      <c r="AX114" s="220">
        <f t="shared" si="112"/>
        <v>1147.24</v>
      </c>
      <c r="AY114" s="219">
        <f t="shared" si="113"/>
        <v>82624.640000000043</v>
      </c>
      <c r="AZ114" s="220">
        <v>80362.489999999932</v>
      </c>
      <c r="BA114" s="220">
        <f t="shared" si="114"/>
        <v>1147.24</v>
      </c>
      <c r="BB114" s="219">
        <f t="shared" si="115"/>
        <v>81509.729999999938</v>
      </c>
      <c r="BC114" s="221">
        <f t="shared" si="116"/>
        <v>9812.8200000000361</v>
      </c>
      <c r="BD114" s="222">
        <v>14943.979999999974</v>
      </c>
      <c r="BE114" s="222">
        <f t="shared" si="117"/>
        <v>163.55000000000001</v>
      </c>
      <c r="BF114" s="221">
        <f t="shared" si="118"/>
        <v>15107.529999999973</v>
      </c>
      <c r="BG114" s="222">
        <v>14735.250000000013</v>
      </c>
      <c r="BH114" s="222">
        <f t="shared" si="119"/>
        <v>163.55000000000001</v>
      </c>
      <c r="BI114" s="221">
        <f t="shared" si="120"/>
        <v>14898.800000000012</v>
      </c>
      <c r="BJ114" s="223">
        <f t="shared" si="121"/>
        <v>149.30999999999992</v>
      </c>
      <c r="BK114" s="224">
        <v>135.55999999999995</v>
      </c>
      <c r="BL114" s="224">
        <f t="shared" si="122"/>
        <v>2.4900000000000002</v>
      </c>
      <c r="BM114" s="224">
        <f t="shared" si="123"/>
        <v>138.04999999999995</v>
      </c>
      <c r="BN114" s="224">
        <v>133.77999999999994</v>
      </c>
      <c r="BO114" s="224">
        <f t="shared" si="124"/>
        <v>2.4900000000000002</v>
      </c>
      <c r="BP114" s="223">
        <f t="shared" si="125"/>
        <v>136.26999999999995</v>
      </c>
      <c r="BQ114" s="225">
        <f t="shared" si="80"/>
        <v>-2.2453150450019166E-12</v>
      </c>
      <c r="BR114" s="226">
        <v>0</v>
      </c>
      <c r="BS114" s="226">
        <f t="shared" si="81"/>
        <v>0</v>
      </c>
      <c r="BT114" s="226">
        <f t="shared" si="82"/>
        <v>0</v>
      </c>
      <c r="BU114" s="226">
        <v>0</v>
      </c>
      <c r="BV114" s="226">
        <f t="shared" si="83"/>
        <v>0</v>
      </c>
      <c r="BW114" s="225">
        <f t="shared" si="84"/>
        <v>0</v>
      </c>
      <c r="BX114" s="227">
        <f t="shared" si="85"/>
        <v>0</v>
      </c>
      <c r="BY114" s="228">
        <v>0</v>
      </c>
      <c r="BZ114" s="228">
        <f t="shared" si="86"/>
        <v>0</v>
      </c>
      <c r="CA114" s="228">
        <f t="shared" si="87"/>
        <v>0</v>
      </c>
      <c r="CB114" s="228">
        <v>0</v>
      </c>
      <c r="CC114" s="228">
        <f t="shared" si="88"/>
        <v>0</v>
      </c>
      <c r="CD114" s="227">
        <f t="shared" si="89"/>
        <v>0</v>
      </c>
      <c r="CE114" s="395">
        <f t="shared" si="90"/>
        <v>0</v>
      </c>
      <c r="CF114" s="396">
        <v>0</v>
      </c>
      <c r="CG114" s="396">
        <f t="shared" si="100"/>
        <v>0</v>
      </c>
      <c r="CH114" s="396">
        <f t="shared" si="91"/>
        <v>0</v>
      </c>
      <c r="CI114" s="396">
        <v>0</v>
      </c>
      <c r="CJ114" s="396">
        <f t="shared" si="101"/>
        <v>0</v>
      </c>
      <c r="CK114" s="395">
        <f t="shared" si="92"/>
        <v>0</v>
      </c>
      <c r="CL114" s="229">
        <f t="shared" si="93"/>
        <v>0</v>
      </c>
      <c r="CM114" s="230">
        <v>0</v>
      </c>
      <c r="CN114" s="230">
        <f t="shared" si="96"/>
        <v>0</v>
      </c>
      <c r="CO114" s="230">
        <f t="shared" si="97"/>
        <v>0</v>
      </c>
      <c r="CP114" s="230">
        <v>0</v>
      </c>
      <c r="CQ114" s="230">
        <f t="shared" si="98"/>
        <v>0</v>
      </c>
      <c r="CR114" s="229">
        <f t="shared" si="99"/>
        <v>0</v>
      </c>
    </row>
    <row r="115" spans="1:96" s="251" customFormat="1">
      <c r="A115" s="232"/>
      <c r="B115" s="232"/>
      <c r="C115" s="233" t="s">
        <v>201</v>
      </c>
      <c r="D115" s="252" t="s">
        <v>202</v>
      </c>
      <c r="E115" s="213">
        <v>0</v>
      </c>
      <c r="F115" s="213"/>
      <c r="G115" s="214">
        <v>0</v>
      </c>
      <c r="H115" s="213"/>
      <c r="I115" s="214">
        <v>66170.77</v>
      </c>
      <c r="J115" s="213"/>
      <c r="K115" s="214">
        <v>22260.900000000009</v>
      </c>
      <c r="L115" s="213"/>
      <c r="M115" s="214">
        <v>46204.07999999998</v>
      </c>
      <c r="N115" s="214"/>
      <c r="O115" s="214">
        <v>5841.130000000041</v>
      </c>
      <c r="P115" s="214"/>
      <c r="Q115" s="214">
        <v>15.079999999987194</v>
      </c>
      <c r="R115" s="214"/>
      <c r="S115" s="214">
        <v>-2.9103830456733704E-11</v>
      </c>
      <c r="T115" s="214"/>
      <c r="U115" s="214">
        <f t="shared" si="95"/>
        <v>0</v>
      </c>
      <c r="V115" s="214"/>
      <c r="W115" s="214">
        <v>140491.96</v>
      </c>
      <c r="X115" s="214"/>
      <c r="Y115" s="235">
        <v>0.2</v>
      </c>
      <c r="Z115" s="236"/>
      <c r="AA115" s="377">
        <f t="shared" si="76"/>
        <v>140491.96</v>
      </c>
      <c r="AB115" s="378">
        <v>144446.73000000001</v>
      </c>
      <c r="AC115" s="377">
        <f t="shared" si="94"/>
        <v>2341.5300000000002</v>
      </c>
      <c r="AD115" s="375">
        <f t="shared" si="77"/>
        <v>146788.26</v>
      </c>
      <c r="AE115" s="378">
        <v>142499.02000000002</v>
      </c>
      <c r="AF115" s="377">
        <f t="shared" si="78"/>
        <v>2341.5300000000002</v>
      </c>
      <c r="AG115" s="377">
        <f t="shared" si="79"/>
        <v>144840.55000000002</v>
      </c>
      <c r="AH115" s="217">
        <f t="shared" si="102"/>
        <v>0</v>
      </c>
      <c r="AI115" s="237">
        <v>0</v>
      </c>
      <c r="AJ115" s="217">
        <f t="shared" si="103"/>
        <v>0</v>
      </c>
      <c r="AK115" s="237">
        <f t="shared" si="104"/>
        <v>0</v>
      </c>
      <c r="AL115" s="237">
        <v>0</v>
      </c>
      <c r="AM115" s="217">
        <f t="shared" si="105"/>
        <v>0</v>
      </c>
      <c r="AN115" s="237">
        <f t="shared" si="106"/>
        <v>0</v>
      </c>
      <c r="AO115" s="218">
        <f t="shared" si="107"/>
        <v>0</v>
      </c>
      <c r="AP115" s="218">
        <v>0</v>
      </c>
      <c r="AQ115" s="218">
        <f t="shared" si="108"/>
        <v>0</v>
      </c>
      <c r="AR115" s="238">
        <f t="shared" si="109"/>
        <v>0</v>
      </c>
      <c r="AS115" s="218">
        <v>0</v>
      </c>
      <c r="AT115" s="218">
        <f t="shared" si="110"/>
        <v>0</v>
      </c>
      <c r="AU115" s="238">
        <f t="shared" si="111"/>
        <v>0</v>
      </c>
      <c r="AV115" s="219">
        <f t="shared" si="126"/>
        <v>66170.77</v>
      </c>
      <c r="AW115" s="219">
        <v>78302.38</v>
      </c>
      <c r="AX115" s="220">
        <f t="shared" si="112"/>
        <v>1102.8499999999999</v>
      </c>
      <c r="AY115" s="219">
        <f t="shared" si="113"/>
        <v>79405.23000000001</v>
      </c>
      <c r="AZ115" s="220">
        <v>77231.100000000064</v>
      </c>
      <c r="BA115" s="220">
        <f t="shared" si="114"/>
        <v>1102.8499999999999</v>
      </c>
      <c r="BB115" s="219">
        <f t="shared" si="115"/>
        <v>78333.95000000007</v>
      </c>
      <c r="BC115" s="221">
        <f t="shared" si="116"/>
        <v>22260.900000000009</v>
      </c>
      <c r="BD115" s="222">
        <v>22125.640000000021</v>
      </c>
      <c r="BE115" s="222">
        <f t="shared" si="117"/>
        <v>371.02</v>
      </c>
      <c r="BF115" s="221">
        <f t="shared" si="118"/>
        <v>22496.660000000022</v>
      </c>
      <c r="BG115" s="222">
        <v>21828.340000000026</v>
      </c>
      <c r="BH115" s="222">
        <f t="shared" si="119"/>
        <v>371.02</v>
      </c>
      <c r="BI115" s="221">
        <f t="shared" si="120"/>
        <v>22199.360000000026</v>
      </c>
      <c r="BJ115" s="223">
        <f t="shared" si="121"/>
        <v>46204.07999999998</v>
      </c>
      <c r="BK115" s="224">
        <v>39768.079999999987</v>
      </c>
      <c r="BL115" s="224">
        <f t="shared" si="122"/>
        <v>770.07</v>
      </c>
      <c r="BM115" s="224">
        <f t="shared" si="123"/>
        <v>40538.149999999987</v>
      </c>
      <c r="BN115" s="224">
        <v>39243.610000000022</v>
      </c>
      <c r="BO115" s="224">
        <f t="shared" si="124"/>
        <v>770.07</v>
      </c>
      <c r="BP115" s="223">
        <f t="shared" si="125"/>
        <v>40013.680000000022</v>
      </c>
      <c r="BQ115" s="225">
        <f t="shared" si="80"/>
        <v>5841.130000000041</v>
      </c>
      <c r="BR115" s="226">
        <v>4243.8899999999976</v>
      </c>
      <c r="BS115" s="226">
        <f t="shared" si="81"/>
        <v>97.35</v>
      </c>
      <c r="BT115" s="226">
        <f t="shared" si="82"/>
        <v>4341.239999999998</v>
      </c>
      <c r="BU115" s="226">
        <v>4189.3799999999965</v>
      </c>
      <c r="BV115" s="226">
        <f t="shared" si="83"/>
        <v>97.35</v>
      </c>
      <c r="BW115" s="225">
        <f t="shared" si="84"/>
        <v>4286.7299999999968</v>
      </c>
      <c r="BX115" s="227">
        <f t="shared" si="85"/>
        <v>15.079999999987194</v>
      </c>
      <c r="BY115" s="228">
        <v>7.3</v>
      </c>
      <c r="BZ115" s="228">
        <f t="shared" si="86"/>
        <v>0.25</v>
      </c>
      <c r="CA115" s="228">
        <f t="shared" si="87"/>
        <v>7.55</v>
      </c>
      <c r="CB115" s="228">
        <v>7.3</v>
      </c>
      <c r="CC115" s="228">
        <f t="shared" si="88"/>
        <v>0.25</v>
      </c>
      <c r="CD115" s="227">
        <f t="shared" si="89"/>
        <v>7.55</v>
      </c>
      <c r="CE115" s="395">
        <f t="shared" si="90"/>
        <v>-2.9103830456733704E-11</v>
      </c>
      <c r="CF115" s="396">
        <v>0</v>
      </c>
      <c r="CG115" s="396">
        <f t="shared" si="100"/>
        <v>0</v>
      </c>
      <c r="CH115" s="396">
        <f t="shared" si="91"/>
        <v>0</v>
      </c>
      <c r="CI115" s="396">
        <v>0</v>
      </c>
      <c r="CJ115" s="396">
        <f t="shared" si="101"/>
        <v>0</v>
      </c>
      <c r="CK115" s="395">
        <f t="shared" si="92"/>
        <v>0</v>
      </c>
      <c r="CL115" s="229">
        <f t="shared" si="93"/>
        <v>0</v>
      </c>
      <c r="CM115" s="230">
        <v>0</v>
      </c>
      <c r="CN115" s="230">
        <f t="shared" si="96"/>
        <v>0</v>
      </c>
      <c r="CO115" s="230">
        <f t="shared" si="97"/>
        <v>0</v>
      </c>
      <c r="CP115" s="230">
        <v>0</v>
      </c>
      <c r="CQ115" s="230">
        <f t="shared" si="98"/>
        <v>0</v>
      </c>
      <c r="CR115" s="229">
        <f t="shared" si="99"/>
        <v>0</v>
      </c>
    </row>
    <row r="116" spans="1:96" s="251" customFormat="1">
      <c r="A116" s="232"/>
      <c r="B116" s="232"/>
      <c r="C116" s="233" t="s">
        <v>203</v>
      </c>
      <c r="D116" s="252" t="s">
        <v>204</v>
      </c>
      <c r="E116" s="213">
        <v>0</v>
      </c>
      <c r="F116" s="213"/>
      <c r="G116" s="214">
        <v>0</v>
      </c>
      <c r="H116" s="213"/>
      <c r="I116" s="214">
        <v>11173.630000000001</v>
      </c>
      <c r="J116" s="213"/>
      <c r="K116" s="214">
        <v>39175.86</v>
      </c>
      <c r="L116" s="213"/>
      <c r="M116" s="214">
        <v>3034.8100000000027</v>
      </c>
      <c r="N116" s="214"/>
      <c r="O116" s="214">
        <v>-5.0022208597511053E-12</v>
      </c>
      <c r="P116" s="214"/>
      <c r="Q116" s="214">
        <v>0</v>
      </c>
      <c r="R116" s="214"/>
      <c r="S116" s="214">
        <v>0</v>
      </c>
      <c r="T116" s="214"/>
      <c r="U116" s="214">
        <f t="shared" si="95"/>
        <v>0</v>
      </c>
      <c r="V116" s="214"/>
      <c r="W116" s="214">
        <v>53384.299999999996</v>
      </c>
      <c r="X116" s="214"/>
      <c r="Y116" s="235">
        <v>0.2</v>
      </c>
      <c r="Z116" s="236"/>
      <c r="AA116" s="377">
        <f t="shared" si="76"/>
        <v>53384.299999999996</v>
      </c>
      <c r="AB116" s="378">
        <v>54078.419999999984</v>
      </c>
      <c r="AC116" s="377">
        <f t="shared" si="94"/>
        <v>889.74</v>
      </c>
      <c r="AD116" s="375">
        <f t="shared" si="77"/>
        <v>54968.159999999982</v>
      </c>
      <c r="AE116" s="378">
        <v>53350.259999999958</v>
      </c>
      <c r="AF116" s="377">
        <f t="shared" si="78"/>
        <v>889.74</v>
      </c>
      <c r="AG116" s="377">
        <f t="shared" si="79"/>
        <v>54239.999999999956</v>
      </c>
      <c r="AH116" s="217">
        <f t="shared" si="102"/>
        <v>0</v>
      </c>
      <c r="AI116" s="237">
        <v>0</v>
      </c>
      <c r="AJ116" s="217">
        <f t="shared" si="103"/>
        <v>0</v>
      </c>
      <c r="AK116" s="237">
        <f t="shared" si="104"/>
        <v>0</v>
      </c>
      <c r="AL116" s="237">
        <v>0</v>
      </c>
      <c r="AM116" s="217">
        <f t="shared" si="105"/>
        <v>0</v>
      </c>
      <c r="AN116" s="237">
        <f t="shared" si="106"/>
        <v>0</v>
      </c>
      <c r="AO116" s="218">
        <f t="shared" si="107"/>
        <v>0</v>
      </c>
      <c r="AP116" s="218">
        <v>0</v>
      </c>
      <c r="AQ116" s="218">
        <f t="shared" si="108"/>
        <v>0</v>
      </c>
      <c r="AR116" s="238">
        <f t="shared" si="109"/>
        <v>0</v>
      </c>
      <c r="AS116" s="218">
        <v>0</v>
      </c>
      <c r="AT116" s="218">
        <f t="shared" si="110"/>
        <v>0</v>
      </c>
      <c r="AU116" s="238">
        <f t="shared" si="111"/>
        <v>0</v>
      </c>
      <c r="AV116" s="219">
        <f t="shared" si="126"/>
        <v>11173.630000000001</v>
      </c>
      <c r="AW116" s="219">
        <v>13222.329999999978</v>
      </c>
      <c r="AX116" s="220">
        <f t="shared" si="112"/>
        <v>186.23</v>
      </c>
      <c r="AY116" s="219">
        <f t="shared" si="113"/>
        <v>13408.559999999978</v>
      </c>
      <c r="AZ116" s="220">
        <v>13041.520000000006</v>
      </c>
      <c r="BA116" s="220">
        <f t="shared" si="114"/>
        <v>186.23</v>
      </c>
      <c r="BB116" s="219">
        <f t="shared" si="115"/>
        <v>13227.750000000005</v>
      </c>
      <c r="BC116" s="221">
        <f t="shared" si="116"/>
        <v>39175.86</v>
      </c>
      <c r="BD116" s="222">
        <v>37970.380000000012</v>
      </c>
      <c r="BE116" s="222">
        <f t="shared" si="117"/>
        <v>652.92999999999995</v>
      </c>
      <c r="BF116" s="221">
        <f t="shared" si="118"/>
        <v>38623.310000000012</v>
      </c>
      <c r="BG116" s="222">
        <v>37461.980000000003</v>
      </c>
      <c r="BH116" s="222">
        <f t="shared" si="119"/>
        <v>652.92999999999995</v>
      </c>
      <c r="BI116" s="221">
        <f t="shared" si="120"/>
        <v>38114.910000000003</v>
      </c>
      <c r="BJ116" s="223">
        <f t="shared" si="121"/>
        <v>3034.8100000000027</v>
      </c>
      <c r="BK116" s="224">
        <v>2885.7299999999977</v>
      </c>
      <c r="BL116" s="224">
        <f t="shared" si="122"/>
        <v>50.58</v>
      </c>
      <c r="BM116" s="224">
        <f t="shared" si="123"/>
        <v>2936.3099999999977</v>
      </c>
      <c r="BN116" s="224">
        <v>2847.1099999999974</v>
      </c>
      <c r="BO116" s="224">
        <f t="shared" si="124"/>
        <v>50.58</v>
      </c>
      <c r="BP116" s="223">
        <f t="shared" si="125"/>
        <v>2897.6899999999973</v>
      </c>
      <c r="BQ116" s="225">
        <f t="shared" si="80"/>
        <v>-5.0022208597511053E-12</v>
      </c>
      <c r="BR116" s="226">
        <v>0</v>
      </c>
      <c r="BS116" s="226">
        <f t="shared" si="81"/>
        <v>0</v>
      </c>
      <c r="BT116" s="226">
        <f t="shared" si="82"/>
        <v>0</v>
      </c>
      <c r="BU116" s="226">
        <v>0</v>
      </c>
      <c r="BV116" s="226">
        <f t="shared" si="83"/>
        <v>0</v>
      </c>
      <c r="BW116" s="225">
        <f t="shared" si="84"/>
        <v>0</v>
      </c>
      <c r="BX116" s="227">
        <f t="shared" si="85"/>
        <v>0</v>
      </c>
      <c r="BY116" s="228">
        <v>0</v>
      </c>
      <c r="BZ116" s="228">
        <f t="shared" si="86"/>
        <v>0</v>
      </c>
      <c r="CA116" s="228">
        <f t="shared" si="87"/>
        <v>0</v>
      </c>
      <c r="CB116" s="228">
        <v>0</v>
      </c>
      <c r="CC116" s="228">
        <f t="shared" si="88"/>
        <v>0</v>
      </c>
      <c r="CD116" s="227">
        <f t="shared" si="89"/>
        <v>0</v>
      </c>
      <c r="CE116" s="395">
        <f t="shared" si="90"/>
        <v>0</v>
      </c>
      <c r="CF116" s="396">
        <v>0</v>
      </c>
      <c r="CG116" s="396">
        <f t="shared" si="100"/>
        <v>0</v>
      </c>
      <c r="CH116" s="396">
        <f t="shared" si="91"/>
        <v>0</v>
      </c>
      <c r="CI116" s="396">
        <v>0</v>
      </c>
      <c r="CJ116" s="396">
        <f t="shared" si="101"/>
        <v>0</v>
      </c>
      <c r="CK116" s="395">
        <f t="shared" si="92"/>
        <v>0</v>
      </c>
      <c r="CL116" s="229">
        <f t="shared" si="93"/>
        <v>0</v>
      </c>
      <c r="CM116" s="230">
        <v>0</v>
      </c>
      <c r="CN116" s="230">
        <f t="shared" si="96"/>
        <v>0</v>
      </c>
      <c r="CO116" s="230">
        <f t="shared" si="97"/>
        <v>0</v>
      </c>
      <c r="CP116" s="230">
        <v>0</v>
      </c>
      <c r="CQ116" s="230">
        <f t="shared" si="98"/>
        <v>0</v>
      </c>
      <c r="CR116" s="229">
        <f t="shared" si="99"/>
        <v>0</v>
      </c>
    </row>
    <row r="117" spans="1:96" s="251" customFormat="1">
      <c r="A117" s="232"/>
      <c r="B117" s="232"/>
      <c r="C117" s="233" t="s">
        <v>205</v>
      </c>
      <c r="D117" s="252" t="s">
        <v>206</v>
      </c>
      <c r="E117" s="213">
        <v>0</v>
      </c>
      <c r="F117" s="213"/>
      <c r="G117" s="214">
        <v>0</v>
      </c>
      <c r="H117" s="213"/>
      <c r="I117" s="214">
        <v>0</v>
      </c>
      <c r="J117" s="213"/>
      <c r="K117" s="214">
        <v>43771.31</v>
      </c>
      <c r="L117" s="213"/>
      <c r="M117" s="214">
        <v>316.76</v>
      </c>
      <c r="N117" s="214"/>
      <c r="O117" s="214">
        <v>9.3223206931725144E-12</v>
      </c>
      <c r="P117" s="214"/>
      <c r="Q117" s="214">
        <v>0</v>
      </c>
      <c r="R117" s="214"/>
      <c r="S117" s="214">
        <v>-7.2759576141834259E-12</v>
      </c>
      <c r="T117" s="214"/>
      <c r="U117" s="214">
        <f t="shared" si="95"/>
        <v>0</v>
      </c>
      <c r="V117" s="214"/>
      <c r="W117" s="214">
        <v>44088.07</v>
      </c>
      <c r="X117" s="214"/>
      <c r="Y117" s="235">
        <v>0.2</v>
      </c>
      <c r="Z117" s="236"/>
      <c r="AA117" s="377">
        <f t="shared" si="76"/>
        <v>44088.07</v>
      </c>
      <c r="AB117" s="378">
        <v>42942.010000000017</v>
      </c>
      <c r="AC117" s="377">
        <f t="shared" si="94"/>
        <v>734.8</v>
      </c>
      <c r="AD117" s="375">
        <f t="shared" si="77"/>
        <v>43676.810000000019</v>
      </c>
      <c r="AE117" s="378">
        <v>42366.670000000006</v>
      </c>
      <c r="AF117" s="377">
        <f t="shared" si="78"/>
        <v>734.8</v>
      </c>
      <c r="AG117" s="377">
        <f t="shared" si="79"/>
        <v>43101.470000000008</v>
      </c>
      <c r="AH117" s="217">
        <f t="shared" si="102"/>
        <v>0</v>
      </c>
      <c r="AI117" s="237">
        <v>0</v>
      </c>
      <c r="AJ117" s="217">
        <f t="shared" si="103"/>
        <v>0</v>
      </c>
      <c r="AK117" s="237">
        <f t="shared" si="104"/>
        <v>0</v>
      </c>
      <c r="AL117" s="237">
        <v>0</v>
      </c>
      <c r="AM117" s="217">
        <f t="shared" si="105"/>
        <v>0</v>
      </c>
      <c r="AN117" s="237">
        <f t="shared" si="106"/>
        <v>0</v>
      </c>
      <c r="AO117" s="218">
        <f t="shared" si="107"/>
        <v>0</v>
      </c>
      <c r="AP117" s="218">
        <v>0</v>
      </c>
      <c r="AQ117" s="218">
        <f t="shared" si="108"/>
        <v>0</v>
      </c>
      <c r="AR117" s="238">
        <f t="shared" si="109"/>
        <v>0</v>
      </c>
      <c r="AS117" s="218">
        <v>0</v>
      </c>
      <c r="AT117" s="218">
        <f t="shared" si="110"/>
        <v>0</v>
      </c>
      <c r="AU117" s="238">
        <f t="shared" si="111"/>
        <v>0</v>
      </c>
      <c r="AV117" s="219">
        <f t="shared" si="126"/>
        <v>0</v>
      </c>
      <c r="AW117" s="219">
        <v>0</v>
      </c>
      <c r="AX117" s="220">
        <f t="shared" si="112"/>
        <v>0</v>
      </c>
      <c r="AY117" s="219">
        <f t="shared" si="113"/>
        <v>0</v>
      </c>
      <c r="AZ117" s="220">
        <v>0</v>
      </c>
      <c r="BA117" s="220">
        <f t="shared" si="114"/>
        <v>0</v>
      </c>
      <c r="BB117" s="219">
        <f t="shared" si="115"/>
        <v>0</v>
      </c>
      <c r="BC117" s="221">
        <f t="shared" si="116"/>
        <v>43771.31</v>
      </c>
      <c r="BD117" s="222">
        <v>42635.799999999974</v>
      </c>
      <c r="BE117" s="222">
        <f t="shared" si="117"/>
        <v>729.52</v>
      </c>
      <c r="BF117" s="221">
        <f t="shared" si="118"/>
        <v>43365.319999999971</v>
      </c>
      <c r="BG117" s="222">
        <v>42064.7</v>
      </c>
      <c r="BH117" s="222">
        <f t="shared" si="119"/>
        <v>729.52</v>
      </c>
      <c r="BI117" s="221">
        <f t="shared" si="120"/>
        <v>42794.219999999994</v>
      </c>
      <c r="BJ117" s="223">
        <f t="shared" si="121"/>
        <v>316.76</v>
      </c>
      <c r="BK117" s="224">
        <v>306.20999999999981</v>
      </c>
      <c r="BL117" s="224">
        <f t="shared" si="122"/>
        <v>5.28</v>
      </c>
      <c r="BM117" s="224">
        <f t="shared" si="123"/>
        <v>311.48999999999978</v>
      </c>
      <c r="BN117" s="224">
        <v>302.15999999999985</v>
      </c>
      <c r="BO117" s="224">
        <f t="shared" si="124"/>
        <v>5.28</v>
      </c>
      <c r="BP117" s="223">
        <f t="shared" si="125"/>
        <v>307.43999999999983</v>
      </c>
      <c r="BQ117" s="225">
        <f t="shared" si="80"/>
        <v>9.3223206931725144E-12</v>
      </c>
      <c r="BR117" s="226">
        <v>0</v>
      </c>
      <c r="BS117" s="226">
        <f t="shared" si="81"/>
        <v>0</v>
      </c>
      <c r="BT117" s="226">
        <f t="shared" si="82"/>
        <v>0</v>
      </c>
      <c r="BU117" s="226">
        <v>0</v>
      </c>
      <c r="BV117" s="226">
        <f t="shared" si="83"/>
        <v>0</v>
      </c>
      <c r="BW117" s="225">
        <f t="shared" si="84"/>
        <v>0</v>
      </c>
      <c r="BX117" s="227">
        <f t="shared" si="85"/>
        <v>0</v>
      </c>
      <c r="BY117" s="228">
        <v>0</v>
      </c>
      <c r="BZ117" s="228">
        <f t="shared" si="86"/>
        <v>0</v>
      </c>
      <c r="CA117" s="228">
        <f t="shared" si="87"/>
        <v>0</v>
      </c>
      <c r="CB117" s="228">
        <v>0</v>
      </c>
      <c r="CC117" s="228">
        <f t="shared" si="88"/>
        <v>0</v>
      </c>
      <c r="CD117" s="227">
        <f t="shared" si="89"/>
        <v>0</v>
      </c>
      <c r="CE117" s="395">
        <f t="shared" si="90"/>
        <v>-7.2759576141834259E-12</v>
      </c>
      <c r="CF117" s="396">
        <v>0</v>
      </c>
      <c r="CG117" s="396">
        <f t="shared" si="100"/>
        <v>0</v>
      </c>
      <c r="CH117" s="396">
        <f t="shared" si="91"/>
        <v>0</v>
      </c>
      <c r="CI117" s="396">
        <v>0</v>
      </c>
      <c r="CJ117" s="396">
        <f t="shared" si="101"/>
        <v>0</v>
      </c>
      <c r="CK117" s="395">
        <f t="shared" si="92"/>
        <v>0</v>
      </c>
      <c r="CL117" s="229">
        <f t="shared" si="93"/>
        <v>0</v>
      </c>
      <c r="CM117" s="230">
        <v>0</v>
      </c>
      <c r="CN117" s="230">
        <f t="shared" si="96"/>
        <v>0</v>
      </c>
      <c r="CO117" s="230">
        <f t="shared" si="97"/>
        <v>0</v>
      </c>
      <c r="CP117" s="230">
        <v>0</v>
      </c>
      <c r="CQ117" s="230">
        <f t="shared" si="98"/>
        <v>0</v>
      </c>
      <c r="CR117" s="229">
        <f t="shared" si="99"/>
        <v>0</v>
      </c>
    </row>
    <row r="118" spans="1:96" s="251" customFormat="1">
      <c r="A118" s="232"/>
      <c r="B118" s="232"/>
      <c r="C118" s="233" t="s">
        <v>207</v>
      </c>
      <c r="D118" s="252" t="s">
        <v>208</v>
      </c>
      <c r="E118" s="213">
        <v>0</v>
      </c>
      <c r="F118" s="213"/>
      <c r="G118" s="214">
        <v>0</v>
      </c>
      <c r="H118" s="213"/>
      <c r="I118" s="214">
        <v>0</v>
      </c>
      <c r="J118" s="213"/>
      <c r="K118" s="214">
        <v>181449.22</v>
      </c>
      <c r="L118" s="213"/>
      <c r="M118" s="214">
        <v>40048.199999999997</v>
      </c>
      <c r="N118" s="214"/>
      <c r="O118" s="214">
        <v>11856.449999999968</v>
      </c>
      <c r="P118" s="214"/>
      <c r="Q118" s="214">
        <v>17.920000000012806</v>
      </c>
      <c r="R118" s="214"/>
      <c r="S118" s="214">
        <v>0.1499999999650754</v>
      </c>
      <c r="T118" s="214"/>
      <c r="U118" s="214">
        <f t="shared" si="95"/>
        <v>0</v>
      </c>
      <c r="V118" s="214"/>
      <c r="W118" s="214">
        <v>233371.93999999994</v>
      </c>
      <c r="X118" s="214"/>
      <c r="Y118" s="235">
        <v>0.2</v>
      </c>
      <c r="Z118" s="236"/>
      <c r="AA118" s="377">
        <f t="shared" si="76"/>
        <v>233371.93999999994</v>
      </c>
      <c r="AB118" s="378">
        <v>253442.03999999995</v>
      </c>
      <c r="AC118" s="377">
        <f t="shared" si="94"/>
        <v>3889.53</v>
      </c>
      <c r="AD118" s="375">
        <f t="shared" si="77"/>
        <v>257331.56999999995</v>
      </c>
      <c r="AE118" s="378">
        <v>250004.23999999979</v>
      </c>
      <c r="AF118" s="377">
        <f t="shared" si="78"/>
        <v>3889.53</v>
      </c>
      <c r="AG118" s="377">
        <f t="shared" si="79"/>
        <v>253893.76999999979</v>
      </c>
      <c r="AH118" s="217">
        <f t="shared" si="102"/>
        <v>0</v>
      </c>
      <c r="AI118" s="237">
        <v>0</v>
      </c>
      <c r="AJ118" s="217">
        <f t="shared" si="103"/>
        <v>0</v>
      </c>
      <c r="AK118" s="237">
        <f t="shared" si="104"/>
        <v>0</v>
      </c>
      <c r="AL118" s="237">
        <v>0</v>
      </c>
      <c r="AM118" s="217">
        <f t="shared" si="105"/>
        <v>0</v>
      </c>
      <c r="AN118" s="237">
        <f t="shared" si="106"/>
        <v>0</v>
      </c>
      <c r="AO118" s="218">
        <f t="shared" si="107"/>
        <v>0</v>
      </c>
      <c r="AP118" s="218">
        <v>0</v>
      </c>
      <c r="AQ118" s="218">
        <f t="shared" si="108"/>
        <v>0</v>
      </c>
      <c r="AR118" s="238">
        <f t="shared" si="109"/>
        <v>0</v>
      </c>
      <c r="AS118" s="218">
        <v>0</v>
      </c>
      <c r="AT118" s="218">
        <f t="shared" si="110"/>
        <v>0</v>
      </c>
      <c r="AU118" s="238">
        <f t="shared" si="111"/>
        <v>0</v>
      </c>
      <c r="AV118" s="219">
        <f t="shared" si="126"/>
        <v>0</v>
      </c>
      <c r="AW118" s="219">
        <v>0</v>
      </c>
      <c r="AX118" s="220">
        <f t="shared" si="112"/>
        <v>0</v>
      </c>
      <c r="AY118" s="219">
        <f t="shared" si="113"/>
        <v>0</v>
      </c>
      <c r="AZ118" s="220">
        <v>0</v>
      </c>
      <c r="BA118" s="220">
        <f t="shared" si="114"/>
        <v>0</v>
      </c>
      <c r="BB118" s="219">
        <f t="shared" si="115"/>
        <v>0</v>
      </c>
      <c r="BC118" s="221">
        <f t="shared" si="116"/>
        <v>181449.22</v>
      </c>
      <c r="BD118" s="222">
        <v>209647.30999999974</v>
      </c>
      <c r="BE118" s="222">
        <f t="shared" si="117"/>
        <v>3024.15</v>
      </c>
      <c r="BF118" s="221">
        <f t="shared" si="118"/>
        <v>212671.45999999973</v>
      </c>
      <c r="BG118" s="222">
        <v>206785.45999999982</v>
      </c>
      <c r="BH118" s="222">
        <f t="shared" si="119"/>
        <v>3024.15</v>
      </c>
      <c r="BI118" s="221">
        <f t="shared" si="120"/>
        <v>209809.60999999981</v>
      </c>
      <c r="BJ118" s="223">
        <f t="shared" si="121"/>
        <v>40048.199999999997</v>
      </c>
      <c r="BK118" s="224">
        <v>35377.660000000025</v>
      </c>
      <c r="BL118" s="224">
        <f t="shared" si="122"/>
        <v>667.47</v>
      </c>
      <c r="BM118" s="224">
        <f t="shared" si="123"/>
        <v>36045.130000000026</v>
      </c>
      <c r="BN118" s="224">
        <v>34909.520000000011</v>
      </c>
      <c r="BO118" s="224">
        <f t="shared" si="124"/>
        <v>667.47</v>
      </c>
      <c r="BP118" s="223">
        <f t="shared" si="125"/>
        <v>35576.990000000013</v>
      </c>
      <c r="BQ118" s="225">
        <f t="shared" si="80"/>
        <v>11856.449999999968</v>
      </c>
      <c r="BR118" s="226">
        <v>8407.6299999999956</v>
      </c>
      <c r="BS118" s="226">
        <f t="shared" si="81"/>
        <v>197.61</v>
      </c>
      <c r="BT118" s="226">
        <f t="shared" si="82"/>
        <v>8605.2399999999961</v>
      </c>
      <c r="BU118" s="226">
        <v>8299.9700000000012</v>
      </c>
      <c r="BV118" s="226">
        <f t="shared" si="83"/>
        <v>197.61</v>
      </c>
      <c r="BW118" s="225">
        <f t="shared" si="84"/>
        <v>8497.5800000000017</v>
      </c>
      <c r="BX118" s="227">
        <f t="shared" si="85"/>
        <v>17.920000000012806</v>
      </c>
      <c r="BY118" s="228">
        <v>9.31</v>
      </c>
      <c r="BZ118" s="228">
        <f t="shared" si="86"/>
        <v>0.3</v>
      </c>
      <c r="CA118" s="228">
        <f t="shared" si="87"/>
        <v>9.6100000000000012</v>
      </c>
      <c r="CB118" s="228">
        <v>9.3000000000000007</v>
      </c>
      <c r="CC118" s="228">
        <f t="shared" si="88"/>
        <v>0.3</v>
      </c>
      <c r="CD118" s="227">
        <f t="shared" si="89"/>
        <v>9.6000000000000014</v>
      </c>
      <c r="CE118" s="395">
        <f t="shared" si="90"/>
        <v>0.1499999999650754</v>
      </c>
      <c r="CF118" s="396">
        <v>0</v>
      </c>
      <c r="CG118" s="396">
        <f t="shared" si="100"/>
        <v>0</v>
      </c>
      <c r="CH118" s="396">
        <f t="shared" si="91"/>
        <v>0</v>
      </c>
      <c r="CI118" s="396">
        <v>0</v>
      </c>
      <c r="CJ118" s="396">
        <f t="shared" si="101"/>
        <v>0</v>
      </c>
      <c r="CK118" s="395">
        <f t="shared" si="92"/>
        <v>0</v>
      </c>
      <c r="CL118" s="229">
        <f t="shared" si="93"/>
        <v>0</v>
      </c>
      <c r="CM118" s="230">
        <v>0</v>
      </c>
      <c r="CN118" s="230">
        <f t="shared" si="96"/>
        <v>0</v>
      </c>
      <c r="CO118" s="230">
        <f t="shared" si="97"/>
        <v>0</v>
      </c>
      <c r="CP118" s="230">
        <v>0</v>
      </c>
      <c r="CQ118" s="230">
        <f t="shared" si="98"/>
        <v>0</v>
      </c>
      <c r="CR118" s="229">
        <f t="shared" si="99"/>
        <v>0</v>
      </c>
    </row>
    <row r="119" spans="1:96" s="251" customFormat="1">
      <c r="A119" s="232"/>
      <c r="B119" s="232"/>
      <c r="C119" s="269" t="s">
        <v>209</v>
      </c>
      <c r="D119" s="270" t="s">
        <v>210</v>
      </c>
      <c r="E119" s="213">
        <v>0</v>
      </c>
      <c r="F119" s="213"/>
      <c r="G119" s="214">
        <v>0</v>
      </c>
      <c r="H119" s="213"/>
      <c r="I119" s="214">
        <v>0</v>
      </c>
      <c r="J119" s="213"/>
      <c r="K119" s="214">
        <v>83550.25</v>
      </c>
      <c r="L119" s="213"/>
      <c r="M119" s="214">
        <v>56137.75</v>
      </c>
      <c r="N119" s="214"/>
      <c r="O119" s="214">
        <v>1009.2499999999418</v>
      </c>
      <c r="P119" s="214"/>
      <c r="Q119" s="214">
        <v>0</v>
      </c>
      <c r="R119" s="214"/>
      <c r="S119" s="214">
        <v>5.8207660913467407E-11</v>
      </c>
      <c r="T119" s="214"/>
      <c r="U119" s="214">
        <f t="shared" si="95"/>
        <v>0</v>
      </c>
      <c r="V119" s="214"/>
      <c r="W119" s="214">
        <v>140697.25</v>
      </c>
      <c r="X119" s="214"/>
      <c r="Y119" s="235">
        <v>0.2</v>
      </c>
      <c r="Z119" s="236"/>
      <c r="AA119" s="377">
        <f t="shared" si="76"/>
        <v>140697.25</v>
      </c>
      <c r="AB119" s="378">
        <v>134172.42999999991</v>
      </c>
      <c r="AC119" s="377">
        <f t="shared" si="94"/>
        <v>2344.9499999999998</v>
      </c>
      <c r="AD119" s="375">
        <f t="shared" si="77"/>
        <v>136517.37999999992</v>
      </c>
      <c r="AE119" s="378">
        <v>132379.18999999989</v>
      </c>
      <c r="AF119" s="377">
        <f t="shared" si="78"/>
        <v>2344.9499999999998</v>
      </c>
      <c r="AG119" s="377">
        <f t="shared" si="79"/>
        <v>134724.1399999999</v>
      </c>
      <c r="AH119" s="217">
        <f t="shared" si="102"/>
        <v>0</v>
      </c>
      <c r="AI119" s="237">
        <v>0</v>
      </c>
      <c r="AJ119" s="217">
        <f t="shared" si="103"/>
        <v>0</v>
      </c>
      <c r="AK119" s="237">
        <f t="shared" si="104"/>
        <v>0</v>
      </c>
      <c r="AL119" s="237">
        <v>0</v>
      </c>
      <c r="AM119" s="217">
        <f t="shared" si="105"/>
        <v>0</v>
      </c>
      <c r="AN119" s="237">
        <f t="shared" si="106"/>
        <v>0</v>
      </c>
      <c r="AO119" s="218">
        <f t="shared" si="107"/>
        <v>0</v>
      </c>
      <c r="AP119" s="218">
        <v>0</v>
      </c>
      <c r="AQ119" s="218">
        <f t="shared" si="108"/>
        <v>0</v>
      </c>
      <c r="AR119" s="238">
        <f t="shared" si="109"/>
        <v>0</v>
      </c>
      <c r="AS119" s="218">
        <v>0</v>
      </c>
      <c r="AT119" s="218">
        <f t="shared" si="110"/>
        <v>0</v>
      </c>
      <c r="AU119" s="238">
        <f t="shared" si="111"/>
        <v>0</v>
      </c>
      <c r="AV119" s="219">
        <f t="shared" si="126"/>
        <v>0</v>
      </c>
      <c r="AW119" s="219">
        <v>0</v>
      </c>
      <c r="AX119" s="220">
        <f t="shared" si="112"/>
        <v>0</v>
      </c>
      <c r="AY119" s="219">
        <f t="shared" si="113"/>
        <v>0</v>
      </c>
      <c r="AZ119" s="220">
        <v>0</v>
      </c>
      <c r="BA119" s="220">
        <f t="shared" si="114"/>
        <v>0</v>
      </c>
      <c r="BB119" s="219">
        <f t="shared" si="115"/>
        <v>0</v>
      </c>
      <c r="BC119" s="221">
        <f t="shared" si="116"/>
        <v>83550.25</v>
      </c>
      <c r="BD119" s="222">
        <v>85233.35</v>
      </c>
      <c r="BE119" s="222">
        <f t="shared" si="117"/>
        <v>1392.5</v>
      </c>
      <c r="BF119" s="221">
        <f t="shared" si="118"/>
        <v>86625.85</v>
      </c>
      <c r="BG119" s="222">
        <v>84085.069999999992</v>
      </c>
      <c r="BH119" s="222">
        <f t="shared" si="119"/>
        <v>1392.5</v>
      </c>
      <c r="BI119" s="221">
        <f t="shared" si="120"/>
        <v>85477.569999999992</v>
      </c>
      <c r="BJ119" s="223">
        <f t="shared" si="121"/>
        <v>56137.75</v>
      </c>
      <c r="BK119" s="224">
        <v>48173.689999999966</v>
      </c>
      <c r="BL119" s="224">
        <f t="shared" si="122"/>
        <v>935.63</v>
      </c>
      <c r="BM119" s="224">
        <f t="shared" si="123"/>
        <v>49109.319999999963</v>
      </c>
      <c r="BN119" s="224">
        <v>47538.65999999996</v>
      </c>
      <c r="BO119" s="224">
        <f t="shared" si="124"/>
        <v>935.63</v>
      </c>
      <c r="BP119" s="223">
        <f t="shared" si="125"/>
        <v>48474.289999999957</v>
      </c>
      <c r="BQ119" s="225">
        <f t="shared" si="80"/>
        <v>1009.2499999999418</v>
      </c>
      <c r="BR119" s="226">
        <v>765.32000000000062</v>
      </c>
      <c r="BS119" s="226">
        <f t="shared" si="81"/>
        <v>16.82</v>
      </c>
      <c r="BT119" s="226">
        <f t="shared" si="82"/>
        <v>782.14000000000067</v>
      </c>
      <c r="BU119" s="226">
        <v>755.38000000000034</v>
      </c>
      <c r="BV119" s="226">
        <f t="shared" si="83"/>
        <v>16.82</v>
      </c>
      <c r="BW119" s="225">
        <f t="shared" si="84"/>
        <v>772.20000000000039</v>
      </c>
      <c r="BX119" s="227">
        <f t="shared" si="85"/>
        <v>0</v>
      </c>
      <c r="BY119" s="228">
        <v>0</v>
      </c>
      <c r="BZ119" s="228">
        <f t="shared" si="86"/>
        <v>0</v>
      </c>
      <c r="CA119" s="228">
        <f t="shared" si="87"/>
        <v>0</v>
      </c>
      <c r="CB119" s="228">
        <v>0</v>
      </c>
      <c r="CC119" s="228">
        <f t="shared" si="88"/>
        <v>0</v>
      </c>
      <c r="CD119" s="227">
        <f t="shared" si="89"/>
        <v>0</v>
      </c>
      <c r="CE119" s="395">
        <f t="shared" si="90"/>
        <v>5.8207660913467407E-11</v>
      </c>
      <c r="CF119" s="396">
        <v>0</v>
      </c>
      <c r="CG119" s="396">
        <f t="shared" si="100"/>
        <v>0</v>
      </c>
      <c r="CH119" s="396">
        <f t="shared" si="91"/>
        <v>0</v>
      </c>
      <c r="CI119" s="396">
        <v>0</v>
      </c>
      <c r="CJ119" s="396">
        <f t="shared" si="101"/>
        <v>0</v>
      </c>
      <c r="CK119" s="395">
        <f t="shared" si="92"/>
        <v>0</v>
      </c>
      <c r="CL119" s="229">
        <f t="shared" si="93"/>
        <v>0</v>
      </c>
      <c r="CM119" s="230">
        <v>0</v>
      </c>
      <c r="CN119" s="230">
        <f t="shared" si="96"/>
        <v>0</v>
      </c>
      <c r="CO119" s="230">
        <f t="shared" si="97"/>
        <v>0</v>
      </c>
      <c r="CP119" s="230">
        <v>0</v>
      </c>
      <c r="CQ119" s="230">
        <f t="shared" si="98"/>
        <v>0</v>
      </c>
      <c r="CR119" s="229">
        <f t="shared" si="99"/>
        <v>0</v>
      </c>
    </row>
    <row r="120" spans="1:96" s="251" customFormat="1">
      <c r="A120" s="232"/>
      <c r="B120" s="232"/>
      <c r="C120" s="269" t="s">
        <v>211</v>
      </c>
      <c r="D120" s="270" t="s">
        <v>212</v>
      </c>
      <c r="E120" s="213">
        <v>0</v>
      </c>
      <c r="F120" s="213"/>
      <c r="G120" s="214">
        <v>0</v>
      </c>
      <c r="H120" s="213"/>
      <c r="I120" s="214">
        <v>0</v>
      </c>
      <c r="J120" s="213"/>
      <c r="K120" s="214">
        <v>157296.84999999998</v>
      </c>
      <c r="L120" s="213"/>
      <c r="M120" s="214">
        <v>41923.399999999994</v>
      </c>
      <c r="N120" s="214"/>
      <c r="O120" s="214">
        <v>1652.8299999999872</v>
      </c>
      <c r="P120" s="214"/>
      <c r="Q120" s="214">
        <v>3.1000000000058208</v>
      </c>
      <c r="R120" s="214"/>
      <c r="S120" s="214">
        <v>-0.90999999997438863</v>
      </c>
      <c r="T120" s="214"/>
      <c r="U120" s="214">
        <f t="shared" si="95"/>
        <v>0</v>
      </c>
      <c r="V120" s="214"/>
      <c r="W120" s="214">
        <v>200875.27</v>
      </c>
      <c r="X120" s="214"/>
      <c r="Y120" s="235">
        <v>0.2</v>
      </c>
      <c r="Z120" s="236"/>
      <c r="AA120" s="377">
        <f t="shared" si="76"/>
        <v>200875.27</v>
      </c>
      <c r="AB120" s="378">
        <v>202000.89000000028</v>
      </c>
      <c r="AC120" s="377">
        <f t="shared" si="94"/>
        <v>3347.92</v>
      </c>
      <c r="AD120" s="375">
        <f t="shared" si="77"/>
        <v>205348.81000000029</v>
      </c>
      <c r="AE120" s="378">
        <v>199283.96999999988</v>
      </c>
      <c r="AF120" s="377">
        <f t="shared" si="78"/>
        <v>3347.92</v>
      </c>
      <c r="AG120" s="377">
        <f t="shared" si="79"/>
        <v>202631.8899999999</v>
      </c>
      <c r="AH120" s="217">
        <f t="shared" si="102"/>
        <v>0</v>
      </c>
      <c r="AI120" s="237">
        <v>0</v>
      </c>
      <c r="AJ120" s="217">
        <f t="shared" si="103"/>
        <v>0</v>
      </c>
      <c r="AK120" s="237">
        <f t="shared" si="104"/>
        <v>0</v>
      </c>
      <c r="AL120" s="237">
        <v>0</v>
      </c>
      <c r="AM120" s="217">
        <f t="shared" si="105"/>
        <v>0</v>
      </c>
      <c r="AN120" s="237">
        <f t="shared" si="106"/>
        <v>0</v>
      </c>
      <c r="AO120" s="218">
        <f t="shared" si="107"/>
        <v>0</v>
      </c>
      <c r="AP120" s="218">
        <v>0</v>
      </c>
      <c r="AQ120" s="218">
        <f t="shared" si="108"/>
        <v>0</v>
      </c>
      <c r="AR120" s="238">
        <f t="shared" si="109"/>
        <v>0</v>
      </c>
      <c r="AS120" s="218">
        <v>0</v>
      </c>
      <c r="AT120" s="218">
        <f t="shared" si="110"/>
        <v>0</v>
      </c>
      <c r="AU120" s="238">
        <f t="shared" si="111"/>
        <v>0</v>
      </c>
      <c r="AV120" s="219">
        <f t="shared" si="126"/>
        <v>0</v>
      </c>
      <c r="AW120" s="219">
        <v>0</v>
      </c>
      <c r="AX120" s="220">
        <f t="shared" si="112"/>
        <v>0</v>
      </c>
      <c r="AY120" s="219">
        <f t="shared" si="113"/>
        <v>0</v>
      </c>
      <c r="AZ120" s="220">
        <v>0</v>
      </c>
      <c r="BA120" s="220">
        <f t="shared" si="114"/>
        <v>0</v>
      </c>
      <c r="BB120" s="219">
        <f t="shared" si="115"/>
        <v>0</v>
      </c>
      <c r="BC120" s="221">
        <f t="shared" si="116"/>
        <v>157296.84999999998</v>
      </c>
      <c r="BD120" s="222">
        <v>162723.09999999983</v>
      </c>
      <c r="BE120" s="222">
        <f t="shared" si="117"/>
        <v>2621.61</v>
      </c>
      <c r="BF120" s="221">
        <f t="shared" si="118"/>
        <v>165344.70999999982</v>
      </c>
      <c r="BG120" s="222">
        <v>160527.60999999993</v>
      </c>
      <c r="BH120" s="222">
        <f t="shared" si="119"/>
        <v>2621.61</v>
      </c>
      <c r="BI120" s="221">
        <f t="shared" si="120"/>
        <v>163149.21999999991</v>
      </c>
      <c r="BJ120" s="223">
        <f t="shared" si="121"/>
        <v>41923.399999999994</v>
      </c>
      <c r="BK120" s="224">
        <v>38073.29000000003</v>
      </c>
      <c r="BL120" s="224">
        <f t="shared" si="122"/>
        <v>698.72</v>
      </c>
      <c r="BM120" s="224">
        <f t="shared" si="123"/>
        <v>38772.010000000031</v>
      </c>
      <c r="BN120" s="224">
        <v>37567.589999999997</v>
      </c>
      <c r="BO120" s="224">
        <f t="shared" si="124"/>
        <v>698.72</v>
      </c>
      <c r="BP120" s="223">
        <f t="shared" si="125"/>
        <v>38266.31</v>
      </c>
      <c r="BQ120" s="225">
        <f t="shared" si="80"/>
        <v>1652.8299999999872</v>
      </c>
      <c r="BR120" s="226">
        <v>1202.9899999999991</v>
      </c>
      <c r="BS120" s="226">
        <f t="shared" si="81"/>
        <v>27.55</v>
      </c>
      <c r="BT120" s="226">
        <f t="shared" si="82"/>
        <v>1230.5399999999991</v>
      </c>
      <c r="BU120" s="226">
        <v>1187.4999999999991</v>
      </c>
      <c r="BV120" s="226">
        <f t="shared" si="83"/>
        <v>27.55</v>
      </c>
      <c r="BW120" s="225">
        <f t="shared" si="84"/>
        <v>1215.049999999999</v>
      </c>
      <c r="BX120" s="227">
        <f t="shared" si="85"/>
        <v>3.1000000000058208</v>
      </c>
      <c r="BY120" s="228">
        <v>1.5300000000000009</v>
      </c>
      <c r="BZ120" s="228">
        <f t="shared" si="86"/>
        <v>0.05</v>
      </c>
      <c r="CA120" s="228">
        <f t="shared" si="87"/>
        <v>1.580000000000001</v>
      </c>
      <c r="CB120" s="228">
        <v>1.5300000000000009</v>
      </c>
      <c r="CC120" s="228">
        <f t="shared" si="88"/>
        <v>0.05</v>
      </c>
      <c r="CD120" s="227">
        <f t="shared" si="89"/>
        <v>1.580000000000001</v>
      </c>
      <c r="CE120" s="395">
        <f t="shared" si="90"/>
        <v>-0.90999999997438863</v>
      </c>
      <c r="CF120" s="396">
        <v>-0.44000000000000011</v>
      </c>
      <c r="CG120" s="396">
        <f t="shared" si="100"/>
        <v>-0.02</v>
      </c>
      <c r="CH120" s="396">
        <f t="shared" si="91"/>
        <v>-0.46000000000000013</v>
      </c>
      <c r="CI120" s="396">
        <v>-0.44000000000000011</v>
      </c>
      <c r="CJ120" s="396">
        <f t="shared" si="101"/>
        <v>-0.02</v>
      </c>
      <c r="CK120" s="395">
        <f t="shared" si="92"/>
        <v>-0.46000000000000013</v>
      </c>
      <c r="CL120" s="229">
        <f t="shared" si="93"/>
        <v>0</v>
      </c>
      <c r="CM120" s="230">
        <v>0</v>
      </c>
      <c r="CN120" s="230">
        <f t="shared" si="96"/>
        <v>0</v>
      </c>
      <c r="CO120" s="230">
        <f t="shared" si="97"/>
        <v>0</v>
      </c>
      <c r="CP120" s="230">
        <v>0</v>
      </c>
      <c r="CQ120" s="230">
        <f t="shared" si="98"/>
        <v>0</v>
      </c>
      <c r="CR120" s="229">
        <f t="shared" si="99"/>
        <v>0</v>
      </c>
    </row>
    <row r="121" spans="1:96" s="251" customFormat="1">
      <c r="A121" s="232"/>
      <c r="B121" s="232"/>
      <c r="C121" s="269" t="s">
        <v>213</v>
      </c>
      <c r="D121" s="270" t="s">
        <v>214</v>
      </c>
      <c r="E121" s="213">
        <v>0</v>
      </c>
      <c r="F121" s="213"/>
      <c r="G121" s="214">
        <v>0</v>
      </c>
      <c r="H121" s="213"/>
      <c r="I121" s="214">
        <v>0</v>
      </c>
      <c r="J121" s="213"/>
      <c r="K121" s="214">
        <v>0</v>
      </c>
      <c r="L121" s="213"/>
      <c r="M121" s="214">
        <v>10559.539999999997</v>
      </c>
      <c r="N121" s="214"/>
      <c r="O121" s="214">
        <v>13540.889999999996</v>
      </c>
      <c r="P121" s="214"/>
      <c r="Q121" s="214">
        <v>507.5099999999984</v>
      </c>
      <c r="R121" s="214"/>
      <c r="S121" s="214">
        <v>-9.9999999983992893E-3</v>
      </c>
      <c r="T121" s="214"/>
      <c r="U121" s="214">
        <f t="shared" si="95"/>
        <v>0</v>
      </c>
      <c r="V121" s="214"/>
      <c r="W121" s="214">
        <v>24607.929999999993</v>
      </c>
      <c r="X121" s="214"/>
      <c r="Y121" s="235">
        <v>0.2</v>
      </c>
      <c r="Z121" s="236"/>
      <c r="AA121" s="377">
        <f t="shared" si="76"/>
        <v>24607.929999999993</v>
      </c>
      <c r="AB121" s="378">
        <v>18915.749999999993</v>
      </c>
      <c r="AC121" s="377">
        <f t="shared" si="94"/>
        <v>410.13</v>
      </c>
      <c r="AD121" s="375">
        <f t="shared" si="77"/>
        <v>19325.879999999994</v>
      </c>
      <c r="AE121" s="378">
        <v>18670.39</v>
      </c>
      <c r="AF121" s="377">
        <f t="shared" si="78"/>
        <v>410.13</v>
      </c>
      <c r="AG121" s="377">
        <f t="shared" si="79"/>
        <v>19080.52</v>
      </c>
      <c r="AH121" s="217">
        <f t="shared" si="102"/>
        <v>0</v>
      </c>
      <c r="AI121" s="237">
        <v>0</v>
      </c>
      <c r="AJ121" s="217">
        <f t="shared" si="103"/>
        <v>0</v>
      </c>
      <c r="AK121" s="237">
        <f t="shared" si="104"/>
        <v>0</v>
      </c>
      <c r="AL121" s="237">
        <v>0</v>
      </c>
      <c r="AM121" s="217">
        <f t="shared" si="105"/>
        <v>0</v>
      </c>
      <c r="AN121" s="237">
        <f t="shared" si="106"/>
        <v>0</v>
      </c>
      <c r="AO121" s="218">
        <f t="shared" si="107"/>
        <v>0</v>
      </c>
      <c r="AP121" s="218">
        <v>0</v>
      </c>
      <c r="AQ121" s="218">
        <f t="shared" si="108"/>
        <v>0</v>
      </c>
      <c r="AR121" s="238">
        <f t="shared" si="109"/>
        <v>0</v>
      </c>
      <c r="AS121" s="218">
        <v>0</v>
      </c>
      <c r="AT121" s="218">
        <f t="shared" si="110"/>
        <v>0</v>
      </c>
      <c r="AU121" s="238">
        <f t="shared" si="111"/>
        <v>0</v>
      </c>
      <c r="AV121" s="219">
        <f t="shared" si="126"/>
        <v>0</v>
      </c>
      <c r="AW121" s="219">
        <v>0</v>
      </c>
      <c r="AX121" s="220">
        <f t="shared" si="112"/>
        <v>0</v>
      </c>
      <c r="AY121" s="219">
        <f t="shared" si="113"/>
        <v>0</v>
      </c>
      <c r="AZ121" s="220">
        <v>0</v>
      </c>
      <c r="BA121" s="220">
        <f t="shared" si="114"/>
        <v>0</v>
      </c>
      <c r="BB121" s="219">
        <f t="shared" si="115"/>
        <v>0</v>
      </c>
      <c r="BC121" s="221">
        <f t="shared" si="116"/>
        <v>0</v>
      </c>
      <c r="BD121" s="222">
        <v>0</v>
      </c>
      <c r="BE121" s="222">
        <f t="shared" si="117"/>
        <v>0</v>
      </c>
      <c r="BF121" s="221">
        <f t="shared" si="118"/>
        <v>0</v>
      </c>
      <c r="BG121" s="222">
        <v>0</v>
      </c>
      <c r="BH121" s="222">
        <f t="shared" si="119"/>
        <v>0</v>
      </c>
      <c r="BI121" s="221">
        <f t="shared" si="120"/>
        <v>0</v>
      </c>
      <c r="BJ121" s="223">
        <f t="shared" si="121"/>
        <v>10559.539999999997</v>
      </c>
      <c r="BK121" s="224">
        <v>9604.799999999992</v>
      </c>
      <c r="BL121" s="224">
        <f t="shared" si="122"/>
        <v>175.99</v>
      </c>
      <c r="BM121" s="224">
        <f t="shared" si="123"/>
        <v>9780.7899999999918</v>
      </c>
      <c r="BN121" s="224">
        <v>9477.2599999999984</v>
      </c>
      <c r="BO121" s="224">
        <f t="shared" si="124"/>
        <v>175.99</v>
      </c>
      <c r="BP121" s="223">
        <f t="shared" si="125"/>
        <v>9653.2499999999982</v>
      </c>
      <c r="BQ121" s="225">
        <f t="shared" si="80"/>
        <v>13540.889999999996</v>
      </c>
      <c r="BR121" s="226">
        <v>9024.2000000000044</v>
      </c>
      <c r="BS121" s="226">
        <f t="shared" si="81"/>
        <v>225.68</v>
      </c>
      <c r="BT121" s="226">
        <f t="shared" si="82"/>
        <v>9249.8800000000047</v>
      </c>
      <c r="BU121" s="226">
        <v>8909.8700000000081</v>
      </c>
      <c r="BV121" s="226">
        <f t="shared" si="83"/>
        <v>225.68</v>
      </c>
      <c r="BW121" s="225">
        <f t="shared" si="84"/>
        <v>9135.5500000000084</v>
      </c>
      <c r="BX121" s="227">
        <f t="shared" si="85"/>
        <v>507.5099999999984</v>
      </c>
      <c r="BY121" s="228">
        <v>286.71000000000004</v>
      </c>
      <c r="BZ121" s="228">
        <f t="shared" si="86"/>
        <v>8.4600000000000009</v>
      </c>
      <c r="CA121" s="228">
        <f t="shared" si="87"/>
        <v>295.17</v>
      </c>
      <c r="CB121" s="228">
        <v>283.19</v>
      </c>
      <c r="CC121" s="228">
        <f t="shared" si="88"/>
        <v>8.4600000000000009</v>
      </c>
      <c r="CD121" s="227">
        <f t="shared" si="89"/>
        <v>291.64999999999998</v>
      </c>
      <c r="CE121" s="395">
        <f t="shared" si="90"/>
        <v>-9.9999999983992893E-3</v>
      </c>
      <c r="CF121" s="396">
        <v>0</v>
      </c>
      <c r="CG121" s="396">
        <f t="shared" si="100"/>
        <v>0</v>
      </c>
      <c r="CH121" s="396">
        <f t="shared" si="91"/>
        <v>0</v>
      </c>
      <c r="CI121" s="396">
        <v>0</v>
      </c>
      <c r="CJ121" s="396">
        <f t="shared" si="101"/>
        <v>0</v>
      </c>
      <c r="CK121" s="395">
        <f t="shared" si="92"/>
        <v>0</v>
      </c>
      <c r="CL121" s="229">
        <f t="shared" si="93"/>
        <v>0</v>
      </c>
      <c r="CM121" s="230">
        <v>0</v>
      </c>
      <c r="CN121" s="230">
        <f t="shared" si="96"/>
        <v>0</v>
      </c>
      <c r="CO121" s="230">
        <f t="shared" si="97"/>
        <v>0</v>
      </c>
      <c r="CP121" s="230">
        <v>0</v>
      </c>
      <c r="CQ121" s="230">
        <f t="shared" si="98"/>
        <v>0</v>
      </c>
      <c r="CR121" s="229">
        <f t="shared" si="99"/>
        <v>0</v>
      </c>
    </row>
    <row r="122" spans="1:96" s="251" customFormat="1">
      <c r="A122" s="232"/>
      <c r="B122" s="232"/>
      <c r="C122" s="269" t="s">
        <v>213</v>
      </c>
      <c r="D122" s="270" t="s">
        <v>215</v>
      </c>
      <c r="E122" s="213">
        <v>0</v>
      </c>
      <c r="F122" s="213"/>
      <c r="G122" s="214">
        <v>0</v>
      </c>
      <c r="H122" s="213"/>
      <c r="I122" s="214">
        <v>0</v>
      </c>
      <c r="J122" s="213"/>
      <c r="K122" s="214">
        <v>0</v>
      </c>
      <c r="L122" s="213"/>
      <c r="M122" s="214">
        <v>17238.510000000002</v>
      </c>
      <c r="N122" s="214"/>
      <c r="O122" s="214">
        <v>13908.050000000007</v>
      </c>
      <c r="P122" s="214"/>
      <c r="Q122" s="214">
        <v>400.2599999999984</v>
      </c>
      <c r="R122" s="214"/>
      <c r="S122" s="214">
        <v>1.3100000000013097</v>
      </c>
      <c r="T122" s="214"/>
      <c r="U122" s="214">
        <f t="shared" si="95"/>
        <v>0</v>
      </c>
      <c r="V122" s="214"/>
      <c r="W122" s="214">
        <v>31548.130000000008</v>
      </c>
      <c r="X122" s="214"/>
      <c r="Y122" s="235">
        <v>0.2</v>
      </c>
      <c r="Z122" s="236"/>
      <c r="AA122" s="377">
        <f t="shared" si="76"/>
        <v>31548.130000000008</v>
      </c>
      <c r="AB122" s="378">
        <v>25224.449999999986</v>
      </c>
      <c r="AC122" s="377">
        <f t="shared" si="94"/>
        <v>525.79999999999995</v>
      </c>
      <c r="AD122" s="375">
        <f t="shared" si="77"/>
        <v>25750.249999999985</v>
      </c>
      <c r="AE122" s="378">
        <v>24895.249999999985</v>
      </c>
      <c r="AF122" s="377">
        <f t="shared" si="78"/>
        <v>525.79999999999995</v>
      </c>
      <c r="AG122" s="377">
        <f t="shared" si="79"/>
        <v>25421.049999999985</v>
      </c>
      <c r="AH122" s="217">
        <f t="shared" si="102"/>
        <v>0</v>
      </c>
      <c r="AI122" s="237">
        <v>179.35999999999999</v>
      </c>
      <c r="AJ122" s="217">
        <f t="shared" si="103"/>
        <v>0</v>
      </c>
      <c r="AK122" s="237">
        <f t="shared" si="104"/>
        <v>179.35999999999999</v>
      </c>
      <c r="AL122" s="237">
        <v>176.70000000000013</v>
      </c>
      <c r="AM122" s="217">
        <f t="shared" si="105"/>
        <v>0</v>
      </c>
      <c r="AN122" s="237">
        <f t="shared" si="106"/>
        <v>176.70000000000013</v>
      </c>
      <c r="AO122" s="218">
        <f t="shared" si="107"/>
        <v>0</v>
      </c>
      <c r="AP122" s="218">
        <v>0</v>
      </c>
      <c r="AQ122" s="218">
        <f t="shared" si="108"/>
        <v>0</v>
      </c>
      <c r="AR122" s="238">
        <f t="shared" si="109"/>
        <v>0</v>
      </c>
      <c r="AS122" s="218">
        <v>0</v>
      </c>
      <c r="AT122" s="218">
        <f t="shared" si="110"/>
        <v>0</v>
      </c>
      <c r="AU122" s="238">
        <f t="shared" si="111"/>
        <v>0</v>
      </c>
      <c r="AV122" s="219">
        <f t="shared" si="126"/>
        <v>0</v>
      </c>
      <c r="AW122" s="219">
        <v>0</v>
      </c>
      <c r="AX122" s="220">
        <f t="shared" si="112"/>
        <v>0</v>
      </c>
      <c r="AY122" s="219">
        <f t="shared" si="113"/>
        <v>0</v>
      </c>
      <c r="AZ122" s="220">
        <v>0</v>
      </c>
      <c r="BA122" s="220">
        <f t="shared" si="114"/>
        <v>0</v>
      </c>
      <c r="BB122" s="219">
        <f t="shared" si="115"/>
        <v>0</v>
      </c>
      <c r="BC122" s="221">
        <f t="shared" si="116"/>
        <v>0</v>
      </c>
      <c r="BD122" s="222">
        <v>0</v>
      </c>
      <c r="BE122" s="222">
        <f t="shared" si="117"/>
        <v>0</v>
      </c>
      <c r="BF122" s="221">
        <f t="shared" si="118"/>
        <v>0</v>
      </c>
      <c r="BG122" s="222">
        <v>0</v>
      </c>
      <c r="BH122" s="222">
        <f t="shared" si="119"/>
        <v>0</v>
      </c>
      <c r="BI122" s="221">
        <f t="shared" si="120"/>
        <v>0</v>
      </c>
      <c r="BJ122" s="223">
        <f t="shared" si="121"/>
        <v>17238.510000000002</v>
      </c>
      <c r="BK122" s="224">
        <v>14930.149999999992</v>
      </c>
      <c r="BL122" s="224">
        <f t="shared" si="122"/>
        <v>287.31</v>
      </c>
      <c r="BM122" s="224">
        <f t="shared" si="123"/>
        <v>15217.459999999992</v>
      </c>
      <c r="BN122" s="224">
        <v>14733.100000000013</v>
      </c>
      <c r="BO122" s="224">
        <f t="shared" si="124"/>
        <v>287.31</v>
      </c>
      <c r="BP122" s="223">
        <f t="shared" si="125"/>
        <v>15020.410000000013</v>
      </c>
      <c r="BQ122" s="225">
        <f t="shared" si="80"/>
        <v>13908.050000000007</v>
      </c>
      <c r="BR122" s="226">
        <v>10033.469999999999</v>
      </c>
      <c r="BS122" s="226">
        <f t="shared" si="81"/>
        <v>231.8</v>
      </c>
      <c r="BT122" s="226">
        <f t="shared" si="82"/>
        <v>10265.269999999999</v>
      </c>
      <c r="BU122" s="226">
        <v>9904.5099999999984</v>
      </c>
      <c r="BV122" s="226">
        <f t="shared" si="83"/>
        <v>231.8</v>
      </c>
      <c r="BW122" s="225">
        <f t="shared" si="84"/>
        <v>10136.309999999998</v>
      </c>
      <c r="BX122" s="227">
        <f t="shared" si="85"/>
        <v>400.2599999999984</v>
      </c>
      <c r="BY122" s="228">
        <v>256.5999999999998</v>
      </c>
      <c r="BZ122" s="228">
        <f t="shared" si="86"/>
        <v>6.67</v>
      </c>
      <c r="CA122" s="228">
        <f t="shared" si="87"/>
        <v>263.26999999999981</v>
      </c>
      <c r="CB122" s="228">
        <v>253.44000000000011</v>
      </c>
      <c r="CC122" s="228">
        <f t="shared" si="88"/>
        <v>6.67</v>
      </c>
      <c r="CD122" s="227">
        <f t="shared" si="89"/>
        <v>260.11000000000013</v>
      </c>
      <c r="CE122" s="395">
        <f t="shared" si="90"/>
        <v>1.3100000000013097</v>
      </c>
      <c r="CF122" s="396">
        <v>4.2499999999999947</v>
      </c>
      <c r="CG122" s="396">
        <f t="shared" si="100"/>
        <v>0.02</v>
      </c>
      <c r="CH122" s="396">
        <f t="shared" si="91"/>
        <v>4.2699999999999942</v>
      </c>
      <c r="CI122" s="396">
        <v>4.1899999999999959</v>
      </c>
      <c r="CJ122" s="396">
        <f t="shared" si="101"/>
        <v>0.02</v>
      </c>
      <c r="CK122" s="395">
        <f t="shared" si="92"/>
        <v>4.2099999999999955</v>
      </c>
      <c r="CL122" s="229">
        <f t="shared" si="93"/>
        <v>0</v>
      </c>
      <c r="CM122" s="230">
        <v>0</v>
      </c>
      <c r="CN122" s="230">
        <f t="shared" si="96"/>
        <v>0</v>
      </c>
      <c r="CO122" s="230">
        <f t="shared" si="97"/>
        <v>0</v>
      </c>
      <c r="CP122" s="230">
        <v>0</v>
      </c>
      <c r="CQ122" s="230">
        <f t="shared" si="98"/>
        <v>0</v>
      </c>
      <c r="CR122" s="229">
        <f t="shared" si="99"/>
        <v>0</v>
      </c>
    </row>
    <row r="123" spans="1:96" s="251" customFormat="1">
      <c r="A123" s="232"/>
      <c r="B123" s="232"/>
      <c r="C123" s="269" t="s">
        <v>213</v>
      </c>
      <c r="D123" s="270" t="s">
        <v>216</v>
      </c>
      <c r="E123" s="213">
        <v>0</v>
      </c>
      <c r="F123" s="213"/>
      <c r="G123" s="214">
        <v>0</v>
      </c>
      <c r="H123" s="213"/>
      <c r="I123" s="214">
        <v>0</v>
      </c>
      <c r="J123" s="213"/>
      <c r="K123" s="214">
        <v>0</v>
      </c>
      <c r="L123" s="213"/>
      <c r="M123" s="214">
        <v>10406.609999999999</v>
      </c>
      <c r="N123" s="214"/>
      <c r="O123" s="214">
        <v>7665.2200000000103</v>
      </c>
      <c r="P123" s="214"/>
      <c r="Q123" s="214">
        <v>161.63999999999578</v>
      </c>
      <c r="R123" s="214"/>
      <c r="S123" s="214">
        <v>-7.2759576141834259E-12</v>
      </c>
      <c r="T123" s="214"/>
      <c r="U123" s="214">
        <f t="shared" si="95"/>
        <v>0</v>
      </c>
      <c r="V123" s="214"/>
      <c r="W123" s="214">
        <v>18233.469999999998</v>
      </c>
      <c r="X123" s="214"/>
      <c r="Y123" s="235">
        <v>0.2</v>
      </c>
      <c r="Z123" s="236"/>
      <c r="AA123" s="377">
        <f t="shared" si="76"/>
        <v>18233.469999999998</v>
      </c>
      <c r="AB123" s="378">
        <v>14490.85999999999</v>
      </c>
      <c r="AC123" s="377">
        <f t="shared" si="94"/>
        <v>303.89</v>
      </c>
      <c r="AD123" s="375">
        <f t="shared" si="77"/>
        <v>14794.749999999989</v>
      </c>
      <c r="AE123" s="378">
        <v>14301.989999999989</v>
      </c>
      <c r="AF123" s="377">
        <f t="shared" si="78"/>
        <v>303.89</v>
      </c>
      <c r="AG123" s="377">
        <f t="shared" si="79"/>
        <v>14605.879999999988</v>
      </c>
      <c r="AH123" s="217">
        <f t="shared" si="102"/>
        <v>0</v>
      </c>
      <c r="AI123" s="237">
        <v>240.9200000000001</v>
      </c>
      <c r="AJ123" s="217">
        <f t="shared" si="103"/>
        <v>0</v>
      </c>
      <c r="AK123" s="237">
        <f t="shared" si="104"/>
        <v>240.9200000000001</v>
      </c>
      <c r="AL123" s="237">
        <v>237.12000000000012</v>
      </c>
      <c r="AM123" s="217">
        <f t="shared" si="105"/>
        <v>0</v>
      </c>
      <c r="AN123" s="237">
        <f t="shared" si="106"/>
        <v>237.12000000000012</v>
      </c>
      <c r="AO123" s="218">
        <f t="shared" si="107"/>
        <v>0</v>
      </c>
      <c r="AP123" s="218">
        <v>0</v>
      </c>
      <c r="AQ123" s="218">
        <f t="shared" si="108"/>
        <v>0</v>
      </c>
      <c r="AR123" s="238">
        <f t="shared" si="109"/>
        <v>0</v>
      </c>
      <c r="AS123" s="218">
        <v>0</v>
      </c>
      <c r="AT123" s="218">
        <f t="shared" si="110"/>
        <v>0</v>
      </c>
      <c r="AU123" s="238">
        <f t="shared" si="111"/>
        <v>0</v>
      </c>
      <c r="AV123" s="219">
        <f t="shared" si="126"/>
        <v>0</v>
      </c>
      <c r="AW123" s="219">
        <v>0</v>
      </c>
      <c r="AX123" s="220">
        <f t="shared" si="112"/>
        <v>0</v>
      </c>
      <c r="AY123" s="219">
        <f t="shared" si="113"/>
        <v>0</v>
      </c>
      <c r="AZ123" s="220">
        <v>0</v>
      </c>
      <c r="BA123" s="220">
        <f t="shared" si="114"/>
        <v>0</v>
      </c>
      <c r="BB123" s="219">
        <f t="shared" si="115"/>
        <v>0</v>
      </c>
      <c r="BC123" s="221">
        <f t="shared" si="116"/>
        <v>0</v>
      </c>
      <c r="BD123" s="222">
        <v>0</v>
      </c>
      <c r="BE123" s="222">
        <f t="shared" si="117"/>
        <v>0</v>
      </c>
      <c r="BF123" s="221">
        <f t="shared" si="118"/>
        <v>0</v>
      </c>
      <c r="BG123" s="222">
        <v>0</v>
      </c>
      <c r="BH123" s="222">
        <f t="shared" si="119"/>
        <v>0</v>
      </c>
      <c r="BI123" s="221">
        <f t="shared" si="120"/>
        <v>0</v>
      </c>
      <c r="BJ123" s="223">
        <f t="shared" si="121"/>
        <v>10406.609999999999</v>
      </c>
      <c r="BK123" s="224">
        <v>9016.2899999999936</v>
      </c>
      <c r="BL123" s="224">
        <f t="shared" si="122"/>
        <v>173.44</v>
      </c>
      <c r="BM123" s="224">
        <f t="shared" si="123"/>
        <v>9189.7299999999941</v>
      </c>
      <c r="BN123" s="224">
        <v>8897.2600000000075</v>
      </c>
      <c r="BO123" s="224">
        <f t="shared" si="124"/>
        <v>173.44</v>
      </c>
      <c r="BP123" s="223">
        <f t="shared" si="125"/>
        <v>9070.700000000008</v>
      </c>
      <c r="BQ123" s="225">
        <f t="shared" si="80"/>
        <v>7665.2200000000103</v>
      </c>
      <c r="BR123" s="226">
        <v>5388.83</v>
      </c>
      <c r="BS123" s="226">
        <f t="shared" si="81"/>
        <v>127.75</v>
      </c>
      <c r="BT123" s="226">
        <f t="shared" si="82"/>
        <v>5516.58</v>
      </c>
      <c r="BU123" s="226">
        <v>5319.88</v>
      </c>
      <c r="BV123" s="226">
        <f t="shared" si="83"/>
        <v>127.75</v>
      </c>
      <c r="BW123" s="225">
        <f t="shared" si="84"/>
        <v>5447.63</v>
      </c>
      <c r="BX123" s="227">
        <f t="shared" si="85"/>
        <v>161.63999999999578</v>
      </c>
      <c r="BY123" s="228">
        <v>85.409999999999968</v>
      </c>
      <c r="BZ123" s="228">
        <f t="shared" si="86"/>
        <v>2.69</v>
      </c>
      <c r="CA123" s="228">
        <f t="shared" si="87"/>
        <v>88.099999999999966</v>
      </c>
      <c r="CB123" s="228">
        <v>84.339999999999989</v>
      </c>
      <c r="CC123" s="228">
        <f t="shared" si="88"/>
        <v>2.69</v>
      </c>
      <c r="CD123" s="227">
        <f t="shared" si="89"/>
        <v>87.029999999999987</v>
      </c>
      <c r="CE123" s="395">
        <f t="shared" si="90"/>
        <v>-7.2759576141834259E-12</v>
      </c>
      <c r="CF123" s="396">
        <v>0</v>
      </c>
      <c r="CG123" s="396">
        <f t="shared" si="100"/>
        <v>0</v>
      </c>
      <c r="CH123" s="396">
        <f t="shared" si="91"/>
        <v>0</v>
      </c>
      <c r="CI123" s="396">
        <v>0</v>
      </c>
      <c r="CJ123" s="396">
        <f t="shared" si="101"/>
        <v>0</v>
      </c>
      <c r="CK123" s="395">
        <f t="shared" si="92"/>
        <v>0</v>
      </c>
      <c r="CL123" s="229">
        <f t="shared" si="93"/>
        <v>0</v>
      </c>
      <c r="CM123" s="230">
        <v>0</v>
      </c>
      <c r="CN123" s="230">
        <f t="shared" si="96"/>
        <v>0</v>
      </c>
      <c r="CO123" s="230">
        <f t="shared" si="97"/>
        <v>0</v>
      </c>
      <c r="CP123" s="230">
        <v>0</v>
      </c>
      <c r="CQ123" s="230">
        <f t="shared" si="98"/>
        <v>0</v>
      </c>
      <c r="CR123" s="229">
        <f t="shared" si="99"/>
        <v>0</v>
      </c>
    </row>
    <row r="124" spans="1:96" s="251" customFormat="1">
      <c r="A124" s="232"/>
      <c r="B124" s="232"/>
      <c r="C124" s="269" t="s">
        <v>217</v>
      </c>
      <c r="D124" s="270" t="s">
        <v>218</v>
      </c>
      <c r="E124" s="213">
        <v>0</v>
      </c>
      <c r="F124" s="213"/>
      <c r="G124" s="214">
        <v>0</v>
      </c>
      <c r="H124" s="213"/>
      <c r="I124" s="214">
        <v>0</v>
      </c>
      <c r="J124" s="213"/>
      <c r="K124" s="214">
        <v>0</v>
      </c>
      <c r="L124" s="213"/>
      <c r="M124" s="214">
        <v>148765.90999999992</v>
      </c>
      <c r="N124" s="214"/>
      <c r="O124" s="214">
        <v>16184.530000000057</v>
      </c>
      <c r="P124" s="214"/>
      <c r="Q124" s="214">
        <v>801.73999999996158</v>
      </c>
      <c r="R124" s="214"/>
      <c r="S124" s="214">
        <v>0.30999999999767169</v>
      </c>
      <c r="T124" s="214"/>
      <c r="U124" s="214">
        <f t="shared" si="95"/>
        <v>0</v>
      </c>
      <c r="V124" s="214"/>
      <c r="W124" s="214">
        <v>165752.48999999993</v>
      </c>
      <c r="X124" s="214"/>
      <c r="Y124" s="235">
        <v>0.2</v>
      </c>
      <c r="Z124" s="236"/>
      <c r="AA124" s="377">
        <f t="shared" si="76"/>
        <v>165752.48999999993</v>
      </c>
      <c r="AB124" s="378">
        <v>137183.47999999989</v>
      </c>
      <c r="AC124" s="377">
        <f t="shared" si="94"/>
        <v>2762.54</v>
      </c>
      <c r="AD124" s="375">
        <f t="shared" si="77"/>
        <v>139946.0199999999</v>
      </c>
      <c r="AE124" s="378">
        <v>135383.99000000002</v>
      </c>
      <c r="AF124" s="377">
        <f t="shared" si="78"/>
        <v>2762.54</v>
      </c>
      <c r="AG124" s="377">
        <f t="shared" si="79"/>
        <v>138146.53000000003</v>
      </c>
      <c r="AH124" s="217">
        <f t="shared" si="102"/>
        <v>0</v>
      </c>
      <c r="AI124" s="237">
        <v>0</v>
      </c>
      <c r="AJ124" s="217">
        <f t="shared" si="103"/>
        <v>0</v>
      </c>
      <c r="AK124" s="237">
        <f t="shared" si="104"/>
        <v>0</v>
      </c>
      <c r="AL124" s="237">
        <v>0</v>
      </c>
      <c r="AM124" s="217">
        <f t="shared" si="105"/>
        <v>0</v>
      </c>
      <c r="AN124" s="237">
        <f t="shared" si="106"/>
        <v>0</v>
      </c>
      <c r="AO124" s="218">
        <f t="shared" si="107"/>
        <v>0</v>
      </c>
      <c r="AP124" s="218">
        <v>0</v>
      </c>
      <c r="AQ124" s="218">
        <f t="shared" si="108"/>
        <v>0</v>
      </c>
      <c r="AR124" s="238">
        <f t="shared" si="109"/>
        <v>0</v>
      </c>
      <c r="AS124" s="218">
        <v>0</v>
      </c>
      <c r="AT124" s="218">
        <f t="shared" si="110"/>
        <v>0</v>
      </c>
      <c r="AU124" s="238">
        <f t="shared" si="111"/>
        <v>0</v>
      </c>
      <c r="AV124" s="219">
        <f t="shared" si="126"/>
        <v>0</v>
      </c>
      <c r="AW124" s="219">
        <v>0</v>
      </c>
      <c r="AX124" s="220">
        <f t="shared" si="112"/>
        <v>0</v>
      </c>
      <c r="AY124" s="219">
        <f t="shared" si="113"/>
        <v>0</v>
      </c>
      <c r="AZ124" s="220">
        <v>0</v>
      </c>
      <c r="BA124" s="220">
        <f t="shared" si="114"/>
        <v>0</v>
      </c>
      <c r="BB124" s="219">
        <f t="shared" si="115"/>
        <v>0</v>
      </c>
      <c r="BC124" s="221">
        <f t="shared" si="116"/>
        <v>0</v>
      </c>
      <c r="BD124" s="222">
        <v>0</v>
      </c>
      <c r="BE124" s="222">
        <f t="shared" si="117"/>
        <v>0</v>
      </c>
      <c r="BF124" s="221">
        <f t="shared" si="118"/>
        <v>0</v>
      </c>
      <c r="BG124" s="222">
        <v>0</v>
      </c>
      <c r="BH124" s="222">
        <f t="shared" si="119"/>
        <v>0</v>
      </c>
      <c r="BI124" s="221">
        <f t="shared" si="120"/>
        <v>0</v>
      </c>
      <c r="BJ124" s="223">
        <f t="shared" si="121"/>
        <v>148765.90999999992</v>
      </c>
      <c r="BK124" s="224">
        <v>125449.71999999983</v>
      </c>
      <c r="BL124" s="224">
        <f t="shared" si="122"/>
        <v>2479.4299999999998</v>
      </c>
      <c r="BM124" s="224">
        <f t="shared" si="123"/>
        <v>127929.14999999982</v>
      </c>
      <c r="BN124" s="224">
        <v>123799.91999999994</v>
      </c>
      <c r="BO124" s="224">
        <f t="shared" si="124"/>
        <v>2479.4299999999998</v>
      </c>
      <c r="BP124" s="223">
        <f t="shared" si="125"/>
        <v>126279.34999999993</v>
      </c>
      <c r="BQ124" s="225">
        <f t="shared" si="80"/>
        <v>16184.530000000057</v>
      </c>
      <c r="BR124" s="226">
        <v>11336.279999999993</v>
      </c>
      <c r="BS124" s="226">
        <f t="shared" si="81"/>
        <v>269.74</v>
      </c>
      <c r="BT124" s="226">
        <f t="shared" si="82"/>
        <v>11606.019999999993</v>
      </c>
      <c r="BU124" s="226">
        <v>11191.349999999993</v>
      </c>
      <c r="BV124" s="226">
        <f t="shared" si="83"/>
        <v>269.74</v>
      </c>
      <c r="BW124" s="225">
        <f t="shared" si="84"/>
        <v>11461.089999999993</v>
      </c>
      <c r="BX124" s="227">
        <f t="shared" si="85"/>
        <v>801.73999999996158</v>
      </c>
      <c r="BY124" s="228">
        <v>397.16000000000025</v>
      </c>
      <c r="BZ124" s="228">
        <f t="shared" si="86"/>
        <v>13.36</v>
      </c>
      <c r="CA124" s="228">
        <f t="shared" si="87"/>
        <v>410.52000000000027</v>
      </c>
      <c r="CB124" s="228">
        <v>392.38000000000005</v>
      </c>
      <c r="CC124" s="228">
        <f t="shared" si="88"/>
        <v>13.36</v>
      </c>
      <c r="CD124" s="227">
        <f t="shared" si="89"/>
        <v>405.74000000000007</v>
      </c>
      <c r="CE124" s="395">
        <f t="shared" si="90"/>
        <v>0.30999999999767169</v>
      </c>
      <c r="CF124" s="396">
        <v>0.22000000000000006</v>
      </c>
      <c r="CG124" s="396">
        <f t="shared" si="100"/>
        <v>0.01</v>
      </c>
      <c r="CH124" s="396">
        <f t="shared" si="91"/>
        <v>0.23000000000000007</v>
      </c>
      <c r="CI124" s="396">
        <v>0.22000000000000006</v>
      </c>
      <c r="CJ124" s="396">
        <f t="shared" si="101"/>
        <v>0.01</v>
      </c>
      <c r="CK124" s="395">
        <f t="shared" si="92"/>
        <v>0.23000000000000007</v>
      </c>
      <c r="CL124" s="229">
        <f t="shared" si="93"/>
        <v>0</v>
      </c>
      <c r="CM124" s="230">
        <v>0</v>
      </c>
      <c r="CN124" s="230">
        <f t="shared" si="96"/>
        <v>0</v>
      </c>
      <c r="CO124" s="230">
        <f t="shared" si="97"/>
        <v>0</v>
      </c>
      <c r="CP124" s="230">
        <v>0</v>
      </c>
      <c r="CQ124" s="230">
        <f t="shared" si="98"/>
        <v>0</v>
      </c>
      <c r="CR124" s="229">
        <f t="shared" si="99"/>
        <v>0</v>
      </c>
    </row>
    <row r="125" spans="1:96" s="251" customFormat="1">
      <c r="A125" s="232"/>
      <c r="B125" s="232"/>
      <c r="C125" s="269" t="s">
        <v>219</v>
      </c>
      <c r="D125" s="270" t="s">
        <v>220</v>
      </c>
      <c r="E125" s="213">
        <v>0</v>
      </c>
      <c r="F125" s="213"/>
      <c r="G125" s="214">
        <v>0</v>
      </c>
      <c r="H125" s="213"/>
      <c r="I125" s="214">
        <v>0</v>
      </c>
      <c r="J125" s="213"/>
      <c r="K125" s="214">
        <v>28913.38</v>
      </c>
      <c r="L125" s="213"/>
      <c r="M125" s="214">
        <v>5601.8600000000015</v>
      </c>
      <c r="N125" s="214"/>
      <c r="O125" s="214">
        <v>2.4556356947869062E-11</v>
      </c>
      <c r="P125" s="214"/>
      <c r="Q125" s="214">
        <v>0</v>
      </c>
      <c r="R125" s="214"/>
      <c r="S125" s="214">
        <v>-2.1827872842550278E-11</v>
      </c>
      <c r="T125" s="214"/>
      <c r="U125" s="214">
        <f t="shared" si="95"/>
        <v>0</v>
      </c>
      <c r="V125" s="214"/>
      <c r="W125" s="214">
        <v>34515.240000000005</v>
      </c>
      <c r="X125" s="214"/>
      <c r="Y125" s="235">
        <v>0.2</v>
      </c>
      <c r="Z125" s="236"/>
      <c r="AA125" s="377">
        <f t="shared" si="76"/>
        <v>34515.240000000005</v>
      </c>
      <c r="AB125" s="378">
        <v>36635.61</v>
      </c>
      <c r="AC125" s="377">
        <f t="shared" si="94"/>
        <v>575.25</v>
      </c>
      <c r="AD125" s="375">
        <f t="shared" si="77"/>
        <v>37210.86</v>
      </c>
      <c r="AE125" s="378">
        <v>36139.920000000013</v>
      </c>
      <c r="AF125" s="377">
        <f t="shared" si="78"/>
        <v>575.25</v>
      </c>
      <c r="AG125" s="377">
        <f t="shared" si="79"/>
        <v>36715.170000000013</v>
      </c>
      <c r="AH125" s="217">
        <f t="shared" si="102"/>
        <v>0</v>
      </c>
      <c r="AI125" s="237">
        <v>0</v>
      </c>
      <c r="AJ125" s="217">
        <f t="shared" si="103"/>
        <v>0</v>
      </c>
      <c r="AK125" s="237">
        <f t="shared" si="104"/>
        <v>0</v>
      </c>
      <c r="AL125" s="237">
        <v>0</v>
      </c>
      <c r="AM125" s="217">
        <f t="shared" si="105"/>
        <v>0</v>
      </c>
      <c r="AN125" s="237">
        <f t="shared" si="106"/>
        <v>0</v>
      </c>
      <c r="AO125" s="218">
        <f t="shared" si="107"/>
        <v>0</v>
      </c>
      <c r="AP125" s="218">
        <v>0</v>
      </c>
      <c r="AQ125" s="218">
        <f t="shared" si="108"/>
        <v>0</v>
      </c>
      <c r="AR125" s="238">
        <f t="shared" si="109"/>
        <v>0</v>
      </c>
      <c r="AS125" s="218">
        <v>0</v>
      </c>
      <c r="AT125" s="218">
        <f t="shared" si="110"/>
        <v>0</v>
      </c>
      <c r="AU125" s="238">
        <f t="shared" si="111"/>
        <v>0</v>
      </c>
      <c r="AV125" s="219">
        <f t="shared" si="126"/>
        <v>0</v>
      </c>
      <c r="AW125" s="219">
        <v>0</v>
      </c>
      <c r="AX125" s="220">
        <f t="shared" si="112"/>
        <v>0</v>
      </c>
      <c r="AY125" s="219">
        <f t="shared" si="113"/>
        <v>0</v>
      </c>
      <c r="AZ125" s="220">
        <v>0</v>
      </c>
      <c r="BA125" s="220">
        <f t="shared" si="114"/>
        <v>0</v>
      </c>
      <c r="BB125" s="219">
        <f t="shared" si="115"/>
        <v>0</v>
      </c>
      <c r="BC125" s="221">
        <f t="shared" si="116"/>
        <v>28913.38</v>
      </c>
      <c r="BD125" s="222">
        <v>31368.309999999976</v>
      </c>
      <c r="BE125" s="222">
        <f t="shared" si="117"/>
        <v>481.89</v>
      </c>
      <c r="BF125" s="221">
        <f t="shared" si="118"/>
        <v>31850.199999999975</v>
      </c>
      <c r="BG125" s="222">
        <v>30942.739999999983</v>
      </c>
      <c r="BH125" s="222">
        <f t="shared" si="119"/>
        <v>481.89</v>
      </c>
      <c r="BI125" s="221">
        <f t="shared" si="120"/>
        <v>31424.629999999983</v>
      </c>
      <c r="BJ125" s="223">
        <f t="shared" si="121"/>
        <v>5601.8600000000015</v>
      </c>
      <c r="BK125" s="224">
        <v>5267.3099999999977</v>
      </c>
      <c r="BL125" s="224">
        <f t="shared" si="122"/>
        <v>93.36</v>
      </c>
      <c r="BM125" s="224">
        <f t="shared" si="123"/>
        <v>5360.6699999999973</v>
      </c>
      <c r="BN125" s="224">
        <v>5196.9900000000025</v>
      </c>
      <c r="BO125" s="224">
        <f t="shared" si="124"/>
        <v>93.36</v>
      </c>
      <c r="BP125" s="223">
        <f t="shared" si="125"/>
        <v>5290.3500000000022</v>
      </c>
      <c r="BQ125" s="225">
        <f t="shared" si="80"/>
        <v>2.4556356947869062E-11</v>
      </c>
      <c r="BR125" s="226">
        <v>0</v>
      </c>
      <c r="BS125" s="226">
        <f t="shared" si="81"/>
        <v>0</v>
      </c>
      <c r="BT125" s="226">
        <f t="shared" si="82"/>
        <v>0</v>
      </c>
      <c r="BU125" s="226">
        <v>0</v>
      </c>
      <c r="BV125" s="226">
        <f t="shared" si="83"/>
        <v>0</v>
      </c>
      <c r="BW125" s="225">
        <f t="shared" si="84"/>
        <v>0</v>
      </c>
      <c r="BX125" s="227">
        <f t="shared" si="85"/>
        <v>0</v>
      </c>
      <c r="BY125" s="228">
        <v>0</v>
      </c>
      <c r="BZ125" s="228">
        <f t="shared" si="86"/>
        <v>0</v>
      </c>
      <c r="CA125" s="228">
        <f t="shared" si="87"/>
        <v>0</v>
      </c>
      <c r="CB125" s="228">
        <v>0</v>
      </c>
      <c r="CC125" s="228">
        <f t="shared" si="88"/>
        <v>0</v>
      </c>
      <c r="CD125" s="227">
        <f t="shared" si="89"/>
        <v>0</v>
      </c>
      <c r="CE125" s="395">
        <f t="shared" si="90"/>
        <v>-2.1827872842550278E-11</v>
      </c>
      <c r="CF125" s="396">
        <v>0</v>
      </c>
      <c r="CG125" s="396">
        <f t="shared" si="100"/>
        <v>0</v>
      </c>
      <c r="CH125" s="396">
        <f t="shared" si="91"/>
        <v>0</v>
      </c>
      <c r="CI125" s="396">
        <v>0</v>
      </c>
      <c r="CJ125" s="396">
        <f t="shared" si="101"/>
        <v>0</v>
      </c>
      <c r="CK125" s="395">
        <f t="shared" si="92"/>
        <v>0</v>
      </c>
      <c r="CL125" s="229">
        <f t="shared" si="93"/>
        <v>0</v>
      </c>
      <c r="CM125" s="230">
        <v>0</v>
      </c>
      <c r="CN125" s="230">
        <f t="shared" si="96"/>
        <v>0</v>
      </c>
      <c r="CO125" s="230">
        <f t="shared" si="97"/>
        <v>0</v>
      </c>
      <c r="CP125" s="230">
        <v>0</v>
      </c>
      <c r="CQ125" s="230">
        <f t="shared" si="98"/>
        <v>0</v>
      </c>
      <c r="CR125" s="229">
        <f t="shared" si="99"/>
        <v>0</v>
      </c>
    </row>
    <row r="126" spans="1:96" s="251" customFormat="1">
      <c r="A126" s="232"/>
      <c r="B126" s="232"/>
      <c r="C126" s="269" t="s">
        <v>221</v>
      </c>
      <c r="D126" s="270" t="s">
        <v>222</v>
      </c>
      <c r="E126" s="213">
        <v>0</v>
      </c>
      <c r="F126" s="213">
        <v>0</v>
      </c>
      <c r="G126" s="214">
        <v>0</v>
      </c>
      <c r="H126" s="213"/>
      <c r="I126" s="214">
        <v>0</v>
      </c>
      <c r="J126" s="213"/>
      <c r="K126" s="214">
        <v>0</v>
      </c>
      <c r="L126" s="213"/>
      <c r="M126" s="214">
        <v>0</v>
      </c>
      <c r="N126" s="214"/>
      <c r="O126" s="214">
        <v>3528.57</v>
      </c>
      <c r="P126" s="214"/>
      <c r="Q126" s="214">
        <v>1573.8299999999995</v>
      </c>
      <c r="R126" s="214"/>
      <c r="S126" s="214">
        <v>-4.9999999999272404E-2</v>
      </c>
      <c r="T126" s="214"/>
      <c r="U126" s="214">
        <f t="shared" si="95"/>
        <v>0</v>
      </c>
      <c r="V126" s="214"/>
      <c r="W126" s="214">
        <v>5102.3500000000004</v>
      </c>
      <c r="X126" s="214"/>
      <c r="Y126" s="235">
        <v>0.2</v>
      </c>
      <c r="Z126" s="236"/>
      <c r="AA126" s="377">
        <f t="shared" si="76"/>
        <v>5102.3500000000004</v>
      </c>
      <c r="AB126" s="378">
        <v>3124.1999999999994</v>
      </c>
      <c r="AC126" s="377">
        <f t="shared" si="94"/>
        <v>85.04</v>
      </c>
      <c r="AD126" s="375">
        <f t="shared" si="77"/>
        <v>3209.2399999999993</v>
      </c>
      <c r="AE126" s="378">
        <v>3085.2999999999984</v>
      </c>
      <c r="AF126" s="377">
        <f t="shared" si="78"/>
        <v>85.04</v>
      </c>
      <c r="AG126" s="377">
        <f t="shared" si="79"/>
        <v>3170.3399999999983</v>
      </c>
      <c r="AH126" s="217">
        <f t="shared" si="102"/>
        <v>0</v>
      </c>
      <c r="AI126" s="237">
        <v>0</v>
      </c>
      <c r="AJ126" s="217">
        <f t="shared" si="103"/>
        <v>0</v>
      </c>
      <c r="AK126" s="237">
        <f t="shared" si="104"/>
        <v>0</v>
      </c>
      <c r="AL126" s="237">
        <v>0</v>
      </c>
      <c r="AM126" s="217">
        <f t="shared" si="105"/>
        <v>0</v>
      </c>
      <c r="AN126" s="237">
        <f t="shared" si="106"/>
        <v>0</v>
      </c>
      <c r="AO126" s="218">
        <f t="shared" si="107"/>
        <v>0</v>
      </c>
      <c r="AP126" s="218">
        <v>0</v>
      </c>
      <c r="AQ126" s="218">
        <f t="shared" si="108"/>
        <v>0</v>
      </c>
      <c r="AR126" s="238">
        <f t="shared" si="109"/>
        <v>0</v>
      </c>
      <c r="AS126" s="218">
        <v>0</v>
      </c>
      <c r="AT126" s="218">
        <f t="shared" si="110"/>
        <v>0</v>
      </c>
      <c r="AU126" s="238">
        <f t="shared" si="111"/>
        <v>0</v>
      </c>
      <c r="AV126" s="219">
        <f t="shared" si="126"/>
        <v>0</v>
      </c>
      <c r="AW126" s="219">
        <v>0</v>
      </c>
      <c r="AX126" s="220">
        <f t="shared" si="112"/>
        <v>0</v>
      </c>
      <c r="AY126" s="219">
        <f t="shared" si="113"/>
        <v>0</v>
      </c>
      <c r="AZ126" s="220">
        <v>0</v>
      </c>
      <c r="BA126" s="220">
        <f t="shared" si="114"/>
        <v>0</v>
      </c>
      <c r="BB126" s="219">
        <f t="shared" si="115"/>
        <v>0</v>
      </c>
      <c r="BC126" s="221">
        <f t="shared" si="116"/>
        <v>0</v>
      </c>
      <c r="BD126" s="222">
        <v>0</v>
      </c>
      <c r="BE126" s="222">
        <f t="shared" si="117"/>
        <v>0</v>
      </c>
      <c r="BF126" s="221">
        <f t="shared" si="118"/>
        <v>0</v>
      </c>
      <c r="BG126" s="222">
        <v>0</v>
      </c>
      <c r="BH126" s="222">
        <f t="shared" si="119"/>
        <v>0</v>
      </c>
      <c r="BI126" s="221">
        <f t="shared" si="120"/>
        <v>0</v>
      </c>
      <c r="BJ126" s="223">
        <f t="shared" si="121"/>
        <v>0</v>
      </c>
      <c r="BK126" s="224">
        <v>0</v>
      </c>
      <c r="BL126" s="224">
        <f t="shared" si="122"/>
        <v>0</v>
      </c>
      <c r="BM126" s="224">
        <f t="shared" si="123"/>
        <v>0</v>
      </c>
      <c r="BN126" s="224">
        <v>0</v>
      </c>
      <c r="BO126" s="224">
        <f t="shared" si="124"/>
        <v>0</v>
      </c>
      <c r="BP126" s="223">
        <f t="shared" si="125"/>
        <v>0</v>
      </c>
      <c r="BQ126" s="225">
        <f t="shared" si="80"/>
        <v>3528.57</v>
      </c>
      <c r="BR126" s="226">
        <v>2300.3299999999986</v>
      </c>
      <c r="BS126" s="226">
        <f t="shared" si="81"/>
        <v>58.81</v>
      </c>
      <c r="BT126" s="226">
        <f t="shared" si="82"/>
        <v>2359.1399999999985</v>
      </c>
      <c r="BU126" s="226">
        <v>2271.4099999999994</v>
      </c>
      <c r="BV126" s="226">
        <f t="shared" si="83"/>
        <v>58.81</v>
      </c>
      <c r="BW126" s="225">
        <f t="shared" si="84"/>
        <v>2330.2199999999993</v>
      </c>
      <c r="BX126" s="227">
        <f t="shared" si="85"/>
        <v>1573.8299999999995</v>
      </c>
      <c r="BY126" s="228">
        <v>823.87000000000035</v>
      </c>
      <c r="BZ126" s="228">
        <f t="shared" si="86"/>
        <v>26.23</v>
      </c>
      <c r="CA126" s="228">
        <f t="shared" si="87"/>
        <v>850.10000000000036</v>
      </c>
      <c r="CB126" s="228">
        <v>813.91000000000031</v>
      </c>
      <c r="CC126" s="228">
        <f t="shared" si="88"/>
        <v>26.23</v>
      </c>
      <c r="CD126" s="227">
        <f t="shared" si="89"/>
        <v>840.14000000000033</v>
      </c>
      <c r="CE126" s="395">
        <f t="shared" si="90"/>
        <v>-4.9999999999272404E-2</v>
      </c>
      <c r="CF126" s="396">
        <v>0.01</v>
      </c>
      <c r="CG126" s="396">
        <f t="shared" si="100"/>
        <v>0</v>
      </c>
      <c r="CH126" s="396">
        <f t="shared" si="91"/>
        <v>0.01</v>
      </c>
      <c r="CI126" s="396">
        <v>0.01</v>
      </c>
      <c r="CJ126" s="396">
        <f t="shared" si="101"/>
        <v>0</v>
      </c>
      <c r="CK126" s="395">
        <f t="shared" si="92"/>
        <v>0.01</v>
      </c>
      <c r="CL126" s="229">
        <f t="shared" si="93"/>
        <v>0</v>
      </c>
      <c r="CM126" s="230">
        <v>0</v>
      </c>
      <c r="CN126" s="230">
        <f t="shared" si="96"/>
        <v>0</v>
      </c>
      <c r="CO126" s="230">
        <f t="shared" si="97"/>
        <v>0</v>
      </c>
      <c r="CP126" s="230">
        <v>0</v>
      </c>
      <c r="CQ126" s="230">
        <f t="shared" si="98"/>
        <v>0</v>
      </c>
      <c r="CR126" s="229">
        <f t="shared" si="99"/>
        <v>0</v>
      </c>
    </row>
    <row r="127" spans="1:96" s="251" customFormat="1">
      <c r="A127" s="232"/>
      <c r="B127" s="232"/>
      <c r="C127" s="269" t="s">
        <v>223</v>
      </c>
      <c r="D127" s="270" t="s">
        <v>224</v>
      </c>
      <c r="E127" s="213">
        <v>0</v>
      </c>
      <c r="F127" s="213">
        <v>0</v>
      </c>
      <c r="G127" s="214">
        <v>0</v>
      </c>
      <c r="H127" s="213"/>
      <c r="I127" s="214">
        <v>0</v>
      </c>
      <c r="J127" s="213"/>
      <c r="K127" s="214">
        <v>0</v>
      </c>
      <c r="L127" s="213"/>
      <c r="M127" s="214">
        <v>0</v>
      </c>
      <c r="N127" s="214"/>
      <c r="O127" s="214">
        <v>0</v>
      </c>
      <c r="P127" s="214"/>
      <c r="Q127" s="214">
        <v>562.28</v>
      </c>
      <c r="R127" s="214"/>
      <c r="S127" s="214">
        <v>220.09000000000015</v>
      </c>
      <c r="T127" s="214"/>
      <c r="U127" s="214">
        <f t="shared" si="95"/>
        <v>0</v>
      </c>
      <c r="V127" s="214"/>
      <c r="W127" s="214">
        <v>782.37000000000012</v>
      </c>
      <c r="X127" s="214"/>
      <c r="Y127" s="235">
        <v>0.2</v>
      </c>
      <c r="Z127" s="236"/>
      <c r="AA127" s="377">
        <f t="shared" si="76"/>
        <v>782.37000000000012</v>
      </c>
      <c r="AB127" s="378">
        <v>308.39999999999998</v>
      </c>
      <c r="AC127" s="377">
        <f>IF(AA127=" "," ", ROUND(+AA127*Y127/12,2))</f>
        <v>13.04</v>
      </c>
      <c r="AD127" s="375">
        <f>AB127+AC127</f>
        <v>321.44</v>
      </c>
      <c r="AE127" s="378">
        <v>305.01000000000016</v>
      </c>
      <c r="AF127" s="377">
        <f>ROUND(AC127*$AC$1,2)</f>
        <v>13.04</v>
      </c>
      <c r="AG127" s="377">
        <f>AE127+AF127</f>
        <v>318.05000000000018</v>
      </c>
      <c r="AH127" s="217">
        <f t="shared" si="102"/>
        <v>0</v>
      </c>
      <c r="AI127" s="237">
        <v>0</v>
      </c>
      <c r="AJ127" s="217">
        <f>IF(AH127=" "," ", ROUND(+AH127*Y127/12,2))</f>
        <v>0</v>
      </c>
      <c r="AK127" s="237">
        <f>AI127+AJ127</f>
        <v>0</v>
      </c>
      <c r="AL127" s="237">
        <v>0</v>
      </c>
      <c r="AM127" s="217">
        <f>ROUND(AJ127*$AC$1,2)</f>
        <v>0</v>
      </c>
      <c r="AN127" s="237">
        <f t="shared" si="106"/>
        <v>0</v>
      </c>
      <c r="AO127" s="218">
        <f t="shared" si="107"/>
        <v>0</v>
      </c>
      <c r="AP127" s="218">
        <v>0</v>
      </c>
      <c r="AQ127" s="218">
        <f>IF(AO127=" "," ", ROUND(+AO127*Y127/12,2))</f>
        <v>0</v>
      </c>
      <c r="AR127" s="238">
        <f>AP127+AQ127</f>
        <v>0</v>
      </c>
      <c r="AS127" s="218">
        <v>0</v>
      </c>
      <c r="AT127" s="218">
        <f>ROUND(AQ127*$AC$1,2)</f>
        <v>0</v>
      </c>
      <c r="AU127" s="238">
        <f>AS127+AT127</f>
        <v>0</v>
      </c>
      <c r="AV127" s="219">
        <f t="shared" si="126"/>
        <v>0</v>
      </c>
      <c r="AW127" s="219">
        <v>0</v>
      </c>
      <c r="AX127" s="220">
        <f>IF(AV127=" "," ", ROUND(+AV127*Y127/12,2))</f>
        <v>0</v>
      </c>
      <c r="AY127" s="219">
        <f t="shared" si="113"/>
        <v>0</v>
      </c>
      <c r="AZ127" s="220">
        <v>0</v>
      </c>
      <c r="BA127" s="220">
        <f>ROUND(AX127*$AC$1,2)</f>
        <v>0</v>
      </c>
      <c r="BB127" s="219">
        <f>BA127+AZ127</f>
        <v>0</v>
      </c>
      <c r="BC127" s="221">
        <f t="shared" si="116"/>
        <v>0</v>
      </c>
      <c r="BD127" s="222">
        <v>0</v>
      </c>
      <c r="BE127" s="222">
        <f>IF(BC127=" "," ", ROUND(+BC127*Y127/12,2))</f>
        <v>0</v>
      </c>
      <c r="BF127" s="221">
        <f>BD127+BE127</f>
        <v>0</v>
      </c>
      <c r="BG127" s="222">
        <v>0</v>
      </c>
      <c r="BH127" s="222">
        <f>ROUND(BE127*$AC$1,2)</f>
        <v>0</v>
      </c>
      <c r="BI127" s="221">
        <f>BH127+BG127</f>
        <v>0</v>
      </c>
      <c r="BJ127" s="223">
        <f t="shared" si="121"/>
        <v>0</v>
      </c>
      <c r="BK127" s="224">
        <v>0</v>
      </c>
      <c r="BL127" s="224">
        <f>IF(BJ127=" "," ", ROUND(+BJ127*Y127/12,2))</f>
        <v>0</v>
      </c>
      <c r="BM127" s="224">
        <f>BK127+BL127</f>
        <v>0</v>
      </c>
      <c r="BN127" s="224">
        <v>0</v>
      </c>
      <c r="BO127" s="224">
        <f>ROUND(BL127*$AC$1,2)</f>
        <v>0</v>
      </c>
      <c r="BP127" s="223">
        <f>BN127+BO127</f>
        <v>0</v>
      </c>
      <c r="BQ127" s="225">
        <f t="shared" si="80"/>
        <v>0</v>
      </c>
      <c r="BR127" s="226">
        <v>0</v>
      </c>
      <c r="BS127" s="226">
        <f>IF(BQ127=" "," ", ROUND(+BQ127*Y127/12,2))</f>
        <v>0</v>
      </c>
      <c r="BT127" s="226">
        <f>BR127+BS127</f>
        <v>0</v>
      </c>
      <c r="BU127" s="226">
        <v>0</v>
      </c>
      <c r="BV127" s="226">
        <f>ROUND(BS127*$AC$1,2)</f>
        <v>0</v>
      </c>
      <c r="BW127" s="225">
        <f>BU127+BV127</f>
        <v>0</v>
      </c>
      <c r="BX127" s="227">
        <f t="shared" si="85"/>
        <v>562.28</v>
      </c>
      <c r="BY127" s="228">
        <v>232.66000000000005</v>
      </c>
      <c r="BZ127" s="228">
        <f>IF(BX127=" "," ", ROUND(+BX127*Y127/12,2))</f>
        <v>9.3699999999999992</v>
      </c>
      <c r="CA127" s="228">
        <f>BY127+BZ127</f>
        <v>242.03000000000006</v>
      </c>
      <c r="CB127" s="228">
        <v>230.06000000000006</v>
      </c>
      <c r="CC127" s="228">
        <f>ROUND(BZ127*$AC$1,2)</f>
        <v>9.3699999999999992</v>
      </c>
      <c r="CD127" s="227">
        <f>CB127+CC127</f>
        <v>239.43000000000006</v>
      </c>
      <c r="CE127" s="395">
        <f t="shared" si="90"/>
        <v>220.09000000000015</v>
      </c>
      <c r="CF127" s="396">
        <v>75.730000000000018</v>
      </c>
      <c r="CG127" s="396">
        <f t="shared" si="100"/>
        <v>3.67</v>
      </c>
      <c r="CH127" s="396">
        <f t="shared" si="91"/>
        <v>79.40000000000002</v>
      </c>
      <c r="CI127" s="396">
        <v>74.949999999999989</v>
      </c>
      <c r="CJ127" s="396">
        <f t="shared" si="101"/>
        <v>3.67</v>
      </c>
      <c r="CK127" s="395">
        <f t="shared" si="92"/>
        <v>78.61999999999999</v>
      </c>
      <c r="CL127" s="229">
        <f t="shared" si="93"/>
        <v>0</v>
      </c>
      <c r="CM127" s="230">
        <v>0</v>
      </c>
      <c r="CN127" s="230">
        <f t="shared" si="96"/>
        <v>0</v>
      </c>
      <c r="CO127" s="230">
        <f t="shared" si="97"/>
        <v>0</v>
      </c>
      <c r="CP127" s="230">
        <v>0</v>
      </c>
      <c r="CQ127" s="230">
        <f t="shared" si="98"/>
        <v>0</v>
      </c>
      <c r="CR127" s="229">
        <f t="shared" si="99"/>
        <v>0</v>
      </c>
    </row>
    <row r="128" spans="1:96" s="251" customFormat="1">
      <c r="A128" s="232"/>
      <c r="B128" s="232"/>
      <c r="C128" s="269" t="s">
        <v>242</v>
      </c>
      <c r="D128" s="270" t="s">
        <v>241</v>
      </c>
      <c r="E128" s="213"/>
      <c r="F128" s="213"/>
      <c r="G128" s="214"/>
      <c r="H128" s="213"/>
      <c r="I128" s="214"/>
      <c r="J128" s="213"/>
      <c r="K128" s="214"/>
      <c r="L128" s="213"/>
      <c r="M128" s="214"/>
      <c r="N128" s="214"/>
      <c r="O128" s="214"/>
      <c r="P128" s="214"/>
      <c r="Q128" s="214"/>
      <c r="R128" s="214"/>
      <c r="S128" s="214"/>
      <c r="T128" s="214"/>
      <c r="U128" s="214">
        <f t="shared" si="95"/>
        <v>15520.989999999998</v>
      </c>
      <c r="V128" s="214"/>
      <c r="W128" s="214">
        <v>15520.989999999998</v>
      </c>
      <c r="X128" s="214"/>
      <c r="Y128" s="235">
        <v>0.2</v>
      </c>
      <c r="Z128" s="236"/>
      <c r="AA128" s="377">
        <f t="shared" si="76"/>
        <v>15520.989999999998</v>
      </c>
      <c r="AB128" s="378">
        <v>270.68</v>
      </c>
      <c r="AC128" s="377">
        <f>IF(AA128=" "," ", ROUND(+AA128*Y128/12,2))</f>
        <v>258.68</v>
      </c>
      <c r="AD128" s="375">
        <f>AB128+AC128</f>
        <v>529.36</v>
      </c>
      <c r="AE128" s="378">
        <v>270.68</v>
      </c>
      <c r="AF128" s="377">
        <f>ROUND(AC128*$AC$1,2)</f>
        <v>258.68</v>
      </c>
      <c r="AG128" s="377">
        <f>AE128+AF128</f>
        <v>529.36</v>
      </c>
      <c r="AH128" s="217">
        <f t="shared" si="102"/>
        <v>0</v>
      </c>
      <c r="AI128" s="237">
        <v>0</v>
      </c>
      <c r="AJ128" s="217">
        <f>IF(AH128=" "," ", ROUND(+AH128*Y128/12,2))</f>
        <v>0</v>
      </c>
      <c r="AK128" s="237">
        <f>AI128+AJ128</f>
        <v>0</v>
      </c>
      <c r="AL128" s="237">
        <v>0</v>
      </c>
      <c r="AM128" s="217">
        <f>ROUND(AJ128*$AC$1,2)</f>
        <v>0</v>
      </c>
      <c r="AN128" s="237">
        <f t="shared" si="106"/>
        <v>0</v>
      </c>
      <c r="AO128" s="218">
        <f t="shared" si="107"/>
        <v>0</v>
      </c>
      <c r="AP128" s="218">
        <v>0</v>
      </c>
      <c r="AQ128" s="218">
        <f>IF(AO128=" "," ", ROUND(+AO128*Y128/12,2))</f>
        <v>0</v>
      </c>
      <c r="AR128" s="238">
        <f>AP128+AQ128</f>
        <v>0</v>
      </c>
      <c r="AS128" s="218">
        <v>0</v>
      </c>
      <c r="AT128" s="218">
        <f>ROUND(AQ128*$AC$1,2)</f>
        <v>0</v>
      </c>
      <c r="AU128" s="238">
        <f>AS128+AT128</f>
        <v>0</v>
      </c>
      <c r="AV128" s="219">
        <f t="shared" si="126"/>
        <v>0</v>
      </c>
      <c r="AW128" s="219">
        <v>0</v>
      </c>
      <c r="AX128" s="220">
        <f>IF(AV128=" "," ", ROUND(+AV128*Y128/12,2))</f>
        <v>0</v>
      </c>
      <c r="AY128" s="219">
        <f t="shared" si="113"/>
        <v>0</v>
      </c>
      <c r="AZ128" s="220">
        <v>0</v>
      </c>
      <c r="BA128" s="220">
        <f>ROUND(AX128*$AC$1,2)</f>
        <v>0</v>
      </c>
      <c r="BB128" s="219">
        <f>BA128+AZ128</f>
        <v>0</v>
      </c>
      <c r="BC128" s="221">
        <f t="shared" si="116"/>
        <v>0</v>
      </c>
      <c r="BD128" s="222">
        <v>0</v>
      </c>
      <c r="BE128" s="222">
        <f>IF(BC128=" "," ", ROUND(+BC128*Y128/12,2))</f>
        <v>0</v>
      </c>
      <c r="BF128" s="221">
        <f>BD128+BE128</f>
        <v>0</v>
      </c>
      <c r="BG128" s="222">
        <v>0</v>
      </c>
      <c r="BH128" s="222">
        <f>ROUND(BE128*$AC$1,2)</f>
        <v>0</v>
      </c>
      <c r="BI128" s="221">
        <f>BH128+BG128</f>
        <v>0</v>
      </c>
      <c r="BJ128" s="223">
        <f t="shared" si="121"/>
        <v>0</v>
      </c>
      <c r="BK128" s="224">
        <v>0</v>
      </c>
      <c r="BL128" s="224">
        <f>IF(BJ128=" "," ", ROUND(+BJ128*Y128/12,2))</f>
        <v>0</v>
      </c>
      <c r="BM128" s="224">
        <f>BK128+BL128</f>
        <v>0</v>
      </c>
      <c r="BN128" s="224">
        <v>0</v>
      </c>
      <c r="BO128" s="224">
        <f>ROUND(BL128*$AC$1,2)</f>
        <v>0</v>
      </c>
      <c r="BP128" s="223">
        <f>BN128+BO128</f>
        <v>0</v>
      </c>
      <c r="BQ128" s="225">
        <f t="shared" si="80"/>
        <v>0</v>
      </c>
      <c r="BR128" s="226">
        <v>0</v>
      </c>
      <c r="BS128" s="226">
        <f>IF(BQ128=" "," ", ROUND(+BQ128*Y128/12,2))</f>
        <v>0</v>
      </c>
      <c r="BT128" s="226">
        <f>BR128+BS128</f>
        <v>0</v>
      </c>
      <c r="BU128" s="226">
        <v>0</v>
      </c>
      <c r="BV128" s="226">
        <f>ROUND(BS128*$AC$1,2)</f>
        <v>0</v>
      </c>
      <c r="BW128" s="225">
        <f>BU128+BV128</f>
        <v>0</v>
      </c>
      <c r="BX128" s="227">
        <f t="shared" si="85"/>
        <v>0</v>
      </c>
      <c r="BY128" s="228">
        <v>0</v>
      </c>
      <c r="BZ128" s="228">
        <f>IF(BX128=" "," ", ROUND(+BX128*Y128/12,2))</f>
        <v>0</v>
      </c>
      <c r="CA128" s="228">
        <f>BY128+BZ128</f>
        <v>0</v>
      </c>
      <c r="CB128" s="228">
        <v>0</v>
      </c>
      <c r="CC128" s="228">
        <f>ROUND(BZ128*$AC$1,2)</f>
        <v>0</v>
      </c>
      <c r="CD128" s="227">
        <f>CB128+CC128</f>
        <v>0</v>
      </c>
      <c r="CE128" s="395">
        <f t="shared" si="90"/>
        <v>0</v>
      </c>
      <c r="CF128" s="396">
        <v>0</v>
      </c>
      <c r="CG128" s="396">
        <f t="shared" si="100"/>
        <v>0</v>
      </c>
      <c r="CH128" s="396">
        <f t="shared" si="91"/>
        <v>0</v>
      </c>
      <c r="CI128" s="396">
        <v>0</v>
      </c>
      <c r="CJ128" s="396">
        <f t="shared" si="101"/>
        <v>0</v>
      </c>
      <c r="CK128" s="395">
        <f t="shared" si="92"/>
        <v>0</v>
      </c>
      <c r="CL128" s="229">
        <f t="shared" si="93"/>
        <v>15520.989999999998</v>
      </c>
      <c r="CM128" s="230">
        <v>270.68</v>
      </c>
      <c r="CN128" s="230">
        <f t="shared" si="96"/>
        <v>258.68</v>
      </c>
      <c r="CO128" s="230">
        <f t="shared" si="97"/>
        <v>529.36</v>
      </c>
      <c r="CP128" s="230">
        <v>270.68</v>
      </c>
      <c r="CQ128" s="230">
        <f t="shared" si="98"/>
        <v>258.68</v>
      </c>
      <c r="CR128" s="229">
        <f t="shared" si="99"/>
        <v>529.36</v>
      </c>
    </row>
    <row r="129" spans="1:96" s="251" customFormat="1">
      <c r="A129" s="232"/>
      <c r="B129" s="232"/>
      <c r="C129" s="269" t="s">
        <v>225</v>
      </c>
      <c r="D129" s="270" t="s">
        <v>226</v>
      </c>
      <c r="E129" s="213"/>
      <c r="F129" s="213"/>
      <c r="G129" s="214"/>
      <c r="H129" s="213"/>
      <c r="I129" s="214"/>
      <c r="J129" s="213"/>
      <c r="K129" s="214"/>
      <c r="L129" s="213"/>
      <c r="M129" s="214"/>
      <c r="N129" s="214"/>
      <c r="O129" s="214"/>
      <c r="P129" s="214"/>
      <c r="Q129" s="214"/>
      <c r="R129" s="214"/>
      <c r="S129" s="214">
        <v>4861.3200000000006</v>
      </c>
      <c r="T129" s="214"/>
      <c r="U129" s="214">
        <f t="shared" si="95"/>
        <v>578.36999999999989</v>
      </c>
      <c r="V129" s="214"/>
      <c r="W129" s="214">
        <v>5439.6900000000005</v>
      </c>
      <c r="X129" s="214"/>
      <c r="Y129" s="235">
        <v>0.2</v>
      </c>
      <c r="Z129" s="236"/>
      <c r="AA129" s="377">
        <f t="shared" si="76"/>
        <v>5439.6900000000005</v>
      </c>
      <c r="AB129" s="378">
        <v>1018.1399999999999</v>
      </c>
      <c r="AC129" s="377">
        <f>IF(AA129=" "," ", ROUND(+AA129*Y129/12,2))</f>
        <v>90.66</v>
      </c>
      <c r="AD129" s="375">
        <f>AB129+AC129</f>
        <v>1108.8</v>
      </c>
      <c r="AE129" s="378">
        <v>1010.03</v>
      </c>
      <c r="AF129" s="377">
        <f>ROUND(AC129*$AC$1,2)</f>
        <v>90.66</v>
      </c>
      <c r="AG129" s="377">
        <f>AE129+AF129</f>
        <v>1100.69</v>
      </c>
      <c r="AH129" s="217">
        <f t="shared" si="102"/>
        <v>0</v>
      </c>
      <c r="AI129" s="237">
        <v>0</v>
      </c>
      <c r="AJ129" s="217">
        <f>IF(AH129=" "," ", ROUND(+AH129*Y129/12,2))</f>
        <v>0</v>
      </c>
      <c r="AK129" s="237">
        <f>AI129+AJ129</f>
        <v>0</v>
      </c>
      <c r="AL129" s="237">
        <v>0</v>
      </c>
      <c r="AM129" s="217">
        <f>ROUND(AJ129*$AC$1,2)</f>
        <v>0</v>
      </c>
      <c r="AN129" s="237">
        <f t="shared" si="106"/>
        <v>0</v>
      </c>
      <c r="AO129" s="218">
        <f t="shared" si="107"/>
        <v>0</v>
      </c>
      <c r="AP129" s="218">
        <v>0</v>
      </c>
      <c r="AQ129" s="218">
        <f>IF(AO129=" "," ", ROUND(+AO129*Y129/12,2))</f>
        <v>0</v>
      </c>
      <c r="AR129" s="238">
        <f>AP129+AQ129</f>
        <v>0</v>
      </c>
      <c r="AS129" s="218">
        <v>0</v>
      </c>
      <c r="AT129" s="218">
        <f>ROUND(AQ129*$AC$1,2)</f>
        <v>0</v>
      </c>
      <c r="AU129" s="238">
        <f>AS129+AT129</f>
        <v>0</v>
      </c>
      <c r="AV129" s="219">
        <f t="shared" si="126"/>
        <v>0</v>
      </c>
      <c r="AW129" s="219">
        <v>0</v>
      </c>
      <c r="AX129" s="220">
        <f>IF(AV129=" "," ", ROUND(+AV129*Y129/12,2))</f>
        <v>0</v>
      </c>
      <c r="AY129" s="219">
        <f t="shared" si="113"/>
        <v>0</v>
      </c>
      <c r="AZ129" s="220">
        <v>0</v>
      </c>
      <c r="BA129" s="220">
        <f>ROUND(AX129*$AC$1,2)</f>
        <v>0</v>
      </c>
      <c r="BB129" s="219">
        <f>BA129+AZ129</f>
        <v>0</v>
      </c>
      <c r="BC129" s="221">
        <f t="shared" si="116"/>
        <v>0</v>
      </c>
      <c r="BD129" s="222">
        <v>0</v>
      </c>
      <c r="BE129" s="222">
        <f>IF(BC129=" "," ", ROUND(+BC129*Y129/12,2))</f>
        <v>0</v>
      </c>
      <c r="BF129" s="221">
        <f>BD129+BE129</f>
        <v>0</v>
      </c>
      <c r="BG129" s="222">
        <v>0</v>
      </c>
      <c r="BH129" s="222">
        <f>ROUND(BE129*$AC$1,2)</f>
        <v>0</v>
      </c>
      <c r="BI129" s="221">
        <f>BH129+BG129</f>
        <v>0</v>
      </c>
      <c r="BJ129" s="223">
        <f t="shared" si="121"/>
        <v>0</v>
      </c>
      <c r="BK129" s="224">
        <v>0</v>
      </c>
      <c r="BL129" s="224">
        <f>IF(BJ129=" "," ", ROUND(+BJ129*Y129/12,2))</f>
        <v>0</v>
      </c>
      <c r="BM129" s="224">
        <f>BK129+BL129</f>
        <v>0</v>
      </c>
      <c r="BN129" s="224">
        <v>0</v>
      </c>
      <c r="BO129" s="224">
        <f>ROUND(BL129*$AC$1,2)</f>
        <v>0</v>
      </c>
      <c r="BP129" s="223">
        <f>BN129+BO129</f>
        <v>0</v>
      </c>
      <c r="BQ129" s="225">
        <f t="shared" si="80"/>
        <v>0</v>
      </c>
      <c r="BR129" s="226">
        <v>0</v>
      </c>
      <c r="BS129" s="226">
        <f>IF(BQ129=" "," ", ROUND(+BQ129*Y129/12,2))</f>
        <v>0</v>
      </c>
      <c r="BT129" s="226">
        <f>BR129+BS129</f>
        <v>0</v>
      </c>
      <c r="BU129" s="226">
        <v>0</v>
      </c>
      <c r="BV129" s="226">
        <f>ROUND(BS129*$AC$1,2)</f>
        <v>0</v>
      </c>
      <c r="BW129" s="225">
        <f>BU129+BV129</f>
        <v>0</v>
      </c>
      <c r="BX129" s="227">
        <f t="shared" si="85"/>
        <v>0</v>
      </c>
      <c r="BY129" s="228">
        <v>0</v>
      </c>
      <c r="BZ129" s="228">
        <f>IF(BX129=" "," ", ROUND(+BX129*Y129/12,2))</f>
        <v>0</v>
      </c>
      <c r="CA129" s="228">
        <f>BY129+BZ129</f>
        <v>0</v>
      </c>
      <c r="CB129" s="228">
        <v>0</v>
      </c>
      <c r="CC129" s="228">
        <f>ROUND(BZ129*$AC$1,2)</f>
        <v>0</v>
      </c>
      <c r="CD129" s="227">
        <f>CB129+CC129</f>
        <v>0</v>
      </c>
      <c r="CE129" s="395">
        <f t="shared" si="90"/>
        <v>4861.3200000000006</v>
      </c>
      <c r="CF129" s="396">
        <v>971.87999999999988</v>
      </c>
      <c r="CG129" s="396">
        <f t="shared" si="100"/>
        <v>81.02</v>
      </c>
      <c r="CH129" s="396">
        <f t="shared" si="91"/>
        <v>1052.8999999999999</v>
      </c>
      <c r="CI129" s="396">
        <v>963.96999999999991</v>
      </c>
      <c r="CJ129" s="396">
        <f t="shared" si="101"/>
        <v>81.02</v>
      </c>
      <c r="CK129" s="395">
        <f t="shared" si="92"/>
        <v>1044.99</v>
      </c>
      <c r="CL129" s="229">
        <f t="shared" si="93"/>
        <v>578.36999999999989</v>
      </c>
      <c r="CM129" s="230">
        <v>46.239999999999995</v>
      </c>
      <c r="CN129" s="230">
        <f t="shared" si="96"/>
        <v>9.64</v>
      </c>
      <c r="CO129" s="230">
        <f t="shared" si="97"/>
        <v>55.879999999999995</v>
      </c>
      <c r="CP129" s="230">
        <v>46.08</v>
      </c>
      <c r="CQ129" s="230">
        <f t="shared" si="98"/>
        <v>9.64</v>
      </c>
      <c r="CR129" s="229">
        <f t="shared" si="99"/>
        <v>55.72</v>
      </c>
    </row>
    <row r="130" spans="1:96" s="280" customFormat="1" ht="15.75" thickBot="1">
      <c r="A130" s="274"/>
      <c r="B130" s="274"/>
      <c r="C130" s="275" t="s">
        <v>227</v>
      </c>
      <c r="D130" s="276" t="s">
        <v>228</v>
      </c>
      <c r="E130" s="277">
        <v>0</v>
      </c>
      <c r="F130" s="277"/>
      <c r="G130" s="277">
        <v>0</v>
      </c>
      <c r="H130" s="277"/>
      <c r="I130" s="277">
        <v>0</v>
      </c>
      <c r="J130" s="277"/>
      <c r="K130" s="277"/>
      <c r="L130" s="277"/>
      <c r="M130" s="277">
        <v>103399.98000000001</v>
      </c>
      <c r="N130" s="277"/>
      <c r="O130" s="277">
        <v>10880.909999999989</v>
      </c>
      <c r="P130" s="277"/>
      <c r="Q130" s="277">
        <v>4361.5200000000332</v>
      </c>
      <c r="R130" s="277"/>
      <c r="S130" s="277">
        <v>22.05000000000291</v>
      </c>
      <c r="T130" s="277"/>
      <c r="U130" s="277">
        <f t="shared" si="95"/>
        <v>0</v>
      </c>
      <c r="V130" s="277"/>
      <c r="W130" s="277">
        <v>118664.46000000004</v>
      </c>
      <c r="X130" s="277"/>
      <c r="Y130" s="279">
        <v>0.2</v>
      </c>
      <c r="Z130" s="296"/>
      <c r="AA130" s="381">
        <f t="shared" si="76"/>
        <v>118664.46000000004</v>
      </c>
      <c r="AB130" s="382">
        <v>89727.010000000038</v>
      </c>
      <c r="AC130" s="381">
        <f t="shared" si="94"/>
        <v>1977.74</v>
      </c>
      <c r="AD130" s="381">
        <f t="shared" si="77"/>
        <v>91704.750000000044</v>
      </c>
      <c r="AE130" s="382">
        <v>88566.010000000082</v>
      </c>
      <c r="AF130" s="381">
        <f t="shared" si="78"/>
        <v>1977.74</v>
      </c>
      <c r="AG130" s="381">
        <f t="shared" si="79"/>
        <v>90543.750000000087</v>
      </c>
      <c r="AH130" s="281">
        <f t="shared" si="102"/>
        <v>0</v>
      </c>
      <c r="AI130" s="281">
        <v>0</v>
      </c>
      <c r="AJ130" s="281">
        <f t="shared" si="103"/>
        <v>0</v>
      </c>
      <c r="AK130" s="281">
        <f t="shared" si="104"/>
        <v>0</v>
      </c>
      <c r="AL130" s="281">
        <v>0</v>
      </c>
      <c r="AM130" s="281">
        <f t="shared" si="105"/>
        <v>0</v>
      </c>
      <c r="AN130" s="281">
        <f t="shared" si="106"/>
        <v>0</v>
      </c>
      <c r="AO130" s="282">
        <f t="shared" si="107"/>
        <v>0</v>
      </c>
      <c r="AP130" s="282">
        <v>0</v>
      </c>
      <c r="AQ130" s="282">
        <f t="shared" si="108"/>
        <v>0</v>
      </c>
      <c r="AR130" s="282">
        <f t="shared" si="109"/>
        <v>0</v>
      </c>
      <c r="AS130" s="282">
        <v>0</v>
      </c>
      <c r="AT130" s="282">
        <f t="shared" si="110"/>
        <v>0</v>
      </c>
      <c r="AU130" s="282">
        <f t="shared" si="111"/>
        <v>0</v>
      </c>
      <c r="AV130" s="283">
        <f t="shared" si="126"/>
        <v>0</v>
      </c>
      <c r="AW130" s="283">
        <v>0</v>
      </c>
      <c r="AX130" s="284">
        <f t="shared" si="112"/>
        <v>0</v>
      </c>
      <c r="AY130" s="283">
        <f t="shared" si="113"/>
        <v>0</v>
      </c>
      <c r="AZ130" s="284">
        <v>0</v>
      </c>
      <c r="BA130" s="284">
        <f t="shared" si="114"/>
        <v>0</v>
      </c>
      <c r="BB130" s="283">
        <f t="shared" si="115"/>
        <v>0</v>
      </c>
      <c r="BC130" s="285">
        <f t="shared" si="116"/>
        <v>0</v>
      </c>
      <c r="BD130" s="286">
        <v>0</v>
      </c>
      <c r="BE130" s="286">
        <f t="shared" si="117"/>
        <v>0</v>
      </c>
      <c r="BF130" s="285">
        <f t="shared" si="118"/>
        <v>0</v>
      </c>
      <c r="BG130" s="286">
        <v>0</v>
      </c>
      <c r="BH130" s="286">
        <f t="shared" si="119"/>
        <v>0</v>
      </c>
      <c r="BI130" s="285">
        <f t="shared" si="120"/>
        <v>0</v>
      </c>
      <c r="BJ130" s="287">
        <f t="shared" si="121"/>
        <v>103399.98000000001</v>
      </c>
      <c r="BK130" s="288">
        <v>80996.510000000053</v>
      </c>
      <c r="BL130" s="288">
        <f t="shared" si="122"/>
        <v>1723.33</v>
      </c>
      <c r="BM130" s="288">
        <f t="shared" si="123"/>
        <v>82719.840000000055</v>
      </c>
      <c r="BN130" s="288">
        <v>79942.659999999974</v>
      </c>
      <c r="BO130" s="288">
        <f t="shared" si="124"/>
        <v>1723.33</v>
      </c>
      <c r="BP130" s="287">
        <f t="shared" si="125"/>
        <v>81665.989999999976</v>
      </c>
      <c r="BQ130" s="297">
        <f t="shared" si="80"/>
        <v>10880.909999999989</v>
      </c>
      <c r="BR130" s="298">
        <v>6663.3000000000038</v>
      </c>
      <c r="BS130" s="298">
        <f t="shared" si="81"/>
        <v>181.35</v>
      </c>
      <c r="BT130" s="298">
        <f t="shared" si="82"/>
        <v>6844.6500000000042</v>
      </c>
      <c r="BU130" s="298">
        <v>6580.2800000000052</v>
      </c>
      <c r="BV130" s="298">
        <f t="shared" si="83"/>
        <v>181.35</v>
      </c>
      <c r="BW130" s="297">
        <f t="shared" si="84"/>
        <v>6761.6300000000056</v>
      </c>
      <c r="BX130" s="299">
        <f t="shared" si="85"/>
        <v>4361.5200000000332</v>
      </c>
      <c r="BY130" s="300">
        <v>2059.0300000000011</v>
      </c>
      <c r="BZ130" s="300">
        <f t="shared" si="86"/>
        <v>72.69</v>
      </c>
      <c r="CA130" s="300">
        <f t="shared" si="87"/>
        <v>2131.7200000000012</v>
      </c>
      <c r="CB130" s="300">
        <v>2034.8900000000008</v>
      </c>
      <c r="CC130" s="300">
        <f t="shared" si="88"/>
        <v>72.69</v>
      </c>
      <c r="CD130" s="299">
        <f t="shared" si="89"/>
        <v>2107.5800000000008</v>
      </c>
      <c r="CE130" s="401">
        <f t="shared" si="90"/>
        <v>22.05000000000291</v>
      </c>
      <c r="CF130" s="402">
        <v>8.14</v>
      </c>
      <c r="CG130" s="402">
        <f t="shared" si="100"/>
        <v>0.37</v>
      </c>
      <c r="CH130" s="402">
        <f t="shared" si="91"/>
        <v>8.51</v>
      </c>
      <c r="CI130" s="402">
        <v>7.9700000000000015</v>
      </c>
      <c r="CJ130" s="402">
        <f t="shared" si="101"/>
        <v>0.37</v>
      </c>
      <c r="CK130" s="401">
        <f t="shared" si="92"/>
        <v>8.3400000000000016</v>
      </c>
      <c r="CL130" s="301">
        <f t="shared" si="93"/>
        <v>0</v>
      </c>
      <c r="CM130" s="302">
        <v>0</v>
      </c>
      <c r="CN130" s="302">
        <f t="shared" si="96"/>
        <v>0</v>
      </c>
      <c r="CO130" s="302">
        <f t="shared" si="97"/>
        <v>0</v>
      </c>
      <c r="CP130" s="302">
        <v>0</v>
      </c>
      <c r="CQ130" s="302">
        <f t="shared" si="98"/>
        <v>0</v>
      </c>
      <c r="CR130" s="301">
        <f t="shared" si="99"/>
        <v>0</v>
      </c>
    </row>
    <row r="131" spans="1:96">
      <c r="A131" s="210" t="s">
        <v>230</v>
      </c>
      <c r="B131" s="210"/>
      <c r="C131" s="211" t="s">
        <v>142</v>
      </c>
      <c r="D131" s="212" t="s">
        <v>143</v>
      </c>
      <c r="E131" s="214">
        <v>0</v>
      </c>
      <c r="F131" s="214"/>
      <c r="G131" s="214">
        <v>0</v>
      </c>
      <c r="H131" s="214"/>
      <c r="I131" s="214">
        <v>0</v>
      </c>
      <c r="J131" s="214"/>
      <c r="K131" s="214">
        <v>0</v>
      </c>
      <c r="L131" s="214"/>
      <c r="M131" s="214">
        <v>0</v>
      </c>
      <c r="N131" s="214"/>
      <c r="O131" s="214">
        <v>0</v>
      </c>
      <c r="P131" s="214"/>
      <c r="Q131" s="214">
        <v>0</v>
      </c>
      <c r="R131" s="214"/>
      <c r="S131" s="214">
        <v>0</v>
      </c>
      <c r="T131" s="214"/>
      <c r="U131" s="214">
        <f t="shared" si="95"/>
        <v>0</v>
      </c>
      <c r="V131" s="214"/>
      <c r="W131" s="214">
        <v>0</v>
      </c>
      <c r="X131" s="214"/>
      <c r="Y131" s="215">
        <v>0.2</v>
      </c>
      <c r="Z131" s="216"/>
      <c r="AA131" s="375">
        <f t="shared" si="76"/>
        <v>0</v>
      </c>
      <c r="AB131" s="376">
        <v>0</v>
      </c>
      <c r="AC131" s="375">
        <f t="shared" si="94"/>
        <v>0</v>
      </c>
      <c r="AD131" s="375">
        <f t="shared" si="77"/>
        <v>0</v>
      </c>
      <c r="AE131" s="375">
        <v>0</v>
      </c>
      <c r="AF131" s="375">
        <f t="shared" si="78"/>
        <v>0</v>
      </c>
      <c r="AG131" s="375">
        <f t="shared" si="79"/>
        <v>0</v>
      </c>
      <c r="AH131" s="217">
        <f t="shared" si="102"/>
        <v>0</v>
      </c>
      <c r="AI131" s="217">
        <v>0</v>
      </c>
      <c r="AJ131" s="217">
        <f t="shared" si="103"/>
        <v>0</v>
      </c>
      <c r="AK131" s="217">
        <f t="shared" si="104"/>
        <v>0</v>
      </c>
      <c r="AL131" s="217">
        <v>0</v>
      </c>
      <c r="AM131" s="217">
        <f t="shared" si="105"/>
        <v>0</v>
      </c>
      <c r="AN131" s="217">
        <f t="shared" si="106"/>
        <v>0</v>
      </c>
      <c r="AO131" s="218">
        <f t="shared" si="107"/>
        <v>0</v>
      </c>
      <c r="AP131" s="218">
        <v>0</v>
      </c>
      <c r="AQ131" s="218">
        <f t="shared" si="108"/>
        <v>0</v>
      </c>
      <c r="AR131" s="218">
        <f t="shared" si="109"/>
        <v>0</v>
      </c>
      <c r="AS131" s="218">
        <v>0</v>
      </c>
      <c r="AT131" s="218">
        <f t="shared" si="110"/>
        <v>0</v>
      </c>
      <c r="AU131" s="218">
        <f t="shared" si="111"/>
        <v>0</v>
      </c>
      <c r="AV131" s="219">
        <f t="shared" si="126"/>
        <v>0</v>
      </c>
      <c r="AW131" s="219">
        <v>0</v>
      </c>
      <c r="AX131" s="220">
        <f t="shared" si="112"/>
        <v>0</v>
      </c>
      <c r="AY131" s="219">
        <f t="shared" si="113"/>
        <v>0</v>
      </c>
      <c r="AZ131" s="220">
        <v>0</v>
      </c>
      <c r="BA131" s="220">
        <f t="shared" si="114"/>
        <v>0</v>
      </c>
      <c r="BB131" s="219">
        <f t="shared" si="115"/>
        <v>0</v>
      </c>
      <c r="BC131" s="221">
        <f t="shared" si="116"/>
        <v>0</v>
      </c>
      <c r="BD131" s="222">
        <v>0</v>
      </c>
      <c r="BE131" s="222">
        <f t="shared" si="117"/>
        <v>0</v>
      </c>
      <c r="BF131" s="221">
        <f t="shared" si="118"/>
        <v>0</v>
      </c>
      <c r="BG131" s="222">
        <v>0</v>
      </c>
      <c r="BH131" s="222">
        <f t="shared" si="119"/>
        <v>0</v>
      </c>
      <c r="BI131" s="221">
        <f t="shared" si="120"/>
        <v>0</v>
      </c>
      <c r="BJ131" s="223">
        <f t="shared" si="121"/>
        <v>0</v>
      </c>
      <c r="BK131" s="224">
        <v>0</v>
      </c>
      <c r="BL131" s="224">
        <f t="shared" si="122"/>
        <v>0</v>
      </c>
      <c r="BM131" s="224">
        <f t="shared" si="123"/>
        <v>0</v>
      </c>
      <c r="BN131" s="224">
        <v>0</v>
      </c>
      <c r="BO131" s="224">
        <f t="shared" si="124"/>
        <v>0</v>
      </c>
      <c r="BP131" s="223">
        <f t="shared" si="125"/>
        <v>0</v>
      </c>
      <c r="BQ131" s="225">
        <f t="shared" si="80"/>
        <v>0</v>
      </c>
      <c r="BR131" s="226">
        <v>0</v>
      </c>
      <c r="BS131" s="226">
        <f t="shared" si="81"/>
        <v>0</v>
      </c>
      <c r="BT131" s="226">
        <f t="shared" si="82"/>
        <v>0</v>
      </c>
      <c r="BU131" s="226">
        <v>0</v>
      </c>
      <c r="BV131" s="226">
        <f t="shared" si="83"/>
        <v>0</v>
      </c>
      <c r="BW131" s="225">
        <f t="shared" si="84"/>
        <v>0</v>
      </c>
      <c r="BX131" s="227">
        <f t="shared" si="85"/>
        <v>0</v>
      </c>
      <c r="BY131" s="228">
        <v>0</v>
      </c>
      <c r="BZ131" s="228">
        <f t="shared" si="86"/>
        <v>0</v>
      </c>
      <c r="CA131" s="228">
        <f t="shared" si="87"/>
        <v>0</v>
      </c>
      <c r="CB131" s="228">
        <v>0</v>
      </c>
      <c r="CC131" s="228">
        <f t="shared" si="88"/>
        <v>0</v>
      </c>
      <c r="CD131" s="227">
        <f t="shared" si="89"/>
        <v>0</v>
      </c>
      <c r="CE131" s="395">
        <f t="shared" si="90"/>
        <v>0</v>
      </c>
      <c r="CF131" s="396">
        <v>0</v>
      </c>
      <c r="CG131" s="396">
        <f t="shared" si="100"/>
        <v>0</v>
      </c>
      <c r="CH131" s="396">
        <f t="shared" si="91"/>
        <v>0</v>
      </c>
      <c r="CI131" s="396">
        <v>0</v>
      </c>
      <c r="CJ131" s="396">
        <f t="shared" si="101"/>
        <v>0</v>
      </c>
      <c r="CK131" s="395">
        <f t="shared" si="92"/>
        <v>0</v>
      </c>
      <c r="CL131" s="229">
        <f t="shared" si="93"/>
        <v>0</v>
      </c>
      <c r="CM131" s="230">
        <v>0</v>
      </c>
      <c r="CN131" s="230">
        <f t="shared" si="96"/>
        <v>0</v>
      </c>
      <c r="CO131" s="230">
        <f t="shared" si="97"/>
        <v>0</v>
      </c>
      <c r="CP131" s="230">
        <v>0</v>
      </c>
      <c r="CQ131" s="230">
        <f t="shared" si="98"/>
        <v>0</v>
      </c>
      <c r="CR131" s="229">
        <f t="shared" si="99"/>
        <v>0</v>
      </c>
    </row>
    <row r="132" spans="1:96">
      <c r="A132" s="232"/>
      <c r="B132" s="232"/>
      <c r="C132" s="211" t="s">
        <v>142</v>
      </c>
      <c r="D132" s="234" t="s">
        <v>144</v>
      </c>
      <c r="E132" s="213">
        <v>0</v>
      </c>
      <c r="F132" s="213"/>
      <c r="G132" s="214">
        <v>0</v>
      </c>
      <c r="H132" s="213"/>
      <c r="I132" s="214">
        <v>0</v>
      </c>
      <c r="J132" s="213"/>
      <c r="K132" s="214">
        <v>0</v>
      </c>
      <c r="L132" s="213"/>
      <c r="M132" s="214">
        <v>0</v>
      </c>
      <c r="N132" s="214"/>
      <c r="O132" s="214">
        <v>0</v>
      </c>
      <c r="P132" s="214"/>
      <c r="Q132" s="214">
        <v>0</v>
      </c>
      <c r="R132" s="214"/>
      <c r="S132" s="214">
        <v>0</v>
      </c>
      <c r="T132" s="214"/>
      <c r="U132" s="214">
        <f t="shared" si="95"/>
        <v>0</v>
      </c>
      <c r="V132" s="214"/>
      <c r="W132" s="214">
        <v>0</v>
      </c>
      <c r="X132" s="214"/>
      <c r="Y132" s="235">
        <v>0.2</v>
      </c>
      <c r="Z132" s="236"/>
      <c r="AA132" s="377">
        <f t="shared" si="76"/>
        <v>0</v>
      </c>
      <c r="AB132" s="378">
        <v>0</v>
      </c>
      <c r="AC132" s="377">
        <f t="shared" si="94"/>
        <v>0</v>
      </c>
      <c r="AD132" s="375">
        <f t="shared" si="77"/>
        <v>0</v>
      </c>
      <c r="AE132" s="375">
        <v>0</v>
      </c>
      <c r="AF132" s="377">
        <f t="shared" si="78"/>
        <v>0</v>
      </c>
      <c r="AG132" s="377">
        <f t="shared" si="79"/>
        <v>0</v>
      </c>
      <c r="AH132" s="217">
        <f t="shared" si="102"/>
        <v>0</v>
      </c>
      <c r="AI132" s="237">
        <v>336.68000000000029</v>
      </c>
      <c r="AJ132" s="217">
        <f t="shared" si="103"/>
        <v>0</v>
      </c>
      <c r="AK132" s="237">
        <f t="shared" si="104"/>
        <v>336.68000000000029</v>
      </c>
      <c r="AL132" s="237">
        <v>331.74000000000007</v>
      </c>
      <c r="AM132" s="217">
        <f t="shared" si="105"/>
        <v>0</v>
      </c>
      <c r="AN132" s="237">
        <f t="shared" si="106"/>
        <v>331.74000000000007</v>
      </c>
      <c r="AO132" s="218">
        <f t="shared" si="107"/>
        <v>0</v>
      </c>
      <c r="AP132" s="218">
        <v>0</v>
      </c>
      <c r="AQ132" s="218">
        <f t="shared" si="108"/>
        <v>0</v>
      </c>
      <c r="AR132" s="238">
        <f t="shared" si="109"/>
        <v>0</v>
      </c>
      <c r="AS132" s="218">
        <v>0</v>
      </c>
      <c r="AT132" s="218">
        <f t="shared" si="110"/>
        <v>0</v>
      </c>
      <c r="AU132" s="238">
        <f t="shared" si="111"/>
        <v>0</v>
      </c>
      <c r="AV132" s="219">
        <f t="shared" si="126"/>
        <v>0</v>
      </c>
      <c r="AW132" s="219">
        <v>0</v>
      </c>
      <c r="AX132" s="220">
        <f t="shared" si="112"/>
        <v>0</v>
      </c>
      <c r="AY132" s="219">
        <f t="shared" si="113"/>
        <v>0</v>
      </c>
      <c r="AZ132" s="220">
        <v>0</v>
      </c>
      <c r="BA132" s="220">
        <f t="shared" si="114"/>
        <v>0</v>
      </c>
      <c r="BB132" s="219">
        <f t="shared" si="115"/>
        <v>0</v>
      </c>
      <c r="BC132" s="221">
        <f t="shared" si="116"/>
        <v>0</v>
      </c>
      <c r="BD132" s="222">
        <v>0</v>
      </c>
      <c r="BE132" s="222">
        <f t="shared" si="117"/>
        <v>0</v>
      </c>
      <c r="BF132" s="221">
        <f t="shared" si="118"/>
        <v>0</v>
      </c>
      <c r="BG132" s="222">
        <v>0</v>
      </c>
      <c r="BH132" s="222">
        <f t="shared" si="119"/>
        <v>0</v>
      </c>
      <c r="BI132" s="221">
        <f t="shared" si="120"/>
        <v>0</v>
      </c>
      <c r="BJ132" s="223">
        <f t="shared" si="121"/>
        <v>0</v>
      </c>
      <c r="BK132" s="224">
        <v>0</v>
      </c>
      <c r="BL132" s="224">
        <f t="shared" si="122"/>
        <v>0</v>
      </c>
      <c r="BM132" s="224">
        <f t="shared" si="123"/>
        <v>0</v>
      </c>
      <c r="BN132" s="224">
        <v>0</v>
      </c>
      <c r="BO132" s="224">
        <f t="shared" si="124"/>
        <v>0</v>
      </c>
      <c r="BP132" s="223">
        <f t="shared" si="125"/>
        <v>0</v>
      </c>
      <c r="BQ132" s="225">
        <f t="shared" si="80"/>
        <v>0</v>
      </c>
      <c r="BR132" s="226">
        <v>0</v>
      </c>
      <c r="BS132" s="226">
        <f t="shared" si="81"/>
        <v>0</v>
      </c>
      <c r="BT132" s="226">
        <f t="shared" si="82"/>
        <v>0</v>
      </c>
      <c r="BU132" s="226">
        <v>0</v>
      </c>
      <c r="BV132" s="226">
        <f t="shared" si="83"/>
        <v>0</v>
      </c>
      <c r="BW132" s="225">
        <f t="shared" si="84"/>
        <v>0</v>
      </c>
      <c r="BX132" s="227">
        <f t="shared" si="85"/>
        <v>0</v>
      </c>
      <c r="BY132" s="228">
        <v>0</v>
      </c>
      <c r="BZ132" s="228">
        <f t="shared" si="86"/>
        <v>0</v>
      </c>
      <c r="CA132" s="228">
        <f t="shared" si="87"/>
        <v>0</v>
      </c>
      <c r="CB132" s="228">
        <v>0</v>
      </c>
      <c r="CC132" s="228">
        <f t="shared" si="88"/>
        <v>0</v>
      </c>
      <c r="CD132" s="227">
        <f t="shared" si="89"/>
        <v>0</v>
      </c>
      <c r="CE132" s="395">
        <f t="shared" si="90"/>
        <v>0</v>
      </c>
      <c r="CF132" s="396">
        <v>0</v>
      </c>
      <c r="CG132" s="396">
        <f t="shared" si="100"/>
        <v>0</v>
      </c>
      <c r="CH132" s="396">
        <f t="shared" si="91"/>
        <v>0</v>
      </c>
      <c r="CI132" s="396">
        <v>0</v>
      </c>
      <c r="CJ132" s="396">
        <f t="shared" si="101"/>
        <v>0</v>
      </c>
      <c r="CK132" s="395">
        <f t="shared" si="92"/>
        <v>0</v>
      </c>
      <c r="CL132" s="229">
        <f t="shared" si="93"/>
        <v>0</v>
      </c>
      <c r="CM132" s="230">
        <v>0</v>
      </c>
      <c r="CN132" s="230">
        <f t="shared" si="96"/>
        <v>0</v>
      </c>
      <c r="CO132" s="230">
        <f t="shared" si="97"/>
        <v>0</v>
      </c>
      <c r="CP132" s="230">
        <v>0</v>
      </c>
      <c r="CQ132" s="230">
        <f t="shared" si="98"/>
        <v>0</v>
      </c>
      <c r="CR132" s="229">
        <f t="shared" si="99"/>
        <v>0</v>
      </c>
    </row>
    <row r="133" spans="1:96">
      <c r="A133" s="232"/>
      <c r="B133" s="232"/>
      <c r="C133" s="233" t="s">
        <v>145</v>
      </c>
      <c r="D133" s="234" t="s">
        <v>146</v>
      </c>
      <c r="E133" s="213">
        <v>0</v>
      </c>
      <c r="F133" s="213"/>
      <c r="G133" s="214">
        <v>0</v>
      </c>
      <c r="H133" s="213"/>
      <c r="I133" s="214">
        <v>0</v>
      </c>
      <c r="J133" s="213"/>
      <c r="K133" s="214">
        <v>0</v>
      </c>
      <c r="L133" s="213"/>
      <c r="M133" s="214">
        <v>0</v>
      </c>
      <c r="N133" s="214"/>
      <c r="O133" s="214">
        <v>0</v>
      </c>
      <c r="P133" s="214"/>
      <c r="Q133" s="214">
        <v>0</v>
      </c>
      <c r="R133" s="214"/>
      <c r="S133" s="214">
        <v>0</v>
      </c>
      <c r="T133" s="214"/>
      <c r="U133" s="214">
        <f t="shared" si="95"/>
        <v>0</v>
      </c>
      <c r="V133" s="214"/>
      <c r="W133" s="214">
        <v>0</v>
      </c>
      <c r="X133" s="214"/>
      <c r="Y133" s="235">
        <v>0.2</v>
      </c>
      <c r="Z133" s="236"/>
      <c r="AA133" s="377">
        <f t="shared" si="76"/>
        <v>0</v>
      </c>
      <c r="AB133" s="378">
        <v>0</v>
      </c>
      <c r="AC133" s="377">
        <f t="shared" si="94"/>
        <v>0</v>
      </c>
      <c r="AD133" s="375">
        <f t="shared" si="77"/>
        <v>0</v>
      </c>
      <c r="AE133" s="375">
        <v>0</v>
      </c>
      <c r="AF133" s="377">
        <f t="shared" si="78"/>
        <v>0</v>
      </c>
      <c r="AG133" s="377">
        <f t="shared" si="79"/>
        <v>0</v>
      </c>
      <c r="AH133" s="217">
        <f t="shared" si="102"/>
        <v>0</v>
      </c>
      <c r="AI133" s="237">
        <v>46.739999999999974</v>
      </c>
      <c r="AJ133" s="217">
        <f t="shared" si="103"/>
        <v>0</v>
      </c>
      <c r="AK133" s="237">
        <f t="shared" si="104"/>
        <v>46.739999999999974</v>
      </c>
      <c r="AL133" s="237">
        <v>45.980000000000025</v>
      </c>
      <c r="AM133" s="217">
        <f t="shared" si="105"/>
        <v>0</v>
      </c>
      <c r="AN133" s="237">
        <f t="shared" si="106"/>
        <v>45.980000000000025</v>
      </c>
      <c r="AO133" s="218">
        <f t="shared" si="107"/>
        <v>0</v>
      </c>
      <c r="AP133" s="218">
        <v>0</v>
      </c>
      <c r="AQ133" s="218">
        <f t="shared" si="108"/>
        <v>0</v>
      </c>
      <c r="AR133" s="238">
        <f t="shared" si="109"/>
        <v>0</v>
      </c>
      <c r="AS133" s="218">
        <v>0</v>
      </c>
      <c r="AT133" s="218">
        <f t="shared" si="110"/>
        <v>0</v>
      </c>
      <c r="AU133" s="238">
        <f t="shared" si="111"/>
        <v>0</v>
      </c>
      <c r="AV133" s="219">
        <f t="shared" si="126"/>
        <v>0</v>
      </c>
      <c r="AW133" s="219">
        <v>0</v>
      </c>
      <c r="AX133" s="220">
        <f t="shared" si="112"/>
        <v>0</v>
      </c>
      <c r="AY133" s="219">
        <f t="shared" si="113"/>
        <v>0</v>
      </c>
      <c r="AZ133" s="220">
        <v>0</v>
      </c>
      <c r="BA133" s="220">
        <f t="shared" si="114"/>
        <v>0</v>
      </c>
      <c r="BB133" s="219">
        <f t="shared" si="115"/>
        <v>0</v>
      </c>
      <c r="BC133" s="221">
        <f t="shared" si="116"/>
        <v>0</v>
      </c>
      <c r="BD133" s="222">
        <v>0</v>
      </c>
      <c r="BE133" s="222">
        <f t="shared" si="117"/>
        <v>0</v>
      </c>
      <c r="BF133" s="221">
        <f t="shared" si="118"/>
        <v>0</v>
      </c>
      <c r="BG133" s="222">
        <v>0</v>
      </c>
      <c r="BH133" s="222">
        <f t="shared" si="119"/>
        <v>0</v>
      </c>
      <c r="BI133" s="221">
        <f t="shared" si="120"/>
        <v>0</v>
      </c>
      <c r="BJ133" s="223">
        <f t="shared" si="121"/>
        <v>0</v>
      </c>
      <c r="BK133" s="224">
        <v>0</v>
      </c>
      <c r="BL133" s="224">
        <f t="shared" si="122"/>
        <v>0</v>
      </c>
      <c r="BM133" s="224">
        <f t="shared" si="123"/>
        <v>0</v>
      </c>
      <c r="BN133" s="224">
        <v>0</v>
      </c>
      <c r="BO133" s="224">
        <f t="shared" si="124"/>
        <v>0</v>
      </c>
      <c r="BP133" s="223">
        <f t="shared" si="125"/>
        <v>0</v>
      </c>
      <c r="BQ133" s="225">
        <f t="shared" si="80"/>
        <v>0</v>
      </c>
      <c r="BR133" s="226">
        <v>0</v>
      </c>
      <c r="BS133" s="226">
        <f t="shared" si="81"/>
        <v>0</v>
      </c>
      <c r="BT133" s="226">
        <f t="shared" si="82"/>
        <v>0</v>
      </c>
      <c r="BU133" s="226">
        <v>0</v>
      </c>
      <c r="BV133" s="226">
        <f t="shared" si="83"/>
        <v>0</v>
      </c>
      <c r="BW133" s="225">
        <f t="shared" si="84"/>
        <v>0</v>
      </c>
      <c r="BX133" s="227">
        <f t="shared" si="85"/>
        <v>0</v>
      </c>
      <c r="BY133" s="228">
        <v>0</v>
      </c>
      <c r="BZ133" s="228">
        <f t="shared" si="86"/>
        <v>0</v>
      </c>
      <c r="CA133" s="228">
        <f t="shared" si="87"/>
        <v>0</v>
      </c>
      <c r="CB133" s="228">
        <v>0</v>
      </c>
      <c r="CC133" s="228">
        <f t="shared" si="88"/>
        <v>0</v>
      </c>
      <c r="CD133" s="227">
        <f t="shared" si="89"/>
        <v>0</v>
      </c>
      <c r="CE133" s="395">
        <f t="shared" si="90"/>
        <v>0</v>
      </c>
      <c r="CF133" s="396">
        <v>0</v>
      </c>
      <c r="CG133" s="396">
        <f t="shared" si="100"/>
        <v>0</v>
      </c>
      <c r="CH133" s="396">
        <f t="shared" si="91"/>
        <v>0</v>
      </c>
      <c r="CI133" s="396">
        <v>0</v>
      </c>
      <c r="CJ133" s="396">
        <f t="shared" si="101"/>
        <v>0</v>
      </c>
      <c r="CK133" s="395">
        <f t="shared" si="92"/>
        <v>0</v>
      </c>
      <c r="CL133" s="229">
        <f t="shared" si="93"/>
        <v>0</v>
      </c>
      <c r="CM133" s="230">
        <v>0</v>
      </c>
      <c r="CN133" s="230">
        <f t="shared" si="96"/>
        <v>0</v>
      </c>
      <c r="CO133" s="230">
        <f t="shared" si="97"/>
        <v>0</v>
      </c>
      <c r="CP133" s="230">
        <v>0</v>
      </c>
      <c r="CQ133" s="230">
        <f t="shared" si="98"/>
        <v>0</v>
      </c>
      <c r="CR133" s="229">
        <f t="shared" si="99"/>
        <v>0</v>
      </c>
    </row>
    <row r="134" spans="1:96">
      <c r="A134" s="232"/>
      <c r="B134" s="232"/>
      <c r="C134" s="233" t="s">
        <v>147</v>
      </c>
      <c r="D134" s="252" t="s">
        <v>148</v>
      </c>
      <c r="E134" s="213">
        <v>282.93</v>
      </c>
      <c r="F134" s="213"/>
      <c r="G134" s="214">
        <v>0</v>
      </c>
      <c r="H134" s="213"/>
      <c r="I134" s="214">
        <v>0</v>
      </c>
      <c r="J134" s="213"/>
      <c r="K134" s="214">
        <v>-1.1368683772161603E-13</v>
      </c>
      <c r="L134" s="213"/>
      <c r="M134" s="214">
        <v>0</v>
      </c>
      <c r="N134" s="214"/>
      <c r="O134" s="214">
        <v>0</v>
      </c>
      <c r="P134" s="214"/>
      <c r="Q134" s="214">
        <v>0</v>
      </c>
      <c r="R134" s="214"/>
      <c r="S134" s="214">
        <v>1.1368683772161603E-13</v>
      </c>
      <c r="T134" s="214"/>
      <c r="U134" s="214">
        <f t="shared" si="95"/>
        <v>0</v>
      </c>
      <c r="V134" s="214"/>
      <c r="W134" s="214">
        <v>282.93</v>
      </c>
      <c r="X134" s="214"/>
      <c r="Y134" s="235">
        <v>0.2</v>
      </c>
      <c r="Z134" s="236"/>
      <c r="AA134" s="377">
        <f t="shared" si="76"/>
        <v>282.93</v>
      </c>
      <c r="AB134" s="378">
        <v>453.12000000000108</v>
      </c>
      <c r="AC134" s="377">
        <f t="shared" si="94"/>
        <v>4.72</v>
      </c>
      <c r="AD134" s="375">
        <f t="shared" si="77"/>
        <v>457.84000000000111</v>
      </c>
      <c r="AE134" s="378">
        <v>446.74999999999955</v>
      </c>
      <c r="AF134" s="377">
        <f t="shared" si="78"/>
        <v>4.72</v>
      </c>
      <c r="AG134" s="377">
        <f t="shared" si="79"/>
        <v>451.46999999999957</v>
      </c>
      <c r="AH134" s="217">
        <f t="shared" si="102"/>
        <v>282.93</v>
      </c>
      <c r="AI134" s="237">
        <v>304.54000000000025</v>
      </c>
      <c r="AJ134" s="217">
        <f t="shared" si="103"/>
        <v>4.72</v>
      </c>
      <c r="AK134" s="237">
        <f t="shared" si="104"/>
        <v>309.26000000000028</v>
      </c>
      <c r="AL134" s="237">
        <v>300.45000000000027</v>
      </c>
      <c r="AM134" s="217">
        <f t="shared" si="105"/>
        <v>4.72</v>
      </c>
      <c r="AN134" s="237">
        <f t="shared" si="106"/>
        <v>305.1700000000003</v>
      </c>
      <c r="AO134" s="218">
        <f t="shared" si="107"/>
        <v>0</v>
      </c>
      <c r="AP134" s="218">
        <v>0</v>
      </c>
      <c r="AQ134" s="218">
        <f t="shared" si="108"/>
        <v>0</v>
      </c>
      <c r="AR134" s="238">
        <f t="shared" si="109"/>
        <v>0</v>
      </c>
      <c r="AS134" s="218">
        <v>0</v>
      </c>
      <c r="AT134" s="218">
        <f t="shared" si="110"/>
        <v>0</v>
      </c>
      <c r="AU134" s="238">
        <f t="shared" si="111"/>
        <v>0</v>
      </c>
      <c r="AV134" s="219">
        <f t="shared" si="126"/>
        <v>0</v>
      </c>
      <c r="AW134" s="219">
        <v>0</v>
      </c>
      <c r="AX134" s="220">
        <f t="shared" si="112"/>
        <v>0</v>
      </c>
      <c r="AY134" s="219">
        <f t="shared" si="113"/>
        <v>0</v>
      </c>
      <c r="AZ134" s="220">
        <v>0</v>
      </c>
      <c r="BA134" s="220">
        <f t="shared" si="114"/>
        <v>0</v>
      </c>
      <c r="BB134" s="219">
        <f t="shared" si="115"/>
        <v>0</v>
      </c>
      <c r="BC134" s="221">
        <f t="shared" si="116"/>
        <v>-1.1368683772161603E-13</v>
      </c>
      <c r="BD134" s="222">
        <v>0</v>
      </c>
      <c r="BE134" s="222">
        <f t="shared" si="117"/>
        <v>0</v>
      </c>
      <c r="BF134" s="221">
        <f t="shared" si="118"/>
        <v>0</v>
      </c>
      <c r="BG134" s="222">
        <v>0</v>
      </c>
      <c r="BH134" s="222">
        <f t="shared" si="119"/>
        <v>0</v>
      </c>
      <c r="BI134" s="221">
        <f t="shared" si="120"/>
        <v>0</v>
      </c>
      <c r="BJ134" s="223">
        <f t="shared" si="121"/>
        <v>0</v>
      </c>
      <c r="BK134" s="224">
        <v>0</v>
      </c>
      <c r="BL134" s="224">
        <f t="shared" si="122"/>
        <v>0</v>
      </c>
      <c r="BM134" s="224">
        <f t="shared" si="123"/>
        <v>0</v>
      </c>
      <c r="BN134" s="224">
        <v>0</v>
      </c>
      <c r="BO134" s="224">
        <f t="shared" si="124"/>
        <v>0</v>
      </c>
      <c r="BP134" s="223">
        <f t="shared" si="125"/>
        <v>0</v>
      </c>
      <c r="BQ134" s="225">
        <f t="shared" si="80"/>
        <v>0</v>
      </c>
      <c r="BR134" s="226">
        <v>0</v>
      </c>
      <c r="BS134" s="226">
        <f t="shared" si="81"/>
        <v>0</v>
      </c>
      <c r="BT134" s="226">
        <f t="shared" si="82"/>
        <v>0</v>
      </c>
      <c r="BU134" s="226">
        <v>0</v>
      </c>
      <c r="BV134" s="226">
        <f t="shared" si="83"/>
        <v>0</v>
      </c>
      <c r="BW134" s="225">
        <f t="shared" si="84"/>
        <v>0</v>
      </c>
      <c r="BX134" s="227">
        <f t="shared" si="85"/>
        <v>0</v>
      </c>
      <c r="BY134" s="228">
        <v>0</v>
      </c>
      <c r="BZ134" s="228">
        <f t="shared" si="86"/>
        <v>0</v>
      </c>
      <c r="CA134" s="228">
        <f t="shared" si="87"/>
        <v>0</v>
      </c>
      <c r="CB134" s="228">
        <v>0</v>
      </c>
      <c r="CC134" s="228">
        <f t="shared" si="88"/>
        <v>0</v>
      </c>
      <c r="CD134" s="227">
        <f t="shared" si="89"/>
        <v>0</v>
      </c>
      <c r="CE134" s="395">
        <f t="shared" si="90"/>
        <v>1.1368683772161603E-13</v>
      </c>
      <c r="CF134" s="396">
        <v>0</v>
      </c>
      <c r="CG134" s="396">
        <f t="shared" si="100"/>
        <v>0</v>
      </c>
      <c r="CH134" s="396">
        <f t="shared" si="91"/>
        <v>0</v>
      </c>
      <c r="CI134" s="396">
        <v>0</v>
      </c>
      <c r="CJ134" s="396">
        <f t="shared" si="101"/>
        <v>0</v>
      </c>
      <c r="CK134" s="395">
        <f t="shared" si="92"/>
        <v>0</v>
      </c>
      <c r="CL134" s="229">
        <f t="shared" si="93"/>
        <v>0</v>
      </c>
      <c r="CM134" s="230">
        <v>0</v>
      </c>
      <c r="CN134" s="230">
        <f t="shared" si="96"/>
        <v>0</v>
      </c>
      <c r="CO134" s="230">
        <f t="shared" si="97"/>
        <v>0</v>
      </c>
      <c r="CP134" s="230">
        <v>0</v>
      </c>
      <c r="CQ134" s="230">
        <f t="shared" si="98"/>
        <v>0</v>
      </c>
      <c r="CR134" s="229">
        <f t="shared" si="99"/>
        <v>0</v>
      </c>
    </row>
    <row r="135" spans="1:96">
      <c r="A135" s="232"/>
      <c r="B135" s="232"/>
      <c r="C135" s="233" t="s">
        <v>147</v>
      </c>
      <c r="D135" s="252" t="s">
        <v>149</v>
      </c>
      <c r="E135" s="213">
        <v>380.61</v>
      </c>
      <c r="F135" s="213"/>
      <c r="G135" s="214">
        <v>0</v>
      </c>
      <c r="H135" s="213"/>
      <c r="I135" s="214">
        <v>0</v>
      </c>
      <c r="J135" s="213"/>
      <c r="K135" s="214">
        <v>-5.6843418860808015E-14</v>
      </c>
      <c r="L135" s="213"/>
      <c r="M135" s="214">
        <v>0</v>
      </c>
      <c r="N135" s="214"/>
      <c r="O135" s="214">
        <v>0</v>
      </c>
      <c r="P135" s="214"/>
      <c r="Q135" s="214">
        <v>0</v>
      </c>
      <c r="R135" s="214"/>
      <c r="S135" s="214">
        <v>5.6843418860808015E-14</v>
      </c>
      <c r="T135" s="214"/>
      <c r="U135" s="214">
        <f t="shared" si="95"/>
        <v>0</v>
      </c>
      <c r="V135" s="214"/>
      <c r="W135" s="214">
        <v>380.61</v>
      </c>
      <c r="X135" s="214"/>
      <c r="Y135" s="235">
        <v>0.2</v>
      </c>
      <c r="Z135" s="236"/>
      <c r="AA135" s="377">
        <f t="shared" si="76"/>
        <v>380.61</v>
      </c>
      <c r="AB135" s="378">
        <v>608.63999999999965</v>
      </c>
      <c r="AC135" s="377">
        <f t="shared" si="94"/>
        <v>6.34</v>
      </c>
      <c r="AD135" s="375">
        <f t="shared" si="77"/>
        <v>614.97999999999968</v>
      </c>
      <c r="AE135" s="378">
        <v>599.73000000000059</v>
      </c>
      <c r="AF135" s="377">
        <f t="shared" si="78"/>
        <v>6.34</v>
      </c>
      <c r="AG135" s="377">
        <f t="shared" si="79"/>
        <v>606.07000000000062</v>
      </c>
      <c r="AH135" s="217">
        <f t="shared" si="102"/>
        <v>380.61</v>
      </c>
      <c r="AI135" s="237">
        <v>367.71999999999969</v>
      </c>
      <c r="AJ135" s="217">
        <f t="shared" si="103"/>
        <v>6.34</v>
      </c>
      <c r="AK135" s="237">
        <f t="shared" si="104"/>
        <v>374.05999999999966</v>
      </c>
      <c r="AL135" s="237">
        <v>362.60999999999996</v>
      </c>
      <c r="AM135" s="217">
        <f t="shared" si="105"/>
        <v>6.34</v>
      </c>
      <c r="AN135" s="237">
        <f t="shared" si="106"/>
        <v>368.94999999999993</v>
      </c>
      <c r="AO135" s="218">
        <f t="shared" si="107"/>
        <v>0</v>
      </c>
      <c r="AP135" s="218">
        <v>0</v>
      </c>
      <c r="AQ135" s="218">
        <f t="shared" si="108"/>
        <v>0</v>
      </c>
      <c r="AR135" s="238">
        <f t="shared" si="109"/>
        <v>0</v>
      </c>
      <c r="AS135" s="218">
        <v>0</v>
      </c>
      <c r="AT135" s="218">
        <f t="shared" si="110"/>
        <v>0</v>
      </c>
      <c r="AU135" s="238">
        <f t="shared" si="111"/>
        <v>0</v>
      </c>
      <c r="AV135" s="219">
        <f t="shared" si="126"/>
        <v>0</v>
      </c>
      <c r="AW135" s="219">
        <v>0</v>
      </c>
      <c r="AX135" s="220">
        <f t="shared" si="112"/>
        <v>0</v>
      </c>
      <c r="AY135" s="219">
        <f t="shared" si="113"/>
        <v>0</v>
      </c>
      <c r="AZ135" s="220">
        <v>0</v>
      </c>
      <c r="BA135" s="220">
        <f t="shared" si="114"/>
        <v>0</v>
      </c>
      <c r="BB135" s="219">
        <f t="shared" si="115"/>
        <v>0</v>
      </c>
      <c r="BC135" s="221">
        <f t="shared" si="116"/>
        <v>-5.6843418860808015E-14</v>
      </c>
      <c r="BD135" s="222">
        <v>0</v>
      </c>
      <c r="BE135" s="222">
        <f t="shared" si="117"/>
        <v>0</v>
      </c>
      <c r="BF135" s="221">
        <f t="shared" si="118"/>
        <v>0</v>
      </c>
      <c r="BG135" s="222">
        <v>0</v>
      </c>
      <c r="BH135" s="222">
        <f t="shared" si="119"/>
        <v>0</v>
      </c>
      <c r="BI135" s="221">
        <f t="shared" si="120"/>
        <v>0</v>
      </c>
      <c r="BJ135" s="223">
        <f t="shared" si="121"/>
        <v>0</v>
      </c>
      <c r="BK135" s="224">
        <v>0</v>
      </c>
      <c r="BL135" s="224">
        <f t="shared" si="122"/>
        <v>0</v>
      </c>
      <c r="BM135" s="224">
        <f t="shared" si="123"/>
        <v>0</v>
      </c>
      <c r="BN135" s="224">
        <v>0</v>
      </c>
      <c r="BO135" s="224">
        <f t="shared" si="124"/>
        <v>0</v>
      </c>
      <c r="BP135" s="223">
        <f t="shared" si="125"/>
        <v>0</v>
      </c>
      <c r="BQ135" s="225">
        <f t="shared" si="80"/>
        <v>0</v>
      </c>
      <c r="BR135" s="226">
        <v>0</v>
      </c>
      <c r="BS135" s="226">
        <f t="shared" si="81"/>
        <v>0</v>
      </c>
      <c r="BT135" s="226">
        <f t="shared" si="82"/>
        <v>0</v>
      </c>
      <c r="BU135" s="226">
        <v>0</v>
      </c>
      <c r="BV135" s="226">
        <f t="shared" si="83"/>
        <v>0</v>
      </c>
      <c r="BW135" s="225">
        <f t="shared" si="84"/>
        <v>0</v>
      </c>
      <c r="BX135" s="227">
        <f t="shared" si="85"/>
        <v>0</v>
      </c>
      <c r="BY135" s="228">
        <v>0</v>
      </c>
      <c r="BZ135" s="228">
        <f t="shared" si="86"/>
        <v>0</v>
      </c>
      <c r="CA135" s="228">
        <f t="shared" si="87"/>
        <v>0</v>
      </c>
      <c r="CB135" s="228">
        <v>0</v>
      </c>
      <c r="CC135" s="228">
        <f t="shared" si="88"/>
        <v>0</v>
      </c>
      <c r="CD135" s="227">
        <f t="shared" si="89"/>
        <v>0</v>
      </c>
      <c r="CE135" s="395">
        <f t="shared" si="90"/>
        <v>5.6843418860808015E-14</v>
      </c>
      <c r="CF135" s="396">
        <v>0</v>
      </c>
      <c r="CG135" s="396">
        <f t="shared" si="100"/>
        <v>0</v>
      </c>
      <c r="CH135" s="396">
        <f t="shared" si="91"/>
        <v>0</v>
      </c>
      <c r="CI135" s="396">
        <v>0</v>
      </c>
      <c r="CJ135" s="396">
        <f t="shared" si="101"/>
        <v>0</v>
      </c>
      <c r="CK135" s="395">
        <f t="shared" si="92"/>
        <v>0</v>
      </c>
      <c r="CL135" s="229">
        <f t="shared" si="93"/>
        <v>0</v>
      </c>
      <c r="CM135" s="230">
        <v>0</v>
      </c>
      <c r="CN135" s="230">
        <f t="shared" si="96"/>
        <v>0</v>
      </c>
      <c r="CO135" s="230">
        <f t="shared" si="97"/>
        <v>0</v>
      </c>
      <c r="CP135" s="230">
        <v>0</v>
      </c>
      <c r="CQ135" s="230">
        <f t="shared" si="98"/>
        <v>0</v>
      </c>
      <c r="CR135" s="229">
        <f t="shared" si="99"/>
        <v>0</v>
      </c>
    </row>
    <row r="136" spans="1:96">
      <c r="A136" s="232"/>
      <c r="B136" s="232"/>
      <c r="C136" s="233" t="s">
        <v>147</v>
      </c>
      <c r="D136" s="252" t="s">
        <v>150</v>
      </c>
      <c r="E136" s="213">
        <v>0</v>
      </c>
      <c r="F136" s="213"/>
      <c r="G136" s="214">
        <v>0</v>
      </c>
      <c r="H136" s="213"/>
      <c r="I136" s="214">
        <v>0</v>
      </c>
      <c r="J136" s="213"/>
      <c r="K136" s="214">
        <v>0</v>
      </c>
      <c r="L136" s="213"/>
      <c r="M136" s="214">
        <v>0</v>
      </c>
      <c r="N136" s="214"/>
      <c r="O136" s="214">
        <v>0</v>
      </c>
      <c r="P136" s="214"/>
      <c r="Q136" s="214">
        <v>0</v>
      </c>
      <c r="R136" s="214"/>
      <c r="S136" s="214">
        <v>0</v>
      </c>
      <c r="T136" s="214"/>
      <c r="U136" s="214">
        <f t="shared" si="95"/>
        <v>0</v>
      </c>
      <c r="V136" s="214"/>
      <c r="W136" s="214">
        <v>0</v>
      </c>
      <c r="X136" s="214"/>
      <c r="Y136" s="235">
        <v>0.2</v>
      </c>
      <c r="Z136" s="236"/>
      <c r="AA136" s="377">
        <f t="shared" si="76"/>
        <v>0</v>
      </c>
      <c r="AB136" s="378">
        <v>0</v>
      </c>
      <c r="AC136" s="377">
        <f t="shared" si="94"/>
        <v>0</v>
      </c>
      <c r="AD136" s="375">
        <f t="shared" si="77"/>
        <v>0</v>
      </c>
      <c r="AE136" s="378">
        <v>0</v>
      </c>
      <c r="AF136" s="377">
        <f t="shared" si="78"/>
        <v>0</v>
      </c>
      <c r="AG136" s="377">
        <f t="shared" si="79"/>
        <v>0</v>
      </c>
      <c r="AH136" s="217">
        <f t="shared" si="102"/>
        <v>0</v>
      </c>
      <c r="AI136" s="237">
        <v>0</v>
      </c>
      <c r="AJ136" s="217">
        <f t="shared" si="103"/>
        <v>0</v>
      </c>
      <c r="AK136" s="237">
        <f t="shared" si="104"/>
        <v>0</v>
      </c>
      <c r="AL136" s="237">
        <v>0</v>
      </c>
      <c r="AM136" s="217">
        <f t="shared" si="105"/>
        <v>0</v>
      </c>
      <c r="AN136" s="237">
        <f t="shared" si="106"/>
        <v>0</v>
      </c>
      <c r="AO136" s="218">
        <f t="shared" si="107"/>
        <v>0</v>
      </c>
      <c r="AP136" s="218">
        <v>0</v>
      </c>
      <c r="AQ136" s="218">
        <f t="shared" si="108"/>
        <v>0</v>
      </c>
      <c r="AR136" s="238">
        <f t="shared" si="109"/>
        <v>0</v>
      </c>
      <c r="AS136" s="218">
        <v>0</v>
      </c>
      <c r="AT136" s="218">
        <f t="shared" si="110"/>
        <v>0</v>
      </c>
      <c r="AU136" s="238">
        <f t="shared" si="111"/>
        <v>0</v>
      </c>
      <c r="AV136" s="219">
        <f t="shared" si="126"/>
        <v>0</v>
      </c>
      <c r="AW136" s="219">
        <v>0</v>
      </c>
      <c r="AX136" s="220">
        <f t="shared" si="112"/>
        <v>0</v>
      </c>
      <c r="AY136" s="219">
        <f t="shared" si="113"/>
        <v>0</v>
      </c>
      <c r="AZ136" s="220">
        <v>0</v>
      </c>
      <c r="BA136" s="220">
        <f t="shared" si="114"/>
        <v>0</v>
      </c>
      <c r="BB136" s="219">
        <f t="shared" si="115"/>
        <v>0</v>
      </c>
      <c r="BC136" s="221">
        <f t="shared" si="116"/>
        <v>0</v>
      </c>
      <c r="BD136" s="222">
        <v>0</v>
      </c>
      <c r="BE136" s="222">
        <f t="shared" si="117"/>
        <v>0</v>
      </c>
      <c r="BF136" s="221">
        <f t="shared" si="118"/>
        <v>0</v>
      </c>
      <c r="BG136" s="222">
        <v>0</v>
      </c>
      <c r="BH136" s="222">
        <f t="shared" si="119"/>
        <v>0</v>
      </c>
      <c r="BI136" s="221">
        <f t="shared" si="120"/>
        <v>0</v>
      </c>
      <c r="BJ136" s="223">
        <f t="shared" si="121"/>
        <v>0</v>
      </c>
      <c r="BK136" s="224">
        <v>0</v>
      </c>
      <c r="BL136" s="224">
        <f t="shared" si="122"/>
        <v>0</v>
      </c>
      <c r="BM136" s="224">
        <f t="shared" si="123"/>
        <v>0</v>
      </c>
      <c r="BN136" s="224">
        <v>0</v>
      </c>
      <c r="BO136" s="224">
        <f t="shared" si="124"/>
        <v>0</v>
      </c>
      <c r="BP136" s="223">
        <f t="shared" si="125"/>
        <v>0</v>
      </c>
      <c r="BQ136" s="225">
        <f t="shared" si="80"/>
        <v>0</v>
      </c>
      <c r="BR136" s="226">
        <v>0</v>
      </c>
      <c r="BS136" s="226">
        <f t="shared" si="81"/>
        <v>0</v>
      </c>
      <c r="BT136" s="226">
        <f t="shared" si="82"/>
        <v>0</v>
      </c>
      <c r="BU136" s="226">
        <v>0</v>
      </c>
      <c r="BV136" s="226">
        <f t="shared" si="83"/>
        <v>0</v>
      </c>
      <c r="BW136" s="225">
        <f t="shared" si="84"/>
        <v>0</v>
      </c>
      <c r="BX136" s="227">
        <f t="shared" si="85"/>
        <v>0</v>
      </c>
      <c r="BY136" s="228">
        <v>0</v>
      </c>
      <c r="BZ136" s="228">
        <f t="shared" si="86"/>
        <v>0</v>
      </c>
      <c r="CA136" s="228">
        <f t="shared" si="87"/>
        <v>0</v>
      </c>
      <c r="CB136" s="228">
        <v>0</v>
      </c>
      <c r="CC136" s="228">
        <f t="shared" si="88"/>
        <v>0</v>
      </c>
      <c r="CD136" s="227">
        <f t="shared" si="89"/>
        <v>0</v>
      </c>
      <c r="CE136" s="395">
        <f t="shared" si="90"/>
        <v>0</v>
      </c>
      <c r="CF136" s="396">
        <v>0</v>
      </c>
      <c r="CG136" s="396">
        <f t="shared" si="100"/>
        <v>0</v>
      </c>
      <c r="CH136" s="396">
        <f t="shared" si="91"/>
        <v>0</v>
      </c>
      <c r="CI136" s="396">
        <v>0</v>
      </c>
      <c r="CJ136" s="396">
        <f t="shared" si="101"/>
        <v>0</v>
      </c>
      <c r="CK136" s="395">
        <f t="shared" si="92"/>
        <v>0</v>
      </c>
      <c r="CL136" s="229">
        <f t="shared" si="93"/>
        <v>0</v>
      </c>
      <c r="CM136" s="230">
        <v>0</v>
      </c>
      <c r="CN136" s="230">
        <f t="shared" si="96"/>
        <v>0</v>
      </c>
      <c r="CO136" s="230">
        <f t="shared" si="97"/>
        <v>0</v>
      </c>
      <c r="CP136" s="230">
        <v>0</v>
      </c>
      <c r="CQ136" s="230">
        <f t="shared" si="98"/>
        <v>0</v>
      </c>
      <c r="CR136" s="229">
        <f t="shared" si="99"/>
        <v>0</v>
      </c>
    </row>
    <row r="137" spans="1:96">
      <c r="A137" s="232"/>
      <c r="B137" s="232"/>
      <c r="C137" s="233" t="s">
        <v>147</v>
      </c>
      <c r="D137" s="252" t="s">
        <v>151</v>
      </c>
      <c r="E137" s="213">
        <v>0.09</v>
      </c>
      <c r="F137" s="213"/>
      <c r="G137" s="214">
        <v>0</v>
      </c>
      <c r="H137" s="213"/>
      <c r="I137" s="214">
        <v>0</v>
      </c>
      <c r="J137" s="213"/>
      <c r="K137" s="214">
        <v>0</v>
      </c>
      <c r="L137" s="213"/>
      <c r="M137" s="214">
        <v>0</v>
      </c>
      <c r="N137" s="214"/>
      <c r="O137" s="214">
        <v>0</v>
      </c>
      <c r="P137" s="214"/>
      <c r="Q137" s="214">
        <v>0</v>
      </c>
      <c r="R137" s="214"/>
      <c r="S137" s="214">
        <v>0</v>
      </c>
      <c r="T137" s="214"/>
      <c r="U137" s="214">
        <f t="shared" si="95"/>
        <v>0</v>
      </c>
      <c r="V137" s="214"/>
      <c r="W137" s="214">
        <v>0.09</v>
      </c>
      <c r="X137" s="214"/>
      <c r="Y137" s="235">
        <v>0.2</v>
      </c>
      <c r="Z137" s="236"/>
      <c r="AA137" s="377">
        <f t="shared" ref="AA137:AA191" si="127">W137</f>
        <v>0.09</v>
      </c>
      <c r="AB137" s="378">
        <v>0</v>
      </c>
      <c r="AC137" s="377">
        <f t="shared" si="94"/>
        <v>0</v>
      </c>
      <c r="AD137" s="375">
        <f t="shared" ref="AD137:AD189" si="128">AB137+AC137</f>
        <v>0</v>
      </c>
      <c r="AE137" s="378">
        <v>0</v>
      </c>
      <c r="AF137" s="377">
        <f t="shared" ref="AF137:AF189" si="129">ROUND(AC137*$AC$1,2)</f>
        <v>0</v>
      </c>
      <c r="AG137" s="377">
        <f t="shared" ref="AG137:AG189" si="130">AE137+AF137</f>
        <v>0</v>
      </c>
      <c r="AH137" s="217">
        <f t="shared" si="102"/>
        <v>0.09</v>
      </c>
      <c r="AI137" s="237">
        <v>471.63000000000045</v>
      </c>
      <c r="AJ137" s="217">
        <f t="shared" si="103"/>
        <v>0</v>
      </c>
      <c r="AK137" s="237">
        <f t="shared" si="104"/>
        <v>471.63000000000045</v>
      </c>
      <c r="AL137" s="237">
        <v>464.44999999999953</v>
      </c>
      <c r="AM137" s="217">
        <f t="shared" si="105"/>
        <v>0</v>
      </c>
      <c r="AN137" s="237">
        <f t="shared" si="106"/>
        <v>464.44999999999953</v>
      </c>
      <c r="AO137" s="218">
        <f t="shared" si="107"/>
        <v>0</v>
      </c>
      <c r="AP137" s="218">
        <v>988.94999999999959</v>
      </c>
      <c r="AQ137" s="218">
        <f t="shared" si="108"/>
        <v>0</v>
      </c>
      <c r="AR137" s="238">
        <f t="shared" si="109"/>
        <v>988.94999999999959</v>
      </c>
      <c r="AS137" s="218">
        <v>974.13000000000068</v>
      </c>
      <c r="AT137" s="218">
        <f t="shared" si="110"/>
        <v>0</v>
      </c>
      <c r="AU137" s="238">
        <f t="shared" si="111"/>
        <v>974.13000000000068</v>
      </c>
      <c r="AV137" s="219">
        <f t="shared" si="126"/>
        <v>0</v>
      </c>
      <c r="AW137" s="219">
        <v>0</v>
      </c>
      <c r="AX137" s="220">
        <f t="shared" si="112"/>
        <v>0</v>
      </c>
      <c r="AY137" s="219">
        <f t="shared" si="113"/>
        <v>0</v>
      </c>
      <c r="AZ137" s="220">
        <v>0</v>
      </c>
      <c r="BA137" s="220">
        <f t="shared" si="114"/>
        <v>0</v>
      </c>
      <c r="BB137" s="219">
        <f t="shared" si="115"/>
        <v>0</v>
      </c>
      <c r="BC137" s="221">
        <f t="shared" si="116"/>
        <v>0</v>
      </c>
      <c r="BD137" s="222">
        <v>0</v>
      </c>
      <c r="BE137" s="222">
        <f t="shared" si="117"/>
        <v>0</v>
      </c>
      <c r="BF137" s="221">
        <f t="shared" si="118"/>
        <v>0</v>
      </c>
      <c r="BG137" s="222">
        <v>0</v>
      </c>
      <c r="BH137" s="222">
        <f t="shared" si="119"/>
        <v>0</v>
      </c>
      <c r="BI137" s="221">
        <f t="shared" si="120"/>
        <v>0</v>
      </c>
      <c r="BJ137" s="223">
        <f t="shared" si="121"/>
        <v>0</v>
      </c>
      <c r="BK137" s="224">
        <v>0</v>
      </c>
      <c r="BL137" s="224">
        <f t="shared" si="122"/>
        <v>0</v>
      </c>
      <c r="BM137" s="224">
        <f t="shared" si="123"/>
        <v>0</v>
      </c>
      <c r="BN137" s="224">
        <v>0</v>
      </c>
      <c r="BO137" s="224">
        <f t="shared" si="124"/>
        <v>0</v>
      </c>
      <c r="BP137" s="223">
        <f t="shared" si="125"/>
        <v>0</v>
      </c>
      <c r="BQ137" s="225">
        <f t="shared" ref="BQ137:BQ191" si="131">O137</f>
        <v>0</v>
      </c>
      <c r="BR137" s="226">
        <v>0</v>
      </c>
      <c r="BS137" s="226">
        <f t="shared" ref="BS137:BS182" si="132">IF(BQ137=" "," ", ROUND(+BQ137*Y137/12,2))</f>
        <v>0</v>
      </c>
      <c r="BT137" s="226">
        <f t="shared" ref="BT137:BT188" si="133">BR137+BS137</f>
        <v>0</v>
      </c>
      <c r="BU137" s="226">
        <v>0</v>
      </c>
      <c r="BV137" s="226">
        <f t="shared" ref="BV137:BV182" si="134">ROUND(BS137*$AC$1,2)</f>
        <v>0</v>
      </c>
      <c r="BW137" s="225">
        <f t="shared" ref="BW137:BW188" si="135">BU137+BV137</f>
        <v>0</v>
      </c>
      <c r="BX137" s="227">
        <f t="shared" ref="BX137:BX191" si="136">Q137</f>
        <v>0</v>
      </c>
      <c r="BY137" s="228">
        <v>0</v>
      </c>
      <c r="BZ137" s="228">
        <f t="shared" ref="BZ137:BZ183" si="137">IF(BX137=" "," ", ROUND(+BX137*Y137/12,2))</f>
        <v>0</v>
      </c>
      <c r="CA137" s="228">
        <f t="shared" ref="CA137:CA188" si="138">BY137+BZ137</f>
        <v>0</v>
      </c>
      <c r="CB137" s="228">
        <v>0</v>
      </c>
      <c r="CC137" s="228">
        <f t="shared" ref="CC137:CC182" si="139">ROUND(BZ137*$AC$1,2)</f>
        <v>0</v>
      </c>
      <c r="CD137" s="227">
        <f t="shared" ref="CD137:CD188" si="140">CB137+CC137</f>
        <v>0</v>
      </c>
      <c r="CE137" s="395">
        <f t="shared" ref="CE137:CE191" si="141">S137</f>
        <v>0</v>
      </c>
      <c r="CF137" s="396">
        <v>0</v>
      </c>
      <c r="CG137" s="396">
        <f t="shared" si="100"/>
        <v>0</v>
      </c>
      <c r="CH137" s="396">
        <f t="shared" ref="CH137:CH191" si="142">CF137+CG137</f>
        <v>0</v>
      </c>
      <c r="CI137" s="396">
        <v>0</v>
      </c>
      <c r="CJ137" s="396">
        <f t="shared" si="101"/>
        <v>0</v>
      </c>
      <c r="CK137" s="395">
        <f t="shared" ref="CK137:CK191" si="143">CI137+CJ137</f>
        <v>0</v>
      </c>
      <c r="CL137" s="229">
        <f t="shared" ref="CL137:CL191" si="144">U137</f>
        <v>0</v>
      </c>
      <c r="CM137" s="230">
        <v>0</v>
      </c>
      <c r="CN137" s="230">
        <f t="shared" si="96"/>
        <v>0</v>
      </c>
      <c r="CO137" s="230">
        <f t="shared" si="97"/>
        <v>0</v>
      </c>
      <c r="CP137" s="230">
        <v>0</v>
      </c>
      <c r="CQ137" s="230">
        <f t="shared" si="98"/>
        <v>0</v>
      </c>
      <c r="CR137" s="229">
        <f t="shared" si="99"/>
        <v>0</v>
      </c>
    </row>
    <row r="138" spans="1:96">
      <c r="A138" s="232"/>
      <c r="B138" s="232"/>
      <c r="C138" s="233" t="s">
        <v>147</v>
      </c>
      <c r="D138" s="252" t="s">
        <v>152</v>
      </c>
      <c r="E138" s="213">
        <v>531.57000000000005</v>
      </c>
      <c r="F138" s="213"/>
      <c r="G138" s="214">
        <v>0</v>
      </c>
      <c r="H138" s="213"/>
      <c r="I138" s="214">
        <v>0</v>
      </c>
      <c r="J138" s="213"/>
      <c r="K138" s="214">
        <v>0</v>
      </c>
      <c r="L138" s="213"/>
      <c r="M138" s="214">
        <v>0</v>
      </c>
      <c r="N138" s="214"/>
      <c r="O138" s="214">
        <v>0</v>
      </c>
      <c r="P138" s="214"/>
      <c r="Q138" s="214">
        <v>0</v>
      </c>
      <c r="R138" s="214"/>
      <c r="S138" s="214">
        <v>0</v>
      </c>
      <c r="T138" s="214"/>
      <c r="U138" s="214">
        <f t="shared" si="95"/>
        <v>0</v>
      </c>
      <c r="V138" s="214"/>
      <c r="W138" s="214">
        <v>531.57000000000005</v>
      </c>
      <c r="X138" s="214"/>
      <c r="Y138" s="235">
        <v>0.2</v>
      </c>
      <c r="Z138" s="236"/>
      <c r="AA138" s="377">
        <f t="shared" si="127"/>
        <v>531.57000000000005</v>
      </c>
      <c r="AB138" s="378">
        <v>850.56000000000108</v>
      </c>
      <c r="AC138" s="377">
        <f t="shared" ref="AC138:AC189" si="145">IF(AA138=" "," ", ROUND(+AA138*Y138/12,2))</f>
        <v>8.86</v>
      </c>
      <c r="AD138" s="375">
        <f t="shared" si="128"/>
        <v>859.4200000000011</v>
      </c>
      <c r="AE138" s="378">
        <v>838.91000000000088</v>
      </c>
      <c r="AF138" s="377">
        <f t="shared" si="129"/>
        <v>8.86</v>
      </c>
      <c r="AG138" s="377">
        <f t="shared" si="130"/>
        <v>847.77000000000089</v>
      </c>
      <c r="AH138" s="217">
        <f t="shared" si="102"/>
        <v>531.57000000000005</v>
      </c>
      <c r="AI138" s="237">
        <v>1445.5999999999947</v>
      </c>
      <c r="AJ138" s="217">
        <f t="shared" si="103"/>
        <v>8.86</v>
      </c>
      <c r="AK138" s="237">
        <f t="shared" si="104"/>
        <v>1454.4599999999946</v>
      </c>
      <c r="AL138" s="237">
        <v>1424.84</v>
      </c>
      <c r="AM138" s="217">
        <f t="shared" si="105"/>
        <v>8.86</v>
      </c>
      <c r="AN138" s="237">
        <f t="shared" si="106"/>
        <v>1433.6999999999998</v>
      </c>
      <c r="AO138" s="218">
        <f t="shared" si="107"/>
        <v>0</v>
      </c>
      <c r="AP138" s="218">
        <v>2.52</v>
      </c>
      <c r="AQ138" s="218">
        <f t="shared" si="108"/>
        <v>0</v>
      </c>
      <c r="AR138" s="238">
        <f t="shared" si="109"/>
        <v>2.52</v>
      </c>
      <c r="AS138" s="218">
        <v>2.52</v>
      </c>
      <c r="AT138" s="218">
        <f t="shared" si="110"/>
        <v>0</v>
      </c>
      <c r="AU138" s="238">
        <f t="shared" si="111"/>
        <v>2.52</v>
      </c>
      <c r="AV138" s="219">
        <f t="shared" si="126"/>
        <v>0</v>
      </c>
      <c r="AW138" s="219">
        <v>0</v>
      </c>
      <c r="AX138" s="220">
        <f t="shared" si="112"/>
        <v>0</v>
      </c>
      <c r="AY138" s="219">
        <f t="shared" si="113"/>
        <v>0</v>
      </c>
      <c r="AZ138" s="220">
        <v>0</v>
      </c>
      <c r="BA138" s="220">
        <f t="shared" si="114"/>
        <v>0</v>
      </c>
      <c r="BB138" s="219">
        <f t="shared" si="115"/>
        <v>0</v>
      </c>
      <c r="BC138" s="221">
        <f t="shared" si="116"/>
        <v>0</v>
      </c>
      <c r="BD138" s="222">
        <v>0</v>
      </c>
      <c r="BE138" s="222">
        <f t="shared" si="117"/>
        <v>0</v>
      </c>
      <c r="BF138" s="221">
        <f t="shared" si="118"/>
        <v>0</v>
      </c>
      <c r="BG138" s="222">
        <v>0</v>
      </c>
      <c r="BH138" s="222">
        <f t="shared" si="119"/>
        <v>0</v>
      </c>
      <c r="BI138" s="221">
        <f t="shared" si="120"/>
        <v>0</v>
      </c>
      <c r="BJ138" s="223">
        <f t="shared" si="121"/>
        <v>0</v>
      </c>
      <c r="BK138" s="224">
        <v>0</v>
      </c>
      <c r="BL138" s="224">
        <f t="shared" si="122"/>
        <v>0</v>
      </c>
      <c r="BM138" s="224">
        <f t="shared" si="123"/>
        <v>0</v>
      </c>
      <c r="BN138" s="224">
        <v>0</v>
      </c>
      <c r="BO138" s="224">
        <f t="shared" si="124"/>
        <v>0</v>
      </c>
      <c r="BP138" s="223">
        <f t="shared" si="125"/>
        <v>0</v>
      </c>
      <c r="BQ138" s="225">
        <f t="shared" si="131"/>
        <v>0</v>
      </c>
      <c r="BR138" s="226">
        <v>0</v>
      </c>
      <c r="BS138" s="226">
        <f t="shared" si="132"/>
        <v>0</v>
      </c>
      <c r="BT138" s="226">
        <f t="shared" si="133"/>
        <v>0</v>
      </c>
      <c r="BU138" s="226">
        <v>0</v>
      </c>
      <c r="BV138" s="226">
        <f t="shared" si="134"/>
        <v>0</v>
      </c>
      <c r="BW138" s="225">
        <f t="shared" si="135"/>
        <v>0</v>
      </c>
      <c r="BX138" s="227">
        <f t="shared" si="136"/>
        <v>0</v>
      </c>
      <c r="BY138" s="228">
        <v>0</v>
      </c>
      <c r="BZ138" s="228">
        <f t="shared" si="137"/>
        <v>0</v>
      </c>
      <c r="CA138" s="228">
        <f t="shared" si="138"/>
        <v>0</v>
      </c>
      <c r="CB138" s="228">
        <v>0</v>
      </c>
      <c r="CC138" s="228">
        <f t="shared" si="139"/>
        <v>0</v>
      </c>
      <c r="CD138" s="227">
        <f t="shared" si="140"/>
        <v>0</v>
      </c>
      <c r="CE138" s="395">
        <f t="shared" si="141"/>
        <v>0</v>
      </c>
      <c r="CF138" s="396">
        <v>0</v>
      </c>
      <c r="CG138" s="396">
        <f t="shared" si="100"/>
        <v>0</v>
      </c>
      <c r="CH138" s="396">
        <f t="shared" si="142"/>
        <v>0</v>
      </c>
      <c r="CI138" s="396">
        <v>0</v>
      </c>
      <c r="CJ138" s="396">
        <f t="shared" si="101"/>
        <v>0</v>
      </c>
      <c r="CK138" s="395">
        <f t="shared" si="143"/>
        <v>0</v>
      </c>
      <c r="CL138" s="229">
        <f t="shared" si="144"/>
        <v>0</v>
      </c>
      <c r="CM138" s="230">
        <v>0</v>
      </c>
      <c r="CN138" s="230">
        <f t="shared" si="96"/>
        <v>0</v>
      </c>
      <c r="CO138" s="230">
        <f t="shared" si="97"/>
        <v>0</v>
      </c>
      <c r="CP138" s="230">
        <v>0</v>
      </c>
      <c r="CQ138" s="230">
        <f t="shared" si="98"/>
        <v>0</v>
      </c>
      <c r="CR138" s="229">
        <f t="shared" si="99"/>
        <v>0</v>
      </c>
    </row>
    <row r="139" spans="1:96">
      <c r="A139" s="232"/>
      <c r="B139" s="232"/>
      <c r="C139" s="233" t="s">
        <v>147</v>
      </c>
      <c r="D139" s="232" t="s">
        <v>153</v>
      </c>
      <c r="E139" s="213">
        <v>74.02</v>
      </c>
      <c r="F139" s="213"/>
      <c r="G139" s="214">
        <v>0</v>
      </c>
      <c r="H139" s="213"/>
      <c r="I139" s="214">
        <v>0</v>
      </c>
      <c r="J139" s="213"/>
      <c r="K139" s="214">
        <v>0</v>
      </c>
      <c r="L139" s="213"/>
      <c r="M139" s="214">
        <v>0</v>
      </c>
      <c r="N139" s="214"/>
      <c r="O139" s="214">
        <v>0</v>
      </c>
      <c r="P139" s="214"/>
      <c r="Q139" s="214">
        <v>0</v>
      </c>
      <c r="R139" s="214"/>
      <c r="S139" s="214">
        <v>0</v>
      </c>
      <c r="T139" s="214"/>
      <c r="U139" s="214">
        <f t="shared" si="95"/>
        <v>0</v>
      </c>
      <c r="V139" s="214"/>
      <c r="W139" s="214">
        <v>74.02</v>
      </c>
      <c r="X139" s="214"/>
      <c r="Y139" s="235">
        <v>0.2</v>
      </c>
      <c r="Z139" s="236"/>
      <c r="AA139" s="377">
        <f t="shared" si="127"/>
        <v>74.02</v>
      </c>
      <c r="AB139" s="378">
        <v>118.0800000000001</v>
      </c>
      <c r="AC139" s="377">
        <f t="shared" si="145"/>
        <v>1.23</v>
      </c>
      <c r="AD139" s="375">
        <f t="shared" si="128"/>
        <v>119.3100000000001</v>
      </c>
      <c r="AE139" s="378">
        <v>116.26999999999983</v>
      </c>
      <c r="AF139" s="377">
        <f t="shared" si="129"/>
        <v>1.23</v>
      </c>
      <c r="AG139" s="377">
        <f t="shared" si="130"/>
        <v>117.49999999999983</v>
      </c>
      <c r="AH139" s="217">
        <f t="shared" si="102"/>
        <v>74.02</v>
      </c>
      <c r="AI139" s="237">
        <v>92.200000000000017</v>
      </c>
      <c r="AJ139" s="217">
        <f t="shared" si="103"/>
        <v>1.23</v>
      </c>
      <c r="AK139" s="237">
        <f t="shared" si="104"/>
        <v>93.430000000000021</v>
      </c>
      <c r="AL139" s="237">
        <v>90.579999999999927</v>
      </c>
      <c r="AM139" s="217">
        <f t="shared" si="105"/>
        <v>1.23</v>
      </c>
      <c r="AN139" s="237">
        <f t="shared" si="106"/>
        <v>91.809999999999931</v>
      </c>
      <c r="AO139" s="218">
        <f t="shared" si="107"/>
        <v>0</v>
      </c>
      <c r="AP139" s="218">
        <v>4.2200000000000024</v>
      </c>
      <c r="AQ139" s="218">
        <f t="shared" si="108"/>
        <v>0</v>
      </c>
      <c r="AR139" s="238">
        <f t="shared" si="109"/>
        <v>4.2200000000000024</v>
      </c>
      <c r="AS139" s="218">
        <v>4.2200000000000024</v>
      </c>
      <c r="AT139" s="218">
        <f t="shared" si="110"/>
        <v>0</v>
      </c>
      <c r="AU139" s="238">
        <f t="shared" si="111"/>
        <v>4.2200000000000024</v>
      </c>
      <c r="AV139" s="219">
        <f t="shared" si="126"/>
        <v>0</v>
      </c>
      <c r="AW139" s="219">
        <v>0</v>
      </c>
      <c r="AX139" s="220">
        <f t="shared" si="112"/>
        <v>0</v>
      </c>
      <c r="AY139" s="219">
        <f t="shared" si="113"/>
        <v>0</v>
      </c>
      <c r="AZ139" s="220">
        <v>0</v>
      </c>
      <c r="BA139" s="220">
        <f t="shared" si="114"/>
        <v>0</v>
      </c>
      <c r="BB139" s="219">
        <f t="shared" si="115"/>
        <v>0</v>
      </c>
      <c r="BC139" s="221">
        <f t="shared" si="116"/>
        <v>0</v>
      </c>
      <c r="BD139" s="222">
        <v>0</v>
      </c>
      <c r="BE139" s="222">
        <f t="shared" si="117"/>
        <v>0</v>
      </c>
      <c r="BF139" s="221">
        <f t="shared" si="118"/>
        <v>0</v>
      </c>
      <c r="BG139" s="222">
        <v>0</v>
      </c>
      <c r="BH139" s="222">
        <f t="shared" si="119"/>
        <v>0</v>
      </c>
      <c r="BI139" s="221">
        <f t="shared" si="120"/>
        <v>0</v>
      </c>
      <c r="BJ139" s="223">
        <f t="shared" si="121"/>
        <v>0</v>
      </c>
      <c r="BK139" s="224">
        <v>0</v>
      </c>
      <c r="BL139" s="224">
        <f t="shared" si="122"/>
        <v>0</v>
      </c>
      <c r="BM139" s="224">
        <f t="shared" si="123"/>
        <v>0</v>
      </c>
      <c r="BN139" s="224">
        <v>0</v>
      </c>
      <c r="BO139" s="224">
        <f t="shared" si="124"/>
        <v>0</v>
      </c>
      <c r="BP139" s="223">
        <f t="shared" si="125"/>
        <v>0</v>
      </c>
      <c r="BQ139" s="225">
        <f t="shared" si="131"/>
        <v>0</v>
      </c>
      <c r="BR139" s="226">
        <v>0</v>
      </c>
      <c r="BS139" s="226">
        <f t="shared" si="132"/>
        <v>0</v>
      </c>
      <c r="BT139" s="226">
        <f t="shared" si="133"/>
        <v>0</v>
      </c>
      <c r="BU139" s="226">
        <v>0</v>
      </c>
      <c r="BV139" s="226">
        <f t="shared" si="134"/>
        <v>0</v>
      </c>
      <c r="BW139" s="225">
        <f t="shared" si="135"/>
        <v>0</v>
      </c>
      <c r="BX139" s="227">
        <f t="shared" si="136"/>
        <v>0</v>
      </c>
      <c r="BY139" s="228">
        <v>0</v>
      </c>
      <c r="BZ139" s="228">
        <f t="shared" si="137"/>
        <v>0</v>
      </c>
      <c r="CA139" s="228">
        <f t="shared" si="138"/>
        <v>0</v>
      </c>
      <c r="CB139" s="228">
        <v>0</v>
      </c>
      <c r="CC139" s="228">
        <f t="shared" si="139"/>
        <v>0</v>
      </c>
      <c r="CD139" s="227">
        <f t="shared" si="140"/>
        <v>0</v>
      </c>
      <c r="CE139" s="395">
        <f t="shared" si="141"/>
        <v>0</v>
      </c>
      <c r="CF139" s="396">
        <v>0</v>
      </c>
      <c r="CG139" s="396">
        <f t="shared" si="100"/>
        <v>0</v>
      </c>
      <c r="CH139" s="396">
        <f t="shared" si="142"/>
        <v>0</v>
      </c>
      <c r="CI139" s="396">
        <v>0</v>
      </c>
      <c r="CJ139" s="396">
        <f t="shared" si="101"/>
        <v>0</v>
      </c>
      <c r="CK139" s="395">
        <f t="shared" si="143"/>
        <v>0</v>
      </c>
      <c r="CL139" s="229">
        <f t="shared" si="144"/>
        <v>0</v>
      </c>
      <c r="CM139" s="230">
        <v>0</v>
      </c>
      <c r="CN139" s="230">
        <f t="shared" si="96"/>
        <v>0</v>
      </c>
      <c r="CO139" s="230">
        <f t="shared" si="97"/>
        <v>0</v>
      </c>
      <c r="CP139" s="230">
        <v>0</v>
      </c>
      <c r="CQ139" s="230">
        <f t="shared" si="98"/>
        <v>0</v>
      </c>
      <c r="CR139" s="229">
        <f t="shared" si="99"/>
        <v>0</v>
      </c>
    </row>
    <row r="140" spans="1:96">
      <c r="A140" s="232"/>
      <c r="B140" s="232"/>
      <c r="C140" s="233" t="s">
        <v>147</v>
      </c>
      <c r="D140" s="252" t="s">
        <v>154</v>
      </c>
      <c r="E140" s="213">
        <v>48.36</v>
      </c>
      <c r="F140" s="213"/>
      <c r="G140" s="214">
        <v>0</v>
      </c>
      <c r="H140" s="213"/>
      <c r="I140" s="214">
        <v>0</v>
      </c>
      <c r="J140" s="213"/>
      <c r="K140" s="214">
        <v>7.1054273576010019E-15</v>
      </c>
      <c r="L140" s="213"/>
      <c r="M140" s="214">
        <v>0</v>
      </c>
      <c r="N140" s="214"/>
      <c r="O140" s="214">
        <v>0</v>
      </c>
      <c r="P140" s="214"/>
      <c r="Q140" s="214">
        <v>0</v>
      </c>
      <c r="R140" s="214"/>
      <c r="S140" s="214">
        <v>0</v>
      </c>
      <c r="T140" s="214"/>
      <c r="U140" s="214">
        <f t="shared" si="95"/>
        <v>0</v>
      </c>
      <c r="V140" s="214"/>
      <c r="W140" s="214">
        <v>48.360000000000007</v>
      </c>
      <c r="X140" s="214"/>
      <c r="Y140" s="235">
        <v>0.2</v>
      </c>
      <c r="Z140" s="236"/>
      <c r="AA140" s="377">
        <f t="shared" si="127"/>
        <v>48.360000000000007</v>
      </c>
      <c r="AB140" s="378">
        <v>77.760000000000105</v>
      </c>
      <c r="AC140" s="377">
        <f t="shared" si="145"/>
        <v>0.81</v>
      </c>
      <c r="AD140" s="375">
        <f t="shared" si="128"/>
        <v>78.570000000000107</v>
      </c>
      <c r="AE140" s="378">
        <v>76.849999999999881</v>
      </c>
      <c r="AF140" s="377">
        <f t="shared" si="129"/>
        <v>0.81</v>
      </c>
      <c r="AG140" s="377">
        <f t="shared" si="130"/>
        <v>77.659999999999883</v>
      </c>
      <c r="AH140" s="217">
        <f t="shared" si="102"/>
        <v>48.36</v>
      </c>
      <c r="AI140" s="237">
        <v>3401.3999999999942</v>
      </c>
      <c r="AJ140" s="217">
        <f t="shared" si="103"/>
        <v>0.81</v>
      </c>
      <c r="AK140" s="237">
        <f t="shared" si="104"/>
        <v>3402.2099999999941</v>
      </c>
      <c r="AL140" s="237">
        <v>3350.530000000012</v>
      </c>
      <c r="AM140" s="217">
        <f t="shared" si="105"/>
        <v>0.81</v>
      </c>
      <c r="AN140" s="237">
        <f t="shared" si="106"/>
        <v>3351.340000000012</v>
      </c>
      <c r="AO140" s="218">
        <f t="shared" si="107"/>
        <v>0</v>
      </c>
      <c r="AP140" s="218">
        <v>199.56000000000003</v>
      </c>
      <c r="AQ140" s="218">
        <f t="shared" si="108"/>
        <v>0</v>
      </c>
      <c r="AR140" s="238">
        <f t="shared" si="109"/>
        <v>199.56000000000003</v>
      </c>
      <c r="AS140" s="218">
        <v>196.69999999999993</v>
      </c>
      <c r="AT140" s="218">
        <f t="shared" si="110"/>
        <v>0</v>
      </c>
      <c r="AU140" s="238">
        <f t="shared" si="111"/>
        <v>196.69999999999993</v>
      </c>
      <c r="AV140" s="219">
        <f t="shared" si="126"/>
        <v>0</v>
      </c>
      <c r="AW140" s="219">
        <v>0</v>
      </c>
      <c r="AX140" s="220">
        <f t="shared" si="112"/>
        <v>0</v>
      </c>
      <c r="AY140" s="219">
        <f t="shared" si="113"/>
        <v>0</v>
      </c>
      <c r="AZ140" s="220">
        <v>0</v>
      </c>
      <c r="BA140" s="220">
        <f t="shared" si="114"/>
        <v>0</v>
      </c>
      <c r="BB140" s="219">
        <f t="shared" si="115"/>
        <v>0</v>
      </c>
      <c r="BC140" s="221">
        <f t="shared" si="116"/>
        <v>7.1054273576010019E-15</v>
      </c>
      <c r="BD140" s="222">
        <v>0</v>
      </c>
      <c r="BE140" s="222">
        <f t="shared" si="117"/>
        <v>0</v>
      </c>
      <c r="BF140" s="221">
        <f t="shared" si="118"/>
        <v>0</v>
      </c>
      <c r="BG140" s="222">
        <v>0</v>
      </c>
      <c r="BH140" s="222">
        <f t="shared" si="119"/>
        <v>0</v>
      </c>
      <c r="BI140" s="221">
        <f t="shared" si="120"/>
        <v>0</v>
      </c>
      <c r="BJ140" s="223">
        <f t="shared" si="121"/>
        <v>0</v>
      </c>
      <c r="BK140" s="224">
        <v>0</v>
      </c>
      <c r="BL140" s="224">
        <f t="shared" si="122"/>
        <v>0</v>
      </c>
      <c r="BM140" s="224">
        <f t="shared" si="123"/>
        <v>0</v>
      </c>
      <c r="BN140" s="224">
        <v>0</v>
      </c>
      <c r="BO140" s="224">
        <f t="shared" si="124"/>
        <v>0</v>
      </c>
      <c r="BP140" s="223">
        <f t="shared" si="125"/>
        <v>0</v>
      </c>
      <c r="BQ140" s="225">
        <f t="shared" si="131"/>
        <v>0</v>
      </c>
      <c r="BR140" s="226">
        <v>0</v>
      </c>
      <c r="BS140" s="226">
        <f t="shared" si="132"/>
        <v>0</v>
      </c>
      <c r="BT140" s="226">
        <f t="shared" si="133"/>
        <v>0</v>
      </c>
      <c r="BU140" s="226">
        <v>0</v>
      </c>
      <c r="BV140" s="226">
        <f t="shared" si="134"/>
        <v>0</v>
      </c>
      <c r="BW140" s="225">
        <f t="shared" si="135"/>
        <v>0</v>
      </c>
      <c r="BX140" s="227">
        <f t="shared" si="136"/>
        <v>0</v>
      </c>
      <c r="BY140" s="228">
        <v>0</v>
      </c>
      <c r="BZ140" s="228">
        <f t="shared" si="137"/>
        <v>0</v>
      </c>
      <c r="CA140" s="228">
        <f t="shared" si="138"/>
        <v>0</v>
      </c>
      <c r="CB140" s="228">
        <v>0</v>
      </c>
      <c r="CC140" s="228">
        <f t="shared" si="139"/>
        <v>0</v>
      </c>
      <c r="CD140" s="227">
        <f t="shared" si="140"/>
        <v>0</v>
      </c>
      <c r="CE140" s="395">
        <f t="shared" si="141"/>
        <v>0</v>
      </c>
      <c r="CF140" s="396">
        <v>0</v>
      </c>
      <c r="CG140" s="396">
        <f t="shared" si="100"/>
        <v>0</v>
      </c>
      <c r="CH140" s="396">
        <f t="shared" si="142"/>
        <v>0</v>
      </c>
      <c r="CI140" s="396">
        <v>0</v>
      </c>
      <c r="CJ140" s="396">
        <f t="shared" si="101"/>
        <v>0</v>
      </c>
      <c r="CK140" s="395">
        <f t="shared" si="143"/>
        <v>0</v>
      </c>
      <c r="CL140" s="229">
        <f t="shared" si="144"/>
        <v>0</v>
      </c>
      <c r="CM140" s="230">
        <v>0</v>
      </c>
      <c r="CN140" s="230">
        <f t="shared" si="96"/>
        <v>0</v>
      </c>
      <c r="CO140" s="230">
        <f t="shared" si="97"/>
        <v>0</v>
      </c>
      <c r="CP140" s="230">
        <v>0</v>
      </c>
      <c r="CQ140" s="230">
        <f t="shared" si="98"/>
        <v>0</v>
      </c>
      <c r="CR140" s="229">
        <f t="shared" si="99"/>
        <v>0</v>
      </c>
    </row>
    <row r="141" spans="1:96">
      <c r="A141" s="232"/>
      <c r="B141" s="232"/>
      <c r="C141" s="233" t="s">
        <v>147</v>
      </c>
      <c r="D141" s="252" t="s">
        <v>155</v>
      </c>
      <c r="E141" s="213">
        <v>0</v>
      </c>
      <c r="F141" s="213"/>
      <c r="G141" s="214">
        <v>0</v>
      </c>
      <c r="H141" s="213"/>
      <c r="I141" s="214">
        <v>0</v>
      </c>
      <c r="J141" s="213"/>
      <c r="K141" s="214">
        <v>0</v>
      </c>
      <c r="L141" s="213"/>
      <c r="M141" s="214">
        <v>0</v>
      </c>
      <c r="N141" s="214"/>
      <c r="O141" s="214">
        <v>0</v>
      </c>
      <c r="P141" s="214"/>
      <c r="Q141" s="214">
        <v>0</v>
      </c>
      <c r="R141" s="214"/>
      <c r="S141" s="214">
        <v>0</v>
      </c>
      <c r="T141" s="214"/>
      <c r="U141" s="214">
        <f t="shared" si="95"/>
        <v>0</v>
      </c>
      <c r="V141" s="214"/>
      <c r="W141" s="214">
        <v>0</v>
      </c>
      <c r="X141" s="214"/>
      <c r="Y141" s="235">
        <v>0.2</v>
      </c>
      <c r="Z141" s="236"/>
      <c r="AA141" s="377">
        <f t="shared" si="127"/>
        <v>0</v>
      </c>
      <c r="AB141" s="378">
        <v>0</v>
      </c>
      <c r="AC141" s="377">
        <f t="shared" si="145"/>
        <v>0</v>
      </c>
      <c r="AD141" s="375">
        <f t="shared" si="128"/>
        <v>0</v>
      </c>
      <c r="AE141" s="378">
        <v>0</v>
      </c>
      <c r="AF141" s="377">
        <f t="shared" si="129"/>
        <v>0</v>
      </c>
      <c r="AG141" s="377">
        <f t="shared" si="130"/>
        <v>0</v>
      </c>
      <c r="AH141" s="217">
        <f t="shared" si="102"/>
        <v>0</v>
      </c>
      <c r="AI141" s="237">
        <v>7498.1400000000012</v>
      </c>
      <c r="AJ141" s="217">
        <f t="shared" si="103"/>
        <v>0</v>
      </c>
      <c r="AK141" s="237">
        <f t="shared" si="104"/>
        <v>7498.1400000000012</v>
      </c>
      <c r="AL141" s="237">
        <v>7385.7900000000045</v>
      </c>
      <c r="AM141" s="217">
        <f t="shared" si="105"/>
        <v>0</v>
      </c>
      <c r="AN141" s="237">
        <f t="shared" si="106"/>
        <v>7385.7900000000045</v>
      </c>
      <c r="AO141" s="218">
        <f t="shared" si="107"/>
        <v>0</v>
      </c>
      <c r="AP141" s="218">
        <v>2273.0500000000002</v>
      </c>
      <c r="AQ141" s="218">
        <f t="shared" si="108"/>
        <v>0</v>
      </c>
      <c r="AR141" s="238">
        <f t="shared" si="109"/>
        <v>2273.0500000000002</v>
      </c>
      <c r="AS141" s="218">
        <v>2239.0099999999993</v>
      </c>
      <c r="AT141" s="218">
        <f t="shared" si="110"/>
        <v>0</v>
      </c>
      <c r="AU141" s="238">
        <f t="shared" si="111"/>
        <v>2239.0099999999993</v>
      </c>
      <c r="AV141" s="219">
        <f t="shared" si="126"/>
        <v>0</v>
      </c>
      <c r="AW141" s="219">
        <v>0</v>
      </c>
      <c r="AX141" s="220">
        <f t="shared" si="112"/>
        <v>0</v>
      </c>
      <c r="AY141" s="219">
        <f t="shared" si="113"/>
        <v>0</v>
      </c>
      <c r="AZ141" s="220">
        <v>0</v>
      </c>
      <c r="BA141" s="220">
        <f t="shared" si="114"/>
        <v>0</v>
      </c>
      <c r="BB141" s="219">
        <f t="shared" si="115"/>
        <v>0</v>
      </c>
      <c r="BC141" s="221">
        <f t="shared" si="116"/>
        <v>0</v>
      </c>
      <c r="BD141" s="222">
        <v>0</v>
      </c>
      <c r="BE141" s="222">
        <f t="shared" si="117"/>
        <v>0</v>
      </c>
      <c r="BF141" s="221">
        <f t="shared" si="118"/>
        <v>0</v>
      </c>
      <c r="BG141" s="222">
        <v>0</v>
      </c>
      <c r="BH141" s="222">
        <f t="shared" si="119"/>
        <v>0</v>
      </c>
      <c r="BI141" s="221">
        <f t="shared" si="120"/>
        <v>0</v>
      </c>
      <c r="BJ141" s="223">
        <f t="shared" si="121"/>
        <v>0</v>
      </c>
      <c r="BK141" s="224">
        <v>0</v>
      </c>
      <c r="BL141" s="224">
        <f t="shared" si="122"/>
        <v>0</v>
      </c>
      <c r="BM141" s="224">
        <f t="shared" si="123"/>
        <v>0</v>
      </c>
      <c r="BN141" s="224">
        <v>0</v>
      </c>
      <c r="BO141" s="224">
        <f t="shared" si="124"/>
        <v>0</v>
      </c>
      <c r="BP141" s="223">
        <f t="shared" si="125"/>
        <v>0</v>
      </c>
      <c r="BQ141" s="225">
        <f t="shared" si="131"/>
        <v>0</v>
      </c>
      <c r="BR141" s="226">
        <v>0</v>
      </c>
      <c r="BS141" s="226">
        <f t="shared" si="132"/>
        <v>0</v>
      </c>
      <c r="BT141" s="226">
        <f t="shared" si="133"/>
        <v>0</v>
      </c>
      <c r="BU141" s="226">
        <v>0</v>
      </c>
      <c r="BV141" s="226">
        <f t="shared" si="134"/>
        <v>0</v>
      </c>
      <c r="BW141" s="225">
        <f t="shared" si="135"/>
        <v>0</v>
      </c>
      <c r="BX141" s="227">
        <f t="shared" si="136"/>
        <v>0</v>
      </c>
      <c r="BY141" s="228">
        <v>0</v>
      </c>
      <c r="BZ141" s="228">
        <f t="shared" si="137"/>
        <v>0</v>
      </c>
      <c r="CA141" s="228">
        <f t="shared" si="138"/>
        <v>0</v>
      </c>
      <c r="CB141" s="228">
        <v>0</v>
      </c>
      <c r="CC141" s="228">
        <f t="shared" si="139"/>
        <v>0</v>
      </c>
      <c r="CD141" s="227">
        <f t="shared" si="140"/>
        <v>0</v>
      </c>
      <c r="CE141" s="395">
        <f t="shared" si="141"/>
        <v>0</v>
      </c>
      <c r="CF141" s="396">
        <v>0</v>
      </c>
      <c r="CG141" s="396">
        <f t="shared" si="100"/>
        <v>0</v>
      </c>
      <c r="CH141" s="396">
        <f t="shared" si="142"/>
        <v>0</v>
      </c>
      <c r="CI141" s="396">
        <v>0</v>
      </c>
      <c r="CJ141" s="396">
        <f t="shared" si="101"/>
        <v>0</v>
      </c>
      <c r="CK141" s="395">
        <f t="shared" si="143"/>
        <v>0</v>
      </c>
      <c r="CL141" s="229">
        <f t="shared" si="144"/>
        <v>0</v>
      </c>
      <c r="CM141" s="230">
        <v>0</v>
      </c>
      <c r="CN141" s="230">
        <f t="shared" si="96"/>
        <v>0</v>
      </c>
      <c r="CO141" s="230">
        <f t="shared" si="97"/>
        <v>0</v>
      </c>
      <c r="CP141" s="230">
        <v>0</v>
      </c>
      <c r="CQ141" s="230">
        <f t="shared" si="98"/>
        <v>0</v>
      </c>
      <c r="CR141" s="229">
        <f t="shared" si="99"/>
        <v>0</v>
      </c>
    </row>
    <row r="142" spans="1:96">
      <c r="A142" s="232"/>
      <c r="B142" s="232"/>
      <c r="C142" s="233" t="s">
        <v>147</v>
      </c>
      <c r="D142" s="252" t="s">
        <v>156</v>
      </c>
      <c r="E142" s="213">
        <v>0</v>
      </c>
      <c r="F142" s="213"/>
      <c r="G142" s="214">
        <v>0</v>
      </c>
      <c r="H142" s="213"/>
      <c r="I142" s="214">
        <v>0</v>
      </c>
      <c r="J142" s="213"/>
      <c r="K142" s="214">
        <v>0</v>
      </c>
      <c r="L142" s="213"/>
      <c r="M142" s="214">
        <v>0</v>
      </c>
      <c r="N142" s="214"/>
      <c r="O142" s="214">
        <v>0</v>
      </c>
      <c r="P142" s="214"/>
      <c r="Q142" s="214">
        <v>0</v>
      </c>
      <c r="R142" s="214"/>
      <c r="S142" s="214">
        <v>0</v>
      </c>
      <c r="T142" s="214"/>
      <c r="U142" s="214">
        <f t="shared" ref="U142:U191" si="146">W142-E142-G142-I142-K142-M142-O142-Q142-S142</f>
        <v>0</v>
      </c>
      <c r="V142" s="214"/>
      <c r="W142" s="214">
        <v>0</v>
      </c>
      <c r="X142" s="214"/>
      <c r="Y142" s="235">
        <v>0.2</v>
      </c>
      <c r="Z142" s="236"/>
      <c r="AA142" s="377">
        <f t="shared" si="127"/>
        <v>0</v>
      </c>
      <c r="AB142" s="378">
        <v>0</v>
      </c>
      <c r="AC142" s="377">
        <f t="shared" si="145"/>
        <v>0</v>
      </c>
      <c r="AD142" s="375">
        <f t="shared" si="128"/>
        <v>0</v>
      </c>
      <c r="AE142" s="378">
        <v>0</v>
      </c>
      <c r="AF142" s="377">
        <f t="shared" si="129"/>
        <v>0</v>
      </c>
      <c r="AG142" s="377">
        <f t="shared" si="130"/>
        <v>0</v>
      </c>
      <c r="AH142" s="217">
        <f t="shared" si="102"/>
        <v>0</v>
      </c>
      <c r="AI142" s="237">
        <v>15372.729999999994</v>
      </c>
      <c r="AJ142" s="217">
        <f t="shared" si="103"/>
        <v>0</v>
      </c>
      <c r="AK142" s="237">
        <f t="shared" si="104"/>
        <v>15372.729999999994</v>
      </c>
      <c r="AL142" s="237">
        <v>15142.28</v>
      </c>
      <c r="AM142" s="217">
        <f t="shared" si="105"/>
        <v>0</v>
      </c>
      <c r="AN142" s="237">
        <f t="shared" si="106"/>
        <v>15142.28</v>
      </c>
      <c r="AO142" s="218">
        <f t="shared" si="107"/>
        <v>0</v>
      </c>
      <c r="AP142" s="218">
        <v>7755.2399999999952</v>
      </c>
      <c r="AQ142" s="218">
        <f t="shared" si="108"/>
        <v>0</v>
      </c>
      <c r="AR142" s="238">
        <f t="shared" si="109"/>
        <v>7755.2399999999952</v>
      </c>
      <c r="AS142" s="218">
        <v>7638.769999999995</v>
      </c>
      <c r="AT142" s="218">
        <f t="shared" si="110"/>
        <v>0</v>
      </c>
      <c r="AU142" s="238">
        <f t="shared" si="111"/>
        <v>7638.769999999995</v>
      </c>
      <c r="AV142" s="219">
        <f t="shared" si="126"/>
        <v>0</v>
      </c>
      <c r="AW142" s="219">
        <v>0</v>
      </c>
      <c r="AX142" s="220">
        <f t="shared" si="112"/>
        <v>0</v>
      </c>
      <c r="AY142" s="219">
        <f t="shared" si="113"/>
        <v>0</v>
      </c>
      <c r="AZ142" s="220">
        <v>0</v>
      </c>
      <c r="BA142" s="220">
        <f t="shared" si="114"/>
        <v>0</v>
      </c>
      <c r="BB142" s="219">
        <f t="shared" si="115"/>
        <v>0</v>
      </c>
      <c r="BC142" s="221">
        <f t="shared" si="116"/>
        <v>0</v>
      </c>
      <c r="BD142" s="222">
        <v>0</v>
      </c>
      <c r="BE142" s="222">
        <f t="shared" si="117"/>
        <v>0</v>
      </c>
      <c r="BF142" s="221">
        <f t="shared" si="118"/>
        <v>0</v>
      </c>
      <c r="BG142" s="222">
        <v>0</v>
      </c>
      <c r="BH142" s="222">
        <f t="shared" si="119"/>
        <v>0</v>
      </c>
      <c r="BI142" s="221">
        <f t="shared" si="120"/>
        <v>0</v>
      </c>
      <c r="BJ142" s="223">
        <f t="shared" si="121"/>
        <v>0</v>
      </c>
      <c r="BK142" s="224">
        <v>0</v>
      </c>
      <c r="BL142" s="224">
        <f t="shared" si="122"/>
        <v>0</v>
      </c>
      <c r="BM142" s="224">
        <f t="shared" si="123"/>
        <v>0</v>
      </c>
      <c r="BN142" s="224">
        <v>0</v>
      </c>
      <c r="BO142" s="224">
        <f t="shared" si="124"/>
        <v>0</v>
      </c>
      <c r="BP142" s="223">
        <f t="shared" si="125"/>
        <v>0</v>
      </c>
      <c r="BQ142" s="225">
        <f t="shared" si="131"/>
        <v>0</v>
      </c>
      <c r="BR142" s="226">
        <v>0</v>
      </c>
      <c r="BS142" s="226">
        <f t="shared" si="132"/>
        <v>0</v>
      </c>
      <c r="BT142" s="226">
        <f t="shared" si="133"/>
        <v>0</v>
      </c>
      <c r="BU142" s="226">
        <v>0</v>
      </c>
      <c r="BV142" s="226">
        <f t="shared" si="134"/>
        <v>0</v>
      </c>
      <c r="BW142" s="225">
        <f t="shared" si="135"/>
        <v>0</v>
      </c>
      <c r="BX142" s="227">
        <f t="shared" si="136"/>
        <v>0</v>
      </c>
      <c r="BY142" s="228">
        <v>0</v>
      </c>
      <c r="BZ142" s="228">
        <f t="shared" si="137"/>
        <v>0</v>
      </c>
      <c r="CA142" s="228">
        <f t="shared" si="138"/>
        <v>0</v>
      </c>
      <c r="CB142" s="228">
        <v>0</v>
      </c>
      <c r="CC142" s="228">
        <f t="shared" si="139"/>
        <v>0</v>
      </c>
      <c r="CD142" s="227">
        <f t="shared" si="140"/>
        <v>0</v>
      </c>
      <c r="CE142" s="395">
        <f t="shared" si="141"/>
        <v>0</v>
      </c>
      <c r="CF142" s="396">
        <v>0</v>
      </c>
      <c r="CG142" s="396">
        <f t="shared" si="100"/>
        <v>0</v>
      </c>
      <c r="CH142" s="396">
        <f t="shared" si="142"/>
        <v>0</v>
      </c>
      <c r="CI142" s="396">
        <v>0</v>
      </c>
      <c r="CJ142" s="396">
        <f t="shared" si="101"/>
        <v>0</v>
      </c>
      <c r="CK142" s="395">
        <f t="shared" si="143"/>
        <v>0</v>
      </c>
      <c r="CL142" s="229">
        <f t="shared" si="144"/>
        <v>0</v>
      </c>
      <c r="CM142" s="230">
        <v>0</v>
      </c>
      <c r="CN142" s="230">
        <f t="shared" ref="CN142:CN191" si="147">IF(CL142=" "," ", ROUND(+CL142*Y142/12,2))</f>
        <v>0</v>
      </c>
      <c r="CO142" s="230">
        <f t="shared" ref="CO142:CO191" si="148">CM142+CN142</f>
        <v>0</v>
      </c>
      <c r="CP142" s="230">
        <v>0</v>
      </c>
      <c r="CQ142" s="230">
        <f t="shared" ref="CQ142:CQ190" si="149">ROUND(CN142*$AC$1,2)</f>
        <v>0</v>
      </c>
      <c r="CR142" s="229">
        <f t="shared" ref="CR142:CR191" si="150">CP142+CQ142</f>
        <v>0</v>
      </c>
    </row>
    <row r="143" spans="1:96">
      <c r="A143" s="232"/>
      <c r="B143" s="232"/>
      <c r="C143" s="233" t="s">
        <v>157</v>
      </c>
      <c r="D143" s="252" t="s">
        <v>158</v>
      </c>
      <c r="E143" s="213">
        <v>748.09999999999991</v>
      </c>
      <c r="F143" s="213"/>
      <c r="G143" s="214">
        <v>1801.15</v>
      </c>
      <c r="H143" s="213"/>
      <c r="I143" s="214">
        <v>-0.11999999999989086</v>
      </c>
      <c r="J143" s="213"/>
      <c r="K143" s="214">
        <v>-4.5474735088646412E-13</v>
      </c>
      <c r="L143" s="213"/>
      <c r="M143" s="214">
        <v>0</v>
      </c>
      <c r="N143" s="214"/>
      <c r="O143" s="214">
        <v>0</v>
      </c>
      <c r="P143" s="214"/>
      <c r="Q143" s="214">
        <v>0</v>
      </c>
      <c r="R143" s="214"/>
      <c r="S143" s="214">
        <v>4.5474735088646412E-13</v>
      </c>
      <c r="T143" s="214"/>
      <c r="U143" s="214">
        <f t="shared" si="146"/>
        <v>0</v>
      </c>
      <c r="V143" s="214"/>
      <c r="W143" s="214">
        <v>2549.13</v>
      </c>
      <c r="X143" s="214"/>
      <c r="Y143" s="235">
        <v>0.2</v>
      </c>
      <c r="Z143" s="236"/>
      <c r="AA143" s="377">
        <f t="shared" si="127"/>
        <v>2549.13</v>
      </c>
      <c r="AB143" s="378">
        <v>3925.0099999999907</v>
      </c>
      <c r="AC143" s="377">
        <f t="shared" si="145"/>
        <v>42.49</v>
      </c>
      <c r="AD143" s="375">
        <f t="shared" si="128"/>
        <v>3967.4999999999905</v>
      </c>
      <c r="AE143" s="378">
        <v>3870.029999999997</v>
      </c>
      <c r="AF143" s="377">
        <f t="shared" si="129"/>
        <v>42.49</v>
      </c>
      <c r="AG143" s="377">
        <f t="shared" si="130"/>
        <v>3912.5199999999968</v>
      </c>
      <c r="AH143" s="217">
        <f t="shared" si="102"/>
        <v>748.09999999999991</v>
      </c>
      <c r="AI143" s="237">
        <v>723.26000000000101</v>
      </c>
      <c r="AJ143" s="217">
        <f t="shared" si="103"/>
        <v>12.47</v>
      </c>
      <c r="AK143" s="237">
        <f t="shared" si="104"/>
        <v>735.73000000000104</v>
      </c>
      <c r="AL143" s="237">
        <v>713.54999999999939</v>
      </c>
      <c r="AM143" s="217">
        <f t="shared" si="105"/>
        <v>12.47</v>
      </c>
      <c r="AN143" s="237">
        <f t="shared" si="106"/>
        <v>726.01999999999941</v>
      </c>
      <c r="AO143" s="218">
        <f t="shared" si="107"/>
        <v>1801.15</v>
      </c>
      <c r="AP143" s="218">
        <v>2246.2799999999988</v>
      </c>
      <c r="AQ143" s="218">
        <f t="shared" si="108"/>
        <v>30.02</v>
      </c>
      <c r="AR143" s="238">
        <f t="shared" si="109"/>
        <v>2276.2999999999988</v>
      </c>
      <c r="AS143" s="218">
        <v>2215.3199999999983</v>
      </c>
      <c r="AT143" s="218">
        <f t="shared" si="110"/>
        <v>30.02</v>
      </c>
      <c r="AU143" s="238">
        <f t="shared" si="111"/>
        <v>2245.3399999999983</v>
      </c>
      <c r="AV143" s="219">
        <f t="shared" si="126"/>
        <v>-0.11999999999989086</v>
      </c>
      <c r="AW143" s="219">
        <v>0.02</v>
      </c>
      <c r="AX143" s="220">
        <f t="shared" si="112"/>
        <v>0</v>
      </c>
      <c r="AY143" s="219">
        <f t="shared" si="113"/>
        <v>0.02</v>
      </c>
      <c r="AZ143" s="220">
        <v>0.02</v>
      </c>
      <c r="BA143" s="220">
        <f t="shared" si="114"/>
        <v>0</v>
      </c>
      <c r="BB143" s="219">
        <f t="shared" si="115"/>
        <v>0.02</v>
      </c>
      <c r="BC143" s="221">
        <f t="shared" si="116"/>
        <v>-4.5474735088646412E-13</v>
      </c>
      <c r="BD143" s="222">
        <v>0</v>
      </c>
      <c r="BE143" s="222">
        <f t="shared" si="117"/>
        <v>0</v>
      </c>
      <c r="BF143" s="221">
        <f t="shared" si="118"/>
        <v>0</v>
      </c>
      <c r="BG143" s="222">
        <v>0</v>
      </c>
      <c r="BH143" s="222">
        <f t="shared" si="119"/>
        <v>0</v>
      </c>
      <c r="BI143" s="221">
        <f t="shared" si="120"/>
        <v>0</v>
      </c>
      <c r="BJ143" s="223">
        <f t="shared" si="121"/>
        <v>0</v>
      </c>
      <c r="BK143" s="224">
        <v>0</v>
      </c>
      <c r="BL143" s="224">
        <f t="shared" si="122"/>
        <v>0</v>
      </c>
      <c r="BM143" s="224">
        <f t="shared" si="123"/>
        <v>0</v>
      </c>
      <c r="BN143" s="224">
        <v>0</v>
      </c>
      <c r="BO143" s="224">
        <f t="shared" si="124"/>
        <v>0</v>
      </c>
      <c r="BP143" s="223">
        <f t="shared" si="125"/>
        <v>0</v>
      </c>
      <c r="BQ143" s="225">
        <f t="shared" si="131"/>
        <v>0</v>
      </c>
      <c r="BR143" s="226">
        <v>0</v>
      </c>
      <c r="BS143" s="226">
        <f t="shared" si="132"/>
        <v>0</v>
      </c>
      <c r="BT143" s="226">
        <f t="shared" si="133"/>
        <v>0</v>
      </c>
      <c r="BU143" s="226">
        <v>0</v>
      </c>
      <c r="BV143" s="226">
        <f t="shared" si="134"/>
        <v>0</v>
      </c>
      <c r="BW143" s="225">
        <f t="shared" si="135"/>
        <v>0</v>
      </c>
      <c r="BX143" s="227">
        <f t="shared" si="136"/>
        <v>0</v>
      </c>
      <c r="BY143" s="228">
        <v>0</v>
      </c>
      <c r="BZ143" s="228">
        <f t="shared" si="137"/>
        <v>0</v>
      </c>
      <c r="CA143" s="228">
        <f t="shared" si="138"/>
        <v>0</v>
      </c>
      <c r="CB143" s="228">
        <v>0</v>
      </c>
      <c r="CC143" s="228">
        <f t="shared" si="139"/>
        <v>0</v>
      </c>
      <c r="CD143" s="227">
        <f t="shared" si="140"/>
        <v>0</v>
      </c>
      <c r="CE143" s="395">
        <f t="shared" si="141"/>
        <v>4.5474735088646412E-13</v>
      </c>
      <c r="CF143" s="396">
        <v>0</v>
      </c>
      <c r="CG143" s="396">
        <f t="shared" si="100"/>
        <v>0</v>
      </c>
      <c r="CH143" s="396">
        <f t="shared" si="142"/>
        <v>0</v>
      </c>
      <c r="CI143" s="396">
        <v>0</v>
      </c>
      <c r="CJ143" s="396">
        <f t="shared" si="101"/>
        <v>0</v>
      </c>
      <c r="CK143" s="395">
        <f t="shared" si="143"/>
        <v>0</v>
      </c>
      <c r="CL143" s="229">
        <f t="shared" si="144"/>
        <v>0</v>
      </c>
      <c r="CM143" s="230">
        <v>0</v>
      </c>
      <c r="CN143" s="230">
        <f t="shared" si="147"/>
        <v>0</v>
      </c>
      <c r="CO143" s="230">
        <f t="shared" si="148"/>
        <v>0</v>
      </c>
      <c r="CP143" s="230">
        <v>0</v>
      </c>
      <c r="CQ143" s="230">
        <f t="shared" si="149"/>
        <v>0</v>
      </c>
      <c r="CR143" s="229">
        <f t="shared" si="150"/>
        <v>0</v>
      </c>
    </row>
    <row r="144" spans="1:96">
      <c r="A144" s="232"/>
      <c r="B144" s="232"/>
      <c r="C144" s="233" t="s">
        <v>157</v>
      </c>
      <c r="D144" s="252" t="s">
        <v>159</v>
      </c>
      <c r="E144" s="213">
        <v>1471.8100000000002</v>
      </c>
      <c r="F144" s="213"/>
      <c r="G144" s="214">
        <v>4.2000000000000455</v>
      </c>
      <c r="H144" s="213"/>
      <c r="I144" s="214">
        <v>0</v>
      </c>
      <c r="J144" s="213"/>
      <c r="K144" s="214">
        <v>2.2737367544323206E-13</v>
      </c>
      <c r="L144" s="213"/>
      <c r="M144" s="214">
        <v>0</v>
      </c>
      <c r="N144" s="214"/>
      <c r="O144" s="214">
        <v>0</v>
      </c>
      <c r="P144" s="214"/>
      <c r="Q144" s="214">
        <v>0</v>
      </c>
      <c r="R144" s="214"/>
      <c r="S144" s="214">
        <v>-2.2737367544323206E-13</v>
      </c>
      <c r="T144" s="214"/>
      <c r="U144" s="214">
        <f t="shared" si="146"/>
        <v>0</v>
      </c>
      <c r="V144" s="214"/>
      <c r="W144" s="214">
        <v>1476.0100000000002</v>
      </c>
      <c r="X144" s="214"/>
      <c r="Y144" s="235">
        <v>0.2</v>
      </c>
      <c r="Z144" s="236"/>
      <c r="AA144" s="377">
        <f t="shared" si="127"/>
        <v>1476.0100000000002</v>
      </c>
      <c r="AB144" s="378">
        <v>2361.0399999999959</v>
      </c>
      <c r="AC144" s="377">
        <f t="shared" si="145"/>
        <v>24.6</v>
      </c>
      <c r="AD144" s="375">
        <f t="shared" si="128"/>
        <v>2385.6399999999958</v>
      </c>
      <c r="AE144" s="378">
        <v>2327.9300000000017</v>
      </c>
      <c r="AF144" s="377">
        <f t="shared" si="129"/>
        <v>24.6</v>
      </c>
      <c r="AG144" s="377">
        <f t="shared" si="130"/>
        <v>2352.5300000000016</v>
      </c>
      <c r="AH144" s="217">
        <f t="shared" si="102"/>
        <v>1471.8100000000002</v>
      </c>
      <c r="AI144" s="237">
        <v>1422.7399999999989</v>
      </c>
      <c r="AJ144" s="217">
        <f t="shared" si="103"/>
        <v>24.53</v>
      </c>
      <c r="AK144" s="237">
        <f t="shared" si="104"/>
        <v>1447.2699999999988</v>
      </c>
      <c r="AL144" s="237">
        <v>1403.6800000000007</v>
      </c>
      <c r="AM144" s="217">
        <f t="shared" si="105"/>
        <v>24.53</v>
      </c>
      <c r="AN144" s="237">
        <f t="shared" si="106"/>
        <v>1428.2100000000007</v>
      </c>
      <c r="AO144" s="218">
        <f t="shared" si="107"/>
        <v>4.2000000000000455</v>
      </c>
      <c r="AP144" s="218">
        <v>2531.0500000000097</v>
      </c>
      <c r="AQ144" s="218">
        <f t="shared" si="108"/>
        <v>7.0000000000000007E-2</v>
      </c>
      <c r="AR144" s="238">
        <f t="shared" si="109"/>
        <v>2531.1200000000099</v>
      </c>
      <c r="AS144" s="218">
        <v>2493.1800000000085</v>
      </c>
      <c r="AT144" s="218">
        <f t="shared" si="110"/>
        <v>7.0000000000000007E-2</v>
      </c>
      <c r="AU144" s="238">
        <f t="shared" si="111"/>
        <v>2493.2500000000086</v>
      </c>
      <c r="AV144" s="219">
        <f t="shared" si="126"/>
        <v>0</v>
      </c>
      <c r="AW144" s="219">
        <v>0</v>
      </c>
      <c r="AX144" s="220">
        <f t="shared" si="112"/>
        <v>0</v>
      </c>
      <c r="AY144" s="219">
        <f t="shared" si="113"/>
        <v>0</v>
      </c>
      <c r="AZ144" s="220">
        <v>0</v>
      </c>
      <c r="BA144" s="220">
        <f t="shared" si="114"/>
        <v>0</v>
      </c>
      <c r="BB144" s="219">
        <f t="shared" si="115"/>
        <v>0</v>
      </c>
      <c r="BC144" s="221">
        <f t="shared" si="116"/>
        <v>2.2737367544323206E-13</v>
      </c>
      <c r="BD144" s="222">
        <v>0</v>
      </c>
      <c r="BE144" s="222">
        <f t="shared" si="117"/>
        <v>0</v>
      </c>
      <c r="BF144" s="221">
        <f t="shared" si="118"/>
        <v>0</v>
      </c>
      <c r="BG144" s="222">
        <v>0</v>
      </c>
      <c r="BH144" s="222">
        <f t="shared" si="119"/>
        <v>0</v>
      </c>
      <c r="BI144" s="221">
        <f t="shared" si="120"/>
        <v>0</v>
      </c>
      <c r="BJ144" s="223">
        <f t="shared" si="121"/>
        <v>0</v>
      </c>
      <c r="BK144" s="224">
        <v>0</v>
      </c>
      <c r="BL144" s="224">
        <f t="shared" si="122"/>
        <v>0</v>
      </c>
      <c r="BM144" s="224">
        <f t="shared" si="123"/>
        <v>0</v>
      </c>
      <c r="BN144" s="224">
        <v>0</v>
      </c>
      <c r="BO144" s="224">
        <f t="shared" si="124"/>
        <v>0</v>
      </c>
      <c r="BP144" s="223">
        <f t="shared" si="125"/>
        <v>0</v>
      </c>
      <c r="BQ144" s="225">
        <f t="shared" si="131"/>
        <v>0</v>
      </c>
      <c r="BR144" s="226">
        <v>0</v>
      </c>
      <c r="BS144" s="226">
        <f t="shared" si="132"/>
        <v>0</v>
      </c>
      <c r="BT144" s="226">
        <f t="shared" si="133"/>
        <v>0</v>
      </c>
      <c r="BU144" s="226">
        <v>0</v>
      </c>
      <c r="BV144" s="226">
        <f t="shared" si="134"/>
        <v>0</v>
      </c>
      <c r="BW144" s="225">
        <f t="shared" si="135"/>
        <v>0</v>
      </c>
      <c r="BX144" s="227">
        <f t="shared" si="136"/>
        <v>0</v>
      </c>
      <c r="BY144" s="228">
        <v>0</v>
      </c>
      <c r="BZ144" s="228">
        <f t="shared" si="137"/>
        <v>0</v>
      </c>
      <c r="CA144" s="228">
        <f t="shared" si="138"/>
        <v>0</v>
      </c>
      <c r="CB144" s="228">
        <v>0</v>
      </c>
      <c r="CC144" s="228">
        <f t="shared" si="139"/>
        <v>0</v>
      </c>
      <c r="CD144" s="227">
        <f t="shared" si="140"/>
        <v>0</v>
      </c>
      <c r="CE144" s="395">
        <f t="shared" si="141"/>
        <v>-2.2737367544323206E-13</v>
      </c>
      <c r="CF144" s="396">
        <v>0</v>
      </c>
      <c r="CG144" s="396">
        <f t="shared" si="100"/>
        <v>0</v>
      </c>
      <c r="CH144" s="396">
        <f t="shared" si="142"/>
        <v>0</v>
      </c>
      <c r="CI144" s="396">
        <v>0</v>
      </c>
      <c r="CJ144" s="396">
        <f t="shared" si="101"/>
        <v>0</v>
      </c>
      <c r="CK144" s="395">
        <f t="shared" si="143"/>
        <v>0</v>
      </c>
      <c r="CL144" s="229">
        <f t="shared" si="144"/>
        <v>0</v>
      </c>
      <c r="CM144" s="230">
        <v>0</v>
      </c>
      <c r="CN144" s="230">
        <f t="shared" si="147"/>
        <v>0</v>
      </c>
      <c r="CO144" s="230">
        <f t="shared" si="148"/>
        <v>0</v>
      </c>
      <c r="CP144" s="230">
        <v>0</v>
      </c>
      <c r="CQ144" s="230">
        <f t="shared" si="149"/>
        <v>0</v>
      </c>
      <c r="CR144" s="229">
        <f t="shared" si="150"/>
        <v>0</v>
      </c>
    </row>
    <row r="145" spans="1:96">
      <c r="A145" s="232"/>
      <c r="B145" s="232"/>
      <c r="C145" s="233" t="s">
        <v>157</v>
      </c>
      <c r="D145" s="252" t="s">
        <v>160</v>
      </c>
      <c r="E145" s="213">
        <v>33.22</v>
      </c>
      <c r="F145" s="213"/>
      <c r="G145" s="214">
        <v>7.0600000000000023</v>
      </c>
      <c r="H145" s="213"/>
      <c r="I145" s="214">
        <v>0</v>
      </c>
      <c r="J145" s="213"/>
      <c r="K145" s="214">
        <v>7.1054273576010019E-15</v>
      </c>
      <c r="L145" s="213"/>
      <c r="M145" s="214">
        <v>0</v>
      </c>
      <c r="N145" s="214"/>
      <c r="O145" s="214">
        <v>0</v>
      </c>
      <c r="P145" s="214"/>
      <c r="Q145" s="214">
        <v>0</v>
      </c>
      <c r="R145" s="214"/>
      <c r="S145" s="214">
        <v>-7.1054273576010019E-15</v>
      </c>
      <c r="T145" s="214"/>
      <c r="U145" s="214">
        <f t="shared" si="146"/>
        <v>0</v>
      </c>
      <c r="V145" s="214"/>
      <c r="W145" s="214">
        <v>40.28</v>
      </c>
      <c r="X145" s="214"/>
      <c r="Y145" s="235">
        <v>0.2</v>
      </c>
      <c r="Z145" s="236"/>
      <c r="AA145" s="377">
        <f t="shared" si="127"/>
        <v>40.28</v>
      </c>
      <c r="AB145" s="378">
        <v>63.740000000000123</v>
      </c>
      <c r="AC145" s="377">
        <f t="shared" si="145"/>
        <v>0.67</v>
      </c>
      <c r="AD145" s="375">
        <f t="shared" si="128"/>
        <v>64.410000000000124</v>
      </c>
      <c r="AE145" s="378">
        <v>62.839999999999876</v>
      </c>
      <c r="AF145" s="377">
        <f t="shared" si="129"/>
        <v>0.67</v>
      </c>
      <c r="AG145" s="377">
        <f t="shared" si="130"/>
        <v>63.509999999999877</v>
      </c>
      <c r="AH145" s="217">
        <f t="shared" si="102"/>
        <v>33.22</v>
      </c>
      <c r="AI145" s="237">
        <v>31.900000000000027</v>
      </c>
      <c r="AJ145" s="217">
        <f t="shared" si="103"/>
        <v>0.55000000000000004</v>
      </c>
      <c r="AK145" s="237">
        <f t="shared" si="104"/>
        <v>32.450000000000024</v>
      </c>
      <c r="AL145" s="237">
        <v>31.339999999999975</v>
      </c>
      <c r="AM145" s="217">
        <f t="shared" si="105"/>
        <v>0.55000000000000004</v>
      </c>
      <c r="AN145" s="237">
        <f t="shared" si="106"/>
        <v>31.889999999999976</v>
      </c>
      <c r="AO145" s="218">
        <f t="shared" si="107"/>
        <v>7.0600000000000023</v>
      </c>
      <c r="AP145" s="218">
        <v>542.48</v>
      </c>
      <c r="AQ145" s="218">
        <f t="shared" si="108"/>
        <v>0.12</v>
      </c>
      <c r="AR145" s="238">
        <f t="shared" si="109"/>
        <v>542.6</v>
      </c>
      <c r="AS145" s="218">
        <v>534.53999999999985</v>
      </c>
      <c r="AT145" s="218">
        <f t="shared" si="110"/>
        <v>0.12</v>
      </c>
      <c r="AU145" s="238">
        <f t="shared" si="111"/>
        <v>534.65999999999985</v>
      </c>
      <c r="AV145" s="219">
        <f t="shared" si="126"/>
        <v>0</v>
      </c>
      <c r="AW145" s="219">
        <v>0</v>
      </c>
      <c r="AX145" s="220">
        <f t="shared" si="112"/>
        <v>0</v>
      </c>
      <c r="AY145" s="219">
        <f t="shared" si="113"/>
        <v>0</v>
      </c>
      <c r="AZ145" s="220">
        <v>0</v>
      </c>
      <c r="BA145" s="220">
        <f t="shared" si="114"/>
        <v>0</v>
      </c>
      <c r="BB145" s="219">
        <f t="shared" si="115"/>
        <v>0</v>
      </c>
      <c r="BC145" s="221">
        <f t="shared" si="116"/>
        <v>7.1054273576010019E-15</v>
      </c>
      <c r="BD145" s="222">
        <v>0</v>
      </c>
      <c r="BE145" s="222">
        <f t="shared" si="117"/>
        <v>0</v>
      </c>
      <c r="BF145" s="221">
        <f t="shared" si="118"/>
        <v>0</v>
      </c>
      <c r="BG145" s="222">
        <v>0</v>
      </c>
      <c r="BH145" s="222">
        <f t="shared" si="119"/>
        <v>0</v>
      </c>
      <c r="BI145" s="221">
        <f t="shared" si="120"/>
        <v>0</v>
      </c>
      <c r="BJ145" s="223">
        <f t="shared" si="121"/>
        <v>0</v>
      </c>
      <c r="BK145" s="224">
        <v>0</v>
      </c>
      <c r="BL145" s="224">
        <f t="shared" si="122"/>
        <v>0</v>
      </c>
      <c r="BM145" s="224">
        <f t="shared" si="123"/>
        <v>0</v>
      </c>
      <c r="BN145" s="224">
        <v>0</v>
      </c>
      <c r="BO145" s="224">
        <f t="shared" si="124"/>
        <v>0</v>
      </c>
      <c r="BP145" s="223">
        <f t="shared" si="125"/>
        <v>0</v>
      </c>
      <c r="BQ145" s="225">
        <f t="shared" si="131"/>
        <v>0</v>
      </c>
      <c r="BR145" s="226">
        <v>0</v>
      </c>
      <c r="BS145" s="226">
        <f t="shared" si="132"/>
        <v>0</v>
      </c>
      <c r="BT145" s="226">
        <f t="shared" si="133"/>
        <v>0</v>
      </c>
      <c r="BU145" s="226">
        <v>0</v>
      </c>
      <c r="BV145" s="226">
        <f t="shared" si="134"/>
        <v>0</v>
      </c>
      <c r="BW145" s="225">
        <f t="shared" si="135"/>
        <v>0</v>
      </c>
      <c r="BX145" s="227">
        <f t="shared" si="136"/>
        <v>0</v>
      </c>
      <c r="BY145" s="228">
        <v>0</v>
      </c>
      <c r="BZ145" s="228">
        <f t="shared" si="137"/>
        <v>0</v>
      </c>
      <c r="CA145" s="228">
        <f t="shared" si="138"/>
        <v>0</v>
      </c>
      <c r="CB145" s="228">
        <v>0</v>
      </c>
      <c r="CC145" s="228">
        <f t="shared" si="139"/>
        <v>0</v>
      </c>
      <c r="CD145" s="227">
        <f t="shared" si="140"/>
        <v>0</v>
      </c>
      <c r="CE145" s="395">
        <f t="shared" si="141"/>
        <v>-7.1054273576010019E-15</v>
      </c>
      <c r="CF145" s="396">
        <v>0</v>
      </c>
      <c r="CG145" s="396">
        <f t="shared" si="100"/>
        <v>0</v>
      </c>
      <c r="CH145" s="396">
        <f t="shared" si="142"/>
        <v>0</v>
      </c>
      <c r="CI145" s="396">
        <v>0</v>
      </c>
      <c r="CJ145" s="396">
        <f t="shared" si="101"/>
        <v>0</v>
      </c>
      <c r="CK145" s="395">
        <f t="shared" si="143"/>
        <v>0</v>
      </c>
      <c r="CL145" s="229">
        <f t="shared" si="144"/>
        <v>0</v>
      </c>
      <c r="CM145" s="230">
        <v>0</v>
      </c>
      <c r="CN145" s="230">
        <f t="shared" si="147"/>
        <v>0</v>
      </c>
      <c r="CO145" s="230">
        <f t="shared" si="148"/>
        <v>0</v>
      </c>
      <c r="CP145" s="230">
        <v>0</v>
      </c>
      <c r="CQ145" s="230">
        <f t="shared" si="149"/>
        <v>0</v>
      </c>
      <c r="CR145" s="229">
        <f t="shared" si="150"/>
        <v>0</v>
      </c>
    </row>
    <row r="146" spans="1:96">
      <c r="A146" s="232"/>
      <c r="B146" s="232"/>
      <c r="C146" s="233" t="s">
        <v>161</v>
      </c>
      <c r="D146" s="252" t="s">
        <v>162</v>
      </c>
      <c r="E146" s="213">
        <v>5437.1900000000005</v>
      </c>
      <c r="F146" s="213"/>
      <c r="G146" s="214">
        <v>697.36999999999989</v>
      </c>
      <c r="H146" s="213"/>
      <c r="I146" s="214">
        <v>0</v>
      </c>
      <c r="J146" s="213"/>
      <c r="K146" s="214">
        <v>-9.0949470177292824E-13</v>
      </c>
      <c r="L146" s="213"/>
      <c r="M146" s="214">
        <v>0</v>
      </c>
      <c r="N146" s="214"/>
      <c r="O146" s="214">
        <v>0</v>
      </c>
      <c r="P146" s="214"/>
      <c r="Q146" s="214">
        <v>0</v>
      </c>
      <c r="R146" s="214"/>
      <c r="S146" s="214">
        <v>9.0949470177292824E-13</v>
      </c>
      <c r="T146" s="214"/>
      <c r="U146" s="214">
        <f t="shared" si="146"/>
        <v>0</v>
      </c>
      <c r="V146" s="214"/>
      <c r="W146" s="214">
        <v>6134.56</v>
      </c>
      <c r="X146" s="214"/>
      <c r="Y146" s="235">
        <v>0.2</v>
      </c>
      <c r="Z146" s="236"/>
      <c r="AA146" s="377">
        <f t="shared" si="127"/>
        <v>6134.56</v>
      </c>
      <c r="AB146" s="378">
        <v>9483.8999999999851</v>
      </c>
      <c r="AC146" s="377">
        <f t="shared" si="145"/>
        <v>102.24</v>
      </c>
      <c r="AD146" s="375">
        <f t="shared" si="128"/>
        <v>9586.1399999999849</v>
      </c>
      <c r="AE146" s="378">
        <v>9351.4600000000009</v>
      </c>
      <c r="AF146" s="377">
        <f t="shared" si="129"/>
        <v>102.24</v>
      </c>
      <c r="AG146" s="377">
        <f t="shared" si="130"/>
        <v>9453.7000000000007</v>
      </c>
      <c r="AH146" s="217">
        <f t="shared" si="102"/>
        <v>5437.1900000000005</v>
      </c>
      <c r="AI146" s="237">
        <v>5255.9599999999955</v>
      </c>
      <c r="AJ146" s="217">
        <f t="shared" si="103"/>
        <v>90.62</v>
      </c>
      <c r="AK146" s="237">
        <f t="shared" si="104"/>
        <v>5346.5799999999954</v>
      </c>
      <c r="AL146" s="237">
        <v>5185.5400000000036</v>
      </c>
      <c r="AM146" s="217">
        <f t="shared" si="105"/>
        <v>90.62</v>
      </c>
      <c r="AN146" s="237">
        <f t="shared" si="106"/>
        <v>5276.1600000000035</v>
      </c>
      <c r="AO146" s="218">
        <f t="shared" si="107"/>
        <v>697.36999999999989</v>
      </c>
      <c r="AP146" s="218">
        <v>1134.2299999999991</v>
      </c>
      <c r="AQ146" s="218">
        <f t="shared" si="108"/>
        <v>11.62</v>
      </c>
      <c r="AR146" s="238">
        <f t="shared" si="109"/>
        <v>1145.849999999999</v>
      </c>
      <c r="AS146" s="218">
        <v>1118.4100000000012</v>
      </c>
      <c r="AT146" s="218">
        <f t="shared" si="110"/>
        <v>11.62</v>
      </c>
      <c r="AU146" s="238">
        <f t="shared" si="111"/>
        <v>1130.0300000000011</v>
      </c>
      <c r="AV146" s="219">
        <f t="shared" si="126"/>
        <v>0</v>
      </c>
      <c r="AW146" s="219">
        <v>0</v>
      </c>
      <c r="AX146" s="220">
        <f t="shared" si="112"/>
        <v>0</v>
      </c>
      <c r="AY146" s="219">
        <f t="shared" si="113"/>
        <v>0</v>
      </c>
      <c r="AZ146" s="220">
        <v>0</v>
      </c>
      <c r="BA146" s="220">
        <f t="shared" si="114"/>
        <v>0</v>
      </c>
      <c r="BB146" s="219">
        <f t="shared" si="115"/>
        <v>0</v>
      </c>
      <c r="BC146" s="221">
        <f t="shared" si="116"/>
        <v>-9.0949470177292824E-13</v>
      </c>
      <c r="BD146" s="222">
        <v>0</v>
      </c>
      <c r="BE146" s="222">
        <f t="shared" si="117"/>
        <v>0</v>
      </c>
      <c r="BF146" s="221">
        <f t="shared" si="118"/>
        <v>0</v>
      </c>
      <c r="BG146" s="222">
        <v>0</v>
      </c>
      <c r="BH146" s="222">
        <f t="shared" si="119"/>
        <v>0</v>
      </c>
      <c r="BI146" s="221">
        <f t="shared" si="120"/>
        <v>0</v>
      </c>
      <c r="BJ146" s="223">
        <f t="shared" si="121"/>
        <v>0</v>
      </c>
      <c r="BK146" s="224">
        <v>0</v>
      </c>
      <c r="BL146" s="224">
        <f t="shared" si="122"/>
        <v>0</v>
      </c>
      <c r="BM146" s="224">
        <f t="shared" si="123"/>
        <v>0</v>
      </c>
      <c r="BN146" s="224">
        <v>0</v>
      </c>
      <c r="BO146" s="224">
        <f t="shared" si="124"/>
        <v>0</v>
      </c>
      <c r="BP146" s="223">
        <f t="shared" si="125"/>
        <v>0</v>
      </c>
      <c r="BQ146" s="225">
        <f t="shared" si="131"/>
        <v>0</v>
      </c>
      <c r="BR146" s="226">
        <v>0</v>
      </c>
      <c r="BS146" s="226">
        <f t="shared" si="132"/>
        <v>0</v>
      </c>
      <c r="BT146" s="226">
        <f t="shared" si="133"/>
        <v>0</v>
      </c>
      <c r="BU146" s="226">
        <v>0</v>
      </c>
      <c r="BV146" s="226">
        <f t="shared" si="134"/>
        <v>0</v>
      </c>
      <c r="BW146" s="225">
        <f t="shared" si="135"/>
        <v>0</v>
      </c>
      <c r="BX146" s="227">
        <f t="shared" si="136"/>
        <v>0</v>
      </c>
      <c r="BY146" s="228">
        <v>0</v>
      </c>
      <c r="BZ146" s="228">
        <f t="shared" si="137"/>
        <v>0</v>
      </c>
      <c r="CA146" s="228">
        <f t="shared" si="138"/>
        <v>0</v>
      </c>
      <c r="CB146" s="228">
        <v>0</v>
      </c>
      <c r="CC146" s="228">
        <f t="shared" si="139"/>
        <v>0</v>
      </c>
      <c r="CD146" s="227">
        <f t="shared" si="140"/>
        <v>0</v>
      </c>
      <c r="CE146" s="395">
        <f t="shared" si="141"/>
        <v>9.0949470177292824E-13</v>
      </c>
      <c r="CF146" s="396">
        <v>0</v>
      </c>
      <c r="CG146" s="396">
        <f t="shared" ref="CG146:CG191" si="151">IF(CE146=" "," ", ROUND(+CE146*Y146/12,2))</f>
        <v>0</v>
      </c>
      <c r="CH146" s="396">
        <f t="shared" si="142"/>
        <v>0</v>
      </c>
      <c r="CI146" s="396">
        <v>0</v>
      </c>
      <c r="CJ146" s="396">
        <f t="shared" ref="CJ146:CJ187" si="152">ROUND(CG146*$AC$1,2)</f>
        <v>0</v>
      </c>
      <c r="CK146" s="395">
        <f t="shared" si="143"/>
        <v>0</v>
      </c>
      <c r="CL146" s="229">
        <f t="shared" si="144"/>
        <v>0</v>
      </c>
      <c r="CM146" s="230">
        <v>0</v>
      </c>
      <c r="CN146" s="230">
        <f t="shared" si="147"/>
        <v>0</v>
      </c>
      <c r="CO146" s="230">
        <f t="shared" si="148"/>
        <v>0</v>
      </c>
      <c r="CP146" s="230">
        <v>0</v>
      </c>
      <c r="CQ146" s="230">
        <f t="shared" si="149"/>
        <v>0</v>
      </c>
      <c r="CR146" s="229">
        <f t="shared" si="150"/>
        <v>0</v>
      </c>
    </row>
    <row r="147" spans="1:96">
      <c r="A147" s="232"/>
      <c r="B147" s="232"/>
      <c r="C147" s="233" t="s">
        <v>163</v>
      </c>
      <c r="D147" s="252" t="s">
        <v>164</v>
      </c>
      <c r="E147" s="213">
        <v>11975.48</v>
      </c>
      <c r="F147" s="213"/>
      <c r="G147" s="214">
        <v>4648.6899999999987</v>
      </c>
      <c r="H147" s="213"/>
      <c r="I147" s="214">
        <v>4064.9600000000028</v>
      </c>
      <c r="J147" s="213"/>
      <c r="K147" s="214">
        <v>60.5</v>
      </c>
      <c r="L147" s="213"/>
      <c r="M147" s="214">
        <v>28.68</v>
      </c>
      <c r="N147" s="214"/>
      <c r="O147" s="214">
        <v>2.9132252166164108E-13</v>
      </c>
      <c r="P147" s="214"/>
      <c r="Q147" s="214">
        <v>0</v>
      </c>
      <c r="R147" s="214"/>
      <c r="S147" s="214">
        <v>-3.637978807091713E-12</v>
      </c>
      <c r="T147" s="214"/>
      <c r="U147" s="214">
        <f t="shared" si="146"/>
        <v>0</v>
      </c>
      <c r="V147" s="214"/>
      <c r="W147" s="214">
        <v>20778.309999999998</v>
      </c>
      <c r="X147" s="214"/>
      <c r="Y147" s="235">
        <v>0.2</v>
      </c>
      <c r="Z147" s="236"/>
      <c r="AA147" s="377">
        <f t="shared" si="127"/>
        <v>20778.309999999998</v>
      </c>
      <c r="AB147" s="378">
        <v>31023.230000000061</v>
      </c>
      <c r="AC147" s="377">
        <f t="shared" si="145"/>
        <v>346.31</v>
      </c>
      <c r="AD147" s="375">
        <f t="shared" si="128"/>
        <v>31369.540000000063</v>
      </c>
      <c r="AE147" s="378">
        <v>30590.299999999977</v>
      </c>
      <c r="AF147" s="377">
        <f t="shared" si="129"/>
        <v>346.31</v>
      </c>
      <c r="AG147" s="377">
        <f t="shared" si="130"/>
        <v>30936.609999999979</v>
      </c>
      <c r="AH147" s="217">
        <f t="shared" si="102"/>
        <v>11975.48</v>
      </c>
      <c r="AI147" s="237">
        <v>11576.220000000007</v>
      </c>
      <c r="AJ147" s="217">
        <f t="shared" si="103"/>
        <v>199.59</v>
      </c>
      <c r="AK147" s="237">
        <f t="shared" si="104"/>
        <v>11775.810000000007</v>
      </c>
      <c r="AL147" s="237">
        <v>11421.449999999997</v>
      </c>
      <c r="AM147" s="217">
        <f t="shared" si="105"/>
        <v>199.59</v>
      </c>
      <c r="AN147" s="237">
        <f t="shared" si="106"/>
        <v>11621.039999999997</v>
      </c>
      <c r="AO147" s="218">
        <f t="shared" si="107"/>
        <v>4648.6899999999987</v>
      </c>
      <c r="AP147" s="218">
        <v>6085.3199999999888</v>
      </c>
      <c r="AQ147" s="218">
        <f t="shared" si="108"/>
        <v>77.48</v>
      </c>
      <c r="AR147" s="238">
        <f t="shared" si="109"/>
        <v>6162.7999999999884</v>
      </c>
      <c r="AS147" s="218">
        <v>6001.3799999999965</v>
      </c>
      <c r="AT147" s="218">
        <f t="shared" si="110"/>
        <v>77.48</v>
      </c>
      <c r="AU147" s="238">
        <f t="shared" si="111"/>
        <v>6078.859999999996</v>
      </c>
      <c r="AV147" s="219">
        <f t="shared" si="126"/>
        <v>4064.9600000000028</v>
      </c>
      <c r="AW147" s="219">
        <v>5088.29</v>
      </c>
      <c r="AX147" s="220">
        <f t="shared" si="112"/>
        <v>67.75</v>
      </c>
      <c r="AY147" s="219">
        <f t="shared" si="113"/>
        <v>5156.04</v>
      </c>
      <c r="AZ147" s="220">
        <v>5018.0900000000038</v>
      </c>
      <c r="BA147" s="220">
        <f t="shared" si="114"/>
        <v>67.75</v>
      </c>
      <c r="BB147" s="219">
        <f t="shared" si="115"/>
        <v>5085.8400000000038</v>
      </c>
      <c r="BC147" s="221">
        <f t="shared" si="116"/>
        <v>60.5</v>
      </c>
      <c r="BD147" s="222">
        <v>70.22</v>
      </c>
      <c r="BE147" s="222">
        <f t="shared" si="117"/>
        <v>1.01</v>
      </c>
      <c r="BF147" s="221">
        <f t="shared" si="118"/>
        <v>71.23</v>
      </c>
      <c r="BG147" s="222">
        <v>69.220000000000027</v>
      </c>
      <c r="BH147" s="222">
        <f t="shared" si="119"/>
        <v>1.01</v>
      </c>
      <c r="BI147" s="221">
        <f t="shared" si="120"/>
        <v>70.230000000000032</v>
      </c>
      <c r="BJ147" s="223">
        <f t="shared" si="121"/>
        <v>28.68</v>
      </c>
      <c r="BK147" s="224">
        <v>23.540000000000017</v>
      </c>
      <c r="BL147" s="224">
        <f t="shared" si="122"/>
        <v>0.48</v>
      </c>
      <c r="BM147" s="224">
        <f t="shared" si="123"/>
        <v>24.020000000000017</v>
      </c>
      <c r="BN147" s="224">
        <v>23.11</v>
      </c>
      <c r="BO147" s="224">
        <f t="shared" si="124"/>
        <v>0.48</v>
      </c>
      <c r="BP147" s="223">
        <f t="shared" si="125"/>
        <v>23.59</v>
      </c>
      <c r="BQ147" s="225">
        <f t="shared" si="131"/>
        <v>2.9132252166164108E-13</v>
      </c>
      <c r="BR147" s="226">
        <v>0</v>
      </c>
      <c r="BS147" s="226">
        <f t="shared" si="132"/>
        <v>0</v>
      </c>
      <c r="BT147" s="226">
        <f t="shared" si="133"/>
        <v>0</v>
      </c>
      <c r="BU147" s="226">
        <v>0</v>
      </c>
      <c r="BV147" s="226">
        <f t="shared" si="134"/>
        <v>0</v>
      </c>
      <c r="BW147" s="225">
        <f t="shared" si="135"/>
        <v>0</v>
      </c>
      <c r="BX147" s="227">
        <f t="shared" si="136"/>
        <v>0</v>
      </c>
      <c r="BY147" s="228">
        <v>0</v>
      </c>
      <c r="BZ147" s="228">
        <f t="shared" si="137"/>
        <v>0</v>
      </c>
      <c r="CA147" s="228">
        <f t="shared" si="138"/>
        <v>0</v>
      </c>
      <c r="CB147" s="228">
        <v>0</v>
      </c>
      <c r="CC147" s="228">
        <f t="shared" si="139"/>
        <v>0</v>
      </c>
      <c r="CD147" s="227">
        <f t="shared" si="140"/>
        <v>0</v>
      </c>
      <c r="CE147" s="395">
        <f t="shared" si="141"/>
        <v>-3.637978807091713E-12</v>
      </c>
      <c r="CF147" s="396">
        <v>0</v>
      </c>
      <c r="CG147" s="396">
        <f t="shared" si="151"/>
        <v>0</v>
      </c>
      <c r="CH147" s="396">
        <f t="shared" si="142"/>
        <v>0</v>
      </c>
      <c r="CI147" s="396">
        <v>0</v>
      </c>
      <c r="CJ147" s="396">
        <f t="shared" si="152"/>
        <v>0</v>
      </c>
      <c r="CK147" s="395">
        <f t="shared" si="143"/>
        <v>0</v>
      </c>
      <c r="CL147" s="229">
        <f t="shared" si="144"/>
        <v>0</v>
      </c>
      <c r="CM147" s="230">
        <v>0</v>
      </c>
      <c r="CN147" s="230">
        <f t="shared" si="147"/>
        <v>0</v>
      </c>
      <c r="CO147" s="230">
        <f t="shared" si="148"/>
        <v>0</v>
      </c>
      <c r="CP147" s="230">
        <v>0</v>
      </c>
      <c r="CQ147" s="230">
        <f t="shared" si="149"/>
        <v>0</v>
      </c>
      <c r="CR147" s="229">
        <f t="shared" si="150"/>
        <v>0</v>
      </c>
    </row>
    <row r="148" spans="1:96">
      <c r="A148" s="232"/>
      <c r="B148" s="232"/>
      <c r="C148" s="233" t="s">
        <v>165</v>
      </c>
      <c r="D148" s="252" t="s">
        <v>166</v>
      </c>
      <c r="E148" s="213">
        <v>24929.05</v>
      </c>
      <c r="F148" s="213"/>
      <c r="G148" s="214">
        <v>14984.16</v>
      </c>
      <c r="H148" s="213"/>
      <c r="I148" s="214">
        <v>30012.849999999995</v>
      </c>
      <c r="J148" s="213"/>
      <c r="K148" s="214">
        <v>10040.73000000005</v>
      </c>
      <c r="L148" s="213"/>
      <c r="M148" s="214">
        <v>10173.1</v>
      </c>
      <c r="N148" s="214"/>
      <c r="O148" s="214">
        <v>0</v>
      </c>
      <c r="P148" s="214"/>
      <c r="Q148" s="214">
        <v>-9.0949470177292824E-12</v>
      </c>
      <c r="R148" s="214"/>
      <c r="S148" s="214">
        <v>-2.9103830456733704E-11</v>
      </c>
      <c r="T148" s="214"/>
      <c r="U148" s="214">
        <f t="shared" si="146"/>
        <v>0</v>
      </c>
      <c r="V148" s="214"/>
      <c r="W148" s="214">
        <v>90139.890000000014</v>
      </c>
      <c r="X148" s="214"/>
      <c r="Y148" s="235">
        <v>0.2</v>
      </c>
      <c r="Z148" s="236"/>
      <c r="AA148" s="377">
        <f t="shared" si="127"/>
        <v>90139.890000000014</v>
      </c>
      <c r="AB148" s="378">
        <v>119121.94000000008</v>
      </c>
      <c r="AC148" s="377">
        <f t="shared" si="145"/>
        <v>1502.33</v>
      </c>
      <c r="AD148" s="375">
        <f t="shared" si="128"/>
        <v>120624.27000000008</v>
      </c>
      <c r="AE148" s="378">
        <v>117475.79000000012</v>
      </c>
      <c r="AF148" s="377">
        <f t="shared" si="129"/>
        <v>1502.33</v>
      </c>
      <c r="AG148" s="377">
        <f t="shared" si="130"/>
        <v>118978.12000000013</v>
      </c>
      <c r="AH148" s="217">
        <f t="shared" si="102"/>
        <v>24929.05</v>
      </c>
      <c r="AI148" s="237">
        <v>24097.84999999998</v>
      </c>
      <c r="AJ148" s="217">
        <f>IF(AH148=" "," ",ROUND(+AH148*Y148/12,2))</f>
        <v>415.48</v>
      </c>
      <c r="AK148" s="237">
        <f t="shared" si="104"/>
        <v>24513.32999999998</v>
      </c>
      <c r="AL148" s="237">
        <v>23775.229999999996</v>
      </c>
      <c r="AM148" s="217">
        <f t="shared" si="105"/>
        <v>415.48</v>
      </c>
      <c r="AN148" s="237">
        <f t="shared" si="106"/>
        <v>24190.709999999995</v>
      </c>
      <c r="AO148" s="218">
        <f t="shared" si="107"/>
        <v>14984.16</v>
      </c>
      <c r="AP148" s="218">
        <v>14484.919999999989</v>
      </c>
      <c r="AQ148" s="218">
        <f t="shared" si="108"/>
        <v>249.74</v>
      </c>
      <c r="AR148" s="238">
        <f t="shared" si="109"/>
        <v>14734.659999999989</v>
      </c>
      <c r="AS148" s="218">
        <v>14290.79999999999</v>
      </c>
      <c r="AT148" s="218">
        <f t="shared" si="110"/>
        <v>249.74</v>
      </c>
      <c r="AU148" s="238">
        <f t="shared" si="111"/>
        <v>14540.53999999999</v>
      </c>
      <c r="AV148" s="219">
        <f t="shared" si="126"/>
        <v>30012.849999999995</v>
      </c>
      <c r="AW148" s="219">
        <v>39067.009999999951</v>
      </c>
      <c r="AX148" s="220">
        <f t="shared" si="112"/>
        <v>500.21</v>
      </c>
      <c r="AY148" s="219">
        <f t="shared" si="113"/>
        <v>39567.21999999995</v>
      </c>
      <c r="AZ148" s="220">
        <v>38527.899999999951</v>
      </c>
      <c r="BA148" s="220">
        <f t="shared" si="114"/>
        <v>500.21</v>
      </c>
      <c r="BB148" s="219">
        <f t="shared" si="115"/>
        <v>39028.10999999995</v>
      </c>
      <c r="BC148" s="221">
        <f t="shared" si="116"/>
        <v>10040.73000000005</v>
      </c>
      <c r="BD148" s="222">
        <v>9706.3000000000102</v>
      </c>
      <c r="BE148" s="222">
        <f t="shared" si="117"/>
        <v>167.35</v>
      </c>
      <c r="BF148" s="221">
        <f t="shared" si="118"/>
        <v>9873.6500000000106</v>
      </c>
      <c r="BG148" s="222">
        <v>9576.4100000000071</v>
      </c>
      <c r="BH148" s="222">
        <f t="shared" si="119"/>
        <v>167.35</v>
      </c>
      <c r="BI148" s="221">
        <f t="shared" si="120"/>
        <v>9743.7600000000075</v>
      </c>
      <c r="BJ148" s="223">
        <f t="shared" si="121"/>
        <v>10173.1</v>
      </c>
      <c r="BK148" s="224">
        <v>8638.1100000000042</v>
      </c>
      <c r="BL148" s="224">
        <f t="shared" si="122"/>
        <v>169.55</v>
      </c>
      <c r="BM148" s="224">
        <f t="shared" si="123"/>
        <v>8807.6600000000035</v>
      </c>
      <c r="BN148" s="224">
        <v>8524.5400000000081</v>
      </c>
      <c r="BO148" s="224">
        <f t="shared" si="124"/>
        <v>169.55</v>
      </c>
      <c r="BP148" s="223">
        <f t="shared" si="125"/>
        <v>8694.0900000000074</v>
      </c>
      <c r="BQ148" s="225">
        <f t="shared" si="131"/>
        <v>0</v>
      </c>
      <c r="BR148" s="226">
        <v>0</v>
      </c>
      <c r="BS148" s="226">
        <f t="shared" si="132"/>
        <v>0</v>
      </c>
      <c r="BT148" s="226">
        <f t="shared" si="133"/>
        <v>0</v>
      </c>
      <c r="BU148" s="226">
        <v>0</v>
      </c>
      <c r="BV148" s="226">
        <f t="shared" si="134"/>
        <v>0</v>
      </c>
      <c r="BW148" s="225">
        <f t="shared" si="135"/>
        <v>0</v>
      </c>
      <c r="BX148" s="227">
        <f t="shared" si="136"/>
        <v>-9.0949470177292824E-12</v>
      </c>
      <c r="BY148" s="228">
        <v>0</v>
      </c>
      <c r="BZ148" s="228">
        <f t="shared" si="137"/>
        <v>0</v>
      </c>
      <c r="CA148" s="228">
        <f t="shared" si="138"/>
        <v>0</v>
      </c>
      <c r="CB148" s="228">
        <v>0</v>
      </c>
      <c r="CC148" s="228">
        <f t="shared" si="139"/>
        <v>0</v>
      </c>
      <c r="CD148" s="227">
        <f t="shared" si="140"/>
        <v>0</v>
      </c>
      <c r="CE148" s="395">
        <f t="shared" si="141"/>
        <v>-2.9103830456733704E-11</v>
      </c>
      <c r="CF148" s="396">
        <v>0</v>
      </c>
      <c r="CG148" s="396">
        <f t="shared" si="151"/>
        <v>0</v>
      </c>
      <c r="CH148" s="396">
        <f t="shared" si="142"/>
        <v>0</v>
      </c>
      <c r="CI148" s="396">
        <v>0</v>
      </c>
      <c r="CJ148" s="396">
        <f t="shared" si="152"/>
        <v>0</v>
      </c>
      <c r="CK148" s="395">
        <f t="shared" si="143"/>
        <v>0</v>
      </c>
      <c r="CL148" s="229">
        <f t="shared" si="144"/>
        <v>0</v>
      </c>
      <c r="CM148" s="230">
        <v>0</v>
      </c>
      <c r="CN148" s="230">
        <f t="shared" si="147"/>
        <v>0</v>
      </c>
      <c r="CO148" s="230">
        <f t="shared" si="148"/>
        <v>0</v>
      </c>
      <c r="CP148" s="230">
        <v>0</v>
      </c>
      <c r="CQ148" s="230">
        <f t="shared" si="149"/>
        <v>0</v>
      </c>
      <c r="CR148" s="229">
        <f t="shared" si="150"/>
        <v>0</v>
      </c>
    </row>
    <row r="149" spans="1:96">
      <c r="A149" s="232"/>
      <c r="B149" s="232"/>
      <c r="C149" s="233" t="s">
        <v>167</v>
      </c>
      <c r="D149" s="252" t="s">
        <v>168</v>
      </c>
      <c r="E149" s="213">
        <v>0</v>
      </c>
      <c r="F149" s="213"/>
      <c r="G149" s="214">
        <v>1065.58</v>
      </c>
      <c r="H149" s="213"/>
      <c r="I149" s="214">
        <v>2269.7099999999996</v>
      </c>
      <c r="J149" s="213"/>
      <c r="K149" s="214">
        <v>1150.0300000000002</v>
      </c>
      <c r="L149" s="213"/>
      <c r="M149" s="214">
        <v>8.9300000000000015</v>
      </c>
      <c r="N149" s="214"/>
      <c r="O149" s="214">
        <v>-1.5294432387236157E-12</v>
      </c>
      <c r="P149" s="214"/>
      <c r="Q149" s="214">
        <v>0</v>
      </c>
      <c r="R149" s="214"/>
      <c r="S149" s="214">
        <v>2.7284841053187847E-12</v>
      </c>
      <c r="T149" s="214"/>
      <c r="U149" s="214">
        <f t="shared" si="146"/>
        <v>0</v>
      </c>
      <c r="V149" s="214"/>
      <c r="W149" s="214">
        <v>4494.2500000000009</v>
      </c>
      <c r="X149" s="214"/>
      <c r="Y149" s="235">
        <v>0.2</v>
      </c>
      <c r="Z149" s="236"/>
      <c r="AA149" s="377">
        <f t="shared" si="127"/>
        <v>4494.2500000000009</v>
      </c>
      <c r="AB149" s="378">
        <v>5588.2399999999952</v>
      </c>
      <c r="AC149" s="377">
        <f t="shared" si="145"/>
        <v>74.900000000000006</v>
      </c>
      <c r="AD149" s="375">
        <f t="shared" si="128"/>
        <v>5663.1399999999949</v>
      </c>
      <c r="AE149" s="378">
        <v>5511.5100000000075</v>
      </c>
      <c r="AF149" s="377">
        <f t="shared" si="129"/>
        <v>74.900000000000006</v>
      </c>
      <c r="AG149" s="377">
        <f t="shared" si="130"/>
        <v>5586.4100000000071</v>
      </c>
      <c r="AH149" s="217">
        <f t="shared" si="102"/>
        <v>0</v>
      </c>
      <c r="AI149" s="237">
        <v>0</v>
      </c>
      <c r="AJ149" s="217">
        <f t="shared" ref="AJ149:AJ162" si="153">IF(AH149=" "," ", ROUND(+AH149*Y149/12,2))</f>
        <v>0</v>
      </c>
      <c r="AK149" s="237">
        <f t="shared" si="104"/>
        <v>0</v>
      </c>
      <c r="AL149" s="237">
        <v>-0.01</v>
      </c>
      <c r="AM149" s="217">
        <f t="shared" si="105"/>
        <v>0</v>
      </c>
      <c r="AN149" s="237">
        <f t="shared" si="106"/>
        <v>-0.01</v>
      </c>
      <c r="AO149" s="218">
        <f t="shared" si="107"/>
        <v>1065.58</v>
      </c>
      <c r="AP149" s="218">
        <v>1030.0799999999997</v>
      </c>
      <c r="AQ149" s="218">
        <f t="shared" si="108"/>
        <v>17.760000000000002</v>
      </c>
      <c r="AR149" s="238">
        <f t="shared" si="109"/>
        <v>1047.8399999999997</v>
      </c>
      <c r="AS149" s="218">
        <v>1016.14</v>
      </c>
      <c r="AT149" s="218">
        <f t="shared" si="110"/>
        <v>17.760000000000002</v>
      </c>
      <c r="AU149" s="238">
        <f t="shared" si="111"/>
        <v>1033.9000000000001</v>
      </c>
      <c r="AV149" s="219">
        <f t="shared" si="126"/>
        <v>2269.7099999999996</v>
      </c>
      <c r="AW149" s="219">
        <v>2911.799999999997</v>
      </c>
      <c r="AX149" s="220">
        <f t="shared" si="112"/>
        <v>37.83</v>
      </c>
      <c r="AY149" s="219">
        <f t="shared" si="113"/>
        <v>2949.6299999999969</v>
      </c>
      <c r="AZ149" s="220">
        <v>2871.5400000000022</v>
      </c>
      <c r="BA149" s="220">
        <f t="shared" si="114"/>
        <v>37.83</v>
      </c>
      <c r="BB149" s="219">
        <f t="shared" si="115"/>
        <v>2909.3700000000022</v>
      </c>
      <c r="BC149" s="221">
        <f t="shared" si="116"/>
        <v>1150.0300000000002</v>
      </c>
      <c r="BD149" s="222">
        <v>1133.8199999999997</v>
      </c>
      <c r="BE149" s="222">
        <f t="shared" si="117"/>
        <v>19.170000000000002</v>
      </c>
      <c r="BF149" s="221">
        <f t="shared" si="118"/>
        <v>1152.9899999999998</v>
      </c>
      <c r="BG149" s="222">
        <v>1118.4699999999998</v>
      </c>
      <c r="BH149" s="222">
        <f t="shared" si="119"/>
        <v>19.170000000000002</v>
      </c>
      <c r="BI149" s="221">
        <f t="shared" si="120"/>
        <v>1137.6399999999999</v>
      </c>
      <c r="BJ149" s="223">
        <f t="shared" si="121"/>
        <v>8.9300000000000015</v>
      </c>
      <c r="BK149" s="224">
        <v>7.9300000000000077</v>
      </c>
      <c r="BL149" s="224">
        <f t="shared" si="122"/>
        <v>0.15</v>
      </c>
      <c r="BM149" s="224">
        <f t="shared" si="123"/>
        <v>8.0800000000000072</v>
      </c>
      <c r="BN149" s="224">
        <v>7.9300000000000077</v>
      </c>
      <c r="BO149" s="224">
        <f t="shared" si="124"/>
        <v>0.15</v>
      </c>
      <c r="BP149" s="223">
        <f t="shared" si="125"/>
        <v>8.0800000000000072</v>
      </c>
      <c r="BQ149" s="225">
        <f t="shared" si="131"/>
        <v>-1.5294432387236157E-12</v>
      </c>
      <c r="BR149" s="226">
        <v>0</v>
      </c>
      <c r="BS149" s="226">
        <f t="shared" si="132"/>
        <v>0</v>
      </c>
      <c r="BT149" s="226">
        <f t="shared" si="133"/>
        <v>0</v>
      </c>
      <c r="BU149" s="226">
        <v>0</v>
      </c>
      <c r="BV149" s="226">
        <f t="shared" si="134"/>
        <v>0</v>
      </c>
      <c r="BW149" s="225">
        <f t="shared" si="135"/>
        <v>0</v>
      </c>
      <c r="BX149" s="227">
        <f t="shared" si="136"/>
        <v>0</v>
      </c>
      <c r="BY149" s="228">
        <v>0</v>
      </c>
      <c r="BZ149" s="228">
        <f t="shared" si="137"/>
        <v>0</v>
      </c>
      <c r="CA149" s="228">
        <f t="shared" si="138"/>
        <v>0</v>
      </c>
      <c r="CB149" s="228">
        <v>0</v>
      </c>
      <c r="CC149" s="228">
        <f t="shared" si="139"/>
        <v>0</v>
      </c>
      <c r="CD149" s="227">
        <f t="shared" si="140"/>
        <v>0</v>
      </c>
      <c r="CE149" s="395">
        <f t="shared" si="141"/>
        <v>2.7284841053187847E-12</v>
      </c>
      <c r="CF149" s="396">
        <v>0</v>
      </c>
      <c r="CG149" s="396">
        <f t="shared" si="151"/>
        <v>0</v>
      </c>
      <c r="CH149" s="396">
        <f t="shared" si="142"/>
        <v>0</v>
      </c>
      <c r="CI149" s="396">
        <v>0</v>
      </c>
      <c r="CJ149" s="396">
        <f t="shared" si="152"/>
        <v>0</v>
      </c>
      <c r="CK149" s="395">
        <f t="shared" si="143"/>
        <v>0</v>
      </c>
      <c r="CL149" s="229">
        <f t="shared" si="144"/>
        <v>0</v>
      </c>
      <c r="CM149" s="230">
        <v>0</v>
      </c>
      <c r="CN149" s="230">
        <f t="shared" si="147"/>
        <v>0</v>
      </c>
      <c r="CO149" s="230">
        <f t="shared" si="148"/>
        <v>0</v>
      </c>
      <c r="CP149" s="230">
        <v>0</v>
      </c>
      <c r="CQ149" s="230">
        <f t="shared" si="149"/>
        <v>0</v>
      </c>
      <c r="CR149" s="229">
        <f t="shared" si="150"/>
        <v>0</v>
      </c>
    </row>
    <row r="150" spans="1:96">
      <c r="A150" s="232"/>
      <c r="B150" s="232"/>
      <c r="C150" s="233" t="s">
        <v>169</v>
      </c>
      <c r="D150" s="252" t="s">
        <v>170</v>
      </c>
      <c r="E150" s="213">
        <v>0</v>
      </c>
      <c r="F150" s="213"/>
      <c r="G150" s="214">
        <v>5486.06</v>
      </c>
      <c r="H150" s="213"/>
      <c r="I150" s="214">
        <v>9747.43</v>
      </c>
      <c r="J150" s="213"/>
      <c r="K150" s="214">
        <v>351.950000000008</v>
      </c>
      <c r="L150" s="213"/>
      <c r="M150" s="214">
        <v>0</v>
      </c>
      <c r="N150" s="214"/>
      <c r="O150" s="214">
        <v>0</v>
      </c>
      <c r="P150" s="214"/>
      <c r="Q150" s="214">
        <v>0</v>
      </c>
      <c r="R150" s="214"/>
      <c r="S150" s="214">
        <v>-7.2759576141834259E-12</v>
      </c>
      <c r="T150" s="214"/>
      <c r="U150" s="214">
        <f t="shared" si="146"/>
        <v>0</v>
      </c>
      <c r="V150" s="214"/>
      <c r="W150" s="214">
        <v>15585.440000000002</v>
      </c>
      <c r="X150" s="214"/>
      <c r="Y150" s="235">
        <v>0.2</v>
      </c>
      <c r="Z150" s="236"/>
      <c r="AA150" s="377">
        <f t="shared" si="127"/>
        <v>15585.440000000002</v>
      </c>
      <c r="AB150" s="378">
        <v>20610.809999999979</v>
      </c>
      <c r="AC150" s="377">
        <f t="shared" si="145"/>
        <v>259.76</v>
      </c>
      <c r="AD150" s="375">
        <f t="shared" si="128"/>
        <v>20870.569999999978</v>
      </c>
      <c r="AE150" s="378">
        <v>20325.739999999998</v>
      </c>
      <c r="AF150" s="377">
        <f t="shared" si="129"/>
        <v>259.76</v>
      </c>
      <c r="AG150" s="377">
        <f t="shared" si="130"/>
        <v>20585.499999999996</v>
      </c>
      <c r="AH150" s="217">
        <f t="shared" si="102"/>
        <v>0</v>
      </c>
      <c r="AI150" s="237">
        <v>0</v>
      </c>
      <c r="AJ150" s="217">
        <f t="shared" si="153"/>
        <v>0</v>
      </c>
      <c r="AK150" s="237">
        <f t="shared" si="104"/>
        <v>0</v>
      </c>
      <c r="AL150" s="237">
        <v>0</v>
      </c>
      <c r="AM150" s="217">
        <f t="shared" si="105"/>
        <v>0</v>
      </c>
      <c r="AN150" s="237">
        <f t="shared" si="106"/>
        <v>0</v>
      </c>
      <c r="AO150" s="218">
        <f t="shared" si="107"/>
        <v>5486.06</v>
      </c>
      <c r="AP150" s="218">
        <v>5302.9400000000014</v>
      </c>
      <c r="AQ150" s="218">
        <f t="shared" si="108"/>
        <v>91.43</v>
      </c>
      <c r="AR150" s="238">
        <f t="shared" si="109"/>
        <v>5394.3700000000017</v>
      </c>
      <c r="AS150" s="218">
        <v>5231.9999999999982</v>
      </c>
      <c r="AT150" s="218">
        <f t="shared" si="110"/>
        <v>91.43</v>
      </c>
      <c r="AU150" s="238">
        <f t="shared" si="111"/>
        <v>5323.4299999999985</v>
      </c>
      <c r="AV150" s="219">
        <f t="shared" si="126"/>
        <v>9747.43</v>
      </c>
      <c r="AW150" s="219">
        <v>12367.199999999979</v>
      </c>
      <c r="AX150" s="220">
        <f t="shared" si="112"/>
        <v>162.46</v>
      </c>
      <c r="AY150" s="219">
        <f t="shared" si="113"/>
        <v>12529.659999999978</v>
      </c>
      <c r="AZ150" s="220">
        <v>12196.850000000017</v>
      </c>
      <c r="BA150" s="220">
        <f t="shared" si="114"/>
        <v>162.46</v>
      </c>
      <c r="BB150" s="219">
        <f t="shared" si="115"/>
        <v>12359.310000000016</v>
      </c>
      <c r="BC150" s="221">
        <f t="shared" si="116"/>
        <v>351.950000000008</v>
      </c>
      <c r="BD150" s="222">
        <v>413.66000000000025</v>
      </c>
      <c r="BE150" s="222">
        <f t="shared" si="117"/>
        <v>5.87</v>
      </c>
      <c r="BF150" s="221">
        <f t="shared" si="118"/>
        <v>419.53000000000026</v>
      </c>
      <c r="BG150" s="222">
        <v>408.00000000000034</v>
      </c>
      <c r="BH150" s="222">
        <f t="shared" si="119"/>
        <v>5.87</v>
      </c>
      <c r="BI150" s="221">
        <f t="shared" si="120"/>
        <v>413.87000000000035</v>
      </c>
      <c r="BJ150" s="223">
        <f t="shared" si="121"/>
        <v>0</v>
      </c>
      <c r="BK150" s="224">
        <v>0</v>
      </c>
      <c r="BL150" s="224">
        <f t="shared" si="122"/>
        <v>0</v>
      </c>
      <c r="BM150" s="224">
        <f t="shared" si="123"/>
        <v>0</v>
      </c>
      <c r="BN150" s="224">
        <v>0</v>
      </c>
      <c r="BO150" s="224">
        <f t="shared" si="124"/>
        <v>0</v>
      </c>
      <c r="BP150" s="223">
        <f t="shared" si="125"/>
        <v>0</v>
      </c>
      <c r="BQ150" s="225">
        <f t="shared" si="131"/>
        <v>0</v>
      </c>
      <c r="BR150" s="226">
        <v>0</v>
      </c>
      <c r="BS150" s="226">
        <f t="shared" si="132"/>
        <v>0</v>
      </c>
      <c r="BT150" s="226">
        <f t="shared" si="133"/>
        <v>0</v>
      </c>
      <c r="BU150" s="226">
        <v>0</v>
      </c>
      <c r="BV150" s="226">
        <f t="shared" si="134"/>
        <v>0</v>
      </c>
      <c r="BW150" s="225">
        <f t="shared" si="135"/>
        <v>0</v>
      </c>
      <c r="BX150" s="227">
        <f t="shared" si="136"/>
        <v>0</v>
      </c>
      <c r="BY150" s="228">
        <v>0</v>
      </c>
      <c r="BZ150" s="228">
        <f t="shared" si="137"/>
        <v>0</v>
      </c>
      <c r="CA150" s="228">
        <f t="shared" si="138"/>
        <v>0</v>
      </c>
      <c r="CB150" s="228">
        <v>0</v>
      </c>
      <c r="CC150" s="228">
        <f t="shared" si="139"/>
        <v>0</v>
      </c>
      <c r="CD150" s="227">
        <f t="shared" si="140"/>
        <v>0</v>
      </c>
      <c r="CE150" s="395">
        <f t="shared" si="141"/>
        <v>-7.2759576141834259E-12</v>
      </c>
      <c r="CF150" s="396">
        <v>0</v>
      </c>
      <c r="CG150" s="396">
        <f t="shared" si="151"/>
        <v>0</v>
      </c>
      <c r="CH150" s="396">
        <f t="shared" si="142"/>
        <v>0</v>
      </c>
      <c r="CI150" s="396">
        <v>0</v>
      </c>
      <c r="CJ150" s="396">
        <f t="shared" si="152"/>
        <v>0</v>
      </c>
      <c r="CK150" s="395">
        <f t="shared" si="143"/>
        <v>0</v>
      </c>
      <c r="CL150" s="229">
        <f t="shared" si="144"/>
        <v>0</v>
      </c>
      <c r="CM150" s="230">
        <v>0</v>
      </c>
      <c r="CN150" s="230">
        <f t="shared" si="147"/>
        <v>0</v>
      </c>
      <c r="CO150" s="230">
        <f t="shared" si="148"/>
        <v>0</v>
      </c>
      <c r="CP150" s="230">
        <v>0</v>
      </c>
      <c r="CQ150" s="230">
        <f t="shared" si="149"/>
        <v>0</v>
      </c>
      <c r="CR150" s="229">
        <f t="shared" si="150"/>
        <v>0</v>
      </c>
    </row>
    <row r="151" spans="1:96">
      <c r="A151" s="232"/>
      <c r="B151" s="232"/>
      <c r="C151" s="233" t="s">
        <v>171</v>
      </c>
      <c r="D151" s="252" t="s">
        <v>172</v>
      </c>
      <c r="E151" s="213">
        <v>0</v>
      </c>
      <c r="F151" s="213"/>
      <c r="G151" s="214">
        <v>1253.3699999999999</v>
      </c>
      <c r="H151" s="213"/>
      <c r="I151" s="214">
        <v>864.77999999999929</v>
      </c>
      <c r="J151" s="213"/>
      <c r="K151" s="214">
        <v>-110.44000000000005</v>
      </c>
      <c r="L151" s="213"/>
      <c r="M151" s="214">
        <v>0</v>
      </c>
      <c r="N151" s="214"/>
      <c r="O151" s="214">
        <v>9.0949470177292824E-13</v>
      </c>
      <c r="P151" s="214"/>
      <c r="Q151" s="214">
        <v>0</v>
      </c>
      <c r="R151" s="214"/>
      <c r="S151" s="214">
        <v>4.5474735088646412E-13</v>
      </c>
      <c r="T151" s="214"/>
      <c r="U151" s="214">
        <f t="shared" si="146"/>
        <v>0</v>
      </c>
      <c r="V151" s="214"/>
      <c r="W151" s="214">
        <v>2007.7100000000005</v>
      </c>
      <c r="X151" s="214"/>
      <c r="Y151" s="235">
        <v>0.2</v>
      </c>
      <c r="Z151" s="236"/>
      <c r="AA151" s="377">
        <f t="shared" si="127"/>
        <v>2007.7100000000005</v>
      </c>
      <c r="AB151" s="378">
        <v>2660.1300000000019</v>
      </c>
      <c r="AC151" s="377">
        <f t="shared" si="145"/>
        <v>33.46</v>
      </c>
      <c r="AD151" s="375">
        <f t="shared" si="128"/>
        <v>2693.590000000002</v>
      </c>
      <c r="AE151" s="378">
        <v>2623.4399999999987</v>
      </c>
      <c r="AF151" s="377">
        <f t="shared" si="129"/>
        <v>33.46</v>
      </c>
      <c r="AG151" s="377">
        <f t="shared" si="130"/>
        <v>2656.8999999999987</v>
      </c>
      <c r="AH151" s="217">
        <f t="shared" si="102"/>
        <v>0</v>
      </c>
      <c r="AI151" s="237">
        <v>0</v>
      </c>
      <c r="AJ151" s="217">
        <f t="shared" si="153"/>
        <v>0</v>
      </c>
      <c r="AK151" s="237">
        <f t="shared" si="104"/>
        <v>0</v>
      </c>
      <c r="AL151" s="237">
        <v>0</v>
      </c>
      <c r="AM151" s="217">
        <f t="shared" si="105"/>
        <v>0</v>
      </c>
      <c r="AN151" s="237">
        <f t="shared" si="106"/>
        <v>0</v>
      </c>
      <c r="AO151" s="218">
        <f t="shared" si="107"/>
        <v>1253.3699999999999</v>
      </c>
      <c r="AP151" s="218">
        <v>1211.6200000000003</v>
      </c>
      <c r="AQ151" s="218">
        <f t="shared" si="108"/>
        <v>20.89</v>
      </c>
      <c r="AR151" s="238">
        <f t="shared" si="109"/>
        <v>1232.5100000000004</v>
      </c>
      <c r="AS151" s="218">
        <v>1195.5600000000006</v>
      </c>
      <c r="AT151" s="218">
        <f t="shared" si="110"/>
        <v>20.89</v>
      </c>
      <c r="AU151" s="238">
        <f t="shared" si="111"/>
        <v>1216.4500000000007</v>
      </c>
      <c r="AV151" s="219">
        <f t="shared" si="126"/>
        <v>864.77999999999929</v>
      </c>
      <c r="AW151" s="219">
        <v>1016.7399999999992</v>
      </c>
      <c r="AX151" s="220">
        <f t="shared" si="112"/>
        <v>14.41</v>
      </c>
      <c r="AY151" s="219">
        <f t="shared" si="113"/>
        <v>1031.1499999999992</v>
      </c>
      <c r="AZ151" s="220">
        <v>1002.6700000000011</v>
      </c>
      <c r="BA151" s="220">
        <f t="shared" si="114"/>
        <v>14.41</v>
      </c>
      <c r="BB151" s="219">
        <f t="shared" si="115"/>
        <v>1017.0800000000011</v>
      </c>
      <c r="BC151" s="221">
        <f t="shared" si="116"/>
        <v>-110.44000000000005</v>
      </c>
      <c r="BD151" s="222">
        <v>-103.72000000000013</v>
      </c>
      <c r="BE151" s="222">
        <f t="shared" si="117"/>
        <v>-1.84</v>
      </c>
      <c r="BF151" s="221">
        <f t="shared" si="118"/>
        <v>-105.56000000000013</v>
      </c>
      <c r="BG151" s="222">
        <v>-102.14000000000009</v>
      </c>
      <c r="BH151" s="222">
        <f t="shared" si="119"/>
        <v>-1.84</v>
      </c>
      <c r="BI151" s="221">
        <f t="shared" si="120"/>
        <v>-103.98000000000009</v>
      </c>
      <c r="BJ151" s="223">
        <f t="shared" si="121"/>
        <v>0</v>
      </c>
      <c r="BK151" s="224">
        <v>0</v>
      </c>
      <c r="BL151" s="224">
        <f t="shared" si="122"/>
        <v>0</v>
      </c>
      <c r="BM151" s="224">
        <f t="shared" si="123"/>
        <v>0</v>
      </c>
      <c r="BN151" s="224">
        <v>0</v>
      </c>
      <c r="BO151" s="224">
        <f t="shared" si="124"/>
        <v>0</v>
      </c>
      <c r="BP151" s="223">
        <f t="shared" si="125"/>
        <v>0</v>
      </c>
      <c r="BQ151" s="225">
        <f t="shared" si="131"/>
        <v>9.0949470177292824E-13</v>
      </c>
      <c r="BR151" s="226">
        <v>0</v>
      </c>
      <c r="BS151" s="226">
        <f t="shared" si="132"/>
        <v>0</v>
      </c>
      <c r="BT151" s="226">
        <f t="shared" si="133"/>
        <v>0</v>
      </c>
      <c r="BU151" s="226">
        <v>0</v>
      </c>
      <c r="BV151" s="226">
        <f t="shared" si="134"/>
        <v>0</v>
      </c>
      <c r="BW151" s="225">
        <f t="shared" si="135"/>
        <v>0</v>
      </c>
      <c r="BX151" s="227">
        <f t="shared" si="136"/>
        <v>0</v>
      </c>
      <c r="BY151" s="228">
        <v>0</v>
      </c>
      <c r="BZ151" s="228">
        <f t="shared" si="137"/>
        <v>0</v>
      </c>
      <c r="CA151" s="228">
        <f t="shared" si="138"/>
        <v>0</v>
      </c>
      <c r="CB151" s="228">
        <v>0</v>
      </c>
      <c r="CC151" s="228">
        <f t="shared" si="139"/>
        <v>0</v>
      </c>
      <c r="CD151" s="227">
        <f t="shared" si="140"/>
        <v>0</v>
      </c>
      <c r="CE151" s="395">
        <f t="shared" si="141"/>
        <v>4.5474735088646412E-13</v>
      </c>
      <c r="CF151" s="396">
        <v>0</v>
      </c>
      <c r="CG151" s="396">
        <f t="shared" si="151"/>
        <v>0</v>
      </c>
      <c r="CH151" s="396">
        <f t="shared" si="142"/>
        <v>0</v>
      </c>
      <c r="CI151" s="396">
        <v>0</v>
      </c>
      <c r="CJ151" s="396">
        <f t="shared" si="152"/>
        <v>0</v>
      </c>
      <c r="CK151" s="395">
        <f t="shared" si="143"/>
        <v>0</v>
      </c>
      <c r="CL151" s="229">
        <f t="shared" si="144"/>
        <v>0</v>
      </c>
      <c r="CM151" s="230">
        <v>0</v>
      </c>
      <c r="CN151" s="230">
        <f t="shared" si="147"/>
        <v>0</v>
      </c>
      <c r="CO151" s="230">
        <f t="shared" si="148"/>
        <v>0</v>
      </c>
      <c r="CP151" s="230">
        <v>0</v>
      </c>
      <c r="CQ151" s="230">
        <f t="shared" si="149"/>
        <v>0</v>
      </c>
      <c r="CR151" s="229">
        <f t="shared" si="150"/>
        <v>0</v>
      </c>
    </row>
    <row r="152" spans="1:96" s="251" customFormat="1">
      <c r="A152" s="232"/>
      <c r="B152" s="232"/>
      <c r="C152" s="233" t="s">
        <v>171</v>
      </c>
      <c r="D152" s="252" t="s">
        <v>173</v>
      </c>
      <c r="E152" s="213">
        <v>0</v>
      </c>
      <c r="F152" s="213"/>
      <c r="G152" s="214">
        <v>990.19</v>
      </c>
      <c r="H152" s="213"/>
      <c r="I152" s="214">
        <v>3023.4600000000005</v>
      </c>
      <c r="J152" s="213"/>
      <c r="K152" s="214">
        <v>678.73000000000047</v>
      </c>
      <c r="M152" s="214">
        <v>6.2299999999999995</v>
      </c>
      <c r="N152" s="231"/>
      <c r="O152" s="214">
        <v>-4.3609560407276149E-13</v>
      </c>
      <c r="P152" s="231"/>
      <c r="Q152" s="214">
        <v>0</v>
      </c>
      <c r="R152" s="214"/>
      <c r="S152" s="214">
        <v>0</v>
      </c>
      <c r="T152" s="231"/>
      <c r="U152" s="214">
        <f t="shared" si="146"/>
        <v>0</v>
      </c>
      <c r="V152" s="231"/>
      <c r="W152" s="214">
        <v>4698.6100000000006</v>
      </c>
      <c r="X152" s="214"/>
      <c r="Y152" s="235">
        <v>0.2</v>
      </c>
      <c r="Z152" s="236"/>
      <c r="AA152" s="377">
        <f t="shared" si="127"/>
        <v>4698.6100000000006</v>
      </c>
      <c r="AB152" s="378">
        <v>6011.5200000000086</v>
      </c>
      <c r="AC152" s="377">
        <f t="shared" si="145"/>
        <v>78.31</v>
      </c>
      <c r="AD152" s="375">
        <f t="shared" si="128"/>
        <v>6089.830000000009</v>
      </c>
      <c r="AE152" s="378">
        <v>5928.7199999999993</v>
      </c>
      <c r="AF152" s="377">
        <f t="shared" si="129"/>
        <v>78.31</v>
      </c>
      <c r="AG152" s="377">
        <f t="shared" si="130"/>
        <v>6007.03</v>
      </c>
      <c r="AH152" s="217">
        <f t="shared" si="102"/>
        <v>0</v>
      </c>
      <c r="AI152" s="237">
        <v>0</v>
      </c>
      <c r="AJ152" s="217">
        <f t="shared" si="153"/>
        <v>0</v>
      </c>
      <c r="AK152" s="237">
        <f t="shared" si="104"/>
        <v>0</v>
      </c>
      <c r="AL152" s="237">
        <v>0</v>
      </c>
      <c r="AM152" s="217">
        <f t="shared" si="105"/>
        <v>0</v>
      </c>
      <c r="AN152" s="237">
        <f t="shared" si="106"/>
        <v>0</v>
      </c>
      <c r="AO152" s="218">
        <f t="shared" si="107"/>
        <v>990.19</v>
      </c>
      <c r="AP152" s="218">
        <v>957</v>
      </c>
      <c r="AQ152" s="218">
        <f t="shared" si="108"/>
        <v>16.5</v>
      </c>
      <c r="AR152" s="238">
        <f t="shared" si="109"/>
        <v>973.5</v>
      </c>
      <c r="AS152" s="218">
        <v>944.11999999999966</v>
      </c>
      <c r="AT152" s="218">
        <f t="shared" si="110"/>
        <v>16.5</v>
      </c>
      <c r="AU152" s="238">
        <f t="shared" si="111"/>
        <v>960.61999999999966</v>
      </c>
      <c r="AV152" s="219">
        <f t="shared" si="126"/>
        <v>3023.4600000000005</v>
      </c>
      <c r="AW152" s="219">
        <v>3889.4199999999973</v>
      </c>
      <c r="AX152" s="220">
        <f t="shared" si="112"/>
        <v>50.39</v>
      </c>
      <c r="AY152" s="219">
        <f t="shared" si="113"/>
        <v>3939.8099999999972</v>
      </c>
      <c r="AZ152" s="220">
        <v>3835.3599999999997</v>
      </c>
      <c r="BA152" s="220">
        <f t="shared" si="114"/>
        <v>50.39</v>
      </c>
      <c r="BB152" s="219">
        <f t="shared" si="115"/>
        <v>3885.7499999999995</v>
      </c>
      <c r="BC152" s="221">
        <f t="shared" si="116"/>
        <v>678.73000000000047</v>
      </c>
      <c r="BD152" s="222">
        <v>699.05999999999915</v>
      </c>
      <c r="BE152" s="222">
        <f t="shared" si="117"/>
        <v>11.31</v>
      </c>
      <c r="BF152" s="221">
        <f t="shared" si="118"/>
        <v>710.3699999999991</v>
      </c>
      <c r="BG152" s="222">
        <v>689.63999999999896</v>
      </c>
      <c r="BH152" s="222">
        <f t="shared" si="119"/>
        <v>11.31</v>
      </c>
      <c r="BI152" s="221">
        <f t="shared" si="120"/>
        <v>700.94999999999891</v>
      </c>
      <c r="BJ152" s="223">
        <f t="shared" si="121"/>
        <v>6.2299999999999995</v>
      </c>
      <c r="BK152" s="224">
        <v>5.1999999999999975</v>
      </c>
      <c r="BL152" s="224">
        <f t="shared" si="122"/>
        <v>0.1</v>
      </c>
      <c r="BM152" s="224">
        <f t="shared" si="123"/>
        <v>5.2999999999999972</v>
      </c>
      <c r="BN152" s="224">
        <v>5.1999999999999975</v>
      </c>
      <c r="BO152" s="224">
        <f t="shared" si="124"/>
        <v>0.1</v>
      </c>
      <c r="BP152" s="223">
        <f t="shared" si="125"/>
        <v>5.2999999999999972</v>
      </c>
      <c r="BQ152" s="225">
        <f t="shared" si="131"/>
        <v>-4.3609560407276149E-13</v>
      </c>
      <c r="BR152" s="226">
        <v>0</v>
      </c>
      <c r="BS152" s="226">
        <f t="shared" si="132"/>
        <v>0</v>
      </c>
      <c r="BT152" s="226">
        <f t="shared" si="133"/>
        <v>0</v>
      </c>
      <c r="BU152" s="226">
        <v>0</v>
      </c>
      <c r="BV152" s="226">
        <f t="shared" si="134"/>
        <v>0</v>
      </c>
      <c r="BW152" s="225">
        <f t="shared" si="135"/>
        <v>0</v>
      </c>
      <c r="BX152" s="227">
        <f t="shared" si="136"/>
        <v>0</v>
      </c>
      <c r="BY152" s="228">
        <v>0</v>
      </c>
      <c r="BZ152" s="228">
        <f t="shared" si="137"/>
        <v>0</v>
      </c>
      <c r="CA152" s="228">
        <f t="shared" si="138"/>
        <v>0</v>
      </c>
      <c r="CB152" s="228">
        <v>0</v>
      </c>
      <c r="CC152" s="228">
        <f t="shared" si="139"/>
        <v>0</v>
      </c>
      <c r="CD152" s="227">
        <f t="shared" si="140"/>
        <v>0</v>
      </c>
      <c r="CE152" s="395">
        <f t="shared" si="141"/>
        <v>0</v>
      </c>
      <c r="CF152" s="396">
        <v>0</v>
      </c>
      <c r="CG152" s="396">
        <f t="shared" si="151"/>
        <v>0</v>
      </c>
      <c r="CH152" s="396">
        <f t="shared" si="142"/>
        <v>0</v>
      </c>
      <c r="CI152" s="396">
        <v>0</v>
      </c>
      <c r="CJ152" s="396">
        <f t="shared" si="152"/>
        <v>0</v>
      </c>
      <c r="CK152" s="395">
        <f t="shared" si="143"/>
        <v>0</v>
      </c>
      <c r="CL152" s="229">
        <f t="shared" si="144"/>
        <v>0</v>
      </c>
      <c r="CM152" s="230">
        <v>0</v>
      </c>
      <c r="CN152" s="230">
        <f t="shared" si="147"/>
        <v>0</v>
      </c>
      <c r="CO152" s="230">
        <f t="shared" si="148"/>
        <v>0</v>
      </c>
      <c r="CP152" s="230">
        <v>0</v>
      </c>
      <c r="CQ152" s="230">
        <f t="shared" si="149"/>
        <v>0</v>
      </c>
      <c r="CR152" s="229">
        <f t="shared" si="150"/>
        <v>0</v>
      </c>
    </row>
    <row r="153" spans="1:96" s="251" customFormat="1">
      <c r="A153" s="232"/>
      <c r="B153" s="232"/>
      <c r="C153" s="233" t="s">
        <v>171</v>
      </c>
      <c r="D153" s="252" t="s">
        <v>174</v>
      </c>
      <c r="E153" s="213">
        <v>0</v>
      </c>
      <c r="F153" s="213"/>
      <c r="G153" s="214">
        <v>3543.69</v>
      </c>
      <c r="H153" s="213"/>
      <c r="I153" s="214">
        <v>2165.0299999999993</v>
      </c>
      <c r="J153" s="213"/>
      <c r="K153" s="214">
        <v>136.19000000000324</v>
      </c>
      <c r="M153" s="214">
        <v>74.940000000000055</v>
      </c>
      <c r="N153" s="231"/>
      <c r="O153" s="214">
        <v>6274.7199999999975</v>
      </c>
      <c r="P153" s="231"/>
      <c r="Q153" s="214">
        <v>73.510000000000218</v>
      </c>
      <c r="R153" s="214"/>
      <c r="S153" s="214">
        <v>1.8189894035458565E-12</v>
      </c>
      <c r="T153" s="231"/>
      <c r="U153" s="214">
        <f t="shared" si="146"/>
        <v>0</v>
      </c>
      <c r="V153" s="231"/>
      <c r="W153" s="214">
        <v>12268.080000000002</v>
      </c>
      <c r="X153" s="214"/>
      <c r="Y153" s="235">
        <v>0.2</v>
      </c>
      <c r="Z153" s="236"/>
      <c r="AA153" s="377">
        <f t="shared" si="127"/>
        <v>12268.080000000002</v>
      </c>
      <c r="AB153" s="378">
        <v>12480.359999999988</v>
      </c>
      <c r="AC153" s="377">
        <f t="shared" si="145"/>
        <v>204.47</v>
      </c>
      <c r="AD153" s="375">
        <f t="shared" si="128"/>
        <v>12684.829999999987</v>
      </c>
      <c r="AE153" s="378">
        <v>12312.290000000005</v>
      </c>
      <c r="AF153" s="377">
        <f t="shared" si="129"/>
        <v>204.47</v>
      </c>
      <c r="AG153" s="377">
        <f t="shared" si="130"/>
        <v>12516.760000000004</v>
      </c>
      <c r="AH153" s="217">
        <f t="shared" si="102"/>
        <v>0</v>
      </c>
      <c r="AI153" s="237">
        <v>0</v>
      </c>
      <c r="AJ153" s="217">
        <f t="shared" si="153"/>
        <v>0</v>
      </c>
      <c r="AK153" s="237">
        <f t="shared" si="104"/>
        <v>0</v>
      </c>
      <c r="AL153" s="237">
        <v>0</v>
      </c>
      <c r="AM153" s="217">
        <f t="shared" si="105"/>
        <v>0</v>
      </c>
      <c r="AN153" s="237">
        <f t="shared" si="106"/>
        <v>0</v>
      </c>
      <c r="AO153" s="218">
        <f t="shared" si="107"/>
        <v>3543.69</v>
      </c>
      <c r="AP153" s="218">
        <v>3425.4799999999973</v>
      </c>
      <c r="AQ153" s="218">
        <f t="shared" si="108"/>
        <v>59.06</v>
      </c>
      <c r="AR153" s="238">
        <f t="shared" si="109"/>
        <v>3484.5399999999972</v>
      </c>
      <c r="AS153" s="218">
        <v>3379.4300000000007</v>
      </c>
      <c r="AT153" s="218">
        <f t="shared" si="110"/>
        <v>59.06</v>
      </c>
      <c r="AU153" s="238">
        <f t="shared" si="111"/>
        <v>3438.4900000000007</v>
      </c>
      <c r="AV153" s="219">
        <f t="shared" si="126"/>
        <v>2165.0299999999993</v>
      </c>
      <c r="AW153" s="219">
        <v>2727.1499999999969</v>
      </c>
      <c r="AX153" s="220">
        <f t="shared" si="112"/>
        <v>36.08</v>
      </c>
      <c r="AY153" s="219">
        <f t="shared" si="113"/>
        <v>2763.2299999999968</v>
      </c>
      <c r="AZ153" s="220">
        <v>2689.59</v>
      </c>
      <c r="BA153" s="220">
        <f t="shared" si="114"/>
        <v>36.08</v>
      </c>
      <c r="BB153" s="219">
        <f t="shared" si="115"/>
        <v>2725.67</v>
      </c>
      <c r="BC153" s="221">
        <f t="shared" si="116"/>
        <v>136.19000000000324</v>
      </c>
      <c r="BD153" s="222">
        <v>644.05999999999892</v>
      </c>
      <c r="BE153" s="222">
        <f t="shared" si="117"/>
        <v>2.27</v>
      </c>
      <c r="BF153" s="221">
        <f t="shared" si="118"/>
        <v>646.3299999999989</v>
      </c>
      <c r="BG153" s="222">
        <v>634.79000000000042</v>
      </c>
      <c r="BH153" s="222">
        <f t="shared" si="119"/>
        <v>2.27</v>
      </c>
      <c r="BI153" s="221">
        <f t="shared" si="120"/>
        <v>637.0600000000004</v>
      </c>
      <c r="BJ153" s="223">
        <f t="shared" si="121"/>
        <v>74.940000000000055</v>
      </c>
      <c r="BK153" s="224">
        <v>64.89</v>
      </c>
      <c r="BL153" s="224">
        <f t="shared" si="122"/>
        <v>1.25</v>
      </c>
      <c r="BM153" s="224">
        <f t="shared" si="123"/>
        <v>66.14</v>
      </c>
      <c r="BN153" s="224">
        <v>63.969999999999949</v>
      </c>
      <c r="BO153" s="224">
        <f t="shared" si="124"/>
        <v>1.25</v>
      </c>
      <c r="BP153" s="223">
        <f t="shared" si="125"/>
        <v>65.219999999999942</v>
      </c>
      <c r="BQ153" s="225">
        <f t="shared" si="131"/>
        <v>6274.7199999999975</v>
      </c>
      <c r="BR153" s="226">
        <v>3978.0499999999984</v>
      </c>
      <c r="BS153" s="226">
        <f t="shared" si="132"/>
        <v>104.58</v>
      </c>
      <c r="BT153" s="226">
        <f t="shared" si="133"/>
        <v>4082.6299999999983</v>
      </c>
      <c r="BU153" s="226">
        <v>3928.2099999999978</v>
      </c>
      <c r="BV153" s="226">
        <f t="shared" si="134"/>
        <v>104.58</v>
      </c>
      <c r="BW153" s="225">
        <f t="shared" si="135"/>
        <v>4032.7899999999977</v>
      </c>
      <c r="BX153" s="227">
        <f t="shared" si="136"/>
        <v>73.510000000000218</v>
      </c>
      <c r="BY153" s="228">
        <v>48.619999999999962</v>
      </c>
      <c r="BZ153" s="228">
        <f t="shared" si="137"/>
        <v>1.23</v>
      </c>
      <c r="CA153" s="228">
        <f t="shared" si="138"/>
        <v>49.849999999999959</v>
      </c>
      <c r="CB153" s="228">
        <v>47.940000000000005</v>
      </c>
      <c r="CC153" s="228">
        <f t="shared" si="139"/>
        <v>1.23</v>
      </c>
      <c r="CD153" s="227">
        <f t="shared" si="140"/>
        <v>49.17</v>
      </c>
      <c r="CE153" s="395">
        <f t="shared" si="141"/>
        <v>1.8189894035458565E-12</v>
      </c>
      <c r="CF153" s="396">
        <v>0</v>
      </c>
      <c r="CG153" s="396">
        <f t="shared" si="151"/>
        <v>0</v>
      </c>
      <c r="CH153" s="396">
        <f t="shared" si="142"/>
        <v>0</v>
      </c>
      <c r="CI153" s="396">
        <v>0</v>
      </c>
      <c r="CJ153" s="396">
        <f t="shared" si="152"/>
        <v>0</v>
      </c>
      <c r="CK153" s="395">
        <f t="shared" si="143"/>
        <v>0</v>
      </c>
      <c r="CL153" s="229">
        <f t="shared" si="144"/>
        <v>0</v>
      </c>
      <c r="CM153" s="230">
        <v>0</v>
      </c>
      <c r="CN153" s="230">
        <f t="shared" si="147"/>
        <v>0</v>
      </c>
      <c r="CO153" s="230">
        <f t="shared" si="148"/>
        <v>0</v>
      </c>
      <c r="CP153" s="230">
        <v>0</v>
      </c>
      <c r="CQ153" s="230">
        <f t="shared" si="149"/>
        <v>0</v>
      </c>
      <c r="CR153" s="229">
        <f t="shared" si="150"/>
        <v>0</v>
      </c>
    </row>
    <row r="154" spans="1:96" s="251" customFormat="1">
      <c r="A154" s="232"/>
      <c r="B154" s="232"/>
      <c r="C154" s="233" t="s">
        <v>171</v>
      </c>
      <c r="D154" s="252" t="s">
        <v>175</v>
      </c>
      <c r="E154" s="213">
        <v>0</v>
      </c>
      <c r="F154" s="213"/>
      <c r="G154" s="214">
        <v>0</v>
      </c>
      <c r="H154" s="213"/>
      <c r="I154" s="214">
        <v>1414.1899999999998</v>
      </c>
      <c r="J154" s="213"/>
      <c r="K154" s="214">
        <v>0</v>
      </c>
      <c r="M154" s="214">
        <v>0</v>
      </c>
      <c r="N154" s="231"/>
      <c r="O154" s="214">
        <v>0</v>
      </c>
      <c r="P154" s="231"/>
      <c r="Q154" s="214">
        <v>0</v>
      </c>
      <c r="R154" s="214"/>
      <c r="S154" s="214">
        <v>2.2737367544323206E-13</v>
      </c>
      <c r="T154" s="231"/>
      <c r="U154" s="214">
        <f t="shared" si="146"/>
        <v>0</v>
      </c>
      <c r="V154" s="231"/>
      <c r="W154" s="214">
        <v>1414.19</v>
      </c>
      <c r="X154" s="214"/>
      <c r="Y154" s="235">
        <v>0.2</v>
      </c>
      <c r="Z154" s="236"/>
      <c r="AA154" s="377">
        <f t="shared" si="127"/>
        <v>1414.19</v>
      </c>
      <c r="AB154" s="378">
        <v>1822.3399999999988</v>
      </c>
      <c r="AC154" s="377">
        <f t="shared" si="145"/>
        <v>23.57</v>
      </c>
      <c r="AD154" s="375">
        <f t="shared" si="128"/>
        <v>1845.9099999999987</v>
      </c>
      <c r="AE154" s="378">
        <v>1797.390000000001</v>
      </c>
      <c r="AF154" s="377">
        <f t="shared" si="129"/>
        <v>23.57</v>
      </c>
      <c r="AG154" s="377">
        <f t="shared" si="130"/>
        <v>1820.9600000000009</v>
      </c>
      <c r="AH154" s="217">
        <f t="shared" si="102"/>
        <v>0</v>
      </c>
      <c r="AI154" s="237">
        <v>0</v>
      </c>
      <c r="AJ154" s="217">
        <f t="shared" si="153"/>
        <v>0</v>
      </c>
      <c r="AK154" s="237">
        <f t="shared" si="104"/>
        <v>0</v>
      </c>
      <c r="AL154" s="237">
        <v>0</v>
      </c>
      <c r="AM154" s="217">
        <f t="shared" si="105"/>
        <v>0</v>
      </c>
      <c r="AN154" s="237">
        <f t="shared" si="106"/>
        <v>0</v>
      </c>
      <c r="AO154" s="218">
        <f t="shared" si="107"/>
        <v>0</v>
      </c>
      <c r="AP154" s="218">
        <v>0</v>
      </c>
      <c r="AQ154" s="218">
        <f t="shared" si="108"/>
        <v>0</v>
      </c>
      <c r="AR154" s="238">
        <f t="shared" si="109"/>
        <v>0</v>
      </c>
      <c r="AS154" s="218">
        <v>0</v>
      </c>
      <c r="AT154" s="218">
        <f t="shared" si="110"/>
        <v>0</v>
      </c>
      <c r="AU154" s="238">
        <f t="shared" si="111"/>
        <v>0</v>
      </c>
      <c r="AV154" s="219">
        <f t="shared" si="126"/>
        <v>1414.1899999999998</v>
      </c>
      <c r="AW154" s="219">
        <v>1822.3399999999988</v>
      </c>
      <c r="AX154" s="220">
        <f t="shared" si="112"/>
        <v>23.57</v>
      </c>
      <c r="AY154" s="219">
        <f t="shared" si="113"/>
        <v>1845.9099999999987</v>
      </c>
      <c r="AZ154" s="220">
        <v>1797.390000000001</v>
      </c>
      <c r="BA154" s="220">
        <f t="shared" si="114"/>
        <v>23.57</v>
      </c>
      <c r="BB154" s="219">
        <f t="shared" si="115"/>
        <v>1820.9600000000009</v>
      </c>
      <c r="BC154" s="221">
        <f t="shared" si="116"/>
        <v>0</v>
      </c>
      <c r="BD154" s="222">
        <v>0</v>
      </c>
      <c r="BE154" s="222">
        <f t="shared" si="117"/>
        <v>0</v>
      </c>
      <c r="BF154" s="221">
        <f t="shared" si="118"/>
        <v>0</v>
      </c>
      <c r="BG154" s="222">
        <v>0</v>
      </c>
      <c r="BH154" s="222">
        <f t="shared" si="119"/>
        <v>0</v>
      </c>
      <c r="BI154" s="221">
        <f t="shared" si="120"/>
        <v>0</v>
      </c>
      <c r="BJ154" s="223">
        <f t="shared" si="121"/>
        <v>0</v>
      </c>
      <c r="BK154" s="224">
        <v>0</v>
      </c>
      <c r="BL154" s="224">
        <f t="shared" si="122"/>
        <v>0</v>
      </c>
      <c r="BM154" s="224">
        <f t="shared" si="123"/>
        <v>0</v>
      </c>
      <c r="BN154" s="224">
        <v>0</v>
      </c>
      <c r="BO154" s="224">
        <f t="shared" si="124"/>
        <v>0</v>
      </c>
      <c r="BP154" s="223">
        <f t="shared" si="125"/>
        <v>0</v>
      </c>
      <c r="BQ154" s="225">
        <f t="shared" si="131"/>
        <v>0</v>
      </c>
      <c r="BR154" s="226">
        <v>0</v>
      </c>
      <c r="BS154" s="226">
        <f t="shared" si="132"/>
        <v>0</v>
      </c>
      <c r="BT154" s="226">
        <f t="shared" si="133"/>
        <v>0</v>
      </c>
      <c r="BU154" s="226">
        <v>0</v>
      </c>
      <c r="BV154" s="226">
        <f t="shared" si="134"/>
        <v>0</v>
      </c>
      <c r="BW154" s="225">
        <f t="shared" si="135"/>
        <v>0</v>
      </c>
      <c r="BX154" s="227">
        <f t="shared" si="136"/>
        <v>0</v>
      </c>
      <c r="BY154" s="228">
        <v>0</v>
      </c>
      <c r="BZ154" s="228">
        <f t="shared" si="137"/>
        <v>0</v>
      </c>
      <c r="CA154" s="228">
        <f t="shared" si="138"/>
        <v>0</v>
      </c>
      <c r="CB154" s="228">
        <v>0</v>
      </c>
      <c r="CC154" s="228">
        <f t="shared" si="139"/>
        <v>0</v>
      </c>
      <c r="CD154" s="227">
        <f t="shared" si="140"/>
        <v>0</v>
      </c>
      <c r="CE154" s="395">
        <f t="shared" si="141"/>
        <v>2.2737367544323206E-13</v>
      </c>
      <c r="CF154" s="396">
        <v>0</v>
      </c>
      <c r="CG154" s="396">
        <f t="shared" si="151"/>
        <v>0</v>
      </c>
      <c r="CH154" s="396">
        <f t="shared" si="142"/>
        <v>0</v>
      </c>
      <c r="CI154" s="396">
        <v>0</v>
      </c>
      <c r="CJ154" s="396">
        <f t="shared" si="152"/>
        <v>0</v>
      </c>
      <c r="CK154" s="395">
        <f t="shared" si="143"/>
        <v>0</v>
      </c>
      <c r="CL154" s="229">
        <f t="shared" si="144"/>
        <v>0</v>
      </c>
      <c r="CM154" s="230">
        <v>0</v>
      </c>
      <c r="CN154" s="230">
        <f t="shared" si="147"/>
        <v>0</v>
      </c>
      <c r="CO154" s="230">
        <f t="shared" si="148"/>
        <v>0</v>
      </c>
      <c r="CP154" s="230">
        <v>0</v>
      </c>
      <c r="CQ154" s="230">
        <f t="shared" si="149"/>
        <v>0</v>
      </c>
      <c r="CR154" s="229">
        <f t="shared" si="150"/>
        <v>0</v>
      </c>
    </row>
    <row r="155" spans="1:96" s="251" customFormat="1">
      <c r="A155" s="232"/>
      <c r="B155" s="232"/>
      <c r="C155" s="233" t="s">
        <v>171</v>
      </c>
      <c r="D155" s="252" t="s">
        <v>176</v>
      </c>
      <c r="E155" s="213">
        <v>0</v>
      </c>
      <c r="F155" s="213"/>
      <c r="G155" s="214">
        <v>0</v>
      </c>
      <c r="H155" s="213"/>
      <c r="I155" s="214">
        <v>2465.96</v>
      </c>
      <c r="J155" s="213"/>
      <c r="K155" s="214">
        <v>1399.079999999999</v>
      </c>
      <c r="M155" s="214">
        <v>6.1499999999999995</v>
      </c>
      <c r="N155" s="231"/>
      <c r="O155" s="214">
        <v>1.0009770790020411E-12</v>
      </c>
      <c r="P155" s="231"/>
      <c r="Q155" s="214">
        <v>0</v>
      </c>
      <c r="R155" s="214"/>
      <c r="S155" s="214">
        <v>0</v>
      </c>
      <c r="T155" s="231"/>
      <c r="U155" s="214">
        <f t="shared" si="146"/>
        <v>0</v>
      </c>
      <c r="V155" s="231"/>
      <c r="W155" s="214">
        <v>3871.19</v>
      </c>
      <c r="X155" s="214"/>
      <c r="Y155" s="235">
        <v>0.2</v>
      </c>
      <c r="Z155" s="236"/>
      <c r="AA155" s="377">
        <f t="shared" si="127"/>
        <v>3871.19</v>
      </c>
      <c r="AB155" s="378">
        <v>4465.5000000000018</v>
      </c>
      <c r="AC155" s="377">
        <f t="shared" si="145"/>
        <v>64.52</v>
      </c>
      <c r="AD155" s="375">
        <f t="shared" si="128"/>
        <v>4530.0200000000023</v>
      </c>
      <c r="AE155" s="378">
        <v>4404.5700000000015</v>
      </c>
      <c r="AF155" s="377">
        <f t="shared" si="129"/>
        <v>64.52</v>
      </c>
      <c r="AG155" s="377">
        <f t="shared" si="130"/>
        <v>4469.090000000002</v>
      </c>
      <c r="AH155" s="217">
        <f t="shared" si="102"/>
        <v>0</v>
      </c>
      <c r="AI155" s="237">
        <v>0.95999999999999985</v>
      </c>
      <c r="AJ155" s="217">
        <f t="shared" si="153"/>
        <v>0</v>
      </c>
      <c r="AK155" s="237">
        <f t="shared" si="104"/>
        <v>0.95999999999999985</v>
      </c>
      <c r="AL155" s="237">
        <v>1.4400000000000004</v>
      </c>
      <c r="AM155" s="217">
        <f t="shared" si="105"/>
        <v>0</v>
      </c>
      <c r="AN155" s="237">
        <f t="shared" si="106"/>
        <v>1.4400000000000004</v>
      </c>
      <c r="AO155" s="218">
        <f t="shared" si="107"/>
        <v>0</v>
      </c>
      <c r="AP155" s="218">
        <v>0</v>
      </c>
      <c r="AQ155" s="218">
        <f t="shared" si="108"/>
        <v>0</v>
      </c>
      <c r="AR155" s="238">
        <f t="shared" si="109"/>
        <v>0</v>
      </c>
      <c r="AS155" s="218">
        <v>0</v>
      </c>
      <c r="AT155" s="218">
        <f t="shared" si="110"/>
        <v>0</v>
      </c>
      <c r="AU155" s="238">
        <f t="shared" si="111"/>
        <v>0</v>
      </c>
      <c r="AV155" s="219">
        <f t="shared" si="126"/>
        <v>2465.96</v>
      </c>
      <c r="AW155" s="219">
        <v>3076.6599999999958</v>
      </c>
      <c r="AX155" s="220">
        <f t="shared" si="112"/>
        <v>41.1</v>
      </c>
      <c r="AY155" s="219">
        <f t="shared" si="113"/>
        <v>3117.7599999999957</v>
      </c>
      <c r="AZ155" s="220">
        <v>3034.1</v>
      </c>
      <c r="BA155" s="220">
        <f t="shared" si="114"/>
        <v>41.1</v>
      </c>
      <c r="BB155" s="219">
        <f t="shared" si="115"/>
        <v>3075.2</v>
      </c>
      <c r="BC155" s="221">
        <f t="shared" si="116"/>
        <v>1399.079999999999</v>
      </c>
      <c r="BD155" s="222">
        <v>1383.04</v>
      </c>
      <c r="BE155" s="222">
        <f t="shared" si="117"/>
        <v>23.32</v>
      </c>
      <c r="BF155" s="221">
        <f t="shared" si="118"/>
        <v>1406.36</v>
      </c>
      <c r="BG155" s="222">
        <v>1364.3800000000003</v>
      </c>
      <c r="BH155" s="222">
        <f t="shared" si="119"/>
        <v>23.32</v>
      </c>
      <c r="BI155" s="221">
        <f t="shared" si="120"/>
        <v>1387.7000000000003</v>
      </c>
      <c r="BJ155" s="223">
        <f t="shared" si="121"/>
        <v>6.1499999999999995</v>
      </c>
      <c r="BK155" s="224">
        <v>5.7999999999999954</v>
      </c>
      <c r="BL155" s="224">
        <f t="shared" si="122"/>
        <v>0.1</v>
      </c>
      <c r="BM155" s="224">
        <f t="shared" si="123"/>
        <v>5.899999999999995</v>
      </c>
      <c r="BN155" s="224">
        <v>5.7999999999999954</v>
      </c>
      <c r="BO155" s="224">
        <f t="shared" si="124"/>
        <v>0.1</v>
      </c>
      <c r="BP155" s="223">
        <f t="shared" si="125"/>
        <v>5.899999999999995</v>
      </c>
      <c r="BQ155" s="225">
        <f t="shared" si="131"/>
        <v>1.0009770790020411E-12</v>
      </c>
      <c r="BR155" s="226">
        <v>0</v>
      </c>
      <c r="BS155" s="226">
        <f t="shared" si="132"/>
        <v>0</v>
      </c>
      <c r="BT155" s="226">
        <f t="shared" si="133"/>
        <v>0</v>
      </c>
      <c r="BU155" s="226">
        <v>0</v>
      </c>
      <c r="BV155" s="226">
        <f t="shared" si="134"/>
        <v>0</v>
      </c>
      <c r="BW155" s="225">
        <f t="shared" si="135"/>
        <v>0</v>
      </c>
      <c r="BX155" s="227">
        <f t="shared" si="136"/>
        <v>0</v>
      </c>
      <c r="BY155" s="228">
        <v>0</v>
      </c>
      <c r="BZ155" s="228">
        <f t="shared" si="137"/>
        <v>0</v>
      </c>
      <c r="CA155" s="228">
        <f t="shared" si="138"/>
        <v>0</v>
      </c>
      <c r="CB155" s="228">
        <v>0</v>
      </c>
      <c r="CC155" s="228">
        <f t="shared" si="139"/>
        <v>0</v>
      </c>
      <c r="CD155" s="227">
        <f t="shared" si="140"/>
        <v>0</v>
      </c>
      <c r="CE155" s="395">
        <f t="shared" si="141"/>
        <v>0</v>
      </c>
      <c r="CF155" s="396">
        <v>0</v>
      </c>
      <c r="CG155" s="396">
        <f t="shared" si="151"/>
        <v>0</v>
      </c>
      <c r="CH155" s="396">
        <f t="shared" si="142"/>
        <v>0</v>
      </c>
      <c r="CI155" s="396">
        <v>0</v>
      </c>
      <c r="CJ155" s="396">
        <f t="shared" si="152"/>
        <v>0</v>
      </c>
      <c r="CK155" s="395">
        <f t="shared" si="143"/>
        <v>0</v>
      </c>
      <c r="CL155" s="229">
        <f t="shared" si="144"/>
        <v>0</v>
      </c>
      <c r="CM155" s="230">
        <v>0</v>
      </c>
      <c r="CN155" s="230">
        <f t="shared" si="147"/>
        <v>0</v>
      </c>
      <c r="CO155" s="230">
        <f t="shared" si="148"/>
        <v>0</v>
      </c>
      <c r="CP155" s="230">
        <v>0</v>
      </c>
      <c r="CQ155" s="230">
        <f t="shared" si="149"/>
        <v>0</v>
      </c>
      <c r="CR155" s="229">
        <f t="shared" si="150"/>
        <v>0</v>
      </c>
    </row>
    <row r="156" spans="1:96" s="251" customFormat="1">
      <c r="A156" s="232"/>
      <c r="B156" s="232"/>
      <c r="C156" s="233" t="s">
        <v>171</v>
      </c>
      <c r="D156" s="252" t="s">
        <v>177</v>
      </c>
      <c r="E156" s="213">
        <v>0</v>
      </c>
      <c r="F156" s="213"/>
      <c r="G156" s="214">
        <v>0</v>
      </c>
      <c r="H156" s="213"/>
      <c r="I156" s="214">
        <v>0</v>
      </c>
      <c r="J156" s="213"/>
      <c r="K156" s="214">
        <v>0</v>
      </c>
      <c r="M156" s="214">
        <v>2964.2200000000016</v>
      </c>
      <c r="N156" s="231"/>
      <c r="O156" s="214">
        <v>3244.559999999999</v>
      </c>
      <c r="P156" s="231"/>
      <c r="Q156" s="214">
        <v>545.23000000000047</v>
      </c>
      <c r="R156" s="214"/>
      <c r="S156" s="214">
        <v>4.9499999999998181</v>
      </c>
      <c r="T156" s="231"/>
      <c r="U156" s="214">
        <f t="shared" si="146"/>
        <v>0</v>
      </c>
      <c r="V156" s="231"/>
      <c r="W156" s="214">
        <v>6758.9600000000009</v>
      </c>
      <c r="X156" s="214"/>
      <c r="Y156" s="235">
        <v>0.2</v>
      </c>
      <c r="Z156" s="236"/>
      <c r="AA156" s="377">
        <f t="shared" si="127"/>
        <v>6758.9600000000009</v>
      </c>
      <c r="AB156" s="378">
        <v>4592.5700000000006</v>
      </c>
      <c r="AC156" s="377">
        <f t="shared" si="145"/>
        <v>112.65</v>
      </c>
      <c r="AD156" s="375">
        <f t="shared" si="128"/>
        <v>4705.22</v>
      </c>
      <c r="AE156" s="378">
        <v>4534.1600000000017</v>
      </c>
      <c r="AF156" s="377">
        <f t="shared" si="129"/>
        <v>112.65</v>
      </c>
      <c r="AG156" s="377">
        <f t="shared" si="130"/>
        <v>4646.8100000000013</v>
      </c>
      <c r="AH156" s="217">
        <f t="shared" si="102"/>
        <v>0</v>
      </c>
      <c r="AI156" s="237">
        <v>0</v>
      </c>
      <c r="AJ156" s="217">
        <f t="shared" si="153"/>
        <v>0</v>
      </c>
      <c r="AK156" s="237">
        <f t="shared" si="104"/>
        <v>0</v>
      </c>
      <c r="AL156" s="237">
        <v>0</v>
      </c>
      <c r="AM156" s="217">
        <f t="shared" si="105"/>
        <v>0</v>
      </c>
      <c r="AN156" s="237">
        <f t="shared" si="106"/>
        <v>0</v>
      </c>
      <c r="AO156" s="218">
        <f t="shared" si="107"/>
        <v>0</v>
      </c>
      <c r="AP156" s="218">
        <v>0</v>
      </c>
      <c r="AQ156" s="218">
        <f t="shared" si="108"/>
        <v>0</v>
      </c>
      <c r="AR156" s="238">
        <f t="shared" si="109"/>
        <v>0</v>
      </c>
      <c r="AS156" s="218">
        <v>0</v>
      </c>
      <c r="AT156" s="218">
        <f t="shared" si="110"/>
        <v>0</v>
      </c>
      <c r="AU156" s="238">
        <f t="shared" si="111"/>
        <v>0</v>
      </c>
      <c r="AV156" s="219">
        <f t="shared" si="126"/>
        <v>0</v>
      </c>
      <c r="AW156" s="219">
        <v>0</v>
      </c>
      <c r="AX156" s="220">
        <f t="shared" si="112"/>
        <v>0</v>
      </c>
      <c r="AY156" s="219">
        <f t="shared" si="113"/>
        <v>0</v>
      </c>
      <c r="AZ156" s="220">
        <v>0</v>
      </c>
      <c r="BA156" s="220">
        <f t="shared" si="114"/>
        <v>0</v>
      </c>
      <c r="BB156" s="219">
        <f t="shared" si="115"/>
        <v>0</v>
      </c>
      <c r="BC156" s="221">
        <f t="shared" si="116"/>
        <v>0</v>
      </c>
      <c r="BD156" s="222">
        <v>0</v>
      </c>
      <c r="BE156" s="222">
        <f t="shared" si="117"/>
        <v>0</v>
      </c>
      <c r="BF156" s="221">
        <f t="shared" si="118"/>
        <v>0</v>
      </c>
      <c r="BG156" s="222">
        <v>0</v>
      </c>
      <c r="BH156" s="222">
        <f t="shared" si="119"/>
        <v>0</v>
      </c>
      <c r="BI156" s="221">
        <f t="shared" si="120"/>
        <v>0</v>
      </c>
      <c r="BJ156" s="223">
        <f t="shared" si="121"/>
        <v>2964.2200000000016</v>
      </c>
      <c r="BK156" s="224">
        <v>2390.340000000002</v>
      </c>
      <c r="BL156" s="224">
        <f t="shared" si="122"/>
        <v>49.4</v>
      </c>
      <c r="BM156" s="224">
        <f t="shared" si="123"/>
        <v>2439.7400000000021</v>
      </c>
      <c r="BN156" s="224">
        <v>2359.1600000000008</v>
      </c>
      <c r="BO156" s="224">
        <f t="shared" si="124"/>
        <v>49.4</v>
      </c>
      <c r="BP156" s="223">
        <f t="shared" si="125"/>
        <v>2408.5600000000009</v>
      </c>
      <c r="BQ156" s="225">
        <f t="shared" si="131"/>
        <v>3244.559999999999</v>
      </c>
      <c r="BR156" s="226">
        <v>1946.5399999999991</v>
      </c>
      <c r="BS156" s="226">
        <f t="shared" si="132"/>
        <v>54.08</v>
      </c>
      <c r="BT156" s="226">
        <f t="shared" si="133"/>
        <v>2000.619999999999</v>
      </c>
      <c r="BU156" s="226">
        <v>1922.3599999999992</v>
      </c>
      <c r="BV156" s="226">
        <f t="shared" si="134"/>
        <v>54.08</v>
      </c>
      <c r="BW156" s="225">
        <f t="shared" si="135"/>
        <v>1976.4399999999991</v>
      </c>
      <c r="BX156" s="227">
        <f t="shared" si="136"/>
        <v>545.23000000000047</v>
      </c>
      <c r="BY156" s="228">
        <v>253.89000000000007</v>
      </c>
      <c r="BZ156" s="228">
        <f t="shared" si="137"/>
        <v>9.09</v>
      </c>
      <c r="CA156" s="228">
        <f t="shared" si="138"/>
        <v>262.98000000000008</v>
      </c>
      <c r="CB156" s="228">
        <v>250.87000000000015</v>
      </c>
      <c r="CC156" s="228">
        <f t="shared" si="139"/>
        <v>9.09</v>
      </c>
      <c r="CD156" s="227">
        <f t="shared" si="140"/>
        <v>259.96000000000015</v>
      </c>
      <c r="CE156" s="395">
        <f t="shared" si="141"/>
        <v>4.9499999999998181</v>
      </c>
      <c r="CF156" s="396">
        <v>1.7600000000000005</v>
      </c>
      <c r="CG156" s="396">
        <f t="shared" si="151"/>
        <v>0.08</v>
      </c>
      <c r="CH156" s="396">
        <f t="shared" si="142"/>
        <v>1.8400000000000005</v>
      </c>
      <c r="CI156" s="396">
        <v>1.7600000000000005</v>
      </c>
      <c r="CJ156" s="396">
        <f t="shared" si="152"/>
        <v>0.08</v>
      </c>
      <c r="CK156" s="395">
        <f t="shared" si="143"/>
        <v>1.8400000000000005</v>
      </c>
      <c r="CL156" s="229">
        <f t="shared" si="144"/>
        <v>0</v>
      </c>
      <c r="CM156" s="230">
        <v>0</v>
      </c>
      <c r="CN156" s="230">
        <f t="shared" si="147"/>
        <v>0</v>
      </c>
      <c r="CO156" s="230">
        <f t="shared" si="148"/>
        <v>0</v>
      </c>
      <c r="CP156" s="230">
        <v>0</v>
      </c>
      <c r="CQ156" s="230">
        <f t="shared" si="149"/>
        <v>0</v>
      </c>
      <c r="CR156" s="229">
        <f t="shared" si="150"/>
        <v>0</v>
      </c>
    </row>
    <row r="157" spans="1:96" s="256" customFormat="1">
      <c r="A157" s="253"/>
      <c r="B157" s="253"/>
      <c r="C157" s="233" t="s">
        <v>171</v>
      </c>
      <c r="D157" s="252" t="s">
        <v>178</v>
      </c>
      <c r="E157" s="254">
        <v>0</v>
      </c>
      <c r="F157" s="254"/>
      <c r="G157" s="255">
        <v>0</v>
      </c>
      <c r="H157" s="254"/>
      <c r="I157" s="255">
        <v>0</v>
      </c>
      <c r="J157" s="254"/>
      <c r="K157" s="255">
        <v>0</v>
      </c>
      <c r="M157" s="255">
        <v>3357.13</v>
      </c>
      <c r="N157" s="303"/>
      <c r="O157" s="214">
        <v>17.860000000001946</v>
      </c>
      <c r="P157" s="303"/>
      <c r="Q157" s="214">
        <v>0</v>
      </c>
      <c r="R157" s="214"/>
      <c r="S157" s="214">
        <v>-9.0949470177292824E-13</v>
      </c>
      <c r="T157" s="303"/>
      <c r="U157" s="214">
        <f t="shared" si="146"/>
        <v>0</v>
      </c>
      <c r="V157" s="303"/>
      <c r="W157" s="214">
        <v>3374.9900000000011</v>
      </c>
      <c r="X157" s="214"/>
      <c r="Y157" s="235">
        <v>0.2</v>
      </c>
      <c r="Z157" s="295"/>
      <c r="AA157" s="379">
        <f t="shared" si="127"/>
        <v>3374.9900000000011</v>
      </c>
      <c r="AB157" s="378">
        <v>2755.12</v>
      </c>
      <c r="AC157" s="379">
        <f t="shared" si="145"/>
        <v>56.25</v>
      </c>
      <c r="AD157" s="380">
        <f t="shared" si="128"/>
        <v>2811.37</v>
      </c>
      <c r="AE157" s="378">
        <v>2719.1100000000006</v>
      </c>
      <c r="AF157" s="379">
        <f t="shared" si="129"/>
        <v>56.25</v>
      </c>
      <c r="AG157" s="379">
        <f t="shared" si="130"/>
        <v>2775.3600000000006</v>
      </c>
      <c r="AH157" s="257">
        <f t="shared" si="102"/>
        <v>0</v>
      </c>
      <c r="AI157" s="258">
        <v>0</v>
      </c>
      <c r="AJ157" s="257">
        <f t="shared" si="153"/>
        <v>0</v>
      </c>
      <c r="AK157" s="258">
        <f t="shared" si="104"/>
        <v>0</v>
      </c>
      <c r="AL157" s="258">
        <v>0</v>
      </c>
      <c r="AM157" s="257">
        <f t="shared" si="105"/>
        <v>0</v>
      </c>
      <c r="AN157" s="258">
        <f t="shared" si="106"/>
        <v>0</v>
      </c>
      <c r="AO157" s="259">
        <f t="shared" si="107"/>
        <v>0</v>
      </c>
      <c r="AP157" s="259">
        <v>0</v>
      </c>
      <c r="AQ157" s="259">
        <f t="shared" si="108"/>
        <v>0</v>
      </c>
      <c r="AR157" s="260">
        <f t="shared" si="109"/>
        <v>0</v>
      </c>
      <c r="AS157" s="259">
        <v>0</v>
      </c>
      <c r="AT157" s="259">
        <f t="shared" si="110"/>
        <v>0</v>
      </c>
      <c r="AU157" s="260">
        <f t="shared" si="111"/>
        <v>0</v>
      </c>
      <c r="AV157" s="261">
        <f t="shared" si="126"/>
        <v>0</v>
      </c>
      <c r="AW157" s="261">
        <v>0</v>
      </c>
      <c r="AX157" s="220">
        <f t="shared" si="112"/>
        <v>0</v>
      </c>
      <c r="AY157" s="261">
        <f t="shared" si="113"/>
        <v>0</v>
      </c>
      <c r="AZ157" s="220">
        <v>0</v>
      </c>
      <c r="BA157" s="220">
        <f t="shared" si="114"/>
        <v>0</v>
      </c>
      <c r="BB157" s="261">
        <f t="shared" si="115"/>
        <v>0</v>
      </c>
      <c r="BC157" s="262">
        <f t="shared" si="116"/>
        <v>0</v>
      </c>
      <c r="BD157" s="263">
        <v>0</v>
      </c>
      <c r="BE157" s="263">
        <f t="shared" si="117"/>
        <v>0</v>
      </c>
      <c r="BF157" s="262">
        <f t="shared" si="118"/>
        <v>0</v>
      </c>
      <c r="BG157" s="263">
        <v>0</v>
      </c>
      <c r="BH157" s="263">
        <f t="shared" si="119"/>
        <v>0</v>
      </c>
      <c r="BI157" s="262">
        <f t="shared" si="120"/>
        <v>0</v>
      </c>
      <c r="BJ157" s="264">
        <f t="shared" si="121"/>
        <v>3357.13</v>
      </c>
      <c r="BK157" s="265">
        <v>2741.4099999999989</v>
      </c>
      <c r="BL157" s="265">
        <f t="shared" si="122"/>
        <v>55.95</v>
      </c>
      <c r="BM157" s="265">
        <f t="shared" si="123"/>
        <v>2797.3599999999988</v>
      </c>
      <c r="BN157" s="265">
        <v>2705.58</v>
      </c>
      <c r="BO157" s="265">
        <f t="shared" si="124"/>
        <v>55.95</v>
      </c>
      <c r="BP157" s="264">
        <f t="shared" si="125"/>
        <v>2761.5299999999997</v>
      </c>
      <c r="BQ157" s="225">
        <f t="shared" si="131"/>
        <v>17.860000000001946</v>
      </c>
      <c r="BR157" s="226">
        <v>13.70000000000001</v>
      </c>
      <c r="BS157" s="226">
        <f t="shared" si="132"/>
        <v>0.3</v>
      </c>
      <c r="BT157" s="226">
        <f t="shared" si="133"/>
        <v>14.000000000000011</v>
      </c>
      <c r="BU157" s="226">
        <v>13.69000000000001</v>
      </c>
      <c r="BV157" s="226">
        <f t="shared" si="134"/>
        <v>0.3</v>
      </c>
      <c r="BW157" s="225">
        <f t="shared" si="135"/>
        <v>13.990000000000011</v>
      </c>
      <c r="BX157" s="227">
        <f t="shared" si="136"/>
        <v>0</v>
      </c>
      <c r="BY157" s="228">
        <v>0</v>
      </c>
      <c r="BZ157" s="228">
        <f t="shared" si="137"/>
        <v>0</v>
      </c>
      <c r="CA157" s="228">
        <f t="shared" si="138"/>
        <v>0</v>
      </c>
      <c r="CB157" s="228">
        <v>0</v>
      </c>
      <c r="CC157" s="228">
        <f t="shared" si="139"/>
        <v>0</v>
      </c>
      <c r="CD157" s="227">
        <f t="shared" si="140"/>
        <v>0</v>
      </c>
      <c r="CE157" s="395">
        <f t="shared" si="141"/>
        <v>-9.0949470177292824E-13</v>
      </c>
      <c r="CF157" s="396">
        <v>0</v>
      </c>
      <c r="CG157" s="396">
        <f t="shared" si="151"/>
        <v>0</v>
      </c>
      <c r="CH157" s="396">
        <f t="shared" si="142"/>
        <v>0</v>
      </c>
      <c r="CI157" s="396">
        <v>0</v>
      </c>
      <c r="CJ157" s="396">
        <f t="shared" si="152"/>
        <v>0</v>
      </c>
      <c r="CK157" s="395">
        <f t="shared" si="143"/>
        <v>0</v>
      </c>
      <c r="CL157" s="229">
        <f t="shared" si="144"/>
        <v>0</v>
      </c>
      <c r="CM157" s="230">
        <v>0</v>
      </c>
      <c r="CN157" s="230">
        <f t="shared" si="147"/>
        <v>0</v>
      </c>
      <c r="CO157" s="230">
        <f t="shared" si="148"/>
        <v>0</v>
      </c>
      <c r="CP157" s="230">
        <v>0</v>
      </c>
      <c r="CQ157" s="230">
        <f t="shared" si="149"/>
        <v>0</v>
      </c>
      <c r="CR157" s="229">
        <f t="shared" si="150"/>
        <v>0</v>
      </c>
    </row>
    <row r="158" spans="1:96" s="256" customFormat="1">
      <c r="A158" s="253"/>
      <c r="B158" s="253"/>
      <c r="C158" s="233" t="s">
        <v>171</v>
      </c>
      <c r="D158" s="252" t="s">
        <v>179</v>
      </c>
      <c r="E158" s="254">
        <v>0</v>
      </c>
      <c r="F158" s="254"/>
      <c r="G158" s="255">
        <v>0</v>
      </c>
      <c r="H158" s="254"/>
      <c r="I158" s="255">
        <v>0</v>
      </c>
      <c r="J158" s="254"/>
      <c r="K158" s="255">
        <v>0</v>
      </c>
      <c r="M158" s="255">
        <v>0</v>
      </c>
      <c r="N158" s="303"/>
      <c r="O158" s="214">
        <v>728.34</v>
      </c>
      <c r="P158" s="303"/>
      <c r="Q158" s="214">
        <v>1333.2399999999998</v>
      </c>
      <c r="R158" s="214"/>
      <c r="S158" s="214">
        <v>0</v>
      </c>
      <c r="T158" s="303"/>
      <c r="U158" s="214">
        <f t="shared" si="146"/>
        <v>0</v>
      </c>
      <c r="V158" s="303"/>
      <c r="W158" s="214">
        <v>2061.58</v>
      </c>
      <c r="X158" s="214"/>
      <c r="Y158" s="235">
        <v>0.2</v>
      </c>
      <c r="Z158" s="295"/>
      <c r="AA158" s="379">
        <f t="shared" si="127"/>
        <v>2061.58</v>
      </c>
      <c r="AB158" s="378">
        <v>1174.2999999999997</v>
      </c>
      <c r="AC158" s="379">
        <f t="shared" si="145"/>
        <v>34.36</v>
      </c>
      <c r="AD158" s="380">
        <f t="shared" si="128"/>
        <v>1208.6599999999996</v>
      </c>
      <c r="AE158" s="378">
        <v>1159.9099999999996</v>
      </c>
      <c r="AF158" s="379">
        <f t="shared" si="129"/>
        <v>34.36</v>
      </c>
      <c r="AG158" s="379">
        <f t="shared" si="130"/>
        <v>1194.2699999999995</v>
      </c>
      <c r="AH158" s="257">
        <f t="shared" si="102"/>
        <v>0</v>
      </c>
      <c r="AI158" s="258">
        <v>0</v>
      </c>
      <c r="AJ158" s="257">
        <f t="shared" si="153"/>
        <v>0</v>
      </c>
      <c r="AK158" s="258">
        <f t="shared" si="104"/>
        <v>0</v>
      </c>
      <c r="AL158" s="258">
        <v>0</v>
      </c>
      <c r="AM158" s="257">
        <f t="shared" si="105"/>
        <v>0</v>
      </c>
      <c r="AN158" s="258">
        <f t="shared" si="106"/>
        <v>0</v>
      </c>
      <c r="AO158" s="259">
        <f t="shared" si="107"/>
        <v>0</v>
      </c>
      <c r="AP158" s="259">
        <v>0</v>
      </c>
      <c r="AQ158" s="259">
        <f t="shared" si="108"/>
        <v>0</v>
      </c>
      <c r="AR158" s="260">
        <f t="shared" si="109"/>
        <v>0</v>
      </c>
      <c r="AS158" s="259">
        <v>0</v>
      </c>
      <c r="AT158" s="259">
        <f t="shared" si="110"/>
        <v>0</v>
      </c>
      <c r="AU158" s="260">
        <f t="shared" si="111"/>
        <v>0</v>
      </c>
      <c r="AV158" s="261">
        <f t="shared" si="126"/>
        <v>0</v>
      </c>
      <c r="AW158" s="261">
        <v>0</v>
      </c>
      <c r="AX158" s="220">
        <f t="shared" si="112"/>
        <v>0</v>
      </c>
      <c r="AY158" s="261">
        <f t="shared" si="113"/>
        <v>0</v>
      </c>
      <c r="AZ158" s="220">
        <v>0</v>
      </c>
      <c r="BA158" s="220">
        <f t="shared" si="114"/>
        <v>0</v>
      </c>
      <c r="BB158" s="261">
        <f t="shared" si="115"/>
        <v>0</v>
      </c>
      <c r="BC158" s="262">
        <f t="shared" si="116"/>
        <v>0</v>
      </c>
      <c r="BD158" s="263">
        <v>0</v>
      </c>
      <c r="BE158" s="263">
        <f t="shared" si="117"/>
        <v>0</v>
      </c>
      <c r="BF158" s="262">
        <f t="shared" si="118"/>
        <v>0</v>
      </c>
      <c r="BG158" s="263">
        <v>0</v>
      </c>
      <c r="BH158" s="263">
        <f t="shared" si="119"/>
        <v>0</v>
      </c>
      <c r="BI158" s="262">
        <f t="shared" si="120"/>
        <v>0</v>
      </c>
      <c r="BJ158" s="264">
        <f t="shared" si="121"/>
        <v>0</v>
      </c>
      <c r="BK158" s="265">
        <v>0</v>
      </c>
      <c r="BL158" s="265">
        <f t="shared" si="122"/>
        <v>0</v>
      </c>
      <c r="BM158" s="265">
        <f t="shared" si="123"/>
        <v>0</v>
      </c>
      <c r="BN158" s="265">
        <v>0</v>
      </c>
      <c r="BO158" s="265">
        <f t="shared" si="124"/>
        <v>0</v>
      </c>
      <c r="BP158" s="264">
        <f t="shared" si="125"/>
        <v>0</v>
      </c>
      <c r="BQ158" s="266">
        <f t="shared" si="131"/>
        <v>728.34</v>
      </c>
      <c r="BR158" s="267">
        <v>479.87999999999965</v>
      </c>
      <c r="BS158" s="267">
        <f t="shared" si="132"/>
        <v>12.14</v>
      </c>
      <c r="BT158" s="267">
        <f t="shared" si="133"/>
        <v>492.01999999999964</v>
      </c>
      <c r="BU158" s="267">
        <v>473.84000000000037</v>
      </c>
      <c r="BV158" s="267">
        <f t="shared" si="134"/>
        <v>12.14</v>
      </c>
      <c r="BW158" s="266">
        <f t="shared" si="135"/>
        <v>485.98000000000036</v>
      </c>
      <c r="BX158" s="227">
        <f t="shared" si="136"/>
        <v>1333.2399999999998</v>
      </c>
      <c r="BY158" s="228">
        <v>694.42000000000053</v>
      </c>
      <c r="BZ158" s="228">
        <f t="shared" si="137"/>
        <v>22.22</v>
      </c>
      <c r="CA158" s="228">
        <f t="shared" si="138"/>
        <v>716.64000000000055</v>
      </c>
      <c r="CB158" s="228">
        <v>686.11000000000035</v>
      </c>
      <c r="CC158" s="228">
        <f t="shared" si="139"/>
        <v>22.22</v>
      </c>
      <c r="CD158" s="227">
        <f t="shared" si="140"/>
        <v>708.33000000000038</v>
      </c>
      <c r="CE158" s="395">
        <f t="shared" si="141"/>
        <v>0</v>
      </c>
      <c r="CF158" s="396">
        <v>0</v>
      </c>
      <c r="CG158" s="396">
        <f t="shared" si="151"/>
        <v>0</v>
      </c>
      <c r="CH158" s="396">
        <f t="shared" si="142"/>
        <v>0</v>
      </c>
      <c r="CI158" s="396">
        <v>0</v>
      </c>
      <c r="CJ158" s="396">
        <f t="shared" si="152"/>
        <v>0</v>
      </c>
      <c r="CK158" s="395">
        <f t="shared" si="143"/>
        <v>0</v>
      </c>
      <c r="CL158" s="229">
        <f t="shared" si="144"/>
        <v>0</v>
      </c>
      <c r="CM158" s="230">
        <v>0</v>
      </c>
      <c r="CN158" s="230">
        <f t="shared" si="147"/>
        <v>0</v>
      </c>
      <c r="CO158" s="230">
        <f t="shared" si="148"/>
        <v>0</v>
      </c>
      <c r="CP158" s="230">
        <v>0</v>
      </c>
      <c r="CQ158" s="230">
        <f t="shared" si="149"/>
        <v>0</v>
      </c>
      <c r="CR158" s="229">
        <f t="shared" si="150"/>
        <v>0</v>
      </c>
    </row>
    <row r="159" spans="1:96" s="256" customFormat="1">
      <c r="A159" s="253"/>
      <c r="B159" s="253"/>
      <c r="C159" s="233" t="s">
        <v>171</v>
      </c>
      <c r="D159" s="252" t="s">
        <v>180</v>
      </c>
      <c r="E159" s="254">
        <v>0</v>
      </c>
      <c r="F159" s="254"/>
      <c r="G159" s="255">
        <v>0</v>
      </c>
      <c r="H159" s="254"/>
      <c r="I159" s="255">
        <v>0</v>
      </c>
      <c r="J159" s="254"/>
      <c r="K159" s="255">
        <v>0</v>
      </c>
      <c r="M159" s="255">
        <v>0</v>
      </c>
      <c r="N159" s="303"/>
      <c r="O159" s="214">
        <v>3367.3299999999995</v>
      </c>
      <c r="P159" s="303"/>
      <c r="Q159" s="214">
        <v>57.460000000000036</v>
      </c>
      <c r="R159" s="214"/>
      <c r="S159" s="214">
        <v>0</v>
      </c>
      <c r="T159" s="303"/>
      <c r="U159" s="214">
        <f t="shared" si="146"/>
        <v>0</v>
      </c>
      <c r="V159" s="303"/>
      <c r="W159" s="214">
        <v>3424.7899999999995</v>
      </c>
      <c r="X159" s="214"/>
      <c r="Y159" s="235">
        <v>0.2</v>
      </c>
      <c r="Z159" s="295"/>
      <c r="AA159" s="379">
        <f t="shared" si="127"/>
        <v>3424.7899999999995</v>
      </c>
      <c r="AB159" s="378">
        <v>2411.6399999999985</v>
      </c>
      <c r="AC159" s="379">
        <f t="shared" si="145"/>
        <v>57.08</v>
      </c>
      <c r="AD159" s="380">
        <f t="shared" si="128"/>
        <v>2468.7199999999984</v>
      </c>
      <c r="AE159" s="378">
        <v>2380.7999999999993</v>
      </c>
      <c r="AF159" s="379">
        <f t="shared" si="129"/>
        <v>57.08</v>
      </c>
      <c r="AG159" s="379">
        <f t="shared" si="130"/>
        <v>2437.8799999999992</v>
      </c>
      <c r="AH159" s="257">
        <f t="shared" si="102"/>
        <v>0</v>
      </c>
      <c r="AI159" s="258">
        <v>0</v>
      </c>
      <c r="AJ159" s="257">
        <f t="shared" si="153"/>
        <v>0</v>
      </c>
      <c r="AK159" s="258">
        <f t="shared" si="104"/>
        <v>0</v>
      </c>
      <c r="AL159" s="258">
        <v>0</v>
      </c>
      <c r="AM159" s="257">
        <f t="shared" si="105"/>
        <v>0</v>
      </c>
      <c r="AN159" s="258">
        <f t="shared" si="106"/>
        <v>0</v>
      </c>
      <c r="AO159" s="259">
        <f t="shared" si="107"/>
        <v>0</v>
      </c>
      <c r="AP159" s="259">
        <v>0</v>
      </c>
      <c r="AQ159" s="259">
        <f t="shared" si="108"/>
        <v>0</v>
      </c>
      <c r="AR159" s="260">
        <f t="shared" si="109"/>
        <v>0</v>
      </c>
      <c r="AS159" s="259">
        <v>0</v>
      </c>
      <c r="AT159" s="259">
        <f t="shared" si="110"/>
        <v>0</v>
      </c>
      <c r="AU159" s="260">
        <f t="shared" si="111"/>
        <v>0</v>
      </c>
      <c r="AV159" s="261">
        <f t="shared" si="126"/>
        <v>0</v>
      </c>
      <c r="AW159" s="261">
        <v>0</v>
      </c>
      <c r="AX159" s="220">
        <f t="shared" si="112"/>
        <v>0</v>
      </c>
      <c r="AY159" s="261">
        <f t="shared" si="113"/>
        <v>0</v>
      </c>
      <c r="AZ159" s="220">
        <v>0</v>
      </c>
      <c r="BA159" s="220">
        <f t="shared" si="114"/>
        <v>0</v>
      </c>
      <c r="BB159" s="261">
        <f t="shared" si="115"/>
        <v>0</v>
      </c>
      <c r="BC159" s="262">
        <f t="shared" si="116"/>
        <v>0</v>
      </c>
      <c r="BD159" s="263">
        <v>0</v>
      </c>
      <c r="BE159" s="263">
        <f t="shared" si="117"/>
        <v>0</v>
      </c>
      <c r="BF159" s="262">
        <f t="shared" si="118"/>
        <v>0</v>
      </c>
      <c r="BG159" s="263">
        <v>0</v>
      </c>
      <c r="BH159" s="263">
        <f t="shared" si="119"/>
        <v>0</v>
      </c>
      <c r="BI159" s="262">
        <f t="shared" si="120"/>
        <v>0</v>
      </c>
      <c r="BJ159" s="264">
        <f t="shared" si="121"/>
        <v>0</v>
      </c>
      <c r="BK159" s="265">
        <v>0</v>
      </c>
      <c r="BL159" s="265">
        <f t="shared" si="122"/>
        <v>0</v>
      </c>
      <c r="BM159" s="265">
        <f t="shared" si="123"/>
        <v>0</v>
      </c>
      <c r="BN159" s="265">
        <v>0</v>
      </c>
      <c r="BO159" s="265">
        <f t="shared" si="124"/>
        <v>0</v>
      </c>
      <c r="BP159" s="264">
        <f t="shared" si="125"/>
        <v>0</v>
      </c>
      <c r="BQ159" s="266">
        <f t="shared" si="131"/>
        <v>3367.3299999999995</v>
      </c>
      <c r="BR159" s="267">
        <v>2382.3799999999974</v>
      </c>
      <c r="BS159" s="267">
        <f t="shared" si="132"/>
        <v>56.12</v>
      </c>
      <c r="BT159" s="267">
        <f t="shared" si="133"/>
        <v>2438.4999999999973</v>
      </c>
      <c r="BU159" s="267">
        <v>2351.8399999999979</v>
      </c>
      <c r="BV159" s="267">
        <f t="shared" si="134"/>
        <v>56.12</v>
      </c>
      <c r="BW159" s="266">
        <f t="shared" si="135"/>
        <v>2407.9599999999978</v>
      </c>
      <c r="BX159" s="227">
        <f t="shared" si="136"/>
        <v>57.460000000000036</v>
      </c>
      <c r="BY159" s="228">
        <v>29.260000000000019</v>
      </c>
      <c r="BZ159" s="228">
        <f t="shared" si="137"/>
        <v>0.96</v>
      </c>
      <c r="CA159" s="228">
        <f t="shared" si="138"/>
        <v>30.22000000000002</v>
      </c>
      <c r="CB159" s="228">
        <v>28.999999999999993</v>
      </c>
      <c r="CC159" s="228">
        <f t="shared" si="139"/>
        <v>0.96</v>
      </c>
      <c r="CD159" s="227">
        <f t="shared" si="140"/>
        <v>29.959999999999994</v>
      </c>
      <c r="CE159" s="395">
        <f t="shared" si="141"/>
        <v>0</v>
      </c>
      <c r="CF159" s="396">
        <v>0</v>
      </c>
      <c r="CG159" s="396">
        <f t="shared" si="151"/>
        <v>0</v>
      </c>
      <c r="CH159" s="396">
        <f t="shared" si="142"/>
        <v>0</v>
      </c>
      <c r="CI159" s="396">
        <v>0</v>
      </c>
      <c r="CJ159" s="396">
        <f t="shared" si="152"/>
        <v>0</v>
      </c>
      <c r="CK159" s="395">
        <f t="shared" si="143"/>
        <v>0</v>
      </c>
      <c r="CL159" s="229">
        <f t="shared" si="144"/>
        <v>0</v>
      </c>
      <c r="CM159" s="230">
        <v>0</v>
      </c>
      <c r="CN159" s="230">
        <f t="shared" si="147"/>
        <v>0</v>
      </c>
      <c r="CO159" s="230">
        <f t="shared" si="148"/>
        <v>0</v>
      </c>
      <c r="CP159" s="230">
        <v>0</v>
      </c>
      <c r="CQ159" s="230">
        <f t="shared" si="149"/>
        <v>0</v>
      </c>
      <c r="CR159" s="229">
        <f t="shared" si="150"/>
        <v>0</v>
      </c>
    </row>
    <row r="160" spans="1:96" s="256" customFormat="1">
      <c r="A160" s="253"/>
      <c r="B160" s="253"/>
      <c r="C160" s="233" t="s">
        <v>171</v>
      </c>
      <c r="D160" s="252" t="s">
        <v>181</v>
      </c>
      <c r="E160" s="254">
        <v>0</v>
      </c>
      <c r="F160" s="254"/>
      <c r="G160" s="255">
        <v>0</v>
      </c>
      <c r="H160" s="254"/>
      <c r="I160" s="255">
        <v>0</v>
      </c>
      <c r="J160" s="254"/>
      <c r="K160" s="255">
        <v>0</v>
      </c>
      <c r="M160" s="255">
        <v>0</v>
      </c>
      <c r="N160" s="303"/>
      <c r="O160" s="214">
        <v>299.30000000000007</v>
      </c>
      <c r="P160" s="303"/>
      <c r="Q160" s="214">
        <v>2.6499999999998636</v>
      </c>
      <c r="R160" s="214"/>
      <c r="S160" s="214">
        <v>0</v>
      </c>
      <c r="T160" s="303"/>
      <c r="U160" s="214">
        <f t="shared" si="146"/>
        <v>0</v>
      </c>
      <c r="V160" s="303"/>
      <c r="W160" s="214">
        <v>301.94999999999993</v>
      </c>
      <c r="X160" s="214"/>
      <c r="Y160" s="235">
        <v>0.2</v>
      </c>
      <c r="Z160" s="295"/>
      <c r="AA160" s="379">
        <f t="shared" si="127"/>
        <v>301.94999999999993</v>
      </c>
      <c r="AB160" s="378">
        <v>184.20000000000002</v>
      </c>
      <c r="AC160" s="379">
        <f t="shared" si="145"/>
        <v>5.03</v>
      </c>
      <c r="AD160" s="380">
        <f t="shared" si="128"/>
        <v>189.23000000000002</v>
      </c>
      <c r="AE160" s="378">
        <v>181.88</v>
      </c>
      <c r="AF160" s="379">
        <f t="shared" si="129"/>
        <v>5.03</v>
      </c>
      <c r="AG160" s="379">
        <f t="shared" si="130"/>
        <v>186.91</v>
      </c>
      <c r="AH160" s="257">
        <f t="shared" si="102"/>
        <v>0</v>
      </c>
      <c r="AI160" s="258">
        <v>0</v>
      </c>
      <c r="AJ160" s="257">
        <f t="shared" si="153"/>
        <v>0</v>
      </c>
      <c r="AK160" s="258">
        <f t="shared" si="104"/>
        <v>0</v>
      </c>
      <c r="AL160" s="258">
        <v>0</v>
      </c>
      <c r="AM160" s="257">
        <f t="shared" si="105"/>
        <v>0</v>
      </c>
      <c r="AN160" s="258">
        <f t="shared" si="106"/>
        <v>0</v>
      </c>
      <c r="AO160" s="259">
        <f t="shared" si="107"/>
        <v>0</v>
      </c>
      <c r="AP160" s="259">
        <v>0</v>
      </c>
      <c r="AQ160" s="259">
        <f t="shared" si="108"/>
        <v>0</v>
      </c>
      <c r="AR160" s="260">
        <f t="shared" si="109"/>
        <v>0</v>
      </c>
      <c r="AS160" s="259">
        <v>0</v>
      </c>
      <c r="AT160" s="259">
        <f t="shared" si="110"/>
        <v>0</v>
      </c>
      <c r="AU160" s="260">
        <f t="shared" si="111"/>
        <v>0</v>
      </c>
      <c r="AV160" s="261">
        <f t="shared" si="126"/>
        <v>0</v>
      </c>
      <c r="AW160" s="261">
        <v>0</v>
      </c>
      <c r="AX160" s="220">
        <f t="shared" si="112"/>
        <v>0</v>
      </c>
      <c r="AY160" s="261">
        <f t="shared" si="113"/>
        <v>0</v>
      </c>
      <c r="AZ160" s="220">
        <v>0</v>
      </c>
      <c r="BA160" s="220">
        <f t="shared" si="114"/>
        <v>0</v>
      </c>
      <c r="BB160" s="261">
        <f t="shared" si="115"/>
        <v>0</v>
      </c>
      <c r="BC160" s="262">
        <f t="shared" si="116"/>
        <v>0</v>
      </c>
      <c r="BD160" s="263">
        <v>0</v>
      </c>
      <c r="BE160" s="263">
        <f t="shared" si="117"/>
        <v>0</v>
      </c>
      <c r="BF160" s="262">
        <f t="shared" si="118"/>
        <v>0</v>
      </c>
      <c r="BG160" s="263">
        <v>0</v>
      </c>
      <c r="BH160" s="263">
        <f t="shared" si="119"/>
        <v>0</v>
      </c>
      <c r="BI160" s="262">
        <f t="shared" si="120"/>
        <v>0</v>
      </c>
      <c r="BJ160" s="264">
        <f t="shared" si="121"/>
        <v>0</v>
      </c>
      <c r="BK160" s="265">
        <v>0</v>
      </c>
      <c r="BL160" s="265">
        <f t="shared" si="122"/>
        <v>0</v>
      </c>
      <c r="BM160" s="265">
        <f t="shared" si="123"/>
        <v>0</v>
      </c>
      <c r="BN160" s="265">
        <v>0</v>
      </c>
      <c r="BO160" s="265">
        <f t="shared" si="124"/>
        <v>0</v>
      </c>
      <c r="BP160" s="264">
        <f t="shared" si="125"/>
        <v>0</v>
      </c>
      <c r="BQ160" s="266">
        <f t="shared" si="131"/>
        <v>299.30000000000007</v>
      </c>
      <c r="BR160" s="267">
        <v>182.84000000000006</v>
      </c>
      <c r="BS160" s="267">
        <f t="shared" si="132"/>
        <v>4.99</v>
      </c>
      <c r="BT160" s="267">
        <f t="shared" si="133"/>
        <v>187.83000000000007</v>
      </c>
      <c r="BU160" s="267">
        <v>180.62</v>
      </c>
      <c r="BV160" s="267">
        <f t="shared" si="134"/>
        <v>4.99</v>
      </c>
      <c r="BW160" s="266">
        <f t="shared" si="135"/>
        <v>185.61</v>
      </c>
      <c r="BX160" s="227">
        <f t="shared" si="136"/>
        <v>2.6499999999998636</v>
      </c>
      <c r="BY160" s="228">
        <v>1.3600000000000005</v>
      </c>
      <c r="BZ160" s="228">
        <f t="shared" si="137"/>
        <v>0.04</v>
      </c>
      <c r="CA160" s="228">
        <f t="shared" si="138"/>
        <v>1.4000000000000006</v>
      </c>
      <c r="CB160" s="228">
        <v>1.3600000000000008</v>
      </c>
      <c r="CC160" s="228">
        <f t="shared" si="139"/>
        <v>0.04</v>
      </c>
      <c r="CD160" s="227">
        <f t="shared" si="140"/>
        <v>1.4000000000000008</v>
      </c>
      <c r="CE160" s="395">
        <f t="shared" si="141"/>
        <v>0</v>
      </c>
      <c r="CF160" s="396">
        <v>0</v>
      </c>
      <c r="CG160" s="396">
        <f t="shared" si="151"/>
        <v>0</v>
      </c>
      <c r="CH160" s="396">
        <f t="shared" si="142"/>
        <v>0</v>
      </c>
      <c r="CI160" s="396">
        <v>0</v>
      </c>
      <c r="CJ160" s="396">
        <f t="shared" si="152"/>
        <v>0</v>
      </c>
      <c r="CK160" s="395">
        <f t="shared" si="143"/>
        <v>0</v>
      </c>
      <c r="CL160" s="229">
        <f t="shared" si="144"/>
        <v>0</v>
      </c>
      <c r="CM160" s="230">
        <v>0</v>
      </c>
      <c r="CN160" s="230">
        <f t="shared" si="147"/>
        <v>0</v>
      </c>
      <c r="CO160" s="230">
        <f t="shared" si="148"/>
        <v>0</v>
      </c>
      <c r="CP160" s="230">
        <v>0</v>
      </c>
      <c r="CQ160" s="230">
        <f t="shared" si="149"/>
        <v>0</v>
      </c>
      <c r="CR160" s="229">
        <f t="shared" si="150"/>
        <v>0</v>
      </c>
    </row>
    <row r="161" spans="1:96" s="256" customFormat="1">
      <c r="A161" s="253"/>
      <c r="B161" s="253"/>
      <c r="C161" s="233" t="s">
        <v>171</v>
      </c>
      <c r="D161" s="252" t="s">
        <v>182</v>
      </c>
      <c r="E161" s="254">
        <v>0</v>
      </c>
      <c r="F161" s="254"/>
      <c r="G161" s="255">
        <v>0</v>
      </c>
      <c r="H161" s="254"/>
      <c r="I161" s="255">
        <v>0</v>
      </c>
      <c r="J161" s="254"/>
      <c r="K161" s="255">
        <v>0</v>
      </c>
      <c r="M161" s="255">
        <v>0</v>
      </c>
      <c r="N161" s="303"/>
      <c r="O161" s="214">
        <v>609.54</v>
      </c>
      <c r="P161" s="303"/>
      <c r="Q161" s="214">
        <v>878.51999999999975</v>
      </c>
      <c r="R161" s="214"/>
      <c r="S161" s="214">
        <v>19.670000000000073</v>
      </c>
      <c r="T161" s="303"/>
      <c r="U161" s="214">
        <f t="shared" si="146"/>
        <v>0</v>
      </c>
      <c r="V161" s="303"/>
      <c r="W161" s="214">
        <v>1507.7299999999998</v>
      </c>
      <c r="X161" s="214"/>
      <c r="Y161" s="235">
        <v>0.2</v>
      </c>
      <c r="Z161" s="295"/>
      <c r="AA161" s="379">
        <f t="shared" si="127"/>
        <v>1507.7299999999998</v>
      </c>
      <c r="AB161" s="378">
        <v>803.07999999999993</v>
      </c>
      <c r="AC161" s="379">
        <f t="shared" si="145"/>
        <v>25.13</v>
      </c>
      <c r="AD161" s="380">
        <f t="shared" si="128"/>
        <v>828.20999999999992</v>
      </c>
      <c r="AE161" s="378">
        <v>793.4299999999995</v>
      </c>
      <c r="AF161" s="379">
        <f t="shared" si="129"/>
        <v>25.13</v>
      </c>
      <c r="AG161" s="379">
        <f t="shared" si="130"/>
        <v>818.55999999999949</v>
      </c>
      <c r="AH161" s="257">
        <f t="shared" si="102"/>
        <v>0</v>
      </c>
      <c r="AI161" s="258">
        <v>0</v>
      </c>
      <c r="AJ161" s="257">
        <f t="shared" si="153"/>
        <v>0</v>
      </c>
      <c r="AK161" s="258">
        <f t="shared" si="104"/>
        <v>0</v>
      </c>
      <c r="AL161" s="258">
        <v>0</v>
      </c>
      <c r="AM161" s="257">
        <f t="shared" si="105"/>
        <v>0</v>
      </c>
      <c r="AN161" s="258">
        <f t="shared" si="106"/>
        <v>0</v>
      </c>
      <c r="AO161" s="259">
        <f t="shared" si="107"/>
        <v>0</v>
      </c>
      <c r="AP161" s="259">
        <v>0</v>
      </c>
      <c r="AQ161" s="259">
        <f t="shared" si="108"/>
        <v>0</v>
      </c>
      <c r="AR161" s="260">
        <f t="shared" si="109"/>
        <v>0</v>
      </c>
      <c r="AS161" s="259">
        <v>0</v>
      </c>
      <c r="AT161" s="259">
        <f t="shared" si="110"/>
        <v>0</v>
      </c>
      <c r="AU161" s="260">
        <f t="shared" si="111"/>
        <v>0</v>
      </c>
      <c r="AV161" s="261">
        <f t="shared" si="126"/>
        <v>0</v>
      </c>
      <c r="AW161" s="261">
        <v>0</v>
      </c>
      <c r="AX161" s="220">
        <f t="shared" si="112"/>
        <v>0</v>
      </c>
      <c r="AY161" s="261">
        <f t="shared" si="113"/>
        <v>0</v>
      </c>
      <c r="AZ161" s="220">
        <v>0</v>
      </c>
      <c r="BA161" s="220">
        <f t="shared" si="114"/>
        <v>0</v>
      </c>
      <c r="BB161" s="261">
        <f t="shared" si="115"/>
        <v>0</v>
      </c>
      <c r="BC161" s="262">
        <f t="shared" si="116"/>
        <v>0</v>
      </c>
      <c r="BD161" s="263">
        <v>0</v>
      </c>
      <c r="BE161" s="263">
        <f t="shared" si="117"/>
        <v>0</v>
      </c>
      <c r="BF161" s="262">
        <f t="shared" si="118"/>
        <v>0</v>
      </c>
      <c r="BG161" s="263">
        <v>0</v>
      </c>
      <c r="BH161" s="263">
        <f t="shared" si="119"/>
        <v>0</v>
      </c>
      <c r="BI161" s="262">
        <f t="shared" si="120"/>
        <v>0</v>
      </c>
      <c r="BJ161" s="264">
        <f t="shared" si="121"/>
        <v>0</v>
      </c>
      <c r="BK161" s="265">
        <v>0</v>
      </c>
      <c r="BL161" s="265">
        <f t="shared" si="122"/>
        <v>0</v>
      </c>
      <c r="BM161" s="265">
        <f t="shared" si="123"/>
        <v>0</v>
      </c>
      <c r="BN161" s="265">
        <v>0</v>
      </c>
      <c r="BO161" s="265">
        <f t="shared" si="124"/>
        <v>0</v>
      </c>
      <c r="BP161" s="264">
        <f t="shared" si="125"/>
        <v>0</v>
      </c>
      <c r="BQ161" s="266">
        <f t="shared" si="131"/>
        <v>609.54</v>
      </c>
      <c r="BR161" s="267">
        <v>376.70000000000022</v>
      </c>
      <c r="BS161" s="267">
        <f t="shared" si="132"/>
        <v>10.16</v>
      </c>
      <c r="BT161" s="267">
        <f t="shared" si="133"/>
        <v>386.86000000000024</v>
      </c>
      <c r="BU161" s="267">
        <v>372.07000000000011</v>
      </c>
      <c r="BV161" s="267">
        <f t="shared" si="134"/>
        <v>10.16</v>
      </c>
      <c r="BW161" s="266">
        <f t="shared" si="135"/>
        <v>382.23000000000013</v>
      </c>
      <c r="BX161" s="227">
        <f t="shared" si="136"/>
        <v>878.51999999999975</v>
      </c>
      <c r="BY161" s="228">
        <v>419.30999999999977</v>
      </c>
      <c r="BZ161" s="228">
        <f t="shared" si="137"/>
        <v>14.64</v>
      </c>
      <c r="CA161" s="228">
        <f t="shared" si="138"/>
        <v>433.94999999999976</v>
      </c>
      <c r="CB161" s="228">
        <v>414.45999999999992</v>
      </c>
      <c r="CC161" s="228">
        <f t="shared" si="139"/>
        <v>14.64</v>
      </c>
      <c r="CD161" s="227">
        <f t="shared" si="140"/>
        <v>429.09999999999991</v>
      </c>
      <c r="CE161" s="395">
        <f t="shared" si="141"/>
        <v>19.670000000000073</v>
      </c>
      <c r="CF161" s="396">
        <v>7.1000000000000014</v>
      </c>
      <c r="CG161" s="396">
        <f t="shared" si="151"/>
        <v>0.33</v>
      </c>
      <c r="CH161" s="396">
        <f t="shared" si="142"/>
        <v>7.4300000000000015</v>
      </c>
      <c r="CI161" s="396">
        <v>7.1000000000000014</v>
      </c>
      <c r="CJ161" s="396">
        <f t="shared" si="152"/>
        <v>0.33</v>
      </c>
      <c r="CK161" s="395">
        <f t="shared" si="143"/>
        <v>7.4300000000000015</v>
      </c>
      <c r="CL161" s="229">
        <f t="shared" si="144"/>
        <v>0</v>
      </c>
      <c r="CM161" s="230">
        <v>0</v>
      </c>
      <c r="CN161" s="230">
        <f t="shared" si="147"/>
        <v>0</v>
      </c>
      <c r="CO161" s="230">
        <f t="shared" si="148"/>
        <v>0</v>
      </c>
      <c r="CP161" s="230">
        <v>0</v>
      </c>
      <c r="CQ161" s="230">
        <f t="shared" si="149"/>
        <v>0</v>
      </c>
      <c r="CR161" s="229">
        <f t="shared" si="150"/>
        <v>0</v>
      </c>
    </row>
    <row r="162" spans="1:96" s="256" customFormat="1">
      <c r="A162" s="253"/>
      <c r="B162" s="253"/>
      <c r="C162" s="233" t="s">
        <v>171</v>
      </c>
      <c r="D162" s="252" t="s">
        <v>183</v>
      </c>
      <c r="E162" s="254"/>
      <c r="F162" s="254"/>
      <c r="G162" s="255"/>
      <c r="H162" s="254"/>
      <c r="I162" s="255">
        <v>0</v>
      </c>
      <c r="J162" s="254"/>
      <c r="K162" s="255">
        <v>0</v>
      </c>
      <c r="M162" s="255"/>
      <c r="N162" s="303"/>
      <c r="O162" s="214">
        <v>539.84</v>
      </c>
      <c r="P162" s="303"/>
      <c r="Q162" s="214">
        <v>1226.3600000000001</v>
      </c>
      <c r="R162" s="214"/>
      <c r="S162" s="214">
        <v>0</v>
      </c>
      <c r="T162" s="303"/>
      <c r="U162" s="214">
        <f t="shared" si="146"/>
        <v>0</v>
      </c>
      <c r="V162" s="303"/>
      <c r="W162" s="214">
        <v>1766.2000000000003</v>
      </c>
      <c r="X162" s="214"/>
      <c r="Y162" s="235">
        <v>0.2</v>
      </c>
      <c r="Z162" s="295"/>
      <c r="AA162" s="379">
        <f t="shared" si="127"/>
        <v>1766.2000000000003</v>
      </c>
      <c r="AB162" s="378">
        <v>968.04000000000087</v>
      </c>
      <c r="AC162" s="379">
        <f t="shared" si="145"/>
        <v>29.44</v>
      </c>
      <c r="AD162" s="380">
        <f t="shared" si="128"/>
        <v>997.48000000000093</v>
      </c>
      <c r="AE162" s="378">
        <v>956.3399999999998</v>
      </c>
      <c r="AF162" s="379">
        <f t="shared" si="129"/>
        <v>29.44</v>
      </c>
      <c r="AG162" s="379">
        <f t="shared" si="130"/>
        <v>985.77999999999986</v>
      </c>
      <c r="AH162" s="257">
        <f t="shared" si="102"/>
        <v>0</v>
      </c>
      <c r="AI162" s="258">
        <v>0</v>
      </c>
      <c r="AJ162" s="257">
        <f t="shared" si="153"/>
        <v>0</v>
      </c>
      <c r="AK162" s="258">
        <f t="shared" si="104"/>
        <v>0</v>
      </c>
      <c r="AL162" s="258">
        <v>0</v>
      </c>
      <c r="AM162" s="257">
        <f t="shared" si="105"/>
        <v>0</v>
      </c>
      <c r="AN162" s="258">
        <f t="shared" si="106"/>
        <v>0</v>
      </c>
      <c r="AO162" s="259">
        <f t="shared" si="107"/>
        <v>0</v>
      </c>
      <c r="AP162" s="259">
        <v>0</v>
      </c>
      <c r="AQ162" s="259">
        <f t="shared" si="108"/>
        <v>0</v>
      </c>
      <c r="AR162" s="260">
        <f t="shared" si="109"/>
        <v>0</v>
      </c>
      <c r="AS162" s="259">
        <v>0</v>
      </c>
      <c r="AT162" s="259">
        <f t="shared" si="110"/>
        <v>0</v>
      </c>
      <c r="AU162" s="260">
        <f t="shared" si="111"/>
        <v>0</v>
      </c>
      <c r="AV162" s="261">
        <f t="shared" si="126"/>
        <v>0</v>
      </c>
      <c r="AW162" s="261">
        <v>0</v>
      </c>
      <c r="AX162" s="220">
        <f t="shared" si="112"/>
        <v>0</v>
      </c>
      <c r="AY162" s="261">
        <f t="shared" si="113"/>
        <v>0</v>
      </c>
      <c r="AZ162" s="220">
        <v>0</v>
      </c>
      <c r="BA162" s="220">
        <f t="shared" si="114"/>
        <v>0</v>
      </c>
      <c r="BB162" s="261">
        <f t="shared" si="115"/>
        <v>0</v>
      </c>
      <c r="BC162" s="262">
        <f t="shared" si="116"/>
        <v>0</v>
      </c>
      <c r="BD162" s="263">
        <v>0</v>
      </c>
      <c r="BE162" s="263">
        <f t="shared" si="117"/>
        <v>0</v>
      </c>
      <c r="BF162" s="262">
        <f t="shared" si="118"/>
        <v>0</v>
      </c>
      <c r="BG162" s="263">
        <v>0</v>
      </c>
      <c r="BH162" s="263">
        <f t="shared" si="119"/>
        <v>0</v>
      </c>
      <c r="BI162" s="262">
        <f t="shared" si="120"/>
        <v>0</v>
      </c>
      <c r="BJ162" s="264">
        <f t="shared" si="121"/>
        <v>0</v>
      </c>
      <c r="BK162" s="265">
        <v>0</v>
      </c>
      <c r="BL162" s="265">
        <f t="shared" si="122"/>
        <v>0</v>
      </c>
      <c r="BM162" s="265">
        <f t="shared" si="123"/>
        <v>0</v>
      </c>
      <c r="BN162" s="265">
        <v>0</v>
      </c>
      <c r="BO162" s="265">
        <f t="shared" si="124"/>
        <v>0</v>
      </c>
      <c r="BP162" s="264">
        <f t="shared" si="125"/>
        <v>0</v>
      </c>
      <c r="BQ162" s="266">
        <f t="shared" si="131"/>
        <v>539.84</v>
      </c>
      <c r="BR162" s="267">
        <v>321.95</v>
      </c>
      <c r="BS162" s="267">
        <f t="shared" si="132"/>
        <v>9</v>
      </c>
      <c r="BT162" s="267">
        <f t="shared" si="133"/>
        <v>330.95</v>
      </c>
      <c r="BU162" s="267">
        <v>317.95000000000005</v>
      </c>
      <c r="BV162" s="267">
        <f t="shared" si="134"/>
        <v>9</v>
      </c>
      <c r="BW162" s="266">
        <f t="shared" si="135"/>
        <v>326.95000000000005</v>
      </c>
      <c r="BX162" s="227">
        <f t="shared" si="136"/>
        <v>1226.3600000000001</v>
      </c>
      <c r="BY162" s="228">
        <v>646.12000000000035</v>
      </c>
      <c r="BZ162" s="228">
        <f t="shared" si="137"/>
        <v>20.440000000000001</v>
      </c>
      <c r="CA162" s="228">
        <f t="shared" si="138"/>
        <v>666.5600000000004</v>
      </c>
      <c r="CB162" s="228">
        <v>638.26</v>
      </c>
      <c r="CC162" s="228">
        <f t="shared" si="139"/>
        <v>20.440000000000001</v>
      </c>
      <c r="CD162" s="227">
        <f t="shared" si="140"/>
        <v>658.7</v>
      </c>
      <c r="CE162" s="395">
        <f t="shared" si="141"/>
        <v>0</v>
      </c>
      <c r="CF162" s="396">
        <v>0</v>
      </c>
      <c r="CG162" s="396">
        <f t="shared" si="151"/>
        <v>0</v>
      </c>
      <c r="CH162" s="396">
        <f t="shared" si="142"/>
        <v>0</v>
      </c>
      <c r="CI162" s="396">
        <v>0</v>
      </c>
      <c r="CJ162" s="396">
        <f t="shared" si="152"/>
        <v>0</v>
      </c>
      <c r="CK162" s="395">
        <f t="shared" si="143"/>
        <v>0</v>
      </c>
      <c r="CL162" s="229">
        <f t="shared" si="144"/>
        <v>0</v>
      </c>
      <c r="CM162" s="230">
        <v>0</v>
      </c>
      <c r="CN162" s="230">
        <f t="shared" si="147"/>
        <v>0</v>
      </c>
      <c r="CO162" s="230">
        <f t="shared" si="148"/>
        <v>0</v>
      </c>
      <c r="CP162" s="230">
        <v>0</v>
      </c>
      <c r="CQ162" s="230">
        <f t="shared" si="149"/>
        <v>0</v>
      </c>
      <c r="CR162" s="229">
        <f t="shared" si="150"/>
        <v>0</v>
      </c>
    </row>
    <row r="163" spans="1:96" s="256" customFormat="1">
      <c r="A163" s="253"/>
      <c r="B163" s="253"/>
      <c r="C163" s="233" t="s">
        <v>171</v>
      </c>
      <c r="D163" s="252" t="s">
        <v>184</v>
      </c>
      <c r="E163" s="254"/>
      <c r="F163" s="254"/>
      <c r="G163" s="255"/>
      <c r="H163" s="254"/>
      <c r="I163" s="255"/>
      <c r="J163" s="254"/>
      <c r="K163" s="255"/>
      <c r="M163" s="255"/>
      <c r="N163" s="303"/>
      <c r="O163" s="214">
        <v>799.18000000000006</v>
      </c>
      <c r="P163" s="303"/>
      <c r="Q163" s="214">
        <v>704.99999999999977</v>
      </c>
      <c r="R163" s="214"/>
      <c r="S163" s="214">
        <v>0</v>
      </c>
      <c r="T163" s="303"/>
      <c r="U163" s="214">
        <f t="shared" si="146"/>
        <v>0</v>
      </c>
      <c r="V163" s="303"/>
      <c r="W163" s="214">
        <v>1504.1799999999998</v>
      </c>
      <c r="X163" s="214"/>
      <c r="Y163" s="235">
        <v>0.2</v>
      </c>
      <c r="Z163" s="295"/>
      <c r="AA163" s="379">
        <f t="shared" si="127"/>
        <v>1504.1799999999998</v>
      </c>
      <c r="AB163" s="378">
        <v>824.3400000000006</v>
      </c>
      <c r="AC163" s="379">
        <f t="shared" si="145"/>
        <v>25.07</v>
      </c>
      <c r="AD163" s="380">
        <f t="shared" si="128"/>
        <v>849.41000000000065</v>
      </c>
      <c r="AE163" s="378">
        <v>814.32000000000073</v>
      </c>
      <c r="AF163" s="379">
        <f t="shared" si="129"/>
        <v>25.07</v>
      </c>
      <c r="AG163" s="379">
        <f t="shared" si="130"/>
        <v>839.39000000000078</v>
      </c>
      <c r="AH163" s="257"/>
      <c r="AI163" s="258"/>
      <c r="AJ163" s="257"/>
      <c r="AK163" s="258"/>
      <c r="AL163" s="258"/>
      <c r="AM163" s="257"/>
      <c r="AN163" s="258"/>
      <c r="AO163" s="259"/>
      <c r="AP163" s="259"/>
      <c r="AQ163" s="259"/>
      <c r="AR163" s="260"/>
      <c r="AS163" s="259"/>
      <c r="AT163" s="259"/>
      <c r="AU163" s="260"/>
      <c r="AV163" s="261"/>
      <c r="AW163" s="261"/>
      <c r="AX163" s="220"/>
      <c r="AY163" s="261"/>
      <c r="AZ163" s="220"/>
      <c r="BA163" s="220"/>
      <c r="BB163" s="261"/>
      <c r="BC163" s="262"/>
      <c r="BD163" s="263"/>
      <c r="BE163" s="263"/>
      <c r="BF163" s="262"/>
      <c r="BG163" s="263"/>
      <c r="BH163" s="263"/>
      <c r="BI163" s="262"/>
      <c r="BJ163" s="264"/>
      <c r="BK163" s="265"/>
      <c r="BL163" s="265"/>
      <c r="BM163" s="265"/>
      <c r="BN163" s="265"/>
      <c r="BO163" s="265"/>
      <c r="BP163" s="264"/>
      <c r="BQ163" s="266">
        <f t="shared" si="131"/>
        <v>799.18000000000006</v>
      </c>
      <c r="BR163" s="267">
        <v>490.32999999999981</v>
      </c>
      <c r="BS163" s="267">
        <f t="shared" si="132"/>
        <v>13.32</v>
      </c>
      <c r="BT163" s="267">
        <f t="shared" si="133"/>
        <v>503.64999999999981</v>
      </c>
      <c r="BU163" s="267">
        <v>484.14999999999992</v>
      </c>
      <c r="BV163" s="267">
        <f t="shared" si="134"/>
        <v>13.32</v>
      </c>
      <c r="BW163" s="266">
        <f t="shared" si="135"/>
        <v>497.46999999999991</v>
      </c>
      <c r="BX163" s="227">
        <f t="shared" si="136"/>
        <v>704.99999999999977</v>
      </c>
      <c r="BY163" s="228">
        <v>334.01</v>
      </c>
      <c r="BZ163" s="228">
        <f t="shared" si="137"/>
        <v>11.75</v>
      </c>
      <c r="CA163" s="228">
        <f t="shared" si="138"/>
        <v>345.76</v>
      </c>
      <c r="CB163" s="228">
        <v>330.16</v>
      </c>
      <c r="CC163" s="228">
        <f t="shared" si="139"/>
        <v>11.75</v>
      </c>
      <c r="CD163" s="227">
        <f t="shared" si="140"/>
        <v>341.91</v>
      </c>
      <c r="CE163" s="395">
        <f t="shared" si="141"/>
        <v>0</v>
      </c>
      <c r="CF163" s="396">
        <v>0</v>
      </c>
      <c r="CG163" s="396">
        <f t="shared" si="151"/>
        <v>0</v>
      </c>
      <c r="CH163" s="396">
        <f t="shared" si="142"/>
        <v>0</v>
      </c>
      <c r="CI163" s="396">
        <v>0</v>
      </c>
      <c r="CJ163" s="396">
        <f t="shared" si="152"/>
        <v>0</v>
      </c>
      <c r="CK163" s="395">
        <f t="shared" si="143"/>
        <v>0</v>
      </c>
      <c r="CL163" s="229">
        <f t="shared" si="144"/>
        <v>0</v>
      </c>
      <c r="CM163" s="230">
        <v>0</v>
      </c>
      <c r="CN163" s="230">
        <f t="shared" si="147"/>
        <v>0</v>
      </c>
      <c r="CO163" s="230">
        <f t="shared" si="148"/>
        <v>0</v>
      </c>
      <c r="CP163" s="230">
        <v>0</v>
      </c>
      <c r="CQ163" s="230">
        <f t="shared" si="149"/>
        <v>0</v>
      </c>
      <c r="CR163" s="229">
        <f t="shared" si="150"/>
        <v>0</v>
      </c>
    </row>
    <row r="164" spans="1:96" s="256" customFormat="1">
      <c r="A164" s="253"/>
      <c r="B164" s="253"/>
      <c r="C164" s="233" t="s">
        <v>171</v>
      </c>
      <c r="D164" s="252" t="s">
        <v>185</v>
      </c>
      <c r="E164" s="254"/>
      <c r="F164" s="254"/>
      <c r="G164" s="255"/>
      <c r="H164" s="254"/>
      <c r="I164" s="255"/>
      <c r="J164" s="254"/>
      <c r="K164" s="255"/>
      <c r="M164" s="255"/>
      <c r="N164" s="303"/>
      <c r="O164" s="214">
        <v>2490.3299999999995</v>
      </c>
      <c r="P164" s="303"/>
      <c r="Q164" s="214">
        <v>662.23999999999978</v>
      </c>
      <c r="R164" s="214"/>
      <c r="S164" s="214">
        <v>0</v>
      </c>
      <c r="T164" s="303"/>
      <c r="U164" s="214">
        <f t="shared" si="146"/>
        <v>0</v>
      </c>
      <c r="V164" s="303"/>
      <c r="W164" s="214">
        <v>3152.5699999999993</v>
      </c>
      <c r="X164" s="214"/>
      <c r="Y164" s="235">
        <v>0.2</v>
      </c>
      <c r="Z164" s="295"/>
      <c r="AA164" s="379">
        <f t="shared" si="127"/>
        <v>3152.5699999999993</v>
      </c>
      <c r="AB164" s="378">
        <v>1826.0499999999993</v>
      </c>
      <c r="AC164" s="379">
        <f t="shared" si="145"/>
        <v>52.54</v>
      </c>
      <c r="AD164" s="380">
        <f t="shared" si="128"/>
        <v>1878.5899999999992</v>
      </c>
      <c r="AE164" s="378">
        <v>1803.4899999999991</v>
      </c>
      <c r="AF164" s="379">
        <f t="shared" si="129"/>
        <v>52.54</v>
      </c>
      <c r="AG164" s="379">
        <f t="shared" si="130"/>
        <v>1856.0299999999991</v>
      </c>
      <c r="AH164" s="257"/>
      <c r="AI164" s="258"/>
      <c r="AJ164" s="257"/>
      <c r="AK164" s="258"/>
      <c r="AL164" s="258"/>
      <c r="AM164" s="257"/>
      <c r="AN164" s="258"/>
      <c r="AO164" s="259"/>
      <c r="AP164" s="259"/>
      <c r="AQ164" s="259"/>
      <c r="AR164" s="260"/>
      <c r="AS164" s="259"/>
      <c r="AT164" s="259"/>
      <c r="AU164" s="260"/>
      <c r="AV164" s="261"/>
      <c r="AW164" s="261"/>
      <c r="AX164" s="220"/>
      <c r="AY164" s="261"/>
      <c r="AZ164" s="220"/>
      <c r="BA164" s="220"/>
      <c r="BB164" s="261"/>
      <c r="BC164" s="262"/>
      <c r="BD164" s="263"/>
      <c r="BE164" s="263"/>
      <c r="BF164" s="262"/>
      <c r="BG164" s="263"/>
      <c r="BH164" s="263"/>
      <c r="BI164" s="262"/>
      <c r="BJ164" s="264"/>
      <c r="BK164" s="265"/>
      <c r="BL164" s="265"/>
      <c r="BM164" s="265"/>
      <c r="BN164" s="265"/>
      <c r="BO164" s="265"/>
      <c r="BP164" s="264"/>
      <c r="BQ164" s="266">
        <f t="shared" si="131"/>
        <v>2490.3299999999995</v>
      </c>
      <c r="BR164" s="267">
        <v>1453.85</v>
      </c>
      <c r="BS164" s="267">
        <f t="shared" si="132"/>
        <v>41.51</v>
      </c>
      <c r="BT164" s="267">
        <f t="shared" si="133"/>
        <v>1495.36</v>
      </c>
      <c r="BU164" s="267">
        <v>1435.9699999999996</v>
      </c>
      <c r="BV164" s="267">
        <f t="shared" si="134"/>
        <v>41.51</v>
      </c>
      <c r="BW164" s="266">
        <f t="shared" si="135"/>
        <v>1477.4799999999996</v>
      </c>
      <c r="BX164" s="227">
        <f t="shared" si="136"/>
        <v>662.23999999999978</v>
      </c>
      <c r="BY164" s="228">
        <v>372.5200000000001</v>
      </c>
      <c r="BZ164" s="228">
        <f t="shared" si="137"/>
        <v>11.04</v>
      </c>
      <c r="CA164" s="228">
        <f t="shared" si="138"/>
        <v>383.56000000000012</v>
      </c>
      <c r="CB164" s="228">
        <v>368.00999999999993</v>
      </c>
      <c r="CC164" s="228">
        <f t="shared" si="139"/>
        <v>11.04</v>
      </c>
      <c r="CD164" s="227">
        <f t="shared" si="140"/>
        <v>379.04999999999995</v>
      </c>
      <c r="CE164" s="395">
        <f t="shared" si="141"/>
        <v>0</v>
      </c>
      <c r="CF164" s="396">
        <v>0</v>
      </c>
      <c r="CG164" s="396">
        <f t="shared" si="151"/>
        <v>0</v>
      </c>
      <c r="CH164" s="396">
        <f t="shared" si="142"/>
        <v>0</v>
      </c>
      <c r="CI164" s="396">
        <v>0</v>
      </c>
      <c r="CJ164" s="396">
        <f t="shared" si="152"/>
        <v>0</v>
      </c>
      <c r="CK164" s="395">
        <f t="shared" si="143"/>
        <v>0</v>
      </c>
      <c r="CL164" s="229">
        <f t="shared" si="144"/>
        <v>0</v>
      </c>
      <c r="CM164" s="230">
        <v>0</v>
      </c>
      <c r="CN164" s="230">
        <f t="shared" si="147"/>
        <v>0</v>
      </c>
      <c r="CO164" s="230">
        <f t="shared" si="148"/>
        <v>0</v>
      </c>
      <c r="CP164" s="230">
        <v>0</v>
      </c>
      <c r="CQ164" s="230">
        <f t="shared" si="149"/>
        <v>0</v>
      </c>
      <c r="CR164" s="229">
        <f t="shared" si="150"/>
        <v>0</v>
      </c>
    </row>
    <row r="165" spans="1:96" s="256" customFormat="1">
      <c r="A165" s="253"/>
      <c r="B165" s="253"/>
      <c r="C165" s="233" t="s">
        <v>171</v>
      </c>
      <c r="D165" s="252" t="s">
        <v>186</v>
      </c>
      <c r="E165" s="254"/>
      <c r="F165" s="254"/>
      <c r="G165" s="255"/>
      <c r="H165" s="254"/>
      <c r="I165" s="255"/>
      <c r="J165" s="254"/>
      <c r="K165" s="255"/>
      <c r="M165" s="255"/>
      <c r="N165" s="303"/>
      <c r="O165" s="214"/>
      <c r="P165" s="303"/>
      <c r="Q165" s="214">
        <v>2746.64</v>
      </c>
      <c r="R165" s="214"/>
      <c r="S165" s="214">
        <v>48.610000000000582</v>
      </c>
      <c r="T165" s="303"/>
      <c r="U165" s="214">
        <f t="shared" si="146"/>
        <v>11.260000000000218</v>
      </c>
      <c r="V165" s="303"/>
      <c r="W165" s="214">
        <v>2806.5100000000007</v>
      </c>
      <c r="X165" s="214"/>
      <c r="Y165" s="235">
        <v>0.2</v>
      </c>
      <c r="Z165" s="295"/>
      <c r="AA165" s="379">
        <f t="shared" si="127"/>
        <v>2806.5100000000007</v>
      </c>
      <c r="AB165" s="378">
        <v>1232.57</v>
      </c>
      <c r="AC165" s="379">
        <f>IF(AA165=" "," ", ROUND(+AA165*Y165/12,2))</f>
        <v>46.78</v>
      </c>
      <c r="AD165" s="380">
        <f>AB165+AC165</f>
        <v>1279.3499999999999</v>
      </c>
      <c r="AE165" s="378">
        <v>1218.49</v>
      </c>
      <c r="AF165" s="379">
        <f>ROUND(AC165*$AC$1,2)</f>
        <v>46.78</v>
      </c>
      <c r="AG165" s="379">
        <f>AE165+AF165</f>
        <v>1265.27</v>
      </c>
      <c r="AH165" s="257"/>
      <c r="AI165" s="258"/>
      <c r="AJ165" s="257"/>
      <c r="AK165" s="258"/>
      <c r="AL165" s="258"/>
      <c r="AM165" s="257"/>
      <c r="AN165" s="258"/>
      <c r="AO165" s="259"/>
      <c r="AP165" s="259"/>
      <c r="AQ165" s="259"/>
      <c r="AR165" s="260"/>
      <c r="AS165" s="259"/>
      <c r="AT165" s="259"/>
      <c r="AU165" s="260"/>
      <c r="AV165" s="261"/>
      <c r="AW165" s="261"/>
      <c r="AX165" s="220"/>
      <c r="AY165" s="261"/>
      <c r="AZ165" s="220"/>
      <c r="BA165" s="220"/>
      <c r="BB165" s="261"/>
      <c r="BC165" s="262"/>
      <c r="BD165" s="263"/>
      <c r="BE165" s="263"/>
      <c r="BF165" s="262"/>
      <c r="BG165" s="263"/>
      <c r="BH165" s="263"/>
      <c r="BI165" s="262"/>
      <c r="BJ165" s="264"/>
      <c r="BK165" s="265"/>
      <c r="BL165" s="265"/>
      <c r="BM165" s="265"/>
      <c r="BN165" s="265"/>
      <c r="BO165" s="265"/>
      <c r="BP165" s="264"/>
      <c r="BQ165" s="266">
        <f t="shared" si="131"/>
        <v>0</v>
      </c>
      <c r="BR165" s="267">
        <v>0</v>
      </c>
      <c r="BS165" s="267">
        <f>IF(BQ165=" "," ", ROUND(+BQ165*Y165/12,2))</f>
        <v>0</v>
      </c>
      <c r="BT165" s="267">
        <f>BR165+BS165</f>
        <v>0</v>
      </c>
      <c r="BU165" s="267">
        <v>0</v>
      </c>
      <c r="BV165" s="267">
        <f>ROUND(BS165*$AC$1,2)</f>
        <v>0</v>
      </c>
      <c r="BW165" s="266">
        <f>BU165+BV165</f>
        <v>0</v>
      </c>
      <c r="BX165" s="227">
        <f t="shared" si="136"/>
        <v>2746.64</v>
      </c>
      <c r="BY165" s="228">
        <v>1215.3399999999995</v>
      </c>
      <c r="BZ165" s="228">
        <f>IF(BX165=" "," ", ROUND(+BX165*Y165/12,2))</f>
        <v>45.78</v>
      </c>
      <c r="CA165" s="228">
        <f>BY165+BZ165</f>
        <v>1261.1199999999994</v>
      </c>
      <c r="CB165" s="228">
        <v>1201.3899999999996</v>
      </c>
      <c r="CC165" s="228">
        <f>ROUND(BZ165*$AC$1,2)</f>
        <v>45.78</v>
      </c>
      <c r="CD165" s="227">
        <f>CB165+CC165</f>
        <v>1247.1699999999996</v>
      </c>
      <c r="CE165" s="395">
        <f t="shared" si="141"/>
        <v>48.610000000000582</v>
      </c>
      <c r="CF165" s="396">
        <v>15.520000000000007</v>
      </c>
      <c r="CG165" s="396">
        <f t="shared" si="151"/>
        <v>0.81</v>
      </c>
      <c r="CH165" s="396">
        <f t="shared" si="142"/>
        <v>16.330000000000005</v>
      </c>
      <c r="CI165" s="396">
        <v>15.390000000000004</v>
      </c>
      <c r="CJ165" s="396">
        <f t="shared" si="152"/>
        <v>0.81</v>
      </c>
      <c r="CK165" s="395">
        <f t="shared" si="143"/>
        <v>16.200000000000003</v>
      </c>
      <c r="CL165" s="229">
        <f t="shared" si="144"/>
        <v>11.260000000000218</v>
      </c>
      <c r="CM165" s="230">
        <v>1.7099999999999997</v>
      </c>
      <c r="CN165" s="230">
        <f t="shared" si="147"/>
        <v>0.19</v>
      </c>
      <c r="CO165" s="230">
        <f t="shared" si="148"/>
        <v>1.8999999999999997</v>
      </c>
      <c r="CP165" s="230">
        <v>1.7099999999999997</v>
      </c>
      <c r="CQ165" s="230">
        <f t="shared" si="149"/>
        <v>0.19</v>
      </c>
      <c r="CR165" s="229">
        <f t="shared" si="150"/>
        <v>1.8999999999999997</v>
      </c>
    </row>
    <row r="166" spans="1:96" s="256" customFormat="1">
      <c r="A166" s="253"/>
      <c r="B166" s="253"/>
      <c r="C166" s="233" t="s">
        <v>171</v>
      </c>
      <c r="D166" s="252" t="s">
        <v>187</v>
      </c>
      <c r="E166" s="254">
        <v>0</v>
      </c>
      <c r="F166" s="254"/>
      <c r="G166" s="255">
        <v>0</v>
      </c>
      <c r="H166" s="254"/>
      <c r="I166" s="255">
        <v>0</v>
      </c>
      <c r="J166" s="254"/>
      <c r="K166" s="255">
        <v>0</v>
      </c>
      <c r="M166" s="255">
        <v>0</v>
      </c>
      <c r="N166" s="303"/>
      <c r="O166" s="214">
        <v>2153.4499999999998</v>
      </c>
      <c r="P166" s="303"/>
      <c r="Q166" s="214">
        <v>2679.869999999999</v>
      </c>
      <c r="R166" s="214"/>
      <c r="S166" s="214">
        <v>572.1899999999996</v>
      </c>
      <c r="T166" s="303"/>
      <c r="U166" s="214">
        <f t="shared" si="146"/>
        <v>0</v>
      </c>
      <c r="V166" s="303"/>
      <c r="W166" s="214">
        <v>5405.5099999999984</v>
      </c>
      <c r="X166" s="214"/>
      <c r="Y166" s="235">
        <v>0.2</v>
      </c>
      <c r="Z166" s="295"/>
      <c r="AA166" s="379">
        <f t="shared" si="127"/>
        <v>5405.5099999999984</v>
      </c>
      <c r="AB166" s="378">
        <v>2862.8700000000003</v>
      </c>
      <c r="AC166" s="379">
        <f t="shared" si="145"/>
        <v>90.09</v>
      </c>
      <c r="AD166" s="380">
        <f t="shared" si="128"/>
        <v>2952.9600000000005</v>
      </c>
      <c r="AE166" s="378">
        <v>2828.33</v>
      </c>
      <c r="AF166" s="379">
        <f t="shared" si="129"/>
        <v>90.09</v>
      </c>
      <c r="AG166" s="379">
        <f t="shared" si="130"/>
        <v>2918.42</v>
      </c>
      <c r="AH166" s="257">
        <f t="shared" ref="AH166:AH191" si="154">E166</f>
        <v>0</v>
      </c>
      <c r="AI166" s="258"/>
      <c r="AJ166" s="257">
        <f t="shared" ref="AJ166:AJ188" si="155">IF(AH166=" "," ", ROUND(+AH166*Y166/12,2))</f>
        <v>0</v>
      </c>
      <c r="AK166" s="258"/>
      <c r="AL166" s="258">
        <v>0</v>
      </c>
      <c r="AM166" s="257">
        <f t="shared" ref="AM166:AM188" si="156">ROUND(AJ166*$AC$1,2)</f>
        <v>0</v>
      </c>
      <c r="AN166" s="258">
        <f t="shared" ref="AN166:AN191" si="157">AL166+AM166</f>
        <v>0</v>
      </c>
      <c r="AO166" s="259">
        <f t="shared" ref="AO166:AO191" si="158">G166</f>
        <v>0</v>
      </c>
      <c r="AP166" s="259">
        <v>0</v>
      </c>
      <c r="AQ166" s="259">
        <f t="shared" ref="AQ166:AQ188" si="159">IF(AO166=" "," ", ROUND(+AO166*Y166/12,2))</f>
        <v>0</v>
      </c>
      <c r="AR166" s="260">
        <f t="shared" ref="AR166:AR188" si="160">AP166+AQ166</f>
        <v>0</v>
      </c>
      <c r="AS166" s="259">
        <v>0</v>
      </c>
      <c r="AT166" s="259">
        <f t="shared" ref="AT166:AT188" si="161">ROUND(AQ166*$AC$1,2)</f>
        <v>0</v>
      </c>
      <c r="AU166" s="260">
        <f t="shared" ref="AU166:AU188" si="162">AS166+AT166</f>
        <v>0</v>
      </c>
      <c r="AV166" s="261">
        <f>I166</f>
        <v>0</v>
      </c>
      <c r="AW166" s="261">
        <v>0</v>
      </c>
      <c r="AX166" s="220">
        <f t="shared" ref="AX166:AX188" si="163">IF(AV166=" "," ", ROUND(+AV166*Y166/12,2))</f>
        <v>0</v>
      </c>
      <c r="AY166" s="261">
        <f t="shared" ref="AY166:AY191" si="164">AW166+AX166</f>
        <v>0</v>
      </c>
      <c r="AZ166" s="220">
        <v>0</v>
      </c>
      <c r="BA166" s="220">
        <f t="shared" ref="BA166:BA188" si="165">ROUND(AX166*$AC$1,2)</f>
        <v>0</v>
      </c>
      <c r="BB166" s="261">
        <f t="shared" ref="BB166:BB188" si="166">BA166+AZ166</f>
        <v>0</v>
      </c>
      <c r="BC166" s="262">
        <f t="shared" ref="BC166:BC191" si="167">K166</f>
        <v>0</v>
      </c>
      <c r="BD166" s="263">
        <v>0</v>
      </c>
      <c r="BE166" s="263">
        <f t="shared" ref="BE166:BE188" si="168">IF(BC166=" "," ", ROUND(+BC166*Y166/12,2))</f>
        <v>0</v>
      </c>
      <c r="BF166" s="262">
        <f t="shared" ref="BF166:BF188" si="169">BD166+BE166</f>
        <v>0</v>
      </c>
      <c r="BG166" s="263">
        <v>0</v>
      </c>
      <c r="BH166" s="263">
        <f t="shared" ref="BH166:BH188" si="170">ROUND(BE166*$AC$1,2)</f>
        <v>0</v>
      </c>
      <c r="BI166" s="262">
        <f t="shared" ref="BI166:BI188" si="171">BH166+BG166</f>
        <v>0</v>
      </c>
      <c r="BJ166" s="264">
        <f t="shared" ref="BJ166:BJ191" si="172">M166</f>
        <v>0</v>
      </c>
      <c r="BK166" s="265">
        <v>0</v>
      </c>
      <c r="BL166" s="265">
        <f t="shared" ref="BL166:BL188" si="173">IF(BJ166=" "," ", ROUND(+BJ166*Y166/12,2))</f>
        <v>0</v>
      </c>
      <c r="BM166" s="265">
        <f t="shared" ref="BM166:BM188" si="174">BK166+BL166</f>
        <v>0</v>
      </c>
      <c r="BN166" s="265">
        <v>0</v>
      </c>
      <c r="BO166" s="265">
        <f t="shared" ref="BO166:BO188" si="175">ROUND(BL166*$AC$1,2)</f>
        <v>0</v>
      </c>
      <c r="BP166" s="264">
        <f t="shared" ref="BP166:BP188" si="176">BN166+BO166</f>
        <v>0</v>
      </c>
      <c r="BQ166" s="266">
        <f t="shared" si="131"/>
        <v>2153.4499999999998</v>
      </c>
      <c r="BR166" s="267">
        <v>1376.1500000000005</v>
      </c>
      <c r="BS166" s="267">
        <f t="shared" si="132"/>
        <v>35.89</v>
      </c>
      <c r="BT166" s="267">
        <f t="shared" si="133"/>
        <v>1412.0400000000006</v>
      </c>
      <c r="BU166" s="267">
        <v>1358.8800000000008</v>
      </c>
      <c r="BV166" s="267">
        <f t="shared" si="134"/>
        <v>35.89</v>
      </c>
      <c r="BW166" s="266">
        <f t="shared" si="135"/>
        <v>1394.7700000000009</v>
      </c>
      <c r="BX166" s="227">
        <f t="shared" si="136"/>
        <v>2679.869999999999</v>
      </c>
      <c r="BY166" s="228">
        <v>1293.1200000000001</v>
      </c>
      <c r="BZ166" s="228">
        <f>IF(BX166=" "," ", ROUND(+BX166*Y166/12,2))</f>
        <v>44.66</v>
      </c>
      <c r="CA166" s="228">
        <f t="shared" si="138"/>
        <v>1337.7800000000002</v>
      </c>
      <c r="CB166" s="228">
        <v>1277.81</v>
      </c>
      <c r="CC166" s="228">
        <f t="shared" si="139"/>
        <v>44.66</v>
      </c>
      <c r="CD166" s="227">
        <f t="shared" si="140"/>
        <v>1322.47</v>
      </c>
      <c r="CE166" s="395">
        <f t="shared" si="141"/>
        <v>572.1899999999996</v>
      </c>
      <c r="CF166" s="396">
        <v>193.55999999999989</v>
      </c>
      <c r="CG166" s="396">
        <f t="shared" si="151"/>
        <v>9.5399999999999991</v>
      </c>
      <c r="CH166" s="396">
        <f t="shared" si="142"/>
        <v>203.09999999999988</v>
      </c>
      <c r="CI166" s="396">
        <v>191.55999999999995</v>
      </c>
      <c r="CJ166" s="396">
        <f t="shared" si="152"/>
        <v>9.5399999999999991</v>
      </c>
      <c r="CK166" s="395">
        <f t="shared" si="143"/>
        <v>201.09999999999994</v>
      </c>
      <c r="CL166" s="229">
        <f t="shared" si="144"/>
        <v>0</v>
      </c>
      <c r="CM166" s="230">
        <v>0</v>
      </c>
      <c r="CN166" s="230">
        <f t="shared" si="147"/>
        <v>0</v>
      </c>
      <c r="CO166" s="230">
        <f t="shared" si="148"/>
        <v>0</v>
      </c>
      <c r="CP166" s="230">
        <v>0</v>
      </c>
      <c r="CQ166" s="230">
        <f t="shared" si="149"/>
        <v>0</v>
      </c>
      <c r="CR166" s="229">
        <f t="shared" si="150"/>
        <v>0</v>
      </c>
    </row>
    <row r="167" spans="1:96" s="256" customFormat="1">
      <c r="A167" s="253"/>
      <c r="B167" s="253"/>
      <c r="C167" s="233" t="s">
        <v>171</v>
      </c>
      <c r="D167" s="252" t="s">
        <v>188</v>
      </c>
      <c r="E167" s="254">
        <v>0</v>
      </c>
      <c r="F167" s="254"/>
      <c r="G167" s="255">
        <v>0</v>
      </c>
      <c r="H167" s="254"/>
      <c r="I167" s="255">
        <v>0</v>
      </c>
      <c r="J167" s="254"/>
      <c r="K167" s="255">
        <v>0</v>
      </c>
      <c r="M167" s="255">
        <v>0</v>
      </c>
      <c r="N167" s="303"/>
      <c r="O167" s="214">
        <v>0</v>
      </c>
      <c r="P167" s="303"/>
      <c r="Q167" s="214">
        <v>5113.1900000000014</v>
      </c>
      <c r="R167" s="214"/>
      <c r="S167" s="214">
        <v>586.74999999999727</v>
      </c>
      <c r="T167" s="303"/>
      <c r="U167" s="214">
        <f t="shared" si="146"/>
        <v>0</v>
      </c>
      <c r="V167" s="303"/>
      <c r="W167" s="214">
        <v>5699.9399999999987</v>
      </c>
      <c r="X167" s="214"/>
      <c r="Y167" s="235">
        <v>0.2</v>
      </c>
      <c r="Z167" s="295"/>
      <c r="AA167" s="379">
        <f t="shared" si="127"/>
        <v>5699.9399999999987</v>
      </c>
      <c r="AB167" s="378">
        <v>2303.4499999999998</v>
      </c>
      <c r="AC167" s="379">
        <f>IF(AA167=" "," ", ROUND(+AA167*Y167/12,2))</f>
        <v>95</v>
      </c>
      <c r="AD167" s="380">
        <f>AB167+AC167</f>
        <v>2398.4499999999998</v>
      </c>
      <c r="AE167" s="378">
        <v>2277.7400000000007</v>
      </c>
      <c r="AF167" s="379">
        <f>ROUND(AC167*$AC$1,2)</f>
        <v>95</v>
      </c>
      <c r="AG167" s="379">
        <f>AE167+AF167</f>
        <v>2372.7400000000007</v>
      </c>
      <c r="AH167" s="257">
        <f t="shared" si="154"/>
        <v>0</v>
      </c>
      <c r="AI167" s="258"/>
      <c r="AJ167" s="257">
        <f>IF(AH167=" "," ", ROUND(+AH167*Y167/12,2))</f>
        <v>0</v>
      </c>
      <c r="AK167" s="258"/>
      <c r="AL167" s="258">
        <v>0</v>
      </c>
      <c r="AM167" s="257">
        <f>ROUND(AJ167*$AC$1,2)</f>
        <v>0</v>
      </c>
      <c r="AN167" s="258">
        <f t="shared" si="157"/>
        <v>0</v>
      </c>
      <c r="AO167" s="259">
        <f t="shared" si="158"/>
        <v>0</v>
      </c>
      <c r="AP167" s="259">
        <v>0</v>
      </c>
      <c r="AQ167" s="259">
        <f>IF(AO167=" "," ", ROUND(+AO167*Y167/12,2))</f>
        <v>0</v>
      </c>
      <c r="AR167" s="260">
        <f>AP167+AQ167</f>
        <v>0</v>
      </c>
      <c r="AS167" s="259">
        <v>0</v>
      </c>
      <c r="AT167" s="259">
        <f>ROUND(AQ167*$AC$1,2)</f>
        <v>0</v>
      </c>
      <c r="AU167" s="260">
        <f>AS167+AT167</f>
        <v>0</v>
      </c>
      <c r="AV167" s="261">
        <f>I167</f>
        <v>0</v>
      </c>
      <c r="AW167" s="261">
        <v>0</v>
      </c>
      <c r="AX167" s="220">
        <f>IF(AV167=" "," ", ROUND(+AV167*Y167/12,2))</f>
        <v>0</v>
      </c>
      <c r="AY167" s="261">
        <f t="shared" si="164"/>
        <v>0</v>
      </c>
      <c r="AZ167" s="220">
        <v>0</v>
      </c>
      <c r="BA167" s="220">
        <f>ROUND(AX167*$AC$1,2)</f>
        <v>0</v>
      </c>
      <c r="BB167" s="261">
        <f>BA167+AZ167</f>
        <v>0</v>
      </c>
      <c r="BC167" s="262">
        <f t="shared" si="167"/>
        <v>0</v>
      </c>
      <c r="BD167" s="263">
        <v>0</v>
      </c>
      <c r="BE167" s="263">
        <f>IF(BC167=" "," ", ROUND(+BC167*Y167/12,2))</f>
        <v>0</v>
      </c>
      <c r="BF167" s="262">
        <f>BD167+BE167</f>
        <v>0</v>
      </c>
      <c r="BG167" s="263">
        <v>0</v>
      </c>
      <c r="BH167" s="263">
        <f>ROUND(BE167*$AC$1,2)</f>
        <v>0</v>
      </c>
      <c r="BI167" s="262">
        <f>BH167+BG167</f>
        <v>0</v>
      </c>
      <c r="BJ167" s="264">
        <f t="shared" si="172"/>
        <v>0</v>
      </c>
      <c r="BK167" s="265">
        <v>0</v>
      </c>
      <c r="BL167" s="265">
        <f>IF(BJ167=" "," ", ROUND(+BJ167*Y167/12,2))</f>
        <v>0</v>
      </c>
      <c r="BM167" s="265">
        <f>BK167+BL167</f>
        <v>0</v>
      </c>
      <c r="BN167" s="265">
        <v>0</v>
      </c>
      <c r="BO167" s="265">
        <f>ROUND(BL167*$AC$1,2)</f>
        <v>0</v>
      </c>
      <c r="BP167" s="264">
        <f>BN167+BO167</f>
        <v>0</v>
      </c>
      <c r="BQ167" s="266">
        <f t="shared" si="131"/>
        <v>0</v>
      </c>
      <c r="BR167" s="267">
        <v>0</v>
      </c>
      <c r="BS167" s="267">
        <f>IF(BQ167=" "," ", ROUND(+BQ167*Y167/12,2))</f>
        <v>0</v>
      </c>
      <c r="BT167" s="267">
        <f>BR167+BS167</f>
        <v>0</v>
      </c>
      <c r="BU167" s="267">
        <v>0</v>
      </c>
      <c r="BV167" s="267">
        <f>ROUND(BS167*$AC$1,2)</f>
        <v>0</v>
      </c>
      <c r="BW167" s="266">
        <f>BU167+BV167</f>
        <v>0</v>
      </c>
      <c r="BX167" s="227">
        <f t="shared" si="136"/>
        <v>5113.1900000000014</v>
      </c>
      <c r="BY167" s="228">
        <v>2122.2900000000004</v>
      </c>
      <c r="BZ167" s="228">
        <f>IF(BX167=" "," ", ROUND(+BX167*Y167/12,2))</f>
        <v>85.22</v>
      </c>
      <c r="CA167" s="228">
        <f>BY167+BZ167</f>
        <v>2207.5100000000002</v>
      </c>
      <c r="CB167" s="228">
        <v>2098.4899999999998</v>
      </c>
      <c r="CC167" s="228">
        <f>ROUND(BZ167*$AC$1,2)</f>
        <v>85.22</v>
      </c>
      <c r="CD167" s="227">
        <f>CB167+CC167</f>
        <v>2183.7099999999996</v>
      </c>
      <c r="CE167" s="395">
        <f t="shared" si="141"/>
        <v>586.74999999999727</v>
      </c>
      <c r="CF167" s="396">
        <v>181.16</v>
      </c>
      <c r="CG167" s="396">
        <f t="shared" si="151"/>
        <v>9.7799999999999994</v>
      </c>
      <c r="CH167" s="396">
        <f t="shared" si="142"/>
        <v>190.94</v>
      </c>
      <c r="CI167" s="396">
        <v>179.28</v>
      </c>
      <c r="CJ167" s="396">
        <f t="shared" si="152"/>
        <v>9.7799999999999994</v>
      </c>
      <c r="CK167" s="395">
        <f t="shared" si="143"/>
        <v>189.06</v>
      </c>
      <c r="CL167" s="229">
        <f t="shared" si="144"/>
        <v>0</v>
      </c>
      <c r="CM167" s="230">
        <v>0</v>
      </c>
      <c r="CN167" s="230">
        <f t="shared" si="147"/>
        <v>0</v>
      </c>
      <c r="CO167" s="230">
        <f t="shared" si="148"/>
        <v>0</v>
      </c>
      <c r="CP167" s="230">
        <v>0</v>
      </c>
      <c r="CQ167" s="230">
        <f t="shared" si="149"/>
        <v>0</v>
      </c>
      <c r="CR167" s="229">
        <f t="shared" si="150"/>
        <v>0</v>
      </c>
    </row>
    <row r="168" spans="1:96" s="256" customFormat="1">
      <c r="A168" s="253"/>
      <c r="B168" s="253"/>
      <c r="C168" s="233" t="s">
        <v>171</v>
      </c>
      <c r="D168" s="252" t="s">
        <v>189</v>
      </c>
      <c r="E168" s="254"/>
      <c r="F168" s="254"/>
      <c r="G168" s="255"/>
      <c r="H168" s="254"/>
      <c r="I168" s="255"/>
      <c r="J168" s="254"/>
      <c r="K168" s="255"/>
      <c r="M168" s="255"/>
      <c r="N168" s="303"/>
      <c r="O168" s="214"/>
      <c r="P168" s="303"/>
      <c r="Q168" s="214">
        <v>786.74</v>
      </c>
      <c r="R168" s="214"/>
      <c r="S168" s="214">
        <v>507.30999999999995</v>
      </c>
      <c r="T168" s="303"/>
      <c r="U168" s="214">
        <f t="shared" si="146"/>
        <v>0</v>
      </c>
      <c r="V168" s="303"/>
      <c r="W168" s="214">
        <v>1294.05</v>
      </c>
      <c r="X168" s="214"/>
      <c r="Y168" s="235">
        <v>0.2</v>
      </c>
      <c r="Z168" s="295"/>
      <c r="AA168" s="379">
        <f t="shared" si="127"/>
        <v>1294.05</v>
      </c>
      <c r="AB168" s="378">
        <v>487.4899999999999</v>
      </c>
      <c r="AC168" s="379">
        <f>IF(AA168=" "," ", ROUND(+AA168*Y168/12,2))</f>
        <v>21.57</v>
      </c>
      <c r="AD168" s="380">
        <f>AB168+AC168</f>
        <v>509.05999999999989</v>
      </c>
      <c r="AE168" s="378">
        <v>482.17999999999989</v>
      </c>
      <c r="AF168" s="379">
        <f>ROUND(AC168*$AC$1,2)</f>
        <v>21.57</v>
      </c>
      <c r="AG168" s="379">
        <f>AE168+AF168</f>
        <v>503.74999999999989</v>
      </c>
      <c r="AH168" s="257">
        <f t="shared" si="154"/>
        <v>0</v>
      </c>
      <c r="AI168" s="258"/>
      <c r="AJ168" s="257">
        <f>IF(AH168=" "," ", ROUND(+AH168*Y168/12,2))</f>
        <v>0</v>
      </c>
      <c r="AK168" s="258"/>
      <c r="AL168" s="258">
        <v>0</v>
      </c>
      <c r="AM168" s="257">
        <f>ROUND(AJ168*$AC$1,2)</f>
        <v>0</v>
      </c>
      <c r="AN168" s="258">
        <f t="shared" si="157"/>
        <v>0</v>
      </c>
      <c r="AO168" s="259">
        <f t="shared" si="158"/>
        <v>0</v>
      </c>
      <c r="AP168" s="259">
        <v>0</v>
      </c>
      <c r="AQ168" s="259">
        <f>IF(AO168=" "," ", ROUND(+AO168*Y168/12,2))</f>
        <v>0</v>
      </c>
      <c r="AR168" s="260">
        <f>AP168+AQ168</f>
        <v>0</v>
      </c>
      <c r="AS168" s="259">
        <v>0</v>
      </c>
      <c r="AT168" s="259">
        <f>ROUND(AQ168*$AC$1,2)</f>
        <v>0</v>
      </c>
      <c r="AU168" s="260">
        <f>AS168+AT168</f>
        <v>0</v>
      </c>
      <c r="AV168" s="261">
        <f>I168</f>
        <v>0</v>
      </c>
      <c r="AW168" s="261">
        <v>0</v>
      </c>
      <c r="AX168" s="220">
        <f>IF(AV168=" "," ", ROUND(+AV168*Y168/12,2))</f>
        <v>0</v>
      </c>
      <c r="AY168" s="261">
        <f t="shared" si="164"/>
        <v>0</v>
      </c>
      <c r="AZ168" s="220">
        <v>0</v>
      </c>
      <c r="BA168" s="220">
        <f>ROUND(AX168*$AC$1,2)</f>
        <v>0</v>
      </c>
      <c r="BB168" s="261">
        <f>BA168+AZ168</f>
        <v>0</v>
      </c>
      <c r="BC168" s="262">
        <f t="shared" si="167"/>
        <v>0</v>
      </c>
      <c r="BD168" s="263">
        <v>0</v>
      </c>
      <c r="BE168" s="263">
        <f>IF(BC168=" "," ", ROUND(+BC168*Y168/12,2))</f>
        <v>0</v>
      </c>
      <c r="BF168" s="262">
        <f>BD168+BE168</f>
        <v>0</v>
      </c>
      <c r="BG168" s="263">
        <v>0</v>
      </c>
      <c r="BH168" s="263">
        <f>ROUND(BE168*$AC$1,2)</f>
        <v>0</v>
      </c>
      <c r="BI168" s="262">
        <f>BH168+BG168</f>
        <v>0</v>
      </c>
      <c r="BJ168" s="264">
        <f t="shared" si="172"/>
        <v>0</v>
      </c>
      <c r="BK168" s="265">
        <v>0</v>
      </c>
      <c r="BL168" s="265">
        <f>IF(BJ168=" "," ", ROUND(+BJ168*Y168/12,2))</f>
        <v>0</v>
      </c>
      <c r="BM168" s="265">
        <f>BK168+BL168</f>
        <v>0</v>
      </c>
      <c r="BN168" s="265">
        <v>0</v>
      </c>
      <c r="BO168" s="265">
        <f>ROUND(BL168*$AC$1,2)</f>
        <v>0</v>
      </c>
      <c r="BP168" s="264">
        <f>BN168+BO168</f>
        <v>0</v>
      </c>
      <c r="BQ168" s="266">
        <f t="shared" si="131"/>
        <v>0</v>
      </c>
      <c r="BR168" s="267">
        <v>0</v>
      </c>
      <c r="BS168" s="267">
        <f>IF(BQ168=" "," ", ROUND(+BQ168*Y168/12,2))</f>
        <v>0</v>
      </c>
      <c r="BT168" s="267">
        <f>BR168+BS168</f>
        <v>0</v>
      </c>
      <c r="BU168" s="267">
        <v>0</v>
      </c>
      <c r="BV168" s="267">
        <f>ROUND(BS168*$AC$1,2)</f>
        <v>0</v>
      </c>
      <c r="BW168" s="266">
        <f>BU168+BV168</f>
        <v>0</v>
      </c>
      <c r="BX168" s="227">
        <f t="shared" si="136"/>
        <v>786.74</v>
      </c>
      <c r="BY168" s="228">
        <v>313.49000000000018</v>
      </c>
      <c r="BZ168" s="228">
        <f>IF(BX168=" "," ", ROUND(+BX168*Y168/12,2))</f>
        <v>13.11</v>
      </c>
      <c r="CA168" s="228">
        <f>BY168+BZ168</f>
        <v>326.60000000000019</v>
      </c>
      <c r="CB168" s="228">
        <v>310.07000000000016</v>
      </c>
      <c r="CC168" s="228">
        <f>ROUND(BZ168*$AC$1,2)</f>
        <v>13.11</v>
      </c>
      <c r="CD168" s="227">
        <f>CB168+CC168</f>
        <v>323.18000000000018</v>
      </c>
      <c r="CE168" s="395">
        <f t="shared" si="141"/>
        <v>507.30999999999995</v>
      </c>
      <c r="CF168" s="396">
        <v>173.9800000000001</v>
      </c>
      <c r="CG168" s="396">
        <f t="shared" si="151"/>
        <v>8.4600000000000009</v>
      </c>
      <c r="CH168" s="396">
        <f t="shared" si="142"/>
        <v>182.44000000000011</v>
      </c>
      <c r="CI168" s="396">
        <v>172.12000000000006</v>
      </c>
      <c r="CJ168" s="396">
        <f t="shared" si="152"/>
        <v>8.4600000000000009</v>
      </c>
      <c r="CK168" s="395">
        <f t="shared" si="143"/>
        <v>180.58000000000007</v>
      </c>
      <c r="CL168" s="229">
        <f t="shared" si="144"/>
        <v>0</v>
      </c>
      <c r="CM168" s="230">
        <v>0</v>
      </c>
      <c r="CN168" s="230">
        <f t="shared" si="147"/>
        <v>0</v>
      </c>
      <c r="CO168" s="230">
        <f t="shared" si="148"/>
        <v>0</v>
      </c>
      <c r="CP168" s="230">
        <v>0</v>
      </c>
      <c r="CQ168" s="230">
        <f t="shared" si="149"/>
        <v>0</v>
      </c>
      <c r="CR168" s="229">
        <f t="shared" si="150"/>
        <v>0</v>
      </c>
    </row>
    <row r="169" spans="1:96" s="256" customFormat="1">
      <c r="A169" s="253"/>
      <c r="B169" s="253"/>
      <c r="C169" s="233" t="s">
        <v>171</v>
      </c>
      <c r="D169" s="268" t="s">
        <v>190</v>
      </c>
      <c r="E169" s="254"/>
      <c r="F169" s="254"/>
      <c r="G169" s="255"/>
      <c r="H169" s="254"/>
      <c r="I169" s="255"/>
      <c r="J169" s="254"/>
      <c r="K169" s="255"/>
      <c r="M169" s="255"/>
      <c r="N169" s="303"/>
      <c r="O169" s="214"/>
      <c r="P169" s="303"/>
      <c r="Q169" s="214"/>
      <c r="R169" s="214"/>
      <c r="S169" s="214">
        <v>55.680000000000007</v>
      </c>
      <c r="T169" s="303"/>
      <c r="U169" s="214">
        <f t="shared" si="146"/>
        <v>2434.65</v>
      </c>
      <c r="V169" s="303"/>
      <c r="W169" s="214">
        <v>2490.33</v>
      </c>
      <c r="X169" s="214"/>
      <c r="Y169" s="235">
        <v>0.2</v>
      </c>
      <c r="Z169" s="295"/>
      <c r="AA169" s="379">
        <f t="shared" si="127"/>
        <v>2490.33</v>
      </c>
      <c r="AB169" s="378">
        <v>47.230000000000004</v>
      </c>
      <c r="AC169" s="379">
        <f>IF(AA169=" "," ", ROUND(+AA169*Y169/12,2))</f>
        <v>41.51</v>
      </c>
      <c r="AD169" s="380">
        <f>AB169+AC169</f>
        <v>88.740000000000009</v>
      </c>
      <c r="AE169" s="378">
        <v>47.03</v>
      </c>
      <c r="AF169" s="379">
        <f>ROUND(AC169*$AC$1,2)</f>
        <v>41.51</v>
      </c>
      <c r="AG169" s="379">
        <f>AE169+AF169</f>
        <v>88.539999999999992</v>
      </c>
      <c r="AH169" s="257">
        <f t="shared" si="154"/>
        <v>0</v>
      </c>
      <c r="AI169" s="258">
        <v>0</v>
      </c>
      <c r="AJ169" s="257">
        <f>IF(AH169=" "," ", ROUND(+AH169*Y169/12,2))</f>
        <v>0</v>
      </c>
      <c r="AK169" s="258">
        <f>AI169+AJ169</f>
        <v>0</v>
      </c>
      <c r="AL169" s="258">
        <v>0</v>
      </c>
      <c r="AM169" s="257">
        <f>ROUND(AJ169*$AC$1,2)</f>
        <v>0</v>
      </c>
      <c r="AN169" s="258">
        <f t="shared" si="157"/>
        <v>0</v>
      </c>
      <c r="AO169" s="259">
        <f t="shared" si="158"/>
        <v>0</v>
      </c>
      <c r="AP169" s="259">
        <v>0</v>
      </c>
      <c r="AQ169" s="259">
        <f>IF(AO169=" "," ", ROUND(+AO169*Y169/12,2))</f>
        <v>0</v>
      </c>
      <c r="AR169" s="260">
        <f>AP169+AQ169</f>
        <v>0</v>
      </c>
      <c r="AS169" s="259">
        <v>0</v>
      </c>
      <c r="AT169" s="259">
        <f>ROUND(AQ169*$AC$1,2)</f>
        <v>0</v>
      </c>
      <c r="AU169" s="260">
        <f>AS169+AT169</f>
        <v>0</v>
      </c>
      <c r="AV169" s="261">
        <v>0</v>
      </c>
      <c r="AW169" s="261">
        <v>0</v>
      </c>
      <c r="AX169" s="220">
        <f>IF(AV169=" "," ", ROUND(+AV169*Y169/12,2))</f>
        <v>0</v>
      </c>
      <c r="AY169" s="261">
        <f t="shared" si="164"/>
        <v>0</v>
      </c>
      <c r="AZ169" s="220">
        <v>0</v>
      </c>
      <c r="BA169" s="220">
        <f>ROUND(AX169*$AC$1,2)</f>
        <v>0</v>
      </c>
      <c r="BB169" s="261">
        <f>BA169+AZ169</f>
        <v>0</v>
      </c>
      <c r="BC169" s="262">
        <f t="shared" si="167"/>
        <v>0</v>
      </c>
      <c r="BD169" s="263">
        <v>0</v>
      </c>
      <c r="BE169" s="263">
        <f>IF(BC169=" "," ", ROUND(+BC169*Y169/12,2))</f>
        <v>0</v>
      </c>
      <c r="BF169" s="262">
        <f>BD169+BE169</f>
        <v>0</v>
      </c>
      <c r="BG169" s="263">
        <v>0</v>
      </c>
      <c r="BH169" s="263">
        <f>ROUND(BE169*$AC$1,2)</f>
        <v>0</v>
      </c>
      <c r="BI169" s="262">
        <f>BH169+BG169</f>
        <v>0</v>
      </c>
      <c r="BJ169" s="264">
        <f t="shared" si="172"/>
        <v>0</v>
      </c>
      <c r="BK169" s="265">
        <v>0</v>
      </c>
      <c r="BL169" s="265">
        <f>IF(BJ169=" "," ", ROUND(+BJ169*Y169/12,2))</f>
        <v>0</v>
      </c>
      <c r="BM169" s="265">
        <f>BK169+BL169</f>
        <v>0</v>
      </c>
      <c r="BN169" s="265">
        <v>0</v>
      </c>
      <c r="BO169" s="265">
        <f>ROUND(BL169*$AC$1,2)</f>
        <v>0</v>
      </c>
      <c r="BP169" s="264">
        <f>BN169+BO169</f>
        <v>0</v>
      </c>
      <c r="BQ169" s="266">
        <f t="shared" si="131"/>
        <v>0</v>
      </c>
      <c r="BR169" s="267">
        <v>0</v>
      </c>
      <c r="BS169" s="267">
        <f>IF(BQ169=" "," ", ROUND(+BQ169*Y169/12,2))</f>
        <v>0</v>
      </c>
      <c r="BT169" s="267">
        <f>BR169+BS169</f>
        <v>0</v>
      </c>
      <c r="BU169" s="267">
        <v>0</v>
      </c>
      <c r="BV169" s="267">
        <f>ROUND(BS169*$AC$1,2)</f>
        <v>0</v>
      </c>
      <c r="BW169" s="266">
        <f>BU169+BV169</f>
        <v>0</v>
      </c>
      <c r="BX169" s="227">
        <f t="shared" si="136"/>
        <v>0</v>
      </c>
      <c r="BY169" s="228">
        <v>0</v>
      </c>
      <c r="BZ169" s="228">
        <f>IF(BX169=" "," ", ROUND(+BX169*Y169/12,2))</f>
        <v>0</v>
      </c>
      <c r="CA169" s="228">
        <f>BY169+BZ169</f>
        <v>0</v>
      </c>
      <c r="CB169" s="228">
        <v>0</v>
      </c>
      <c r="CC169" s="228">
        <f>ROUND(BZ169*$AC$1,2)</f>
        <v>0</v>
      </c>
      <c r="CD169" s="227">
        <f>CB169+CC169</f>
        <v>0</v>
      </c>
      <c r="CE169" s="395">
        <f t="shared" si="141"/>
        <v>55.680000000000007</v>
      </c>
      <c r="CF169" s="396">
        <v>10.969999999999999</v>
      </c>
      <c r="CG169" s="396">
        <f t="shared" si="151"/>
        <v>0.93</v>
      </c>
      <c r="CH169" s="396">
        <f t="shared" si="142"/>
        <v>11.899999999999999</v>
      </c>
      <c r="CI169" s="396">
        <v>10.899999999999999</v>
      </c>
      <c r="CJ169" s="396">
        <f t="shared" si="152"/>
        <v>0.93</v>
      </c>
      <c r="CK169" s="395">
        <f t="shared" si="143"/>
        <v>11.829999999999998</v>
      </c>
      <c r="CL169" s="229">
        <f t="shared" si="144"/>
        <v>2434.65</v>
      </c>
      <c r="CM169" s="230">
        <v>36.28</v>
      </c>
      <c r="CN169" s="230">
        <f t="shared" si="147"/>
        <v>40.58</v>
      </c>
      <c r="CO169" s="230">
        <f t="shared" si="148"/>
        <v>76.86</v>
      </c>
      <c r="CP169" s="230">
        <v>36.18</v>
      </c>
      <c r="CQ169" s="230">
        <f t="shared" si="149"/>
        <v>40.58</v>
      </c>
      <c r="CR169" s="229">
        <f t="shared" si="150"/>
        <v>76.759999999999991</v>
      </c>
    </row>
    <row r="170" spans="1:96" s="256" customFormat="1">
      <c r="A170" s="253"/>
      <c r="B170" s="253"/>
      <c r="C170" s="233" t="s">
        <v>171</v>
      </c>
      <c r="D170" s="268" t="s">
        <v>239</v>
      </c>
      <c r="E170" s="254"/>
      <c r="F170" s="254"/>
      <c r="G170" s="255"/>
      <c r="H170" s="254"/>
      <c r="I170" s="255"/>
      <c r="J170" s="254"/>
      <c r="K170" s="255"/>
      <c r="M170" s="255"/>
      <c r="N170" s="303"/>
      <c r="O170" s="214"/>
      <c r="P170" s="303"/>
      <c r="Q170" s="214"/>
      <c r="R170" s="214"/>
      <c r="S170" s="214"/>
      <c r="T170" s="303"/>
      <c r="U170" s="214">
        <f t="shared" si="146"/>
        <v>636.31999999999994</v>
      </c>
      <c r="V170" s="303"/>
      <c r="W170" s="268">
        <v>636.31999999999994</v>
      </c>
      <c r="X170" s="214"/>
      <c r="Y170" s="235">
        <v>0.2</v>
      </c>
      <c r="Z170" s="295"/>
      <c r="AA170" s="379">
        <f t="shared" si="127"/>
        <v>636.31999999999994</v>
      </c>
      <c r="AB170" s="378">
        <v>12.34</v>
      </c>
      <c r="AC170" s="379">
        <f>IF(AA170=" "," ", ROUND(+AA170*Y170/12,2))</f>
        <v>10.61</v>
      </c>
      <c r="AD170" s="380">
        <f>AB170+AC170</f>
        <v>22.95</v>
      </c>
      <c r="AE170" s="378">
        <v>12.34</v>
      </c>
      <c r="AF170" s="379">
        <f>ROUND(AC170*$AC$1,2)</f>
        <v>10.61</v>
      </c>
      <c r="AG170" s="379">
        <f>AE170+AF170</f>
        <v>22.95</v>
      </c>
      <c r="AH170" s="257"/>
      <c r="AI170" s="258"/>
      <c r="AJ170" s="257"/>
      <c r="AK170" s="258"/>
      <c r="AL170" s="258"/>
      <c r="AM170" s="257"/>
      <c r="AN170" s="258"/>
      <c r="AO170" s="259"/>
      <c r="AP170" s="259"/>
      <c r="AQ170" s="259"/>
      <c r="AR170" s="260"/>
      <c r="AS170" s="259"/>
      <c r="AT170" s="259"/>
      <c r="AU170" s="260"/>
      <c r="AV170" s="261"/>
      <c r="AW170" s="261"/>
      <c r="AX170" s="220"/>
      <c r="AY170" s="261"/>
      <c r="AZ170" s="220"/>
      <c r="BA170" s="220"/>
      <c r="BB170" s="261"/>
      <c r="BC170" s="262"/>
      <c r="BD170" s="263"/>
      <c r="BE170" s="263"/>
      <c r="BF170" s="262"/>
      <c r="BG170" s="263"/>
      <c r="BH170" s="263"/>
      <c r="BI170" s="262"/>
      <c r="BJ170" s="264"/>
      <c r="BK170" s="265"/>
      <c r="BL170" s="265"/>
      <c r="BM170" s="265"/>
      <c r="BN170" s="265"/>
      <c r="BO170" s="265"/>
      <c r="BP170" s="264"/>
      <c r="BQ170" s="266"/>
      <c r="BR170" s="267"/>
      <c r="BS170" s="267"/>
      <c r="BT170" s="267"/>
      <c r="BU170" s="267"/>
      <c r="BV170" s="267"/>
      <c r="BW170" s="266"/>
      <c r="BX170" s="227"/>
      <c r="BY170" s="228"/>
      <c r="BZ170" s="228"/>
      <c r="CA170" s="228"/>
      <c r="CB170" s="228"/>
      <c r="CC170" s="228"/>
      <c r="CD170" s="227"/>
      <c r="CE170" s="395"/>
      <c r="CF170" s="396"/>
      <c r="CG170" s="396"/>
      <c r="CH170" s="396"/>
      <c r="CI170" s="396"/>
      <c r="CJ170" s="396"/>
      <c r="CK170" s="395"/>
      <c r="CL170" s="229">
        <f t="shared" si="144"/>
        <v>636.31999999999994</v>
      </c>
      <c r="CM170" s="230">
        <v>12.34</v>
      </c>
      <c r="CN170" s="230">
        <f t="shared" si="147"/>
        <v>10.61</v>
      </c>
      <c r="CO170" s="230">
        <f t="shared" si="148"/>
        <v>22.95</v>
      </c>
      <c r="CP170" s="230">
        <v>12.34</v>
      </c>
      <c r="CQ170" s="230">
        <f t="shared" si="149"/>
        <v>10.61</v>
      </c>
      <c r="CR170" s="229">
        <f t="shared" si="150"/>
        <v>22.95</v>
      </c>
    </row>
    <row r="171" spans="1:96" s="251" customFormat="1">
      <c r="A171" s="232"/>
      <c r="B171" s="232"/>
      <c r="C171" s="233" t="s">
        <v>191</v>
      </c>
      <c r="D171" s="252" t="s">
        <v>192</v>
      </c>
      <c r="E171" s="213">
        <v>0</v>
      </c>
      <c r="F171" s="213"/>
      <c r="G171" s="214">
        <v>0</v>
      </c>
      <c r="H171" s="213"/>
      <c r="I171" s="214">
        <v>14869.23</v>
      </c>
      <c r="J171" s="213"/>
      <c r="K171" s="214">
        <v>377.59000000000196</v>
      </c>
      <c r="M171" s="214">
        <v>0</v>
      </c>
      <c r="N171" s="231"/>
      <c r="O171" s="214">
        <v>0</v>
      </c>
      <c r="P171" s="231"/>
      <c r="Q171" s="214">
        <v>0</v>
      </c>
      <c r="R171" s="214"/>
      <c r="S171" s="214">
        <v>0</v>
      </c>
      <c r="T171" s="231"/>
      <c r="U171" s="214">
        <f t="shared" si="146"/>
        <v>0</v>
      </c>
      <c r="V171" s="231"/>
      <c r="W171" s="214">
        <v>15246.820000000002</v>
      </c>
      <c r="X171" s="214"/>
      <c r="Y171" s="235">
        <v>0.2</v>
      </c>
      <c r="Z171" s="236"/>
      <c r="AA171" s="377">
        <f t="shared" si="127"/>
        <v>15246.820000000002</v>
      </c>
      <c r="AB171" s="378">
        <v>19180.550000000021</v>
      </c>
      <c r="AC171" s="377">
        <f t="shared" si="145"/>
        <v>254.11</v>
      </c>
      <c r="AD171" s="375">
        <f t="shared" si="128"/>
        <v>19434.660000000022</v>
      </c>
      <c r="AE171" s="378">
        <v>18916.679999999982</v>
      </c>
      <c r="AF171" s="377">
        <f t="shared" si="129"/>
        <v>254.11</v>
      </c>
      <c r="AG171" s="377">
        <f t="shared" si="130"/>
        <v>19170.789999999983</v>
      </c>
      <c r="AH171" s="217">
        <f t="shared" si="154"/>
        <v>0</v>
      </c>
      <c r="AI171" s="237">
        <v>0</v>
      </c>
      <c r="AJ171" s="217">
        <f t="shared" si="155"/>
        <v>0</v>
      </c>
      <c r="AK171" s="237">
        <f t="shared" ref="AK171:AK188" si="177">AI171+AJ171</f>
        <v>0</v>
      </c>
      <c r="AL171" s="237">
        <v>0</v>
      </c>
      <c r="AM171" s="217">
        <f t="shared" si="156"/>
        <v>0</v>
      </c>
      <c r="AN171" s="237">
        <f t="shared" si="157"/>
        <v>0</v>
      </c>
      <c r="AO171" s="218">
        <f t="shared" si="158"/>
        <v>0</v>
      </c>
      <c r="AP171" s="218">
        <v>0</v>
      </c>
      <c r="AQ171" s="218">
        <f t="shared" si="159"/>
        <v>0</v>
      </c>
      <c r="AR171" s="238">
        <f t="shared" si="160"/>
        <v>0</v>
      </c>
      <c r="AS171" s="218">
        <v>0</v>
      </c>
      <c r="AT171" s="218">
        <f t="shared" si="161"/>
        <v>0</v>
      </c>
      <c r="AU171" s="238">
        <f t="shared" si="162"/>
        <v>0</v>
      </c>
      <c r="AV171" s="219">
        <f t="shared" ref="AV171:AV191" si="178">I171</f>
        <v>14869.23</v>
      </c>
      <c r="AW171" s="219">
        <v>18801.569999999985</v>
      </c>
      <c r="AX171" s="220">
        <f t="shared" si="163"/>
        <v>247.82</v>
      </c>
      <c r="AY171" s="219">
        <f t="shared" si="164"/>
        <v>19049.389999999985</v>
      </c>
      <c r="AZ171" s="220">
        <v>18542.590000000011</v>
      </c>
      <c r="BA171" s="220">
        <f t="shared" si="165"/>
        <v>247.82</v>
      </c>
      <c r="BB171" s="219">
        <f t="shared" si="166"/>
        <v>18790.410000000011</v>
      </c>
      <c r="BC171" s="221">
        <f t="shared" si="167"/>
        <v>377.59000000000196</v>
      </c>
      <c r="BD171" s="222">
        <v>378.9800000000003</v>
      </c>
      <c r="BE171" s="222">
        <f t="shared" si="168"/>
        <v>6.29</v>
      </c>
      <c r="BF171" s="221">
        <f t="shared" si="169"/>
        <v>385.27000000000032</v>
      </c>
      <c r="BG171" s="222">
        <v>373.96999999999974</v>
      </c>
      <c r="BH171" s="222">
        <f t="shared" si="170"/>
        <v>6.29</v>
      </c>
      <c r="BI171" s="221">
        <f t="shared" si="171"/>
        <v>380.25999999999976</v>
      </c>
      <c r="BJ171" s="223">
        <f t="shared" si="172"/>
        <v>0</v>
      </c>
      <c r="BK171" s="224">
        <v>0</v>
      </c>
      <c r="BL171" s="224">
        <f t="shared" si="173"/>
        <v>0</v>
      </c>
      <c r="BM171" s="224">
        <f t="shared" si="174"/>
        <v>0</v>
      </c>
      <c r="BN171" s="224">
        <v>0</v>
      </c>
      <c r="BO171" s="224">
        <f t="shared" si="175"/>
        <v>0</v>
      </c>
      <c r="BP171" s="223">
        <f t="shared" si="176"/>
        <v>0</v>
      </c>
      <c r="BQ171" s="225">
        <f t="shared" si="131"/>
        <v>0</v>
      </c>
      <c r="BR171" s="226">
        <v>0</v>
      </c>
      <c r="BS171" s="226">
        <f t="shared" si="132"/>
        <v>0</v>
      </c>
      <c r="BT171" s="226">
        <f t="shared" si="133"/>
        <v>0</v>
      </c>
      <c r="BU171" s="226">
        <v>0</v>
      </c>
      <c r="BV171" s="226">
        <f t="shared" si="134"/>
        <v>0</v>
      </c>
      <c r="BW171" s="225">
        <f t="shared" si="135"/>
        <v>0</v>
      </c>
      <c r="BX171" s="227">
        <f t="shared" si="136"/>
        <v>0</v>
      </c>
      <c r="BY171" s="228">
        <v>0</v>
      </c>
      <c r="BZ171" s="228">
        <f t="shared" si="137"/>
        <v>0</v>
      </c>
      <c r="CA171" s="228">
        <f t="shared" si="138"/>
        <v>0</v>
      </c>
      <c r="CB171" s="228">
        <v>0</v>
      </c>
      <c r="CC171" s="228">
        <f t="shared" si="139"/>
        <v>0</v>
      </c>
      <c r="CD171" s="227">
        <f t="shared" si="140"/>
        <v>0</v>
      </c>
      <c r="CE171" s="395">
        <f t="shared" si="141"/>
        <v>0</v>
      </c>
      <c r="CF171" s="396">
        <v>0</v>
      </c>
      <c r="CG171" s="396">
        <f t="shared" si="151"/>
        <v>0</v>
      </c>
      <c r="CH171" s="396">
        <f t="shared" si="142"/>
        <v>0</v>
      </c>
      <c r="CI171" s="396">
        <v>0</v>
      </c>
      <c r="CJ171" s="396">
        <f t="shared" si="152"/>
        <v>0</v>
      </c>
      <c r="CK171" s="395">
        <f t="shared" si="143"/>
        <v>0</v>
      </c>
      <c r="CL171" s="229">
        <f t="shared" si="144"/>
        <v>0</v>
      </c>
      <c r="CM171" s="230">
        <v>0</v>
      </c>
      <c r="CN171" s="230">
        <f t="shared" si="147"/>
        <v>0</v>
      </c>
      <c r="CO171" s="230">
        <f t="shared" si="148"/>
        <v>0</v>
      </c>
      <c r="CP171" s="230">
        <v>0</v>
      </c>
      <c r="CQ171" s="230">
        <f t="shared" si="149"/>
        <v>0</v>
      </c>
      <c r="CR171" s="229">
        <f t="shared" si="150"/>
        <v>0</v>
      </c>
    </row>
    <row r="172" spans="1:96" s="251" customFormat="1">
      <c r="A172" s="232"/>
      <c r="B172" s="232"/>
      <c r="C172" s="233" t="s">
        <v>193</v>
      </c>
      <c r="D172" s="252" t="s">
        <v>194</v>
      </c>
      <c r="E172" s="213">
        <v>0</v>
      </c>
      <c r="F172" s="213"/>
      <c r="G172" s="214">
        <v>0</v>
      </c>
      <c r="H172" s="213"/>
      <c r="I172" s="214">
        <v>13436.740000000002</v>
      </c>
      <c r="J172" s="213"/>
      <c r="K172" s="214">
        <v>597.76000000000204</v>
      </c>
      <c r="M172" s="214">
        <v>560.53999999999951</v>
      </c>
      <c r="N172" s="231"/>
      <c r="O172" s="214">
        <v>261.06000000000085</v>
      </c>
      <c r="P172" s="231"/>
      <c r="Q172" s="214">
        <v>32.469999999999345</v>
      </c>
      <c r="R172" s="214"/>
      <c r="S172" s="214">
        <v>-1.8189894035458565E-12</v>
      </c>
      <c r="T172" s="231"/>
      <c r="U172" s="214">
        <f t="shared" si="146"/>
        <v>0</v>
      </c>
      <c r="V172" s="231"/>
      <c r="W172" s="214">
        <v>14888.570000000002</v>
      </c>
      <c r="X172" s="214"/>
      <c r="Y172" s="235">
        <v>0.2</v>
      </c>
      <c r="Z172" s="236"/>
      <c r="AA172" s="377">
        <f t="shared" si="127"/>
        <v>14888.570000000002</v>
      </c>
      <c r="AB172" s="378">
        <v>18281.189999999991</v>
      </c>
      <c r="AC172" s="377">
        <f t="shared" si="145"/>
        <v>248.14</v>
      </c>
      <c r="AD172" s="375">
        <f t="shared" si="128"/>
        <v>18529.329999999991</v>
      </c>
      <c r="AE172" s="378">
        <v>18030.319999999996</v>
      </c>
      <c r="AF172" s="377">
        <f t="shared" si="129"/>
        <v>248.14</v>
      </c>
      <c r="AG172" s="377">
        <f t="shared" si="130"/>
        <v>18278.459999999995</v>
      </c>
      <c r="AH172" s="217">
        <f t="shared" si="154"/>
        <v>0</v>
      </c>
      <c r="AI172" s="237">
        <v>0</v>
      </c>
      <c r="AJ172" s="217">
        <f t="shared" si="155"/>
        <v>0</v>
      </c>
      <c r="AK172" s="237">
        <f t="shared" si="177"/>
        <v>0</v>
      </c>
      <c r="AL172" s="237">
        <v>0</v>
      </c>
      <c r="AM172" s="217">
        <f t="shared" si="156"/>
        <v>0</v>
      </c>
      <c r="AN172" s="237">
        <f t="shared" si="157"/>
        <v>0</v>
      </c>
      <c r="AO172" s="218">
        <f t="shared" si="158"/>
        <v>0</v>
      </c>
      <c r="AP172" s="218">
        <v>0</v>
      </c>
      <c r="AQ172" s="218">
        <f t="shared" si="159"/>
        <v>0</v>
      </c>
      <c r="AR172" s="238">
        <f t="shared" si="160"/>
        <v>0</v>
      </c>
      <c r="AS172" s="218">
        <v>0</v>
      </c>
      <c r="AT172" s="218">
        <f t="shared" si="161"/>
        <v>0</v>
      </c>
      <c r="AU172" s="238">
        <f t="shared" si="162"/>
        <v>0</v>
      </c>
      <c r="AV172" s="219">
        <f t="shared" si="178"/>
        <v>13436.740000000002</v>
      </c>
      <c r="AW172" s="219">
        <v>16997.730000000025</v>
      </c>
      <c r="AX172" s="220">
        <f t="shared" si="163"/>
        <v>223.95</v>
      </c>
      <c r="AY172" s="219">
        <f t="shared" si="164"/>
        <v>17221.680000000026</v>
      </c>
      <c r="AZ172" s="220">
        <v>16763.609999999997</v>
      </c>
      <c r="BA172" s="220">
        <f t="shared" si="165"/>
        <v>223.95</v>
      </c>
      <c r="BB172" s="219">
        <f t="shared" si="166"/>
        <v>16987.559999999998</v>
      </c>
      <c r="BC172" s="221">
        <f t="shared" si="167"/>
        <v>597.76000000000204</v>
      </c>
      <c r="BD172" s="222">
        <v>589.19999999999993</v>
      </c>
      <c r="BE172" s="222">
        <f t="shared" si="168"/>
        <v>9.9600000000000009</v>
      </c>
      <c r="BF172" s="221">
        <f t="shared" si="169"/>
        <v>599.16</v>
      </c>
      <c r="BG172" s="222">
        <v>581.32000000000016</v>
      </c>
      <c r="BH172" s="222">
        <f t="shared" si="170"/>
        <v>9.9600000000000009</v>
      </c>
      <c r="BI172" s="221">
        <f t="shared" si="171"/>
        <v>591.2800000000002</v>
      </c>
      <c r="BJ172" s="223">
        <f t="shared" si="172"/>
        <v>560.53999999999951</v>
      </c>
      <c r="BK172" s="224">
        <v>496.70999999999941</v>
      </c>
      <c r="BL172" s="224">
        <f t="shared" si="173"/>
        <v>9.34</v>
      </c>
      <c r="BM172" s="224">
        <f t="shared" si="174"/>
        <v>506.04999999999939</v>
      </c>
      <c r="BN172" s="224">
        <v>490.13999999999936</v>
      </c>
      <c r="BO172" s="224">
        <f t="shared" si="175"/>
        <v>9.34</v>
      </c>
      <c r="BP172" s="223">
        <f t="shared" si="176"/>
        <v>499.47999999999934</v>
      </c>
      <c r="BQ172" s="225">
        <f t="shared" si="131"/>
        <v>261.06000000000085</v>
      </c>
      <c r="BR172" s="226">
        <v>180.82999999999987</v>
      </c>
      <c r="BS172" s="226">
        <f t="shared" si="132"/>
        <v>4.3499999999999996</v>
      </c>
      <c r="BT172" s="226">
        <f t="shared" si="133"/>
        <v>185.17999999999986</v>
      </c>
      <c r="BU172" s="226">
        <v>178.48</v>
      </c>
      <c r="BV172" s="226">
        <f t="shared" si="134"/>
        <v>4.3499999999999996</v>
      </c>
      <c r="BW172" s="225">
        <f t="shared" si="135"/>
        <v>182.82999999999998</v>
      </c>
      <c r="BX172" s="227">
        <f t="shared" si="136"/>
        <v>32.469999999999345</v>
      </c>
      <c r="BY172" s="228">
        <v>16.689999999999987</v>
      </c>
      <c r="BZ172" s="228">
        <f t="shared" si="137"/>
        <v>0.54</v>
      </c>
      <c r="CA172" s="228">
        <f t="shared" si="138"/>
        <v>17.229999999999986</v>
      </c>
      <c r="CB172" s="228">
        <v>16.439999999999994</v>
      </c>
      <c r="CC172" s="228">
        <f t="shared" si="139"/>
        <v>0.54</v>
      </c>
      <c r="CD172" s="227">
        <f t="shared" si="140"/>
        <v>16.979999999999993</v>
      </c>
      <c r="CE172" s="395">
        <f t="shared" si="141"/>
        <v>-1.8189894035458565E-12</v>
      </c>
      <c r="CF172" s="396">
        <v>0</v>
      </c>
      <c r="CG172" s="396">
        <f t="shared" si="151"/>
        <v>0</v>
      </c>
      <c r="CH172" s="396">
        <f t="shared" si="142"/>
        <v>0</v>
      </c>
      <c r="CI172" s="396">
        <v>0</v>
      </c>
      <c r="CJ172" s="396">
        <f t="shared" si="152"/>
        <v>0</v>
      </c>
      <c r="CK172" s="395">
        <f t="shared" si="143"/>
        <v>0</v>
      </c>
      <c r="CL172" s="229">
        <f t="shared" si="144"/>
        <v>0</v>
      </c>
      <c r="CM172" s="230">
        <v>0</v>
      </c>
      <c r="CN172" s="230">
        <f t="shared" si="147"/>
        <v>0</v>
      </c>
      <c r="CO172" s="230">
        <f t="shared" si="148"/>
        <v>0</v>
      </c>
      <c r="CP172" s="230">
        <v>0</v>
      </c>
      <c r="CQ172" s="230">
        <f t="shared" si="149"/>
        <v>0</v>
      </c>
      <c r="CR172" s="229">
        <f t="shared" si="150"/>
        <v>0</v>
      </c>
    </row>
    <row r="173" spans="1:96" s="251" customFormat="1">
      <c r="A173" s="232"/>
      <c r="B173" s="232"/>
      <c r="C173" s="233" t="s">
        <v>195</v>
      </c>
      <c r="D173" s="252" t="s">
        <v>196</v>
      </c>
      <c r="E173" s="213">
        <v>0</v>
      </c>
      <c r="F173" s="213"/>
      <c r="G173" s="214">
        <v>0</v>
      </c>
      <c r="H173" s="213"/>
      <c r="I173" s="214">
        <v>8709.17</v>
      </c>
      <c r="J173" s="213"/>
      <c r="K173" s="214">
        <v>8819.4899999999961</v>
      </c>
      <c r="M173" s="214">
        <v>11021.020000000008</v>
      </c>
      <c r="N173" s="231"/>
      <c r="O173" s="214">
        <v>1776.9200000000183</v>
      </c>
      <c r="P173" s="231"/>
      <c r="Q173" s="214">
        <v>0</v>
      </c>
      <c r="R173" s="214"/>
      <c r="S173" s="214">
        <v>-2.1827872842550278E-11</v>
      </c>
      <c r="T173" s="231"/>
      <c r="U173" s="214">
        <f t="shared" si="146"/>
        <v>0</v>
      </c>
      <c r="V173" s="231"/>
      <c r="W173" s="214">
        <v>30326.6</v>
      </c>
      <c r="X173" s="214"/>
      <c r="Y173" s="235">
        <v>0.2</v>
      </c>
      <c r="Z173" s="236"/>
      <c r="AA173" s="377">
        <f t="shared" si="127"/>
        <v>30326.6</v>
      </c>
      <c r="AB173" s="378">
        <v>30368.219999999972</v>
      </c>
      <c r="AC173" s="377">
        <f t="shared" si="145"/>
        <v>505.44</v>
      </c>
      <c r="AD173" s="375">
        <f t="shared" si="128"/>
        <v>30873.659999999971</v>
      </c>
      <c r="AE173" s="378">
        <v>29959.900000000016</v>
      </c>
      <c r="AF173" s="377">
        <f t="shared" si="129"/>
        <v>505.44</v>
      </c>
      <c r="AG173" s="377">
        <f t="shared" si="130"/>
        <v>30465.340000000015</v>
      </c>
      <c r="AH173" s="217">
        <f t="shared" si="154"/>
        <v>0</v>
      </c>
      <c r="AI173" s="237">
        <v>0</v>
      </c>
      <c r="AJ173" s="217">
        <f t="shared" si="155"/>
        <v>0</v>
      </c>
      <c r="AK173" s="237">
        <f t="shared" si="177"/>
        <v>0</v>
      </c>
      <c r="AL173" s="237">
        <v>0</v>
      </c>
      <c r="AM173" s="217">
        <f t="shared" si="156"/>
        <v>0</v>
      </c>
      <c r="AN173" s="237">
        <f t="shared" si="157"/>
        <v>0</v>
      </c>
      <c r="AO173" s="218">
        <f t="shared" si="158"/>
        <v>0</v>
      </c>
      <c r="AP173" s="218">
        <v>0</v>
      </c>
      <c r="AQ173" s="218">
        <f t="shared" si="159"/>
        <v>0</v>
      </c>
      <c r="AR173" s="238">
        <f t="shared" si="160"/>
        <v>0</v>
      </c>
      <c r="AS173" s="218">
        <v>0</v>
      </c>
      <c r="AT173" s="218">
        <f t="shared" si="161"/>
        <v>0</v>
      </c>
      <c r="AU173" s="238">
        <f t="shared" si="162"/>
        <v>0</v>
      </c>
      <c r="AV173" s="219">
        <f t="shared" si="178"/>
        <v>8709.17</v>
      </c>
      <c r="AW173" s="219">
        <v>10708.519999999986</v>
      </c>
      <c r="AX173" s="220">
        <f t="shared" si="163"/>
        <v>145.15</v>
      </c>
      <c r="AY173" s="219">
        <f t="shared" si="164"/>
        <v>10853.669999999986</v>
      </c>
      <c r="AZ173" s="220">
        <v>10561.47000000001</v>
      </c>
      <c r="BA173" s="220">
        <f t="shared" si="165"/>
        <v>145.15</v>
      </c>
      <c r="BB173" s="219">
        <f t="shared" si="166"/>
        <v>10706.62000000001</v>
      </c>
      <c r="BC173" s="221">
        <f t="shared" si="167"/>
        <v>8819.4899999999961</v>
      </c>
      <c r="BD173" s="222">
        <v>8646.9799999999905</v>
      </c>
      <c r="BE173" s="222">
        <f t="shared" si="168"/>
        <v>146.99</v>
      </c>
      <c r="BF173" s="221">
        <f t="shared" si="169"/>
        <v>8793.9699999999903</v>
      </c>
      <c r="BG173" s="222">
        <v>8531.1700000000037</v>
      </c>
      <c r="BH173" s="222">
        <f t="shared" si="170"/>
        <v>146.99</v>
      </c>
      <c r="BI173" s="221">
        <f t="shared" si="171"/>
        <v>8678.1600000000035</v>
      </c>
      <c r="BJ173" s="223">
        <f t="shared" si="172"/>
        <v>11021.020000000008</v>
      </c>
      <c r="BK173" s="224">
        <v>9688.7100000000064</v>
      </c>
      <c r="BL173" s="224">
        <f t="shared" si="173"/>
        <v>183.68</v>
      </c>
      <c r="BM173" s="224">
        <f t="shared" si="174"/>
        <v>9872.3900000000067</v>
      </c>
      <c r="BN173" s="224">
        <v>9560.48</v>
      </c>
      <c r="BO173" s="224">
        <f t="shared" si="175"/>
        <v>183.68</v>
      </c>
      <c r="BP173" s="223">
        <f t="shared" si="176"/>
        <v>9744.16</v>
      </c>
      <c r="BQ173" s="225">
        <f t="shared" si="131"/>
        <v>1776.9200000000183</v>
      </c>
      <c r="BR173" s="226">
        <v>1323.829999999999</v>
      </c>
      <c r="BS173" s="226">
        <f t="shared" si="132"/>
        <v>29.62</v>
      </c>
      <c r="BT173" s="226">
        <f t="shared" si="133"/>
        <v>1353.4499999999989</v>
      </c>
      <c r="BU173" s="226">
        <v>1306.8900000000001</v>
      </c>
      <c r="BV173" s="226">
        <f t="shared" si="134"/>
        <v>29.62</v>
      </c>
      <c r="BW173" s="225">
        <f t="shared" si="135"/>
        <v>1336.51</v>
      </c>
      <c r="BX173" s="227">
        <f t="shared" si="136"/>
        <v>0</v>
      </c>
      <c r="BY173" s="228">
        <v>0</v>
      </c>
      <c r="BZ173" s="228">
        <f t="shared" si="137"/>
        <v>0</v>
      </c>
      <c r="CA173" s="228">
        <f t="shared" si="138"/>
        <v>0</v>
      </c>
      <c r="CB173" s="228">
        <v>0</v>
      </c>
      <c r="CC173" s="228">
        <f t="shared" si="139"/>
        <v>0</v>
      </c>
      <c r="CD173" s="227">
        <f t="shared" si="140"/>
        <v>0</v>
      </c>
      <c r="CE173" s="395">
        <f t="shared" si="141"/>
        <v>-2.1827872842550278E-11</v>
      </c>
      <c r="CF173" s="396">
        <v>0</v>
      </c>
      <c r="CG173" s="396">
        <f t="shared" si="151"/>
        <v>0</v>
      </c>
      <c r="CH173" s="396">
        <f t="shared" si="142"/>
        <v>0</v>
      </c>
      <c r="CI173" s="396">
        <v>0</v>
      </c>
      <c r="CJ173" s="396">
        <f t="shared" si="152"/>
        <v>0</v>
      </c>
      <c r="CK173" s="395">
        <f t="shared" si="143"/>
        <v>0</v>
      </c>
      <c r="CL173" s="229">
        <f t="shared" si="144"/>
        <v>0</v>
      </c>
      <c r="CM173" s="230">
        <v>0</v>
      </c>
      <c r="CN173" s="230">
        <f t="shared" si="147"/>
        <v>0</v>
      </c>
      <c r="CO173" s="230">
        <f t="shared" si="148"/>
        <v>0</v>
      </c>
      <c r="CP173" s="230">
        <v>0</v>
      </c>
      <c r="CQ173" s="230">
        <f t="shared" si="149"/>
        <v>0</v>
      </c>
      <c r="CR173" s="229">
        <f t="shared" si="150"/>
        <v>0</v>
      </c>
    </row>
    <row r="174" spans="1:96" s="251" customFormat="1">
      <c r="A174" s="232"/>
      <c r="B174" s="232"/>
      <c r="C174" s="233" t="s">
        <v>197</v>
      </c>
      <c r="D174" s="252" t="s">
        <v>198</v>
      </c>
      <c r="E174" s="213">
        <v>0</v>
      </c>
      <c r="F174" s="213"/>
      <c r="G174" s="214">
        <v>0</v>
      </c>
      <c r="H174" s="213"/>
      <c r="I174" s="214">
        <v>8889.2400000000016</v>
      </c>
      <c r="J174" s="213"/>
      <c r="K174" s="214">
        <v>627.99000000000524</v>
      </c>
      <c r="M174" s="214">
        <v>766.91999999999962</v>
      </c>
      <c r="N174" s="231"/>
      <c r="O174" s="214">
        <v>1003.6399999999944</v>
      </c>
      <c r="P174" s="231"/>
      <c r="Q174" s="214">
        <v>1.8800000000010186</v>
      </c>
      <c r="R174" s="214"/>
      <c r="S174" s="214">
        <v>0</v>
      </c>
      <c r="T174" s="231"/>
      <c r="U174" s="214">
        <f t="shared" si="146"/>
        <v>0</v>
      </c>
      <c r="V174" s="231"/>
      <c r="W174" s="214">
        <v>11289.670000000002</v>
      </c>
      <c r="X174" s="214"/>
      <c r="Y174" s="235">
        <v>0.2</v>
      </c>
      <c r="Z174" s="236"/>
      <c r="AA174" s="377">
        <f t="shared" si="127"/>
        <v>11289.670000000002</v>
      </c>
      <c r="AB174" s="378">
        <v>12456.559999999994</v>
      </c>
      <c r="AC174" s="377">
        <f t="shared" si="145"/>
        <v>188.16</v>
      </c>
      <c r="AD174" s="375">
        <f t="shared" si="128"/>
        <v>12644.719999999994</v>
      </c>
      <c r="AE174" s="378">
        <v>12287.370000000014</v>
      </c>
      <c r="AF174" s="377">
        <f t="shared" si="129"/>
        <v>188.16</v>
      </c>
      <c r="AG174" s="377">
        <f t="shared" si="130"/>
        <v>12475.530000000013</v>
      </c>
      <c r="AH174" s="217">
        <f t="shared" si="154"/>
        <v>0</v>
      </c>
      <c r="AI174" s="237">
        <v>0</v>
      </c>
      <c r="AJ174" s="217">
        <f t="shared" si="155"/>
        <v>0</v>
      </c>
      <c r="AK174" s="237">
        <f t="shared" si="177"/>
        <v>0</v>
      </c>
      <c r="AL174" s="237">
        <v>0</v>
      </c>
      <c r="AM174" s="217">
        <f t="shared" si="156"/>
        <v>0</v>
      </c>
      <c r="AN174" s="237">
        <f t="shared" si="157"/>
        <v>0</v>
      </c>
      <c r="AO174" s="218">
        <f t="shared" si="158"/>
        <v>0</v>
      </c>
      <c r="AP174" s="218">
        <v>0</v>
      </c>
      <c r="AQ174" s="218">
        <f t="shared" si="159"/>
        <v>0</v>
      </c>
      <c r="AR174" s="238">
        <f t="shared" si="160"/>
        <v>0</v>
      </c>
      <c r="AS174" s="218">
        <v>0</v>
      </c>
      <c r="AT174" s="218">
        <f t="shared" si="161"/>
        <v>0</v>
      </c>
      <c r="AU174" s="238">
        <f t="shared" si="162"/>
        <v>0</v>
      </c>
      <c r="AV174" s="219">
        <f t="shared" si="178"/>
        <v>8889.2400000000016</v>
      </c>
      <c r="AW174" s="219">
        <v>10524.539999999986</v>
      </c>
      <c r="AX174" s="220">
        <f t="shared" si="163"/>
        <v>148.15</v>
      </c>
      <c r="AY174" s="219">
        <f t="shared" si="164"/>
        <v>10672.689999999986</v>
      </c>
      <c r="AZ174" s="220">
        <v>10380.700000000001</v>
      </c>
      <c r="BA174" s="220">
        <f t="shared" si="165"/>
        <v>148.15</v>
      </c>
      <c r="BB174" s="219">
        <f t="shared" si="166"/>
        <v>10528.85</v>
      </c>
      <c r="BC174" s="221">
        <f t="shared" si="167"/>
        <v>627.99000000000524</v>
      </c>
      <c r="BD174" s="222">
        <v>578.70000000000084</v>
      </c>
      <c r="BE174" s="222">
        <f t="shared" si="168"/>
        <v>10.47</v>
      </c>
      <c r="BF174" s="221">
        <f t="shared" si="169"/>
        <v>589.17000000000087</v>
      </c>
      <c r="BG174" s="222">
        <v>570.8900000000001</v>
      </c>
      <c r="BH174" s="222">
        <f t="shared" si="170"/>
        <v>10.47</v>
      </c>
      <c r="BI174" s="221">
        <f t="shared" si="171"/>
        <v>581.36000000000013</v>
      </c>
      <c r="BJ174" s="223">
        <f t="shared" si="172"/>
        <v>766.91999999999962</v>
      </c>
      <c r="BK174" s="224">
        <v>684.38999999999908</v>
      </c>
      <c r="BL174" s="224">
        <f t="shared" si="173"/>
        <v>12.78</v>
      </c>
      <c r="BM174" s="224">
        <f t="shared" si="174"/>
        <v>697.16999999999905</v>
      </c>
      <c r="BN174" s="224">
        <v>675.32</v>
      </c>
      <c r="BO174" s="224">
        <f t="shared" si="175"/>
        <v>12.78</v>
      </c>
      <c r="BP174" s="223">
        <f t="shared" si="176"/>
        <v>688.1</v>
      </c>
      <c r="BQ174" s="225">
        <f t="shared" si="131"/>
        <v>1003.6399999999944</v>
      </c>
      <c r="BR174" s="226">
        <v>667.68000000000029</v>
      </c>
      <c r="BS174" s="226">
        <f t="shared" si="132"/>
        <v>16.73</v>
      </c>
      <c r="BT174" s="226">
        <f t="shared" si="133"/>
        <v>684.41000000000031</v>
      </c>
      <c r="BU174" s="226">
        <v>659.30000000000007</v>
      </c>
      <c r="BV174" s="226">
        <f t="shared" si="134"/>
        <v>16.73</v>
      </c>
      <c r="BW174" s="225">
        <f t="shared" si="135"/>
        <v>676.03000000000009</v>
      </c>
      <c r="BX174" s="227">
        <f t="shared" si="136"/>
        <v>1.8800000000010186</v>
      </c>
      <c r="BY174" s="228">
        <v>1.1100000000000008</v>
      </c>
      <c r="BZ174" s="228">
        <f t="shared" si="137"/>
        <v>0.03</v>
      </c>
      <c r="CA174" s="228">
        <f t="shared" si="138"/>
        <v>1.1400000000000008</v>
      </c>
      <c r="CB174" s="228">
        <v>1.1100000000000008</v>
      </c>
      <c r="CC174" s="228">
        <f t="shared" si="139"/>
        <v>0.03</v>
      </c>
      <c r="CD174" s="227">
        <f t="shared" si="140"/>
        <v>1.1400000000000008</v>
      </c>
      <c r="CE174" s="395">
        <f t="shared" si="141"/>
        <v>0</v>
      </c>
      <c r="CF174" s="396">
        <v>0</v>
      </c>
      <c r="CG174" s="396">
        <f t="shared" si="151"/>
        <v>0</v>
      </c>
      <c r="CH174" s="396">
        <f t="shared" si="142"/>
        <v>0</v>
      </c>
      <c r="CI174" s="396">
        <v>0</v>
      </c>
      <c r="CJ174" s="396">
        <f t="shared" si="152"/>
        <v>0</v>
      </c>
      <c r="CK174" s="395">
        <f t="shared" si="143"/>
        <v>0</v>
      </c>
      <c r="CL174" s="229">
        <f t="shared" si="144"/>
        <v>0</v>
      </c>
      <c r="CM174" s="230">
        <v>0</v>
      </c>
      <c r="CN174" s="230">
        <f t="shared" si="147"/>
        <v>0</v>
      </c>
      <c r="CO174" s="230">
        <f t="shared" si="148"/>
        <v>0</v>
      </c>
      <c r="CP174" s="230">
        <v>0</v>
      </c>
      <c r="CQ174" s="230">
        <f t="shared" si="149"/>
        <v>0</v>
      </c>
      <c r="CR174" s="229">
        <f t="shared" si="150"/>
        <v>0</v>
      </c>
    </row>
    <row r="175" spans="1:96" s="251" customFormat="1">
      <c r="A175" s="232"/>
      <c r="B175" s="232"/>
      <c r="C175" s="233" t="s">
        <v>199</v>
      </c>
      <c r="D175" s="252" t="s">
        <v>200</v>
      </c>
      <c r="E175" s="213">
        <v>0</v>
      </c>
      <c r="F175" s="213"/>
      <c r="G175" s="214">
        <v>0</v>
      </c>
      <c r="H175" s="213"/>
      <c r="I175" s="214">
        <v>20461.460000000003</v>
      </c>
      <c r="J175" s="213"/>
      <c r="K175" s="214">
        <v>2915.7899999999863</v>
      </c>
      <c r="M175" s="214">
        <v>48.449999999999996</v>
      </c>
      <c r="N175" s="231"/>
      <c r="O175" s="214">
        <v>1.8921753053291468E-11</v>
      </c>
      <c r="P175" s="231"/>
      <c r="Q175" s="214">
        <v>0</v>
      </c>
      <c r="R175" s="214"/>
      <c r="S175" s="214">
        <v>-7.2759576141834259E-12</v>
      </c>
      <c r="T175" s="231"/>
      <c r="U175" s="214">
        <f t="shared" si="146"/>
        <v>0</v>
      </c>
      <c r="V175" s="231"/>
      <c r="W175" s="214">
        <v>23425.7</v>
      </c>
      <c r="X175" s="214"/>
      <c r="Y175" s="235">
        <v>0.2</v>
      </c>
      <c r="Z175" s="236"/>
      <c r="AA175" s="377">
        <f t="shared" si="127"/>
        <v>23425.7</v>
      </c>
      <c r="AB175" s="378">
        <v>28713.410000000014</v>
      </c>
      <c r="AC175" s="377">
        <f t="shared" si="145"/>
        <v>390.43</v>
      </c>
      <c r="AD175" s="375">
        <f t="shared" si="128"/>
        <v>29103.840000000015</v>
      </c>
      <c r="AE175" s="378">
        <v>28319.089999999978</v>
      </c>
      <c r="AF175" s="377">
        <f t="shared" si="129"/>
        <v>390.43</v>
      </c>
      <c r="AG175" s="377">
        <f t="shared" si="130"/>
        <v>28709.519999999979</v>
      </c>
      <c r="AH175" s="217">
        <f t="shared" si="154"/>
        <v>0</v>
      </c>
      <c r="AI175" s="237">
        <v>0</v>
      </c>
      <c r="AJ175" s="217">
        <f t="shared" si="155"/>
        <v>0</v>
      </c>
      <c r="AK175" s="237">
        <f t="shared" si="177"/>
        <v>0</v>
      </c>
      <c r="AL175" s="237">
        <v>0</v>
      </c>
      <c r="AM175" s="217">
        <f t="shared" si="156"/>
        <v>0</v>
      </c>
      <c r="AN175" s="237">
        <f t="shared" si="157"/>
        <v>0</v>
      </c>
      <c r="AO175" s="218">
        <f t="shared" si="158"/>
        <v>0</v>
      </c>
      <c r="AP175" s="218">
        <v>0</v>
      </c>
      <c r="AQ175" s="218">
        <f t="shared" si="159"/>
        <v>0</v>
      </c>
      <c r="AR175" s="238">
        <f t="shared" si="160"/>
        <v>0</v>
      </c>
      <c r="AS175" s="218">
        <v>0</v>
      </c>
      <c r="AT175" s="218">
        <f t="shared" si="161"/>
        <v>0</v>
      </c>
      <c r="AU175" s="238">
        <f t="shared" si="162"/>
        <v>0</v>
      </c>
      <c r="AV175" s="219">
        <f t="shared" si="178"/>
        <v>20461.460000000003</v>
      </c>
      <c r="AW175" s="219">
        <v>24219.230000000025</v>
      </c>
      <c r="AX175" s="220">
        <f t="shared" si="163"/>
        <v>341.02</v>
      </c>
      <c r="AY175" s="219">
        <f t="shared" si="164"/>
        <v>24560.250000000025</v>
      </c>
      <c r="AZ175" s="220">
        <v>23887.679999999989</v>
      </c>
      <c r="BA175" s="220">
        <f t="shared" si="165"/>
        <v>341.02</v>
      </c>
      <c r="BB175" s="219">
        <f t="shared" si="166"/>
        <v>24228.69999999999</v>
      </c>
      <c r="BC175" s="221">
        <f t="shared" si="167"/>
        <v>2915.7899999999863</v>
      </c>
      <c r="BD175" s="222">
        <v>4450.079999999999</v>
      </c>
      <c r="BE175" s="222">
        <f t="shared" si="168"/>
        <v>48.6</v>
      </c>
      <c r="BF175" s="221">
        <f t="shared" si="169"/>
        <v>4498.6799999999994</v>
      </c>
      <c r="BG175" s="222">
        <v>4387.83</v>
      </c>
      <c r="BH175" s="222">
        <f t="shared" si="170"/>
        <v>48.6</v>
      </c>
      <c r="BI175" s="221">
        <f t="shared" si="171"/>
        <v>4436.43</v>
      </c>
      <c r="BJ175" s="223">
        <f t="shared" si="172"/>
        <v>48.449999999999996</v>
      </c>
      <c r="BK175" s="224">
        <v>44.090000000000018</v>
      </c>
      <c r="BL175" s="224">
        <f t="shared" si="173"/>
        <v>0.81</v>
      </c>
      <c r="BM175" s="224">
        <f t="shared" si="174"/>
        <v>44.90000000000002</v>
      </c>
      <c r="BN175" s="224">
        <v>43.59</v>
      </c>
      <c r="BO175" s="224">
        <f t="shared" si="175"/>
        <v>0.81</v>
      </c>
      <c r="BP175" s="223">
        <f t="shared" si="176"/>
        <v>44.400000000000006</v>
      </c>
      <c r="BQ175" s="225">
        <f t="shared" si="131"/>
        <v>1.8921753053291468E-11</v>
      </c>
      <c r="BR175" s="226">
        <v>0</v>
      </c>
      <c r="BS175" s="226">
        <f t="shared" si="132"/>
        <v>0</v>
      </c>
      <c r="BT175" s="226">
        <f t="shared" si="133"/>
        <v>0</v>
      </c>
      <c r="BU175" s="226">
        <v>0</v>
      </c>
      <c r="BV175" s="226">
        <f t="shared" si="134"/>
        <v>0</v>
      </c>
      <c r="BW175" s="225">
        <f t="shared" si="135"/>
        <v>0</v>
      </c>
      <c r="BX175" s="227">
        <f t="shared" si="136"/>
        <v>0</v>
      </c>
      <c r="BY175" s="228">
        <v>0</v>
      </c>
      <c r="BZ175" s="228">
        <f t="shared" si="137"/>
        <v>0</v>
      </c>
      <c r="CA175" s="228">
        <f t="shared" si="138"/>
        <v>0</v>
      </c>
      <c r="CB175" s="228">
        <v>0</v>
      </c>
      <c r="CC175" s="228">
        <f t="shared" si="139"/>
        <v>0</v>
      </c>
      <c r="CD175" s="227">
        <f t="shared" si="140"/>
        <v>0</v>
      </c>
      <c r="CE175" s="395">
        <f t="shared" si="141"/>
        <v>-7.2759576141834259E-12</v>
      </c>
      <c r="CF175" s="396">
        <v>0</v>
      </c>
      <c r="CG175" s="396">
        <f t="shared" si="151"/>
        <v>0</v>
      </c>
      <c r="CH175" s="396">
        <f t="shared" si="142"/>
        <v>0</v>
      </c>
      <c r="CI175" s="396">
        <v>0</v>
      </c>
      <c r="CJ175" s="396">
        <f t="shared" si="152"/>
        <v>0</v>
      </c>
      <c r="CK175" s="395">
        <f t="shared" si="143"/>
        <v>0</v>
      </c>
      <c r="CL175" s="229">
        <f t="shared" si="144"/>
        <v>0</v>
      </c>
      <c r="CM175" s="230">
        <v>0</v>
      </c>
      <c r="CN175" s="230">
        <f t="shared" si="147"/>
        <v>0</v>
      </c>
      <c r="CO175" s="230">
        <f t="shared" si="148"/>
        <v>0</v>
      </c>
      <c r="CP175" s="230">
        <v>0</v>
      </c>
      <c r="CQ175" s="230">
        <f t="shared" si="149"/>
        <v>0</v>
      </c>
      <c r="CR175" s="229">
        <f t="shared" si="150"/>
        <v>0</v>
      </c>
    </row>
    <row r="176" spans="1:96" s="251" customFormat="1">
      <c r="A176" s="232"/>
      <c r="B176" s="232"/>
      <c r="C176" s="233" t="s">
        <v>201</v>
      </c>
      <c r="D176" s="252" t="s">
        <v>202</v>
      </c>
      <c r="E176" s="213">
        <v>0</v>
      </c>
      <c r="F176" s="213"/>
      <c r="G176" s="214">
        <v>0</v>
      </c>
      <c r="H176" s="213"/>
      <c r="I176" s="214">
        <v>19672.25</v>
      </c>
      <c r="J176" s="213"/>
      <c r="K176" s="214">
        <v>6806.9600000000028</v>
      </c>
      <c r="M176" s="214">
        <v>15258.679999999995</v>
      </c>
      <c r="N176" s="231"/>
      <c r="O176" s="214">
        <v>2066.7800000000298</v>
      </c>
      <c r="P176" s="231"/>
      <c r="Q176" s="214">
        <v>61.860000000007858</v>
      </c>
      <c r="R176" s="214"/>
      <c r="S176" s="214">
        <v>-2.1827872842550278E-11</v>
      </c>
      <c r="T176" s="231"/>
      <c r="U176" s="214">
        <f t="shared" si="146"/>
        <v>0</v>
      </c>
      <c r="V176" s="231"/>
      <c r="W176" s="214">
        <v>43866.530000000013</v>
      </c>
      <c r="X176" s="214"/>
      <c r="Y176" s="235">
        <v>0.2</v>
      </c>
      <c r="Z176" s="236"/>
      <c r="AA176" s="377">
        <f t="shared" si="127"/>
        <v>43866.530000000013</v>
      </c>
      <c r="AB176" s="378">
        <v>44677.580000000009</v>
      </c>
      <c r="AC176" s="377">
        <f t="shared" si="145"/>
        <v>731.11</v>
      </c>
      <c r="AD176" s="375">
        <f t="shared" si="128"/>
        <v>45408.69000000001</v>
      </c>
      <c r="AE176" s="378">
        <v>44075.790000000015</v>
      </c>
      <c r="AF176" s="377">
        <f t="shared" si="129"/>
        <v>731.11</v>
      </c>
      <c r="AG176" s="377">
        <f t="shared" si="130"/>
        <v>44806.900000000016</v>
      </c>
      <c r="AH176" s="217">
        <f t="shared" si="154"/>
        <v>0</v>
      </c>
      <c r="AI176" s="237">
        <v>0</v>
      </c>
      <c r="AJ176" s="217">
        <f t="shared" si="155"/>
        <v>0</v>
      </c>
      <c r="AK176" s="237">
        <f t="shared" si="177"/>
        <v>0</v>
      </c>
      <c r="AL176" s="237">
        <v>0</v>
      </c>
      <c r="AM176" s="217">
        <f t="shared" si="156"/>
        <v>0</v>
      </c>
      <c r="AN176" s="237">
        <f t="shared" si="157"/>
        <v>0</v>
      </c>
      <c r="AO176" s="218">
        <f t="shared" si="158"/>
        <v>0</v>
      </c>
      <c r="AP176" s="218">
        <v>0</v>
      </c>
      <c r="AQ176" s="218">
        <f t="shared" si="159"/>
        <v>0</v>
      </c>
      <c r="AR176" s="238">
        <f t="shared" si="160"/>
        <v>0</v>
      </c>
      <c r="AS176" s="218">
        <v>0</v>
      </c>
      <c r="AT176" s="218">
        <f t="shared" si="161"/>
        <v>0</v>
      </c>
      <c r="AU176" s="238">
        <f t="shared" si="162"/>
        <v>0</v>
      </c>
      <c r="AV176" s="219">
        <f t="shared" si="178"/>
        <v>19672.25</v>
      </c>
      <c r="AW176" s="219">
        <v>23278.769999999997</v>
      </c>
      <c r="AX176" s="220">
        <f t="shared" si="163"/>
        <v>327.87</v>
      </c>
      <c r="AY176" s="219">
        <f t="shared" si="164"/>
        <v>23606.639999999996</v>
      </c>
      <c r="AZ176" s="220">
        <v>22960.159999999993</v>
      </c>
      <c r="BA176" s="220">
        <f t="shared" si="165"/>
        <v>327.87</v>
      </c>
      <c r="BB176" s="219">
        <f t="shared" si="166"/>
        <v>23288.029999999992</v>
      </c>
      <c r="BC176" s="221">
        <f t="shared" si="167"/>
        <v>6806.9600000000028</v>
      </c>
      <c r="BD176" s="222">
        <v>6761.4199999999937</v>
      </c>
      <c r="BE176" s="222">
        <f t="shared" si="168"/>
        <v>113.45</v>
      </c>
      <c r="BF176" s="221">
        <f t="shared" si="169"/>
        <v>6874.8699999999935</v>
      </c>
      <c r="BG176" s="222">
        <v>6670.5999999999931</v>
      </c>
      <c r="BH176" s="222">
        <f t="shared" si="170"/>
        <v>113.45</v>
      </c>
      <c r="BI176" s="221">
        <f t="shared" si="171"/>
        <v>6784.0499999999929</v>
      </c>
      <c r="BJ176" s="223">
        <f t="shared" si="172"/>
        <v>15258.679999999995</v>
      </c>
      <c r="BK176" s="224">
        <v>13111.809999999996</v>
      </c>
      <c r="BL176" s="224">
        <f t="shared" si="173"/>
        <v>254.31</v>
      </c>
      <c r="BM176" s="224">
        <f t="shared" si="174"/>
        <v>13366.119999999995</v>
      </c>
      <c r="BN176" s="224">
        <v>12939.039999999999</v>
      </c>
      <c r="BO176" s="224">
        <f t="shared" si="175"/>
        <v>254.31</v>
      </c>
      <c r="BP176" s="223">
        <f t="shared" si="176"/>
        <v>13193.349999999999</v>
      </c>
      <c r="BQ176" s="225">
        <f t="shared" si="131"/>
        <v>2066.7800000000298</v>
      </c>
      <c r="BR176" s="226">
        <v>1495.6100000000013</v>
      </c>
      <c r="BS176" s="226">
        <f t="shared" si="132"/>
        <v>34.450000000000003</v>
      </c>
      <c r="BT176" s="226">
        <f t="shared" si="133"/>
        <v>1530.0600000000013</v>
      </c>
      <c r="BU176" s="226">
        <v>1476.4100000000003</v>
      </c>
      <c r="BV176" s="226">
        <f t="shared" si="134"/>
        <v>34.450000000000003</v>
      </c>
      <c r="BW176" s="225">
        <f t="shared" si="135"/>
        <v>1510.8600000000004</v>
      </c>
      <c r="BX176" s="227">
        <f t="shared" si="136"/>
        <v>61.860000000007858</v>
      </c>
      <c r="BY176" s="228">
        <v>29.990000000000009</v>
      </c>
      <c r="BZ176" s="228">
        <f t="shared" si="137"/>
        <v>1.03</v>
      </c>
      <c r="CA176" s="228">
        <f t="shared" si="138"/>
        <v>31.02000000000001</v>
      </c>
      <c r="CB176" s="228">
        <v>29.72</v>
      </c>
      <c r="CC176" s="228">
        <f t="shared" si="139"/>
        <v>1.03</v>
      </c>
      <c r="CD176" s="227">
        <f t="shared" si="140"/>
        <v>30.75</v>
      </c>
      <c r="CE176" s="395">
        <f t="shared" si="141"/>
        <v>-2.1827872842550278E-11</v>
      </c>
      <c r="CF176" s="396">
        <v>0</v>
      </c>
      <c r="CG176" s="396">
        <f t="shared" si="151"/>
        <v>0</v>
      </c>
      <c r="CH176" s="396">
        <f t="shared" si="142"/>
        <v>0</v>
      </c>
      <c r="CI176" s="396">
        <v>0</v>
      </c>
      <c r="CJ176" s="396">
        <f t="shared" si="152"/>
        <v>0</v>
      </c>
      <c r="CK176" s="395">
        <f t="shared" si="143"/>
        <v>0</v>
      </c>
      <c r="CL176" s="229">
        <f t="shared" si="144"/>
        <v>0</v>
      </c>
      <c r="CM176" s="230">
        <v>0</v>
      </c>
      <c r="CN176" s="230">
        <f t="shared" si="147"/>
        <v>0</v>
      </c>
      <c r="CO176" s="230">
        <f t="shared" si="148"/>
        <v>0</v>
      </c>
      <c r="CP176" s="230">
        <v>0</v>
      </c>
      <c r="CQ176" s="230">
        <f t="shared" si="149"/>
        <v>0</v>
      </c>
      <c r="CR176" s="229">
        <f t="shared" si="150"/>
        <v>0</v>
      </c>
    </row>
    <row r="177" spans="1:96" s="251" customFormat="1">
      <c r="A177" s="232"/>
      <c r="B177" s="232"/>
      <c r="C177" s="233" t="s">
        <v>203</v>
      </c>
      <c r="D177" s="252" t="s">
        <v>204</v>
      </c>
      <c r="E177" s="213">
        <v>0</v>
      </c>
      <c r="F177" s="213"/>
      <c r="G177" s="214">
        <v>0</v>
      </c>
      <c r="H177" s="213"/>
      <c r="I177" s="214">
        <v>3321.88</v>
      </c>
      <c r="J177" s="213"/>
      <c r="K177" s="214">
        <v>12049.499999999996</v>
      </c>
      <c r="M177" s="214">
        <v>969.99999999999943</v>
      </c>
      <c r="N177" s="231"/>
      <c r="O177" s="214">
        <v>4.2064129956997931E-12</v>
      </c>
      <c r="P177" s="231"/>
      <c r="Q177" s="214">
        <v>0</v>
      </c>
      <c r="R177" s="214"/>
      <c r="S177" s="214">
        <v>-3.637978807091713E-12</v>
      </c>
      <c r="T177" s="231"/>
      <c r="U177" s="214">
        <f t="shared" si="146"/>
        <v>0</v>
      </c>
      <c r="V177" s="231"/>
      <c r="W177" s="214">
        <v>16341.379999999997</v>
      </c>
      <c r="X177" s="214"/>
      <c r="Y177" s="235">
        <v>0.2</v>
      </c>
      <c r="Z177" s="236"/>
      <c r="AA177" s="377">
        <f t="shared" si="127"/>
        <v>16341.379999999997</v>
      </c>
      <c r="AB177" s="378">
        <v>16531.220000000012</v>
      </c>
      <c r="AC177" s="377">
        <f t="shared" si="145"/>
        <v>272.36</v>
      </c>
      <c r="AD177" s="375">
        <f t="shared" si="128"/>
        <v>16803.580000000013</v>
      </c>
      <c r="AE177" s="378">
        <v>16308.609999999999</v>
      </c>
      <c r="AF177" s="377">
        <f t="shared" si="129"/>
        <v>272.36</v>
      </c>
      <c r="AG177" s="377">
        <f t="shared" si="130"/>
        <v>16580.969999999998</v>
      </c>
      <c r="AH177" s="217">
        <f t="shared" si="154"/>
        <v>0</v>
      </c>
      <c r="AI177" s="237">
        <v>0</v>
      </c>
      <c r="AJ177" s="217">
        <f t="shared" si="155"/>
        <v>0</v>
      </c>
      <c r="AK177" s="237">
        <f t="shared" si="177"/>
        <v>0</v>
      </c>
      <c r="AL177" s="237">
        <v>0</v>
      </c>
      <c r="AM177" s="217">
        <f t="shared" si="156"/>
        <v>0</v>
      </c>
      <c r="AN177" s="237">
        <f t="shared" si="157"/>
        <v>0</v>
      </c>
      <c r="AO177" s="218">
        <f t="shared" si="158"/>
        <v>0</v>
      </c>
      <c r="AP177" s="218">
        <v>0</v>
      </c>
      <c r="AQ177" s="218">
        <f t="shared" si="159"/>
        <v>0</v>
      </c>
      <c r="AR177" s="238">
        <f t="shared" si="160"/>
        <v>0</v>
      </c>
      <c r="AS177" s="218">
        <v>0</v>
      </c>
      <c r="AT177" s="218">
        <f t="shared" si="161"/>
        <v>0</v>
      </c>
      <c r="AU177" s="238">
        <f t="shared" si="162"/>
        <v>0</v>
      </c>
      <c r="AV177" s="219">
        <f t="shared" si="178"/>
        <v>3321.88</v>
      </c>
      <c r="AW177" s="219">
        <v>3930.5700000000029</v>
      </c>
      <c r="AX177" s="220">
        <f t="shared" si="163"/>
        <v>55.36</v>
      </c>
      <c r="AY177" s="219">
        <f t="shared" si="164"/>
        <v>3985.930000000003</v>
      </c>
      <c r="AZ177" s="220">
        <v>3876.7100000000005</v>
      </c>
      <c r="BA177" s="220">
        <f t="shared" si="165"/>
        <v>55.36</v>
      </c>
      <c r="BB177" s="219">
        <f t="shared" si="166"/>
        <v>3932.0700000000006</v>
      </c>
      <c r="BC177" s="221">
        <f t="shared" si="167"/>
        <v>12049.499999999996</v>
      </c>
      <c r="BD177" s="222">
        <v>11678.159999999996</v>
      </c>
      <c r="BE177" s="222">
        <f t="shared" si="168"/>
        <v>200.83</v>
      </c>
      <c r="BF177" s="221">
        <f t="shared" si="169"/>
        <v>11878.989999999996</v>
      </c>
      <c r="BG177" s="222">
        <v>11521.850000000004</v>
      </c>
      <c r="BH177" s="222">
        <f t="shared" si="170"/>
        <v>200.83</v>
      </c>
      <c r="BI177" s="221">
        <f t="shared" si="171"/>
        <v>11722.680000000004</v>
      </c>
      <c r="BJ177" s="223">
        <f t="shared" si="172"/>
        <v>969.99999999999943</v>
      </c>
      <c r="BK177" s="224">
        <v>922.3999999999993</v>
      </c>
      <c r="BL177" s="224">
        <f t="shared" si="173"/>
        <v>16.170000000000002</v>
      </c>
      <c r="BM177" s="224">
        <f t="shared" si="174"/>
        <v>938.56999999999925</v>
      </c>
      <c r="BN177" s="224">
        <v>910.09000000000094</v>
      </c>
      <c r="BO177" s="224">
        <f t="shared" si="175"/>
        <v>16.170000000000002</v>
      </c>
      <c r="BP177" s="223">
        <f t="shared" si="176"/>
        <v>926.2600000000009</v>
      </c>
      <c r="BQ177" s="225">
        <f t="shared" si="131"/>
        <v>4.2064129956997931E-12</v>
      </c>
      <c r="BR177" s="226">
        <v>0</v>
      </c>
      <c r="BS177" s="226">
        <f t="shared" si="132"/>
        <v>0</v>
      </c>
      <c r="BT177" s="226">
        <f t="shared" si="133"/>
        <v>0</v>
      </c>
      <c r="BU177" s="226">
        <v>0</v>
      </c>
      <c r="BV177" s="226">
        <f t="shared" si="134"/>
        <v>0</v>
      </c>
      <c r="BW177" s="225">
        <f t="shared" si="135"/>
        <v>0</v>
      </c>
      <c r="BX177" s="227">
        <f t="shared" si="136"/>
        <v>0</v>
      </c>
      <c r="BY177" s="228">
        <v>0</v>
      </c>
      <c r="BZ177" s="228">
        <f t="shared" si="137"/>
        <v>0</v>
      </c>
      <c r="CA177" s="228">
        <f t="shared" si="138"/>
        <v>0</v>
      </c>
      <c r="CB177" s="228">
        <v>0</v>
      </c>
      <c r="CC177" s="228">
        <f t="shared" si="139"/>
        <v>0</v>
      </c>
      <c r="CD177" s="227">
        <f t="shared" si="140"/>
        <v>0</v>
      </c>
      <c r="CE177" s="395">
        <f t="shared" si="141"/>
        <v>-3.637978807091713E-12</v>
      </c>
      <c r="CF177" s="396">
        <v>0</v>
      </c>
      <c r="CG177" s="396">
        <f t="shared" si="151"/>
        <v>0</v>
      </c>
      <c r="CH177" s="396">
        <f t="shared" si="142"/>
        <v>0</v>
      </c>
      <c r="CI177" s="396">
        <v>0</v>
      </c>
      <c r="CJ177" s="396">
        <f t="shared" si="152"/>
        <v>0</v>
      </c>
      <c r="CK177" s="395">
        <f t="shared" si="143"/>
        <v>0</v>
      </c>
      <c r="CL177" s="229">
        <f t="shared" si="144"/>
        <v>0</v>
      </c>
      <c r="CM177" s="230">
        <v>0</v>
      </c>
      <c r="CN177" s="230">
        <f t="shared" si="147"/>
        <v>0</v>
      </c>
      <c r="CO177" s="230">
        <f t="shared" si="148"/>
        <v>0</v>
      </c>
      <c r="CP177" s="230">
        <v>0</v>
      </c>
      <c r="CQ177" s="230">
        <f t="shared" si="149"/>
        <v>0</v>
      </c>
      <c r="CR177" s="229">
        <f t="shared" si="150"/>
        <v>0</v>
      </c>
    </row>
    <row r="178" spans="1:96" s="251" customFormat="1">
      <c r="A178" s="232"/>
      <c r="B178" s="232"/>
      <c r="C178" s="233" t="s">
        <v>205</v>
      </c>
      <c r="D178" s="252" t="s">
        <v>206</v>
      </c>
      <c r="E178" s="213">
        <v>0</v>
      </c>
      <c r="F178" s="213"/>
      <c r="G178" s="214">
        <v>0</v>
      </c>
      <c r="H178" s="213"/>
      <c r="I178" s="214">
        <v>0</v>
      </c>
      <c r="J178" s="213"/>
      <c r="K178" s="214">
        <v>13481.19</v>
      </c>
      <c r="M178" s="214">
        <v>100.56</v>
      </c>
      <c r="N178" s="231"/>
      <c r="O178" s="214">
        <v>6.7643668444361538E-12</v>
      </c>
      <c r="P178" s="231"/>
      <c r="Q178" s="214">
        <v>0</v>
      </c>
      <c r="R178" s="214"/>
      <c r="S178" s="214">
        <v>-7.2759576141834259E-12</v>
      </c>
      <c r="T178" s="231"/>
      <c r="U178" s="214">
        <f t="shared" si="146"/>
        <v>0</v>
      </c>
      <c r="V178" s="231"/>
      <c r="W178" s="214">
        <v>13581.75</v>
      </c>
      <c r="X178" s="214"/>
      <c r="Y178" s="235">
        <v>0.2</v>
      </c>
      <c r="Z178" s="236"/>
      <c r="AA178" s="377">
        <f t="shared" si="127"/>
        <v>13581.75</v>
      </c>
      <c r="AB178" s="378">
        <v>13225.590000000009</v>
      </c>
      <c r="AC178" s="377">
        <f t="shared" si="145"/>
        <v>226.36</v>
      </c>
      <c r="AD178" s="375">
        <f t="shared" si="128"/>
        <v>13451.95000000001</v>
      </c>
      <c r="AE178" s="378">
        <v>13048.220000000012</v>
      </c>
      <c r="AF178" s="377">
        <f t="shared" si="129"/>
        <v>226.36</v>
      </c>
      <c r="AG178" s="377">
        <f t="shared" si="130"/>
        <v>13274.580000000013</v>
      </c>
      <c r="AH178" s="217">
        <f t="shared" si="154"/>
        <v>0</v>
      </c>
      <c r="AI178" s="237">
        <v>0</v>
      </c>
      <c r="AJ178" s="217">
        <f t="shared" si="155"/>
        <v>0</v>
      </c>
      <c r="AK178" s="237">
        <f t="shared" si="177"/>
        <v>0</v>
      </c>
      <c r="AL178" s="237">
        <v>0</v>
      </c>
      <c r="AM178" s="217">
        <f t="shared" si="156"/>
        <v>0</v>
      </c>
      <c r="AN178" s="237">
        <f t="shared" si="157"/>
        <v>0</v>
      </c>
      <c r="AO178" s="218">
        <f t="shared" si="158"/>
        <v>0</v>
      </c>
      <c r="AP178" s="218">
        <v>0</v>
      </c>
      <c r="AQ178" s="218">
        <f t="shared" si="159"/>
        <v>0</v>
      </c>
      <c r="AR178" s="238">
        <f t="shared" si="160"/>
        <v>0</v>
      </c>
      <c r="AS178" s="218">
        <v>0</v>
      </c>
      <c r="AT178" s="218">
        <f t="shared" si="161"/>
        <v>0</v>
      </c>
      <c r="AU178" s="238">
        <f t="shared" si="162"/>
        <v>0</v>
      </c>
      <c r="AV178" s="219">
        <f t="shared" si="178"/>
        <v>0</v>
      </c>
      <c r="AW178" s="219">
        <v>0</v>
      </c>
      <c r="AX178" s="220">
        <f t="shared" si="163"/>
        <v>0</v>
      </c>
      <c r="AY178" s="219">
        <f t="shared" si="164"/>
        <v>0</v>
      </c>
      <c r="AZ178" s="220">
        <v>0</v>
      </c>
      <c r="BA178" s="220">
        <f t="shared" si="165"/>
        <v>0</v>
      </c>
      <c r="BB178" s="219">
        <f t="shared" si="166"/>
        <v>0</v>
      </c>
      <c r="BC178" s="221">
        <f t="shared" si="167"/>
        <v>13481.19</v>
      </c>
      <c r="BD178" s="222">
        <v>13128.740000000003</v>
      </c>
      <c r="BE178" s="222">
        <f t="shared" si="168"/>
        <v>224.69</v>
      </c>
      <c r="BF178" s="221">
        <f t="shared" si="169"/>
        <v>13353.430000000004</v>
      </c>
      <c r="BG178" s="222">
        <v>12952.770000000015</v>
      </c>
      <c r="BH178" s="222">
        <f t="shared" si="170"/>
        <v>224.69</v>
      </c>
      <c r="BI178" s="221">
        <f t="shared" si="171"/>
        <v>13177.460000000015</v>
      </c>
      <c r="BJ178" s="223">
        <f t="shared" si="172"/>
        <v>100.56</v>
      </c>
      <c r="BK178" s="224">
        <v>97.430000000000121</v>
      </c>
      <c r="BL178" s="224">
        <f t="shared" si="173"/>
        <v>1.68</v>
      </c>
      <c r="BM178" s="224">
        <f t="shared" si="174"/>
        <v>99.110000000000127</v>
      </c>
      <c r="BN178" s="224">
        <v>96.019999999999939</v>
      </c>
      <c r="BO178" s="224">
        <f t="shared" si="175"/>
        <v>1.68</v>
      </c>
      <c r="BP178" s="223">
        <f t="shared" si="176"/>
        <v>97.699999999999946</v>
      </c>
      <c r="BQ178" s="225">
        <f t="shared" si="131"/>
        <v>6.7643668444361538E-12</v>
      </c>
      <c r="BR178" s="226">
        <v>0</v>
      </c>
      <c r="BS178" s="226">
        <f t="shared" si="132"/>
        <v>0</v>
      </c>
      <c r="BT178" s="226">
        <f t="shared" si="133"/>
        <v>0</v>
      </c>
      <c r="BU178" s="226">
        <v>0</v>
      </c>
      <c r="BV178" s="226">
        <f t="shared" si="134"/>
        <v>0</v>
      </c>
      <c r="BW178" s="225">
        <f t="shared" si="135"/>
        <v>0</v>
      </c>
      <c r="BX178" s="227">
        <f t="shared" si="136"/>
        <v>0</v>
      </c>
      <c r="BY178" s="228">
        <v>0</v>
      </c>
      <c r="BZ178" s="228">
        <f t="shared" si="137"/>
        <v>0</v>
      </c>
      <c r="CA178" s="228">
        <f t="shared" si="138"/>
        <v>0</v>
      </c>
      <c r="CB178" s="228">
        <v>0</v>
      </c>
      <c r="CC178" s="228">
        <f t="shared" si="139"/>
        <v>0</v>
      </c>
      <c r="CD178" s="227">
        <f t="shared" si="140"/>
        <v>0</v>
      </c>
      <c r="CE178" s="395">
        <f t="shared" si="141"/>
        <v>-7.2759576141834259E-12</v>
      </c>
      <c r="CF178" s="396">
        <v>0</v>
      </c>
      <c r="CG178" s="396">
        <f t="shared" si="151"/>
        <v>0</v>
      </c>
      <c r="CH178" s="396">
        <f t="shared" si="142"/>
        <v>0</v>
      </c>
      <c r="CI178" s="396">
        <v>0</v>
      </c>
      <c r="CJ178" s="396">
        <f t="shared" si="152"/>
        <v>0</v>
      </c>
      <c r="CK178" s="395">
        <f t="shared" si="143"/>
        <v>0</v>
      </c>
      <c r="CL178" s="229">
        <f t="shared" si="144"/>
        <v>0</v>
      </c>
      <c r="CM178" s="230">
        <v>0</v>
      </c>
      <c r="CN178" s="230">
        <f t="shared" si="147"/>
        <v>0</v>
      </c>
      <c r="CO178" s="230">
        <f t="shared" si="148"/>
        <v>0</v>
      </c>
      <c r="CP178" s="230">
        <v>0</v>
      </c>
      <c r="CQ178" s="230">
        <f t="shared" si="149"/>
        <v>0</v>
      </c>
      <c r="CR178" s="229">
        <f t="shared" si="150"/>
        <v>0</v>
      </c>
    </row>
    <row r="179" spans="1:96" s="251" customFormat="1">
      <c r="A179" s="232"/>
      <c r="B179" s="232"/>
      <c r="C179" s="233" t="s">
        <v>207</v>
      </c>
      <c r="D179" s="252" t="s">
        <v>208</v>
      </c>
      <c r="E179" s="213">
        <v>0</v>
      </c>
      <c r="F179" s="213"/>
      <c r="G179" s="214">
        <v>0</v>
      </c>
      <c r="H179" s="213"/>
      <c r="I179" s="214">
        <v>0</v>
      </c>
      <c r="J179" s="213"/>
      <c r="K179" s="214">
        <v>53724.169999999991</v>
      </c>
      <c r="M179" s="214">
        <v>13108.940000000011</v>
      </c>
      <c r="N179" s="231"/>
      <c r="O179" s="214">
        <v>5458.9300000000203</v>
      </c>
      <c r="P179" s="231"/>
      <c r="Q179" s="214">
        <v>73.250000000014552</v>
      </c>
      <c r="R179" s="214"/>
      <c r="S179" s="214">
        <v>0.63999999998486601</v>
      </c>
      <c r="T179" s="231"/>
      <c r="U179" s="214">
        <f t="shared" si="146"/>
        <v>0</v>
      </c>
      <c r="V179" s="231"/>
      <c r="W179" s="214">
        <v>72365.930000000022</v>
      </c>
      <c r="X179" s="214"/>
      <c r="Y179" s="235">
        <v>0.2</v>
      </c>
      <c r="Z179" s="236"/>
      <c r="AA179" s="377">
        <f t="shared" si="127"/>
        <v>72365.930000000022</v>
      </c>
      <c r="AB179" s="378">
        <v>79314.71000000005</v>
      </c>
      <c r="AC179" s="377">
        <f t="shared" si="145"/>
        <v>1206.0999999999999</v>
      </c>
      <c r="AD179" s="375">
        <f t="shared" si="128"/>
        <v>80520.810000000056</v>
      </c>
      <c r="AE179" s="378">
        <v>78237.700000000055</v>
      </c>
      <c r="AF179" s="377">
        <f t="shared" si="129"/>
        <v>1206.0999999999999</v>
      </c>
      <c r="AG179" s="377">
        <f t="shared" si="130"/>
        <v>79443.800000000061</v>
      </c>
      <c r="AH179" s="217">
        <f t="shared" si="154"/>
        <v>0</v>
      </c>
      <c r="AI179" s="237">
        <v>0</v>
      </c>
      <c r="AJ179" s="217">
        <f t="shared" si="155"/>
        <v>0</v>
      </c>
      <c r="AK179" s="237">
        <f t="shared" si="177"/>
        <v>0</v>
      </c>
      <c r="AL179" s="237">
        <v>0</v>
      </c>
      <c r="AM179" s="217">
        <f t="shared" si="156"/>
        <v>0</v>
      </c>
      <c r="AN179" s="237">
        <f t="shared" si="157"/>
        <v>0</v>
      </c>
      <c r="AO179" s="218">
        <f t="shared" si="158"/>
        <v>0</v>
      </c>
      <c r="AP179" s="218">
        <v>0</v>
      </c>
      <c r="AQ179" s="218">
        <f t="shared" si="159"/>
        <v>0</v>
      </c>
      <c r="AR179" s="238">
        <f t="shared" si="160"/>
        <v>0</v>
      </c>
      <c r="AS179" s="218">
        <v>0</v>
      </c>
      <c r="AT179" s="218">
        <f t="shared" si="161"/>
        <v>0</v>
      </c>
      <c r="AU179" s="238">
        <f t="shared" si="162"/>
        <v>0</v>
      </c>
      <c r="AV179" s="219">
        <f t="shared" si="178"/>
        <v>0</v>
      </c>
      <c r="AW179" s="219">
        <v>0</v>
      </c>
      <c r="AX179" s="220">
        <f t="shared" si="163"/>
        <v>0</v>
      </c>
      <c r="AY179" s="219">
        <f t="shared" si="164"/>
        <v>0</v>
      </c>
      <c r="AZ179" s="220">
        <v>0</v>
      </c>
      <c r="BA179" s="220">
        <f t="shared" si="165"/>
        <v>0</v>
      </c>
      <c r="BB179" s="219">
        <f t="shared" si="166"/>
        <v>0</v>
      </c>
      <c r="BC179" s="221">
        <f t="shared" si="167"/>
        <v>53724.169999999991</v>
      </c>
      <c r="BD179" s="222">
        <v>63974.02000000007</v>
      </c>
      <c r="BE179" s="222">
        <f t="shared" si="168"/>
        <v>895.4</v>
      </c>
      <c r="BF179" s="221">
        <f t="shared" si="169"/>
        <v>64869.420000000071</v>
      </c>
      <c r="BG179" s="222">
        <v>63098.100000000042</v>
      </c>
      <c r="BH179" s="222">
        <f t="shared" si="170"/>
        <v>895.4</v>
      </c>
      <c r="BI179" s="221">
        <f t="shared" si="171"/>
        <v>63993.500000000044</v>
      </c>
      <c r="BJ179" s="223">
        <f t="shared" si="172"/>
        <v>13108.940000000011</v>
      </c>
      <c r="BK179" s="224">
        <v>11565.449999999986</v>
      </c>
      <c r="BL179" s="224">
        <f t="shared" si="173"/>
        <v>218.48</v>
      </c>
      <c r="BM179" s="224">
        <f t="shared" si="174"/>
        <v>11783.929999999986</v>
      </c>
      <c r="BN179" s="224">
        <v>11412.329999999994</v>
      </c>
      <c r="BO179" s="224">
        <f t="shared" si="175"/>
        <v>218.48</v>
      </c>
      <c r="BP179" s="223">
        <f t="shared" si="176"/>
        <v>11630.809999999994</v>
      </c>
      <c r="BQ179" s="225">
        <f t="shared" si="131"/>
        <v>5458.9300000000203</v>
      </c>
      <c r="BR179" s="226">
        <v>3736.7200000000003</v>
      </c>
      <c r="BS179" s="226">
        <f t="shared" si="132"/>
        <v>90.98</v>
      </c>
      <c r="BT179" s="226">
        <f t="shared" si="133"/>
        <v>3827.7000000000003</v>
      </c>
      <c r="BU179" s="226">
        <v>3689.3100000000004</v>
      </c>
      <c r="BV179" s="226">
        <f t="shared" si="134"/>
        <v>90.98</v>
      </c>
      <c r="BW179" s="225">
        <f t="shared" si="135"/>
        <v>3780.2900000000004</v>
      </c>
      <c r="BX179" s="227">
        <f t="shared" si="136"/>
        <v>73.250000000014552</v>
      </c>
      <c r="BY179" s="228">
        <v>37.889999999999986</v>
      </c>
      <c r="BZ179" s="228">
        <f t="shared" si="137"/>
        <v>1.22</v>
      </c>
      <c r="CA179" s="228">
        <f t="shared" si="138"/>
        <v>39.109999999999985</v>
      </c>
      <c r="CB179" s="228">
        <v>37.369999999999983</v>
      </c>
      <c r="CC179" s="228">
        <f t="shared" si="139"/>
        <v>1.22</v>
      </c>
      <c r="CD179" s="227">
        <f t="shared" si="140"/>
        <v>38.589999999999982</v>
      </c>
      <c r="CE179" s="395">
        <f t="shared" si="141"/>
        <v>0.63999999998486601</v>
      </c>
      <c r="CF179" s="396">
        <v>0.22000000000000006</v>
      </c>
      <c r="CG179" s="396">
        <f t="shared" si="151"/>
        <v>0.01</v>
      </c>
      <c r="CH179" s="396">
        <f t="shared" si="142"/>
        <v>0.23000000000000007</v>
      </c>
      <c r="CI179" s="396">
        <v>0.22000000000000006</v>
      </c>
      <c r="CJ179" s="396">
        <f t="shared" si="152"/>
        <v>0.01</v>
      </c>
      <c r="CK179" s="395">
        <f t="shared" si="143"/>
        <v>0.23000000000000007</v>
      </c>
      <c r="CL179" s="229">
        <f t="shared" si="144"/>
        <v>0</v>
      </c>
      <c r="CM179" s="230">
        <v>0</v>
      </c>
      <c r="CN179" s="230">
        <f t="shared" si="147"/>
        <v>0</v>
      </c>
      <c r="CO179" s="230">
        <f t="shared" si="148"/>
        <v>0</v>
      </c>
      <c r="CP179" s="230">
        <v>0</v>
      </c>
      <c r="CQ179" s="230">
        <f t="shared" si="149"/>
        <v>0</v>
      </c>
      <c r="CR179" s="229">
        <f t="shared" si="150"/>
        <v>0</v>
      </c>
    </row>
    <row r="180" spans="1:96" s="251" customFormat="1">
      <c r="A180" s="232"/>
      <c r="B180" s="232"/>
      <c r="C180" s="269" t="s">
        <v>209</v>
      </c>
      <c r="D180" s="270" t="s">
        <v>210</v>
      </c>
      <c r="E180" s="213">
        <v>0</v>
      </c>
      <c r="F180" s="213"/>
      <c r="G180" s="214">
        <v>0</v>
      </c>
      <c r="H180" s="213"/>
      <c r="I180" s="214">
        <v>0</v>
      </c>
      <c r="J180" s="213"/>
      <c r="K180" s="214">
        <v>26119.11</v>
      </c>
      <c r="M180" s="214">
        <v>18550.820000000011</v>
      </c>
      <c r="N180" s="231"/>
      <c r="O180" s="214">
        <v>345.60999999998967</v>
      </c>
      <c r="P180" s="231"/>
      <c r="Q180" s="214">
        <v>0</v>
      </c>
      <c r="R180" s="214"/>
      <c r="S180" s="214">
        <v>-7.2759576141834259E-12</v>
      </c>
      <c r="T180" s="231"/>
      <c r="U180" s="214">
        <f t="shared" si="146"/>
        <v>0</v>
      </c>
      <c r="V180" s="231"/>
      <c r="W180" s="214">
        <v>45015.539999999994</v>
      </c>
      <c r="X180" s="214"/>
      <c r="Y180" s="235">
        <v>0.2</v>
      </c>
      <c r="Z180" s="236"/>
      <c r="AA180" s="377">
        <f t="shared" si="127"/>
        <v>45015.539999999994</v>
      </c>
      <c r="AB180" s="378">
        <v>42787.419999999991</v>
      </c>
      <c r="AC180" s="377">
        <f t="shared" si="145"/>
        <v>750.26</v>
      </c>
      <c r="AD180" s="375">
        <f t="shared" si="128"/>
        <v>43537.679999999993</v>
      </c>
      <c r="AE180" s="378">
        <v>42215.92</v>
      </c>
      <c r="AF180" s="377">
        <f t="shared" si="129"/>
        <v>750.26</v>
      </c>
      <c r="AG180" s="377">
        <f t="shared" si="130"/>
        <v>42966.18</v>
      </c>
      <c r="AH180" s="217">
        <f t="shared" si="154"/>
        <v>0</v>
      </c>
      <c r="AI180" s="237">
        <v>0</v>
      </c>
      <c r="AJ180" s="217">
        <f t="shared" si="155"/>
        <v>0</v>
      </c>
      <c r="AK180" s="237">
        <f t="shared" si="177"/>
        <v>0</v>
      </c>
      <c r="AL180" s="237">
        <v>0</v>
      </c>
      <c r="AM180" s="217">
        <f t="shared" si="156"/>
        <v>0</v>
      </c>
      <c r="AN180" s="237">
        <f t="shared" si="157"/>
        <v>0</v>
      </c>
      <c r="AO180" s="218">
        <f t="shared" si="158"/>
        <v>0</v>
      </c>
      <c r="AP180" s="218">
        <v>0</v>
      </c>
      <c r="AQ180" s="218">
        <f t="shared" si="159"/>
        <v>0</v>
      </c>
      <c r="AR180" s="238">
        <f t="shared" si="160"/>
        <v>0</v>
      </c>
      <c r="AS180" s="218">
        <v>0</v>
      </c>
      <c r="AT180" s="218">
        <f t="shared" si="161"/>
        <v>0</v>
      </c>
      <c r="AU180" s="238">
        <f t="shared" si="162"/>
        <v>0</v>
      </c>
      <c r="AV180" s="219">
        <f t="shared" si="178"/>
        <v>0</v>
      </c>
      <c r="AW180" s="219">
        <v>0</v>
      </c>
      <c r="AX180" s="220">
        <f t="shared" si="163"/>
        <v>0</v>
      </c>
      <c r="AY180" s="219">
        <f t="shared" si="164"/>
        <v>0</v>
      </c>
      <c r="AZ180" s="220">
        <v>0</v>
      </c>
      <c r="BA180" s="220">
        <f t="shared" si="165"/>
        <v>0</v>
      </c>
      <c r="BB180" s="219">
        <f t="shared" si="166"/>
        <v>0</v>
      </c>
      <c r="BC180" s="221">
        <f t="shared" si="167"/>
        <v>26119.11</v>
      </c>
      <c r="BD180" s="222">
        <v>26628.089999999986</v>
      </c>
      <c r="BE180" s="222">
        <f t="shared" si="168"/>
        <v>435.32</v>
      </c>
      <c r="BF180" s="221">
        <f t="shared" si="169"/>
        <v>27063.409999999985</v>
      </c>
      <c r="BG180" s="222">
        <v>26269.460000000006</v>
      </c>
      <c r="BH180" s="222">
        <f t="shared" si="170"/>
        <v>435.32</v>
      </c>
      <c r="BI180" s="221">
        <f t="shared" si="171"/>
        <v>26704.780000000006</v>
      </c>
      <c r="BJ180" s="223">
        <f t="shared" si="172"/>
        <v>18550.820000000011</v>
      </c>
      <c r="BK180" s="224">
        <v>15897.29000000001</v>
      </c>
      <c r="BL180" s="224">
        <f t="shared" si="173"/>
        <v>309.18</v>
      </c>
      <c r="BM180" s="224">
        <f t="shared" si="174"/>
        <v>16206.47000000001</v>
      </c>
      <c r="BN180" s="224">
        <v>15687.670000000009</v>
      </c>
      <c r="BO180" s="224">
        <f t="shared" si="175"/>
        <v>309.18</v>
      </c>
      <c r="BP180" s="223">
        <f t="shared" si="176"/>
        <v>15996.850000000009</v>
      </c>
      <c r="BQ180" s="225">
        <f t="shared" si="131"/>
        <v>345.60999999998967</v>
      </c>
      <c r="BR180" s="226">
        <v>262.05999999999983</v>
      </c>
      <c r="BS180" s="226">
        <f t="shared" si="132"/>
        <v>5.76</v>
      </c>
      <c r="BT180" s="226">
        <f t="shared" si="133"/>
        <v>267.81999999999982</v>
      </c>
      <c r="BU180" s="226">
        <v>258.61000000000013</v>
      </c>
      <c r="BV180" s="226">
        <f t="shared" si="134"/>
        <v>5.76</v>
      </c>
      <c r="BW180" s="225">
        <f t="shared" si="135"/>
        <v>264.37000000000012</v>
      </c>
      <c r="BX180" s="227">
        <f t="shared" si="136"/>
        <v>0</v>
      </c>
      <c r="BY180" s="228">
        <v>0</v>
      </c>
      <c r="BZ180" s="228">
        <f t="shared" si="137"/>
        <v>0</v>
      </c>
      <c r="CA180" s="228">
        <f t="shared" si="138"/>
        <v>0</v>
      </c>
      <c r="CB180" s="228">
        <v>0</v>
      </c>
      <c r="CC180" s="228">
        <f t="shared" si="139"/>
        <v>0</v>
      </c>
      <c r="CD180" s="227">
        <f t="shared" si="140"/>
        <v>0</v>
      </c>
      <c r="CE180" s="395">
        <f t="shared" si="141"/>
        <v>-7.2759576141834259E-12</v>
      </c>
      <c r="CF180" s="396">
        <v>0</v>
      </c>
      <c r="CG180" s="396">
        <f t="shared" si="151"/>
        <v>0</v>
      </c>
      <c r="CH180" s="396">
        <f t="shared" si="142"/>
        <v>0</v>
      </c>
      <c r="CI180" s="396">
        <v>0</v>
      </c>
      <c r="CJ180" s="396">
        <f t="shared" si="152"/>
        <v>0</v>
      </c>
      <c r="CK180" s="395">
        <f t="shared" si="143"/>
        <v>0</v>
      </c>
      <c r="CL180" s="229">
        <f t="shared" si="144"/>
        <v>0</v>
      </c>
      <c r="CM180" s="230">
        <v>0</v>
      </c>
      <c r="CN180" s="230">
        <f t="shared" si="147"/>
        <v>0</v>
      </c>
      <c r="CO180" s="230">
        <f t="shared" si="148"/>
        <v>0</v>
      </c>
      <c r="CP180" s="230">
        <v>0</v>
      </c>
      <c r="CQ180" s="230">
        <f t="shared" si="149"/>
        <v>0</v>
      </c>
      <c r="CR180" s="229">
        <f t="shared" si="150"/>
        <v>0</v>
      </c>
    </row>
    <row r="181" spans="1:96" s="251" customFormat="1">
      <c r="A181" s="232"/>
      <c r="B181" s="232"/>
      <c r="C181" s="269" t="s">
        <v>211</v>
      </c>
      <c r="D181" s="270" t="s">
        <v>212</v>
      </c>
      <c r="E181" s="213">
        <v>0</v>
      </c>
      <c r="F181" s="213"/>
      <c r="G181" s="214">
        <v>0</v>
      </c>
      <c r="H181" s="213"/>
      <c r="I181" s="214">
        <v>0</v>
      </c>
      <c r="J181" s="213"/>
      <c r="K181" s="214">
        <v>48997.200000000012</v>
      </c>
      <c r="M181" s="214">
        <v>13604.830000000009</v>
      </c>
      <c r="N181" s="231"/>
      <c r="O181" s="214">
        <v>617.99999999993452</v>
      </c>
      <c r="P181" s="231"/>
      <c r="Q181" s="214">
        <v>12.769999999996799</v>
      </c>
      <c r="R181" s="214"/>
      <c r="S181" s="214">
        <v>-3.9899999999397551</v>
      </c>
      <c r="T181" s="231"/>
      <c r="U181" s="214">
        <f t="shared" si="146"/>
        <v>0</v>
      </c>
      <c r="V181" s="231"/>
      <c r="W181" s="214">
        <v>63228.810000000012</v>
      </c>
      <c r="X181" s="214"/>
      <c r="Y181" s="235">
        <v>0.2</v>
      </c>
      <c r="Z181" s="236"/>
      <c r="AA181" s="377">
        <f t="shared" si="127"/>
        <v>63228.810000000012</v>
      </c>
      <c r="AB181" s="378">
        <v>63463.389999999956</v>
      </c>
      <c r="AC181" s="377">
        <f t="shared" si="145"/>
        <v>1053.81</v>
      </c>
      <c r="AD181" s="375">
        <f t="shared" si="128"/>
        <v>64517.199999999953</v>
      </c>
      <c r="AE181" s="378">
        <v>62610.029999999941</v>
      </c>
      <c r="AF181" s="377">
        <f t="shared" si="129"/>
        <v>1053.81</v>
      </c>
      <c r="AG181" s="377">
        <f t="shared" si="130"/>
        <v>63663.839999999938</v>
      </c>
      <c r="AH181" s="217">
        <f t="shared" si="154"/>
        <v>0</v>
      </c>
      <c r="AI181" s="237">
        <v>0</v>
      </c>
      <c r="AJ181" s="217">
        <f t="shared" si="155"/>
        <v>0</v>
      </c>
      <c r="AK181" s="237">
        <f t="shared" si="177"/>
        <v>0</v>
      </c>
      <c r="AL181" s="237">
        <v>0</v>
      </c>
      <c r="AM181" s="217">
        <f t="shared" si="156"/>
        <v>0</v>
      </c>
      <c r="AN181" s="237">
        <f t="shared" si="157"/>
        <v>0</v>
      </c>
      <c r="AO181" s="218">
        <f t="shared" si="158"/>
        <v>0</v>
      </c>
      <c r="AP181" s="218">
        <v>0</v>
      </c>
      <c r="AQ181" s="218">
        <f t="shared" si="159"/>
        <v>0</v>
      </c>
      <c r="AR181" s="238">
        <f t="shared" si="160"/>
        <v>0</v>
      </c>
      <c r="AS181" s="218">
        <v>0</v>
      </c>
      <c r="AT181" s="218">
        <f t="shared" si="161"/>
        <v>0</v>
      </c>
      <c r="AU181" s="238">
        <f t="shared" si="162"/>
        <v>0</v>
      </c>
      <c r="AV181" s="219">
        <f t="shared" si="178"/>
        <v>0</v>
      </c>
      <c r="AW181" s="219">
        <v>0</v>
      </c>
      <c r="AX181" s="220">
        <f t="shared" si="163"/>
        <v>0</v>
      </c>
      <c r="AY181" s="219">
        <f t="shared" si="164"/>
        <v>0</v>
      </c>
      <c r="AZ181" s="220">
        <v>0</v>
      </c>
      <c r="BA181" s="220">
        <f t="shared" si="165"/>
        <v>0</v>
      </c>
      <c r="BB181" s="219">
        <f t="shared" si="166"/>
        <v>0</v>
      </c>
      <c r="BC181" s="221">
        <f t="shared" si="167"/>
        <v>48997.200000000012</v>
      </c>
      <c r="BD181" s="222">
        <v>50678.030000000042</v>
      </c>
      <c r="BE181" s="222">
        <f t="shared" si="168"/>
        <v>816.62</v>
      </c>
      <c r="BF181" s="221">
        <f t="shared" si="169"/>
        <v>51494.650000000045</v>
      </c>
      <c r="BG181" s="222">
        <v>49994.250000000044</v>
      </c>
      <c r="BH181" s="222">
        <f t="shared" si="170"/>
        <v>816.62</v>
      </c>
      <c r="BI181" s="221">
        <f t="shared" si="171"/>
        <v>50810.870000000046</v>
      </c>
      <c r="BJ181" s="223">
        <f t="shared" si="172"/>
        <v>13604.830000000009</v>
      </c>
      <c r="BK181" s="224">
        <v>12336.94</v>
      </c>
      <c r="BL181" s="224">
        <f t="shared" si="173"/>
        <v>226.75</v>
      </c>
      <c r="BM181" s="224">
        <f t="shared" si="174"/>
        <v>12563.69</v>
      </c>
      <c r="BN181" s="224">
        <v>12173.240000000003</v>
      </c>
      <c r="BO181" s="224">
        <f t="shared" si="175"/>
        <v>226.75</v>
      </c>
      <c r="BP181" s="223">
        <f t="shared" si="176"/>
        <v>12399.990000000003</v>
      </c>
      <c r="BQ181" s="225">
        <f t="shared" si="131"/>
        <v>617.99999999993452</v>
      </c>
      <c r="BR181" s="226">
        <v>444.0500000000003</v>
      </c>
      <c r="BS181" s="226">
        <f t="shared" si="132"/>
        <v>10.3</v>
      </c>
      <c r="BT181" s="226">
        <f t="shared" si="133"/>
        <v>454.35000000000031</v>
      </c>
      <c r="BU181" s="226">
        <v>438.47000000000043</v>
      </c>
      <c r="BV181" s="226">
        <f t="shared" si="134"/>
        <v>10.3</v>
      </c>
      <c r="BW181" s="225">
        <f t="shared" si="135"/>
        <v>448.77000000000044</v>
      </c>
      <c r="BX181" s="227">
        <f t="shared" si="136"/>
        <v>12.769999999996799</v>
      </c>
      <c r="BY181" s="228">
        <v>6.3</v>
      </c>
      <c r="BZ181" s="228">
        <f t="shared" si="137"/>
        <v>0.21</v>
      </c>
      <c r="CA181" s="228">
        <f t="shared" si="138"/>
        <v>6.51</v>
      </c>
      <c r="CB181" s="228">
        <v>6.3</v>
      </c>
      <c r="CC181" s="228">
        <f t="shared" si="139"/>
        <v>0.21</v>
      </c>
      <c r="CD181" s="227">
        <f t="shared" si="140"/>
        <v>6.51</v>
      </c>
      <c r="CE181" s="395">
        <f t="shared" si="141"/>
        <v>-3.9899999999397551</v>
      </c>
      <c r="CF181" s="396">
        <v>-1.5400000000000009</v>
      </c>
      <c r="CG181" s="396">
        <f t="shared" si="151"/>
        <v>-7.0000000000000007E-2</v>
      </c>
      <c r="CH181" s="396">
        <f t="shared" si="142"/>
        <v>-1.610000000000001</v>
      </c>
      <c r="CI181" s="396">
        <v>-1.5400000000000009</v>
      </c>
      <c r="CJ181" s="396">
        <f t="shared" si="152"/>
        <v>-7.0000000000000007E-2</v>
      </c>
      <c r="CK181" s="395">
        <f t="shared" si="143"/>
        <v>-1.610000000000001</v>
      </c>
      <c r="CL181" s="229">
        <f t="shared" si="144"/>
        <v>0</v>
      </c>
      <c r="CM181" s="230">
        <v>0</v>
      </c>
      <c r="CN181" s="230">
        <f t="shared" si="147"/>
        <v>0</v>
      </c>
      <c r="CO181" s="230">
        <f t="shared" si="148"/>
        <v>0</v>
      </c>
      <c r="CP181" s="230">
        <v>0</v>
      </c>
      <c r="CQ181" s="230">
        <f t="shared" si="149"/>
        <v>0</v>
      </c>
      <c r="CR181" s="229">
        <f t="shared" si="150"/>
        <v>0</v>
      </c>
    </row>
    <row r="182" spans="1:96" s="251" customFormat="1">
      <c r="A182" s="232"/>
      <c r="B182" s="232"/>
      <c r="C182" s="269" t="s">
        <v>213</v>
      </c>
      <c r="D182" s="270" t="s">
        <v>214</v>
      </c>
      <c r="E182" s="213">
        <v>0</v>
      </c>
      <c r="F182" s="213"/>
      <c r="G182" s="214">
        <v>0</v>
      </c>
      <c r="H182" s="213"/>
      <c r="I182" s="214">
        <v>0</v>
      </c>
      <c r="J182" s="213"/>
      <c r="K182" s="214">
        <v>0</v>
      </c>
      <c r="M182" s="214">
        <v>3424.9700000000039</v>
      </c>
      <c r="N182" s="231"/>
      <c r="O182" s="214">
        <v>10867.880000000001</v>
      </c>
      <c r="P182" s="231"/>
      <c r="Q182" s="214">
        <v>2030.7199999999975</v>
      </c>
      <c r="R182" s="214"/>
      <c r="S182" s="214">
        <v>-3.0000000006111804E-2</v>
      </c>
      <c r="T182" s="231"/>
      <c r="U182" s="214">
        <f t="shared" si="146"/>
        <v>0</v>
      </c>
      <c r="V182" s="231"/>
      <c r="W182" s="214">
        <v>16323.539999999997</v>
      </c>
      <c r="X182" s="214"/>
      <c r="Y182" s="235">
        <v>0.2</v>
      </c>
      <c r="Z182" s="236"/>
      <c r="AA182" s="377">
        <f t="shared" si="127"/>
        <v>16323.539999999997</v>
      </c>
      <c r="AB182" s="378">
        <v>11145.48</v>
      </c>
      <c r="AC182" s="377">
        <f t="shared" si="145"/>
        <v>272.06</v>
      </c>
      <c r="AD182" s="375">
        <f t="shared" si="128"/>
        <v>11417.539999999999</v>
      </c>
      <c r="AE182" s="378">
        <v>11003.729999999998</v>
      </c>
      <c r="AF182" s="377">
        <f t="shared" si="129"/>
        <v>272.06</v>
      </c>
      <c r="AG182" s="377">
        <f t="shared" si="130"/>
        <v>11275.789999999997</v>
      </c>
      <c r="AH182" s="217">
        <f t="shared" si="154"/>
        <v>0</v>
      </c>
      <c r="AI182" s="237">
        <v>0</v>
      </c>
      <c r="AJ182" s="217">
        <f t="shared" si="155"/>
        <v>0</v>
      </c>
      <c r="AK182" s="237">
        <f t="shared" si="177"/>
        <v>0</v>
      </c>
      <c r="AL182" s="237">
        <v>0</v>
      </c>
      <c r="AM182" s="217">
        <f t="shared" si="156"/>
        <v>0</v>
      </c>
      <c r="AN182" s="237">
        <f t="shared" si="157"/>
        <v>0</v>
      </c>
      <c r="AO182" s="218">
        <f t="shared" si="158"/>
        <v>0</v>
      </c>
      <c r="AP182" s="218">
        <v>0</v>
      </c>
      <c r="AQ182" s="218">
        <f t="shared" si="159"/>
        <v>0</v>
      </c>
      <c r="AR182" s="238">
        <f t="shared" si="160"/>
        <v>0</v>
      </c>
      <c r="AS182" s="218">
        <v>0</v>
      </c>
      <c r="AT182" s="218">
        <f t="shared" si="161"/>
        <v>0</v>
      </c>
      <c r="AU182" s="238">
        <f t="shared" si="162"/>
        <v>0</v>
      </c>
      <c r="AV182" s="219">
        <f t="shared" si="178"/>
        <v>0</v>
      </c>
      <c r="AW182" s="219">
        <v>0</v>
      </c>
      <c r="AX182" s="220">
        <f t="shared" si="163"/>
        <v>0</v>
      </c>
      <c r="AY182" s="219">
        <f t="shared" si="164"/>
        <v>0</v>
      </c>
      <c r="AZ182" s="220">
        <v>0</v>
      </c>
      <c r="BA182" s="220">
        <f t="shared" si="165"/>
        <v>0</v>
      </c>
      <c r="BB182" s="219">
        <f t="shared" si="166"/>
        <v>0</v>
      </c>
      <c r="BC182" s="221">
        <f t="shared" si="167"/>
        <v>0</v>
      </c>
      <c r="BD182" s="222">
        <v>0</v>
      </c>
      <c r="BE182" s="222">
        <f t="shared" si="168"/>
        <v>0</v>
      </c>
      <c r="BF182" s="221">
        <f t="shared" si="169"/>
        <v>0</v>
      </c>
      <c r="BG182" s="222">
        <v>0</v>
      </c>
      <c r="BH182" s="222">
        <f t="shared" si="170"/>
        <v>0</v>
      </c>
      <c r="BI182" s="221">
        <f t="shared" si="171"/>
        <v>0</v>
      </c>
      <c r="BJ182" s="223">
        <f t="shared" si="172"/>
        <v>3424.9700000000039</v>
      </c>
      <c r="BK182" s="224">
        <v>3111.8899999999976</v>
      </c>
      <c r="BL182" s="224">
        <f t="shared" si="173"/>
        <v>57.08</v>
      </c>
      <c r="BM182" s="224">
        <f t="shared" si="174"/>
        <v>3168.9699999999975</v>
      </c>
      <c r="BN182" s="224">
        <v>3070.4800000000027</v>
      </c>
      <c r="BO182" s="224">
        <f t="shared" si="175"/>
        <v>57.08</v>
      </c>
      <c r="BP182" s="223">
        <f t="shared" si="176"/>
        <v>3127.5600000000027</v>
      </c>
      <c r="BQ182" s="225">
        <f t="shared" si="131"/>
        <v>10867.880000000001</v>
      </c>
      <c r="BR182" s="226">
        <v>6884.2500000000036</v>
      </c>
      <c r="BS182" s="226">
        <f t="shared" si="132"/>
        <v>181.13</v>
      </c>
      <c r="BT182" s="226">
        <f t="shared" si="133"/>
        <v>7065.3800000000037</v>
      </c>
      <c r="BU182" s="226">
        <v>6797.8200000000024</v>
      </c>
      <c r="BV182" s="226">
        <f t="shared" si="134"/>
        <v>181.13</v>
      </c>
      <c r="BW182" s="225">
        <f t="shared" si="135"/>
        <v>6978.9500000000025</v>
      </c>
      <c r="BX182" s="227">
        <f t="shared" si="136"/>
        <v>2030.7199999999975</v>
      </c>
      <c r="BY182" s="228">
        <v>1149.4100000000001</v>
      </c>
      <c r="BZ182" s="228">
        <f t="shared" si="137"/>
        <v>33.85</v>
      </c>
      <c r="CA182" s="228">
        <f t="shared" si="138"/>
        <v>1183.26</v>
      </c>
      <c r="CB182" s="228">
        <v>1135.3899999999996</v>
      </c>
      <c r="CC182" s="228">
        <f t="shared" si="139"/>
        <v>33.85</v>
      </c>
      <c r="CD182" s="227">
        <f t="shared" si="140"/>
        <v>1169.2399999999996</v>
      </c>
      <c r="CE182" s="395">
        <f t="shared" si="141"/>
        <v>-3.0000000006111804E-2</v>
      </c>
      <c r="CF182" s="396">
        <v>0</v>
      </c>
      <c r="CG182" s="396">
        <f t="shared" si="151"/>
        <v>0</v>
      </c>
      <c r="CH182" s="396">
        <f t="shared" si="142"/>
        <v>0</v>
      </c>
      <c r="CI182" s="396">
        <v>0</v>
      </c>
      <c r="CJ182" s="396">
        <f t="shared" si="152"/>
        <v>0</v>
      </c>
      <c r="CK182" s="395">
        <f t="shared" si="143"/>
        <v>0</v>
      </c>
      <c r="CL182" s="229">
        <f t="shared" si="144"/>
        <v>0</v>
      </c>
      <c r="CM182" s="230">
        <v>0</v>
      </c>
      <c r="CN182" s="230">
        <f t="shared" si="147"/>
        <v>0</v>
      </c>
      <c r="CO182" s="230">
        <f t="shared" si="148"/>
        <v>0</v>
      </c>
      <c r="CP182" s="230">
        <v>0</v>
      </c>
      <c r="CQ182" s="230">
        <f t="shared" si="149"/>
        <v>0</v>
      </c>
      <c r="CR182" s="229">
        <f t="shared" si="150"/>
        <v>0</v>
      </c>
    </row>
    <row r="183" spans="1:96" s="251" customFormat="1">
      <c r="A183" s="232"/>
      <c r="B183" s="232"/>
      <c r="C183" s="269" t="s">
        <v>213</v>
      </c>
      <c r="D183" s="270" t="s">
        <v>215</v>
      </c>
      <c r="E183" s="213">
        <v>0</v>
      </c>
      <c r="F183" s="213"/>
      <c r="G183" s="214">
        <v>0</v>
      </c>
      <c r="H183" s="213"/>
      <c r="I183" s="214">
        <v>0</v>
      </c>
      <c r="J183" s="213"/>
      <c r="K183" s="214">
        <v>0</v>
      </c>
      <c r="M183" s="214">
        <v>5678.8600000000024</v>
      </c>
      <c r="N183" s="231"/>
      <c r="O183" s="214">
        <v>6800.739999999998</v>
      </c>
      <c r="P183" s="231"/>
      <c r="Q183" s="214">
        <v>1580.3000000000011</v>
      </c>
      <c r="R183" s="214"/>
      <c r="S183" s="214">
        <v>-2.9699999999957072</v>
      </c>
      <c r="T183" s="231"/>
      <c r="U183" s="214">
        <f t="shared" si="146"/>
        <v>0</v>
      </c>
      <c r="V183" s="231"/>
      <c r="W183" s="214">
        <v>14056.930000000006</v>
      </c>
      <c r="X183" s="214"/>
      <c r="Y183" s="235">
        <v>0.2</v>
      </c>
      <c r="Z183" s="236"/>
      <c r="AA183" s="377">
        <f t="shared" si="127"/>
        <v>14056.930000000006</v>
      </c>
      <c r="AB183" s="378">
        <v>10636.710000000005</v>
      </c>
      <c r="AC183" s="377">
        <f t="shared" si="145"/>
        <v>234.28</v>
      </c>
      <c r="AD183" s="375">
        <f t="shared" si="128"/>
        <v>10870.990000000005</v>
      </c>
      <c r="AE183" s="378">
        <v>10499.130000000003</v>
      </c>
      <c r="AF183" s="377">
        <f t="shared" si="129"/>
        <v>234.28</v>
      </c>
      <c r="AG183" s="377">
        <f t="shared" si="130"/>
        <v>10733.410000000003</v>
      </c>
      <c r="AH183" s="217">
        <f t="shared" si="154"/>
        <v>0</v>
      </c>
      <c r="AI183" s="237">
        <v>0</v>
      </c>
      <c r="AJ183" s="217">
        <f t="shared" si="155"/>
        <v>0</v>
      </c>
      <c r="AK183" s="237">
        <f t="shared" si="177"/>
        <v>0</v>
      </c>
      <c r="AL183" s="237">
        <v>0</v>
      </c>
      <c r="AM183" s="217">
        <f t="shared" si="156"/>
        <v>0</v>
      </c>
      <c r="AN183" s="237">
        <f t="shared" si="157"/>
        <v>0</v>
      </c>
      <c r="AO183" s="218">
        <f t="shared" si="158"/>
        <v>0</v>
      </c>
      <c r="AP183" s="218">
        <v>0</v>
      </c>
      <c r="AQ183" s="218">
        <f t="shared" si="159"/>
        <v>0</v>
      </c>
      <c r="AR183" s="238">
        <f t="shared" si="160"/>
        <v>0</v>
      </c>
      <c r="AS183" s="218">
        <v>0</v>
      </c>
      <c r="AT183" s="218">
        <f t="shared" si="161"/>
        <v>0</v>
      </c>
      <c r="AU183" s="238">
        <f t="shared" si="162"/>
        <v>0</v>
      </c>
      <c r="AV183" s="219">
        <f t="shared" si="178"/>
        <v>0</v>
      </c>
      <c r="AW183" s="219">
        <v>0</v>
      </c>
      <c r="AX183" s="220">
        <f t="shared" si="163"/>
        <v>0</v>
      </c>
      <c r="AY183" s="219">
        <f t="shared" si="164"/>
        <v>0</v>
      </c>
      <c r="AZ183" s="220">
        <v>0</v>
      </c>
      <c r="BA183" s="220">
        <f t="shared" si="165"/>
        <v>0</v>
      </c>
      <c r="BB183" s="219">
        <f t="shared" si="166"/>
        <v>0</v>
      </c>
      <c r="BC183" s="221">
        <f t="shared" si="167"/>
        <v>0</v>
      </c>
      <c r="BD183" s="222">
        <v>0</v>
      </c>
      <c r="BE183" s="222">
        <f t="shared" si="168"/>
        <v>0</v>
      </c>
      <c r="BF183" s="221">
        <f t="shared" si="169"/>
        <v>0</v>
      </c>
      <c r="BG183" s="222">
        <v>0</v>
      </c>
      <c r="BH183" s="222">
        <f t="shared" si="170"/>
        <v>0</v>
      </c>
      <c r="BI183" s="221">
        <f t="shared" si="171"/>
        <v>0</v>
      </c>
      <c r="BJ183" s="223">
        <f t="shared" si="172"/>
        <v>5678.8600000000024</v>
      </c>
      <c r="BK183" s="224">
        <v>4912.4399999999996</v>
      </c>
      <c r="BL183" s="224">
        <f t="shared" si="173"/>
        <v>94.65</v>
      </c>
      <c r="BM183" s="224">
        <f t="shared" si="174"/>
        <v>5007.0899999999992</v>
      </c>
      <c r="BN183" s="224">
        <v>4847.26</v>
      </c>
      <c r="BO183" s="224">
        <f t="shared" si="175"/>
        <v>94.65</v>
      </c>
      <c r="BP183" s="223">
        <f t="shared" si="176"/>
        <v>4941.91</v>
      </c>
      <c r="BQ183" s="225">
        <f t="shared" si="131"/>
        <v>6800.739999999998</v>
      </c>
      <c r="BR183" s="226">
        <v>4681.5400000000036</v>
      </c>
      <c r="BS183" s="226">
        <f>IF(BQ183=" "," ",ROUND(+BQ183*Y183/12,2))+0.03</f>
        <v>113.38</v>
      </c>
      <c r="BT183" s="226">
        <f t="shared" si="133"/>
        <v>4794.9200000000037</v>
      </c>
      <c r="BU183" s="226">
        <v>4621.2299999999987</v>
      </c>
      <c r="BV183" s="226">
        <f>ROUND(BS183*$AC$1,2)-0.02</f>
        <v>113.36</v>
      </c>
      <c r="BW183" s="225">
        <f t="shared" si="135"/>
        <v>4734.5899999999983</v>
      </c>
      <c r="BX183" s="227">
        <f t="shared" si="136"/>
        <v>1580.3000000000011</v>
      </c>
      <c r="BY183" s="228">
        <v>1028.2600000000004</v>
      </c>
      <c r="BZ183" s="228">
        <f t="shared" si="137"/>
        <v>26.34</v>
      </c>
      <c r="CA183" s="228">
        <f t="shared" si="138"/>
        <v>1054.6000000000004</v>
      </c>
      <c r="CB183" s="228">
        <v>1014.7600000000006</v>
      </c>
      <c r="CC183" s="228">
        <f>ROUND(BZ183*$AC$1,2)</f>
        <v>26.34</v>
      </c>
      <c r="CD183" s="227">
        <f t="shared" si="140"/>
        <v>1041.1000000000006</v>
      </c>
      <c r="CE183" s="395">
        <f t="shared" si="141"/>
        <v>-2.9699999999957072</v>
      </c>
      <c r="CF183" s="396">
        <v>16.109999999999985</v>
      </c>
      <c r="CG183" s="396">
        <f t="shared" si="151"/>
        <v>-0.05</v>
      </c>
      <c r="CH183" s="396">
        <f t="shared" si="142"/>
        <v>16.059999999999985</v>
      </c>
      <c r="CI183" s="396">
        <v>15.879999999999985</v>
      </c>
      <c r="CJ183" s="396">
        <f t="shared" si="152"/>
        <v>-0.05</v>
      </c>
      <c r="CK183" s="395">
        <f t="shared" si="143"/>
        <v>15.829999999999984</v>
      </c>
      <c r="CL183" s="229">
        <f t="shared" si="144"/>
        <v>0</v>
      </c>
      <c r="CM183" s="230">
        <v>0</v>
      </c>
      <c r="CN183" s="230">
        <f t="shared" si="147"/>
        <v>0</v>
      </c>
      <c r="CO183" s="230">
        <f t="shared" si="148"/>
        <v>0</v>
      </c>
      <c r="CP183" s="230">
        <v>0</v>
      </c>
      <c r="CQ183" s="230">
        <f t="shared" si="149"/>
        <v>0</v>
      </c>
      <c r="CR183" s="229">
        <f t="shared" si="150"/>
        <v>0</v>
      </c>
    </row>
    <row r="184" spans="1:96" s="251" customFormat="1">
      <c r="A184" s="232"/>
      <c r="B184" s="232"/>
      <c r="C184" s="269" t="s">
        <v>213</v>
      </c>
      <c r="D184" s="270" t="s">
        <v>216</v>
      </c>
      <c r="E184" s="213">
        <v>0</v>
      </c>
      <c r="F184" s="213"/>
      <c r="G184" s="214">
        <v>0</v>
      </c>
      <c r="H184" s="213"/>
      <c r="I184" s="214">
        <v>0</v>
      </c>
      <c r="J184" s="213"/>
      <c r="K184" s="214">
        <v>0</v>
      </c>
      <c r="M184" s="214">
        <v>3427.5800000000013</v>
      </c>
      <c r="N184" s="231"/>
      <c r="O184" s="214">
        <v>3688.9100000000003</v>
      </c>
      <c r="P184" s="231"/>
      <c r="Q184" s="214">
        <v>654.7800000000002</v>
      </c>
      <c r="R184" s="214"/>
      <c r="S184" s="214">
        <v>-1.8189894035458565E-12</v>
      </c>
      <c r="T184" s="231"/>
      <c r="U184" s="214">
        <f t="shared" si="146"/>
        <v>0</v>
      </c>
      <c r="V184" s="231"/>
      <c r="W184" s="214">
        <v>7771.2699999999995</v>
      </c>
      <c r="X184" s="214"/>
      <c r="Y184" s="235">
        <v>0.2</v>
      </c>
      <c r="Z184" s="236"/>
      <c r="AA184" s="377">
        <f t="shared" si="127"/>
        <v>7771.2699999999995</v>
      </c>
      <c r="AB184" s="378">
        <v>5806.9100000000053</v>
      </c>
      <c r="AC184" s="377">
        <f t="shared" si="145"/>
        <v>129.52000000000001</v>
      </c>
      <c r="AD184" s="375">
        <f t="shared" si="128"/>
        <v>5936.4300000000057</v>
      </c>
      <c r="AE184" s="378">
        <v>5731.9600000000019</v>
      </c>
      <c r="AF184" s="377">
        <f t="shared" si="129"/>
        <v>129.52000000000001</v>
      </c>
      <c r="AG184" s="377">
        <f t="shared" si="130"/>
        <v>5861.4800000000023</v>
      </c>
      <c r="AH184" s="217">
        <f t="shared" si="154"/>
        <v>0</v>
      </c>
      <c r="AI184" s="237">
        <v>0</v>
      </c>
      <c r="AJ184" s="217">
        <f t="shared" si="155"/>
        <v>0</v>
      </c>
      <c r="AK184" s="237">
        <f t="shared" si="177"/>
        <v>0</v>
      </c>
      <c r="AL184" s="237">
        <v>0</v>
      </c>
      <c r="AM184" s="217">
        <f t="shared" si="156"/>
        <v>0</v>
      </c>
      <c r="AN184" s="237">
        <f t="shared" si="157"/>
        <v>0</v>
      </c>
      <c r="AO184" s="218">
        <f t="shared" si="158"/>
        <v>0</v>
      </c>
      <c r="AP184" s="218">
        <v>0</v>
      </c>
      <c r="AQ184" s="218">
        <f t="shared" si="159"/>
        <v>0</v>
      </c>
      <c r="AR184" s="238">
        <f t="shared" si="160"/>
        <v>0</v>
      </c>
      <c r="AS184" s="218">
        <v>0</v>
      </c>
      <c r="AT184" s="218">
        <f t="shared" si="161"/>
        <v>0</v>
      </c>
      <c r="AU184" s="238">
        <f t="shared" si="162"/>
        <v>0</v>
      </c>
      <c r="AV184" s="219">
        <f t="shared" si="178"/>
        <v>0</v>
      </c>
      <c r="AW184" s="219">
        <v>0</v>
      </c>
      <c r="AX184" s="220">
        <f t="shared" si="163"/>
        <v>0</v>
      </c>
      <c r="AY184" s="219">
        <f t="shared" si="164"/>
        <v>0</v>
      </c>
      <c r="AZ184" s="220">
        <v>0</v>
      </c>
      <c r="BA184" s="220">
        <f t="shared" si="165"/>
        <v>0</v>
      </c>
      <c r="BB184" s="219">
        <f t="shared" si="166"/>
        <v>0</v>
      </c>
      <c r="BC184" s="221">
        <f t="shared" si="167"/>
        <v>0</v>
      </c>
      <c r="BD184" s="222">
        <v>0</v>
      </c>
      <c r="BE184" s="222">
        <f t="shared" si="168"/>
        <v>0</v>
      </c>
      <c r="BF184" s="221">
        <f t="shared" si="169"/>
        <v>0</v>
      </c>
      <c r="BG184" s="222">
        <v>0</v>
      </c>
      <c r="BH184" s="222">
        <f t="shared" si="170"/>
        <v>0</v>
      </c>
      <c r="BI184" s="221">
        <f t="shared" si="171"/>
        <v>0</v>
      </c>
      <c r="BJ184" s="223">
        <f t="shared" si="172"/>
        <v>3427.5800000000013</v>
      </c>
      <c r="BK184" s="224">
        <v>2966.1600000000035</v>
      </c>
      <c r="BL184" s="224">
        <f t="shared" si="173"/>
        <v>57.13</v>
      </c>
      <c r="BM184" s="224">
        <f t="shared" si="174"/>
        <v>3023.2900000000036</v>
      </c>
      <c r="BN184" s="224">
        <v>2926.9099999999989</v>
      </c>
      <c r="BO184" s="224">
        <f t="shared" si="175"/>
        <v>57.13</v>
      </c>
      <c r="BP184" s="223">
        <f t="shared" si="176"/>
        <v>2984.0399999999991</v>
      </c>
      <c r="BQ184" s="225">
        <f t="shared" si="131"/>
        <v>3688.9100000000003</v>
      </c>
      <c r="BR184" s="226">
        <v>2494.8300000000004</v>
      </c>
      <c r="BS184" s="226">
        <f t="shared" ref="BS184:BS191" si="179">IF(BQ184=" "," ", ROUND(+BQ184*Y184/12,2))</f>
        <v>61.48</v>
      </c>
      <c r="BT184" s="226">
        <f t="shared" si="133"/>
        <v>2556.3100000000004</v>
      </c>
      <c r="BU184" s="226">
        <v>2463.1899999999978</v>
      </c>
      <c r="BV184" s="226">
        <f>ROUND(BS184*$AC$1,2)</f>
        <v>61.48</v>
      </c>
      <c r="BW184" s="225">
        <f t="shared" si="135"/>
        <v>2524.6699999999978</v>
      </c>
      <c r="BX184" s="227">
        <f t="shared" si="136"/>
        <v>654.7800000000002</v>
      </c>
      <c r="BY184" s="228">
        <v>345.93000000000018</v>
      </c>
      <c r="BZ184" s="228">
        <f>IF(BX184=" "," ", ROUND(+BX184*Y184/12,2))</f>
        <v>10.91</v>
      </c>
      <c r="CA184" s="228">
        <f t="shared" si="138"/>
        <v>356.8400000000002</v>
      </c>
      <c r="CB184" s="228">
        <v>341.83000000000004</v>
      </c>
      <c r="CC184" s="228">
        <f>ROUND(BZ184*$AC$1,2)</f>
        <v>10.91</v>
      </c>
      <c r="CD184" s="227">
        <f t="shared" si="140"/>
        <v>352.74000000000007</v>
      </c>
      <c r="CE184" s="395">
        <f t="shared" si="141"/>
        <v>-1.8189894035458565E-12</v>
      </c>
      <c r="CF184" s="396">
        <v>0</v>
      </c>
      <c r="CG184" s="396">
        <f t="shared" si="151"/>
        <v>0</v>
      </c>
      <c r="CH184" s="396">
        <f t="shared" si="142"/>
        <v>0</v>
      </c>
      <c r="CI184" s="396">
        <v>0</v>
      </c>
      <c r="CJ184" s="396">
        <f t="shared" si="152"/>
        <v>0</v>
      </c>
      <c r="CK184" s="395">
        <f t="shared" si="143"/>
        <v>0</v>
      </c>
      <c r="CL184" s="229">
        <f t="shared" si="144"/>
        <v>0</v>
      </c>
      <c r="CM184" s="230">
        <v>0</v>
      </c>
      <c r="CN184" s="230">
        <f t="shared" si="147"/>
        <v>0</v>
      </c>
      <c r="CO184" s="230">
        <f t="shared" si="148"/>
        <v>0</v>
      </c>
      <c r="CP184" s="230">
        <v>0</v>
      </c>
      <c r="CQ184" s="230">
        <f t="shared" si="149"/>
        <v>0</v>
      </c>
      <c r="CR184" s="229">
        <f t="shared" si="150"/>
        <v>0</v>
      </c>
    </row>
    <row r="185" spans="1:96" s="251" customFormat="1">
      <c r="A185" s="232"/>
      <c r="B185" s="232"/>
      <c r="C185" s="269" t="s">
        <v>217</v>
      </c>
      <c r="D185" s="270" t="s">
        <v>218</v>
      </c>
      <c r="E185" s="213">
        <v>0</v>
      </c>
      <c r="F185" s="213"/>
      <c r="G185" s="214">
        <v>0</v>
      </c>
      <c r="H185" s="213"/>
      <c r="I185" s="214">
        <v>0</v>
      </c>
      <c r="J185" s="213"/>
      <c r="K185" s="214">
        <v>0</v>
      </c>
      <c r="M185" s="214">
        <v>49439.26999999996</v>
      </c>
      <c r="N185" s="231"/>
      <c r="O185" s="214">
        <v>1834.4700000000157</v>
      </c>
      <c r="P185" s="231"/>
      <c r="Q185" s="214">
        <v>3281.2900000000009</v>
      </c>
      <c r="R185" s="214"/>
      <c r="S185" s="214">
        <v>1.4000000000232831</v>
      </c>
      <c r="T185" s="231"/>
      <c r="U185" s="214">
        <f t="shared" si="146"/>
        <v>0</v>
      </c>
      <c r="V185" s="231"/>
      <c r="W185" s="214">
        <v>54556.43</v>
      </c>
      <c r="X185" s="214"/>
      <c r="Y185" s="235">
        <v>0.2</v>
      </c>
      <c r="Z185" s="236"/>
      <c r="AA185" s="377">
        <f t="shared" si="127"/>
        <v>54556.43</v>
      </c>
      <c r="AB185" s="378">
        <v>44785.439999999959</v>
      </c>
      <c r="AC185" s="377">
        <f t="shared" si="145"/>
        <v>909.27</v>
      </c>
      <c r="AD185" s="375">
        <f t="shared" si="128"/>
        <v>45694.709999999955</v>
      </c>
      <c r="AE185" s="378">
        <v>44198.689999999995</v>
      </c>
      <c r="AF185" s="377">
        <f t="shared" si="129"/>
        <v>909.27</v>
      </c>
      <c r="AG185" s="377">
        <f t="shared" si="130"/>
        <v>45107.959999999992</v>
      </c>
      <c r="AH185" s="217">
        <f t="shared" si="154"/>
        <v>0</v>
      </c>
      <c r="AI185" s="237">
        <v>0</v>
      </c>
      <c r="AJ185" s="217">
        <f t="shared" si="155"/>
        <v>0</v>
      </c>
      <c r="AK185" s="237">
        <f t="shared" si="177"/>
        <v>0</v>
      </c>
      <c r="AL185" s="237">
        <v>0</v>
      </c>
      <c r="AM185" s="217">
        <f t="shared" si="156"/>
        <v>0</v>
      </c>
      <c r="AN185" s="237">
        <f t="shared" si="157"/>
        <v>0</v>
      </c>
      <c r="AO185" s="218">
        <f t="shared" si="158"/>
        <v>0</v>
      </c>
      <c r="AP185" s="218">
        <v>0</v>
      </c>
      <c r="AQ185" s="218">
        <f t="shared" si="159"/>
        <v>0</v>
      </c>
      <c r="AR185" s="238">
        <f t="shared" si="160"/>
        <v>0</v>
      </c>
      <c r="AS185" s="218">
        <v>0</v>
      </c>
      <c r="AT185" s="218">
        <f t="shared" si="161"/>
        <v>0</v>
      </c>
      <c r="AU185" s="238">
        <f t="shared" si="162"/>
        <v>0</v>
      </c>
      <c r="AV185" s="219">
        <f t="shared" si="178"/>
        <v>0</v>
      </c>
      <c r="AW185" s="219">
        <v>0</v>
      </c>
      <c r="AX185" s="220">
        <f t="shared" si="163"/>
        <v>0</v>
      </c>
      <c r="AY185" s="219">
        <f t="shared" si="164"/>
        <v>0</v>
      </c>
      <c r="AZ185" s="220">
        <v>0</v>
      </c>
      <c r="BA185" s="220">
        <f t="shared" si="165"/>
        <v>0</v>
      </c>
      <c r="BB185" s="219">
        <f t="shared" si="166"/>
        <v>0</v>
      </c>
      <c r="BC185" s="221">
        <f t="shared" si="167"/>
        <v>0</v>
      </c>
      <c r="BD185" s="222">
        <v>0</v>
      </c>
      <c r="BE185" s="222">
        <f t="shared" si="168"/>
        <v>0</v>
      </c>
      <c r="BF185" s="221">
        <f t="shared" si="169"/>
        <v>0</v>
      </c>
      <c r="BG185" s="222">
        <v>0</v>
      </c>
      <c r="BH185" s="222">
        <f t="shared" si="170"/>
        <v>0</v>
      </c>
      <c r="BI185" s="221">
        <f t="shared" si="171"/>
        <v>0</v>
      </c>
      <c r="BJ185" s="223">
        <f t="shared" si="172"/>
        <v>49439.26999999996</v>
      </c>
      <c r="BK185" s="224">
        <v>41639.630000000005</v>
      </c>
      <c r="BL185" s="224">
        <f t="shared" si="173"/>
        <v>823.99</v>
      </c>
      <c r="BM185" s="224">
        <f t="shared" si="174"/>
        <v>42463.62</v>
      </c>
      <c r="BN185" s="224">
        <v>41092.019999999982</v>
      </c>
      <c r="BO185" s="224">
        <f t="shared" si="175"/>
        <v>823.99</v>
      </c>
      <c r="BP185" s="223">
        <f t="shared" si="176"/>
        <v>41916.00999999998</v>
      </c>
      <c r="BQ185" s="225">
        <f t="shared" si="131"/>
        <v>1834.4700000000157</v>
      </c>
      <c r="BR185" s="226">
        <v>1521.1699999999998</v>
      </c>
      <c r="BS185" s="226">
        <f t="shared" si="179"/>
        <v>30.57</v>
      </c>
      <c r="BT185" s="226">
        <f t="shared" si="133"/>
        <v>1551.7399999999998</v>
      </c>
      <c r="BU185" s="226">
        <v>1501.3900000000003</v>
      </c>
      <c r="BV185" s="226">
        <f>ROUND(BS185*$AC$1,2)+0.01</f>
        <v>30.580000000000002</v>
      </c>
      <c r="BW185" s="225">
        <f t="shared" si="135"/>
        <v>1531.9700000000003</v>
      </c>
      <c r="BX185" s="227">
        <f t="shared" si="136"/>
        <v>3281.2900000000009</v>
      </c>
      <c r="BY185" s="228">
        <v>1624.2900000000011</v>
      </c>
      <c r="BZ185" s="228">
        <f>IF(BX185=" "," ", ROUND(+BX185*Y185/12,2))</f>
        <v>54.69</v>
      </c>
      <c r="CA185" s="228">
        <f t="shared" si="138"/>
        <v>1678.9800000000012</v>
      </c>
      <c r="CB185" s="228">
        <v>1604.9900000000002</v>
      </c>
      <c r="CC185" s="228">
        <f>ROUND(BZ185*$AC$1,2)</f>
        <v>54.69</v>
      </c>
      <c r="CD185" s="227">
        <f t="shared" si="140"/>
        <v>1659.6800000000003</v>
      </c>
      <c r="CE185" s="395">
        <f t="shared" si="141"/>
        <v>1.4000000000232831</v>
      </c>
      <c r="CF185" s="396">
        <v>0.44000000000000011</v>
      </c>
      <c r="CG185" s="396">
        <f t="shared" si="151"/>
        <v>0.02</v>
      </c>
      <c r="CH185" s="396">
        <f t="shared" si="142"/>
        <v>0.46000000000000013</v>
      </c>
      <c r="CI185" s="396">
        <v>0.44000000000000011</v>
      </c>
      <c r="CJ185" s="396">
        <f>ROUND(CG185*$AC$1,2)</f>
        <v>0.02</v>
      </c>
      <c r="CK185" s="395">
        <f t="shared" si="143"/>
        <v>0.46000000000000013</v>
      </c>
      <c r="CL185" s="229">
        <f t="shared" si="144"/>
        <v>0</v>
      </c>
      <c r="CM185" s="230">
        <v>0</v>
      </c>
      <c r="CN185" s="230">
        <f t="shared" si="147"/>
        <v>0</v>
      </c>
      <c r="CO185" s="230">
        <f t="shared" si="148"/>
        <v>0</v>
      </c>
      <c r="CP185" s="230">
        <v>0</v>
      </c>
      <c r="CQ185" s="230">
        <f t="shared" si="149"/>
        <v>0</v>
      </c>
      <c r="CR185" s="229">
        <f t="shared" si="150"/>
        <v>0</v>
      </c>
    </row>
    <row r="186" spans="1:96" s="251" customFormat="1">
      <c r="A186" s="232"/>
      <c r="B186" s="232"/>
      <c r="C186" s="269" t="s">
        <v>219</v>
      </c>
      <c r="D186" s="270" t="s">
        <v>220</v>
      </c>
      <c r="E186" s="213">
        <v>0</v>
      </c>
      <c r="F186" s="213"/>
      <c r="G186" s="214">
        <v>0</v>
      </c>
      <c r="H186" s="213"/>
      <c r="I186" s="214">
        <v>0</v>
      </c>
      <c r="J186" s="213"/>
      <c r="K186" s="214">
        <v>9158.8200000000015</v>
      </c>
      <c r="M186" s="214">
        <v>1904.2099999999998</v>
      </c>
      <c r="N186" s="231"/>
      <c r="O186" s="214">
        <v>0</v>
      </c>
      <c r="P186" s="231"/>
      <c r="Q186" s="214">
        <v>1.1368683772161603E-12</v>
      </c>
      <c r="R186" s="214"/>
      <c r="S186" s="214">
        <v>0</v>
      </c>
      <c r="T186" s="231"/>
      <c r="U186" s="214">
        <f t="shared" si="146"/>
        <v>0</v>
      </c>
      <c r="V186" s="231"/>
      <c r="W186" s="214">
        <v>11063.030000000002</v>
      </c>
      <c r="X186" s="214"/>
      <c r="Y186" s="235">
        <v>0.2</v>
      </c>
      <c r="Z186" s="236"/>
      <c r="AA186" s="377">
        <f t="shared" si="127"/>
        <v>11063.030000000002</v>
      </c>
      <c r="AB186" s="378">
        <v>11813.149999999987</v>
      </c>
      <c r="AC186" s="377">
        <f t="shared" si="145"/>
        <v>184.38</v>
      </c>
      <c r="AD186" s="375">
        <f t="shared" si="128"/>
        <v>11997.529999999986</v>
      </c>
      <c r="AE186" s="378">
        <v>11653.089999999982</v>
      </c>
      <c r="AF186" s="377">
        <f t="shared" si="129"/>
        <v>184.38</v>
      </c>
      <c r="AG186" s="377">
        <f t="shared" si="130"/>
        <v>11837.469999999981</v>
      </c>
      <c r="AH186" s="217">
        <f t="shared" si="154"/>
        <v>0</v>
      </c>
      <c r="AI186" s="237">
        <v>0</v>
      </c>
      <c r="AJ186" s="217">
        <f t="shared" si="155"/>
        <v>0</v>
      </c>
      <c r="AK186" s="237">
        <f t="shared" si="177"/>
        <v>0</v>
      </c>
      <c r="AL186" s="237">
        <v>0</v>
      </c>
      <c r="AM186" s="217">
        <f t="shared" si="156"/>
        <v>0</v>
      </c>
      <c r="AN186" s="237">
        <f t="shared" si="157"/>
        <v>0</v>
      </c>
      <c r="AO186" s="218">
        <f t="shared" si="158"/>
        <v>0</v>
      </c>
      <c r="AP186" s="218">
        <v>0</v>
      </c>
      <c r="AQ186" s="218">
        <f t="shared" si="159"/>
        <v>0</v>
      </c>
      <c r="AR186" s="238">
        <f t="shared" si="160"/>
        <v>0</v>
      </c>
      <c r="AS186" s="218">
        <v>0</v>
      </c>
      <c r="AT186" s="218">
        <f t="shared" si="161"/>
        <v>0</v>
      </c>
      <c r="AU186" s="238">
        <f t="shared" si="162"/>
        <v>0</v>
      </c>
      <c r="AV186" s="219">
        <f t="shared" si="178"/>
        <v>0</v>
      </c>
      <c r="AW186" s="219">
        <v>0</v>
      </c>
      <c r="AX186" s="220">
        <f t="shared" si="163"/>
        <v>0</v>
      </c>
      <c r="AY186" s="219">
        <f t="shared" si="164"/>
        <v>0</v>
      </c>
      <c r="AZ186" s="220">
        <v>0</v>
      </c>
      <c r="BA186" s="220">
        <f t="shared" si="165"/>
        <v>0</v>
      </c>
      <c r="BB186" s="219">
        <f t="shared" si="166"/>
        <v>0</v>
      </c>
      <c r="BC186" s="221">
        <f t="shared" si="167"/>
        <v>9158.8200000000015</v>
      </c>
      <c r="BD186" s="222">
        <v>10022.029999999988</v>
      </c>
      <c r="BE186" s="222">
        <f t="shared" si="168"/>
        <v>152.65</v>
      </c>
      <c r="BF186" s="221">
        <f t="shared" si="169"/>
        <v>10174.679999999988</v>
      </c>
      <c r="BG186" s="222">
        <v>9885.9</v>
      </c>
      <c r="BH186" s="222">
        <f t="shared" si="170"/>
        <v>152.65</v>
      </c>
      <c r="BI186" s="221">
        <f t="shared" si="171"/>
        <v>10038.549999999999</v>
      </c>
      <c r="BJ186" s="223">
        <f t="shared" si="172"/>
        <v>1904.2099999999998</v>
      </c>
      <c r="BK186" s="224">
        <v>1791.6300000000003</v>
      </c>
      <c r="BL186" s="224">
        <f t="shared" si="173"/>
        <v>31.74</v>
      </c>
      <c r="BM186" s="224">
        <f t="shared" si="174"/>
        <v>1823.3700000000003</v>
      </c>
      <c r="BN186" s="224">
        <v>1767.6899999999991</v>
      </c>
      <c r="BO186" s="224">
        <f t="shared" si="175"/>
        <v>31.74</v>
      </c>
      <c r="BP186" s="223">
        <f t="shared" si="176"/>
        <v>1799.4299999999992</v>
      </c>
      <c r="BQ186" s="225">
        <f t="shared" si="131"/>
        <v>0</v>
      </c>
      <c r="BR186" s="226">
        <v>0</v>
      </c>
      <c r="BS186" s="226">
        <f t="shared" si="179"/>
        <v>0</v>
      </c>
      <c r="BT186" s="226">
        <f t="shared" si="133"/>
        <v>0</v>
      </c>
      <c r="BU186" s="226">
        <v>0</v>
      </c>
      <c r="BV186" s="226">
        <f t="shared" ref="BV186:BV191" si="180">ROUND(BS186*$AC$1,2)</f>
        <v>0</v>
      </c>
      <c r="BW186" s="225">
        <f t="shared" si="135"/>
        <v>0</v>
      </c>
      <c r="BX186" s="227">
        <f t="shared" si="136"/>
        <v>1.1368683772161603E-12</v>
      </c>
      <c r="BY186" s="228">
        <v>0.48000000000000015</v>
      </c>
      <c r="BZ186" s="228">
        <f>IF(BX186=" "," ", ROUND(+BX186*Y186/12,2))+0.02</f>
        <v>0.02</v>
      </c>
      <c r="CA186" s="228">
        <f t="shared" si="138"/>
        <v>0.50000000000000011</v>
      </c>
      <c r="CB186" s="228">
        <v>0.48000000000000015</v>
      </c>
      <c r="CC186" s="228">
        <f>ROUND(BZ186*$AC$1,2)</f>
        <v>0.02</v>
      </c>
      <c r="CD186" s="227">
        <f t="shared" si="140"/>
        <v>0.50000000000000011</v>
      </c>
      <c r="CE186" s="395">
        <f t="shared" si="141"/>
        <v>0</v>
      </c>
      <c r="CF186" s="396">
        <v>0</v>
      </c>
      <c r="CG186" s="396">
        <f t="shared" si="151"/>
        <v>0</v>
      </c>
      <c r="CH186" s="396">
        <f t="shared" si="142"/>
        <v>0</v>
      </c>
      <c r="CI186" s="396">
        <v>0</v>
      </c>
      <c r="CJ186" s="396">
        <f t="shared" si="152"/>
        <v>0</v>
      </c>
      <c r="CK186" s="395">
        <f t="shared" si="143"/>
        <v>0</v>
      </c>
      <c r="CL186" s="229">
        <f t="shared" si="144"/>
        <v>0</v>
      </c>
      <c r="CM186" s="230">
        <v>0</v>
      </c>
      <c r="CN186" s="230">
        <f t="shared" si="147"/>
        <v>0</v>
      </c>
      <c r="CO186" s="230">
        <f t="shared" si="148"/>
        <v>0</v>
      </c>
      <c r="CP186" s="230">
        <v>0</v>
      </c>
      <c r="CQ186" s="230">
        <f t="shared" si="149"/>
        <v>0</v>
      </c>
      <c r="CR186" s="229">
        <f t="shared" si="150"/>
        <v>0</v>
      </c>
    </row>
    <row r="187" spans="1:96" s="251" customFormat="1">
      <c r="A187" s="232"/>
      <c r="B187" s="232"/>
      <c r="C187" s="269" t="s">
        <v>221</v>
      </c>
      <c r="D187" s="270" t="s">
        <v>222</v>
      </c>
      <c r="E187" s="213"/>
      <c r="F187" s="213"/>
      <c r="G187" s="214">
        <v>0</v>
      </c>
      <c r="H187" s="213"/>
      <c r="I187" s="214">
        <v>0</v>
      </c>
      <c r="J187" s="213"/>
      <c r="K187" s="214">
        <v>0</v>
      </c>
      <c r="M187" s="214">
        <v>0</v>
      </c>
      <c r="N187" s="231"/>
      <c r="O187" s="214">
        <v>5230.96</v>
      </c>
      <c r="P187" s="231"/>
      <c r="Q187" s="214">
        <v>6384.1299999999983</v>
      </c>
      <c r="R187" s="214"/>
      <c r="S187" s="214">
        <v>-0.18999999999869033</v>
      </c>
      <c r="T187" s="231"/>
      <c r="U187" s="214">
        <f t="shared" si="146"/>
        <v>0</v>
      </c>
      <c r="V187" s="231"/>
      <c r="W187" s="214">
        <v>11614.9</v>
      </c>
      <c r="X187" s="214"/>
      <c r="Y187" s="235">
        <v>0.2</v>
      </c>
      <c r="Z187" s="236"/>
      <c r="AA187" s="377">
        <f t="shared" si="127"/>
        <v>11614.9</v>
      </c>
      <c r="AB187" s="378">
        <v>6567.1599999999989</v>
      </c>
      <c r="AC187" s="377">
        <f>IF(AA187=" "," ", ROUND(+AA187*Y187/12,2))</f>
        <v>193.58</v>
      </c>
      <c r="AD187" s="375">
        <f>AB187+AC187</f>
        <v>6760.7399999999989</v>
      </c>
      <c r="AE187" s="378">
        <v>6486.7499999999982</v>
      </c>
      <c r="AF187" s="377">
        <f>ROUND(AC187*$AC$1,2)</f>
        <v>193.58</v>
      </c>
      <c r="AG187" s="377">
        <f>AE187+AF187</f>
        <v>6680.3299999999981</v>
      </c>
      <c r="AH187" s="217">
        <f t="shared" si="154"/>
        <v>0</v>
      </c>
      <c r="AI187" s="237">
        <v>0</v>
      </c>
      <c r="AJ187" s="217">
        <f>IF(AH187=" "," ", ROUND(+AH187*Y187/12,2))</f>
        <v>0</v>
      </c>
      <c r="AK187" s="237">
        <f>AI187+AJ187</f>
        <v>0</v>
      </c>
      <c r="AL187" s="237">
        <v>0</v>
      </c>
      <c r="AM187" s="217">
        <f>ROUND(AJ187*$AC$1,2)</f>
        <v>0</v>
      </c>
      <c r="AN187" s="237">
        <f t="shared" si="157"/>
        <v>0</v>
      </c>
      <c r="AO187" s="218">
        <f t="shared" si="158"/>
        <v>0</v>
      </c>
      <c r="AP187" s="218">
        <v>0</v>
      </c>
      <c r="AQ187" s="218">
        <f>IF(AO187=" "," ", ROUND(+AO187*Y187/12,2))</f>
        <v>0</v>
      </c>
      <c r="AR187" s="238">
        <f>AP187+AQ187</f>
        <v>0</v>
      </c>
      <c r="AS187" s="218">
        <v>0</v>
      </c>
      <c r="AT187" s="218">
        <f>ROUND(AQ187*$AC$1,2)</f>
        <v>0</v>
      </c>
      <c r="AU187" s="238">
        <f>AS187+AT187</f>
        <v>0</v>
      </c>
      <c r="AV187" s="219">
        <f t="shared" si="178"/>
        <v>0</v>
      </c>
      <c r="AW187" s="219">
        <v>0</v>
      </c>
      <c r="AX187" s="220">
        <f>IF(AV187=" "," ", ROUND(+AV187*Y187/12,2))</f>
        <v>0</v>
      </c>
      <c r="AY187" s="219">
        <f t="shared" si="164"/>
        <v>0</v>
      </c>
      <c r="AZ187" s="220">
        <v>0</v>
      </c>
      <c r="BA187" s="220">
        <f>ROUND(AX187*$AC$1,2)</f>
        <v>0</v>
      </c>
      <c r="BB187" s="219">
        <f>BA187+AZ187</f>
        <v>0</v>
      </c>
      <c r="BC187" s="221">
        <f t="shared" si="167"/>
        <v>0</v>
      </c>
      <c r="BD187" s="222">
        <v>0</v>
      </c>
      <c r="BE187" s="222">
        <f>IF(BC187=" "," ", ROUND(+BC187*Y187/12,2))</f>
        <v>0</v>
      </c>
      <c r="BF187" s="221">
        <f>BD187+BE187</f>
        <v>0</v>
      </c>
      <c r="BG187" s="222">
        <v>0</v>
      </c>
      <c r="BH187" s="222">
        <f>ROUND(BE187*$AC$1,2)</f>
        <v>0</v>
      </c>
      <c r="BI187" s="221">
        <f>BH187+BG187</f>
        <v>0</v>
      </c>
      <c r="BJ187" s="223">
        <f t="shared" si="172"/>
        <v>0</v>
      </c>
      <c r="BK187" s="224">
        <v>0</v>
      </c>
      <c r="BL187" s="224">
        <f>IF(BJ187=" "," ", ROUND(+BJ187*Y187/12,2))</f>
        <v>0</v>
      </c>
      <c r="BM187" s="224">
        <f>BK187+BL187</f>
        <v>0</v>
      </c>
      <c r="BN187" s="224">
        <v>0</v>
      </c>
      <c r="BO187" s="224">
        <f>ROUND(BL187*$AC$1,2)</f>
        <v>0</v>
      </c>
      <c r="BP187" s="223">
        <f>BN187+BO187</f>
        <v>0</v>
      </c>
      <c r="BQ187" s="225">
        <f t="shared" si="131"/>
        <v>5230.96</v>
      </c>
      <c r="BR187" s="226">
        <v>3227.579999999999</v>
      </c>
      <c r="BS187" s="226">
        <f>IF(BQ187=" "," ", ROUND(+BQ187*Y187/12,2))</f>
        <v>87.18</v>
      </c>
      <c r="BT187" s="226">
        <f>BR187+BS187</f>
        <v>3314.7599999999989</v>
      </c>
      <c r="BU187" s="226">
        <v>3187.3099999999995</v>
      </c>
      <c r="BV187" s="226">
        <f t="shared" si="180"/>
        <v>87.18</v>
      </c>
      <c r="BW187" s="225">
        <f>BU187+BV187</f>
        <v>3274.4899999999993</v>
      </c>
      <c r="BX187" s="227">
        <f t="shared" si="136"/>
        <v>6384.1299999999983</v>
      </c>
      <c r="BY187" s="228">
        <v>3339.809999999999</v>
      </c>
      <c r="BZ187" s="228">
        <f>IF(BX187=" "," ", ROUND(+BX187*Y187/12,2))+0.01</f>
        <v>106.41000000000001</v>
      </c>
      <c r="CA187" s="228">
        <f>BY187+BZ187</f>
        <v>3446.2199999999989</v>
      </c>
      <c r="CB187" s="228">
        <v>3299.6500000000005</v>
      </c>
      <c r="CC187" s="228">
        <f>ROUND(BZ187*$AC$1,2)</f>
        <v>106.41</v>
      </c>
      <c r="CD187" s="227">
        <f>CB187+CC187</f>
        <v>3406.0600000000004</v>
      </c>
      <c r="CE187" s="395">
        <f t="shared" si="141"/>
        <v>-0.18999999999869033</v>
      </c>
      <c r="CF187" s="396">
        <v>0.02</v>
      </c>
      <c r="CG187" s="396">
        <f t="shared" si="151"/>
        <v>0</v>
      </c>
      <c r="CH187" s="396">
        <f t="shared" si="142"/>
        <v>0.02</v>
      </c>
      <c r="CI187" s="396">
        <v>0.02</v>
      </c>
      <c r="CJ187" s="396">
        <f t="shared" si="152"/>
        <v>0</v>
      </c>
      <c r="CK187" s="395">
        <f t="shared" si="143"/>
        <v>0.02</v>
      </c>
      <c r="CL187" s="229">
        <f t="shared" si="144"/>
        <v>0</v>
      </c>
      <c r="CM187" s="230">
        <v>0</v>
      </c>
      <c r="CN187" s="230">
        <f t="shared" si="147"/>
        <v>0</v>
      </c>
      <c r="CO187" s="230">
        <f t="shared" si="148"/>
        <v>0</v>
      </c>
      <c r="CP187" s="230">
        <v>0</v>
      </c>
      <c r="CQ187" s="230">
        <f t="shared" si="149"/>
        <v>0</v>
      </c>
      <c r="CR187" s="229">
        <f t="shared" si="150"/>
        <v>0</v>
      </c>
    </row>
    <row r="188" spans="1:96" s="251" customFormat="1">
      <c r="A188" s="232"/>
      <c r="B188" s="232"/>
      <c r="C188" s="269" t="s">
        <v>227</v>
      </c>
      <c r="D188" s="270" t="s">
        <v>228</v>
      </c>
      <c r="E188" s="213">
        <v>0</v>
      </c>
      <c r="F188" s="213"/>
      <c r="G188" s="214">
        <v>0</v>
      </c>
      <c r="H188" s="213"/>
      <c r="I188" s="214">
        <v>0</v>
      </c>
      <c r="J188" s="213"/>
      <c r="K188" s="214"/>
      <c r="M188" s="214">
        <v>35159.82</v>
      </c>
      <c r="N188" s="231"/>
      <c r="O188" s="214">
        <v>31112.299999999996</v>
      </c>
      <c r="P188" s="231"/>
      <c r="Q188" s="214">
        <v>18025.549999999988</v>
      </c>
      <c r="R188" s="214"/>
      <c r="S188" s="214">
        <v>97.529999999998836</v>
      </c>
      <c r="T188" s="231"/>
      <c r="U188" s="214">
        <f t="shared" si="146"/>
        <v>0</v>
      </c>
      <c r="V188" s="231"/>
      <c r="W188" s="214">
        <v>84395.199999999983</v>
      </c>
      <c r="X188" s="214"/>
      <c r="Y188" s="235">
        <v>0.2</v>
      </c>
      <c r="Z188" s="236"/>
      <c r="AA188" s="377">
        <f t="shared" si="127"/>
        <v>84395.199999999983</v>
      </c>
      <c r="AB188" s="378">
        <v>54968.269999999946</v>
      </c>
      <c r="AC188" s="377">
        <f t="shared" si="145"/>
        <v>1406.59</v>
      </c>
      <c r="AD188" s="375">
        <f t="shared" si="128"/>
        <v>56374.859999999942</v>
      </c>
      <c r="AE188" s="378">
        <v>54275.3</v>
      </c>
      <c r="AF188" s="377">
        <f t="shared" si="129"/>
        <v>1406.59</v>
      </c>
      <c r="AG188" s="377">
        <f t="shared" si="130"/>
        <v>55681.89</v>
      </c>
      <c r="AH188" s="217">
        <f t="shared" si="154"/>
        <v>0</v>
      </c>
      <c r="AI188" s="237">
        <v>0</v>
      </c>
      <c r="AJ188" s="217">
        <f t="shared" si="155"/>
        <v>0</v>
      </c>
      <c r="AK188" s="237">
        <f t="shared" si="177"/>
        <v>0</v>
      </c>
      <c r="AL188" s="237">
        <v>0</v>
      </c>
      <c r="AM188" s="217">
        <f t="shared" si="156"/>
        <v>0</v>
      </c>
      <c r="AN188" s="237">
        <f t="shared" si="157"/>
        <v>0</v>
      </c>
      <c r="AO188" s="218">
        <f t="shared" si="158"/>
        <v>0</v>
      </c>
      <c r="AP188" s="218">
        <v>0</v>
      </c>
      <c r="AQ188" s="218">
        <f t="shared" si="159"/>
        <v>0</v>
      </c>
      <c r="AR188" s="238">
        <f t="shared" si="160"/>
        <v>0</v>
      </c>
      <c r="AS188" s="218">
        <v>0</v>
      </c>
      <c r="AT188" s="218">
        <f t="shared" si="161"/>
        <v>0</v>
      </c>
      <c r="AU188" s="238">
        <f t="shared" si="162"/>
        <v>0</v>
      </c>
      <c r="AV188" s="219">
        <f t="shared" si="178"/>
        <v>0</v>
      </c>
      <c r="AW188" s="219">
        <v>0</v>
      </c>
      <c r="AX188" s="220">
        <f t="shared" si="163"/>
        <v>0</v>
      </c>
      <c r="AY188" s="219">
        <f t="shared" si="164"/>
        <v>0</v>
      </c>
      <c r="AZ188" s="220">
        <v>0</v>
      </c>
      <c r="BA188" s="220">
        <f t="shared" si="165"/>
        <v>0</v>
      </c>
      <c r="BB188" s="219">
        <f t="shared" si="166"/>
        <v>0</v>
      </c>
      <c r="BC188" s="221">
        <f t="shared" si="167"/>
        <v>0</v>
      </c>
      <c r="BD188" s="222">
        <v>0</v>
      </c>
      <c r="BE188" s="222">
        <f t="shared" si="168"/>
        <v>0</v>
      </c>
      <c r="BF188" s="221">
        <f t="shared" si="169"/>
        <v>0</v>
      </c>
      <c r="BG188" s="222">
        <v>0</v>
      </c>
      <c r="BH188" s="222">
        <f t="shared" si="170"/>
        <v>0</v>
      </c>
      <c r="BI188" s="221">
        <f t="shared" si="171"/>
        <v>0</v>
      </c>
      <c r="BJ188" s="223">
        <f t="shared" si="172"/>
        <v>35159.82</v>
      </c>
      <c r="BK188" s="224">
        <v>27542</v>
      </c>
      <c r="BL188" s="224">
        <f t="shared" si="173"/>
        <v>586</v>
      </c>
      <c r="BM188" s="224">
        <f t="shared" si="174"/>
        <v>28128</v>
      </c>
      <c r="BN188" s="224">
        <v>27183.749999999982</v>
      </c>
      <c r="BO188" s="224">
        <f t="shared" si="175"/>
        <v>586</v>
      </c>
      <c r="BP188" s="223">
        <f t="shared" si="176"/>
        <v>27769.749999999982</v>
      </c>
      <c r="BQ188" s="225">
        <f t="shared" si="131"/>
        <v>31112.299999999996</v>
      </c>
      <c r="BR188" s="226">
        <v>18902.840000000015</v>
      </c>
      <c r="BS188" s="226">
        <f t="shared" si="179"/>
        <v>518.54</v>
      </c>
      <c r="BT188" s="226">
        <f t="shared" si="133"/>
        <v>19421.380000000016</v>
      </c>
      <c r="BU188" s="226">
        <v>18667.750000000015</v>
      </c>
      <c r="BV188" s="226">
        <f t="shared" si="180"/>
        <v>518.54</v>
      </c>
      <c r="BW188" s="225">
        <f t="shared" si="135"/>
        <v>19186.290000000015</v>
      </c>
      <c r="BX188" s="227">
        <f t="shared" si="136"/>
        <v>18025.549999999988</v>
      </c>
      <c r="BY188" s="228">
        <v>8487.9200000000019</v>
      </c>
      <c r="BZ188" s="228">
        <f>IF(BX188=" "," ", ROUND(+BX188*Y188/12,2))</f>
        <v>300.43</v>
      </c>
      <c r="CA188" s="228">
        <f t="shared" si="138"/>
        <v>8788.3500000000022</v>
      </c>
      <c r="CB188" s="228">
        <v>8387.3299999999981</v>
      </c>
      <c r="CC188" s="228">
        <f>ROUND(BZ188*$AC$1,2)-0.06</f>
        <v>300.37</v>
      </c>
      <c r="CD188" s="227">
        <f t="shared" si="140"/>
        <v>8687.6999999999989</v>
      </c>
      <c r="CE188" s="395">
        <f t="shared" si="141"/>
        <v>97.529999999998836</v>
      </c>
      <c r="CF188" s="396">
        <v>35.03</v>
      </c>
      <c r="CG188" s="396">
        <f>IF(CE188=" "," ", ROUND(+CE188*Y188/12,2))-0.04</f>
        <v>1.5899999999999999</v>
      </c>
      <c r="CH188" s="396">
        <f t="shared" si="142"/>
        <v>36.620000000000005</v>
      </c>
      <c r="CI188" s="396">
        <v>35.590000000000011</v>
      </c>
      <c r="CJ188" s="396">
        <f>ROUND(CG188*$AC$1,2)+0.05</f>
        <v>1.6400000000000001</v>
      </c>
      <c r="CK188" s="395">
        <f t="shared" si="143"/>
        <v>37.230000000000011</v>
      </c>
      <c r="CL188" s="229">
        <f t="shared" si="144"/>
        <v>0</v>
      </c>
      <c r="CM188" s="230">
        <v>0</v>
      </c>
      <c r="CN188" s="230">
        <f t="shared" si="147"/>
        <v>0</v>
      </c>
      <c r="CO188" s="230">
        <f t="shared" si="148"/>
        <v>0</v>
      </c>
      <c r="CP188" s="230">
        <v>0</v>
      </c>
      <c r="CQ188" s="230">
        <f t="shared" si="149"/>
        <v>0</v>
      </c>
      <c r="CR188" s="229">
        <f t="shared" si="150"/>
        <v>0</v>
      </c>
    </row>
    <row r="189" spans="1:96" s="251" customFormat="1">
      <c r="A189" s="232"/>
      <c r="B189" s="232"/>
      <c r="C189" s="269" t="s">
        <v>225</v>
      </c>
      <c r="D189" s="270" t="s">
        <v>226</v>
      </c>
      <c r="E189" s="213"/>
      <c r="F189" s="213"/>
      <c r="G189" s="214"/>
      <c r="H189" s="213"/>
      <c r="I189" s="214"/>
      <c r="J189" s="213"/>
      <c r="K189" s="214"/>
      <c r="M189" s="214"/>
      <c r="N189" s="231"/>
      <c r="O189" s="214"/>
      <c r="P189" s="231"/>
      <c r="Q189" s="214"/>
      <c r="R189" s="214"/>
      <c r="S189" s="214">
        <v>21907.919999999998</v>
      </c>
      <c r="T189" s="231"/>
      <c r="U189" s="214">
        <f t="shared" si="146"/>
        <v>2719.6399999999958</v>
      </c>
      <c r="V189" s="231"/>
      <c r="W189" s="214">
        <v>24627.559999999994</v>
      </c>
      <c r="X189" s="214"/>
      <c r="Y189" s="235">
        <v>0.2</v>
      </c>
      <c r="Z189" s="236"/>
      <c r="AA189" s="377">
        <f t="shared" si="127"/>
        <v>24627.559999999994</v>
      </c>
      <c r="AB189" s="378">
        <v>4593.7199999999993</v>
      </c>
      <c r="AC189" s="377">
        <f t="shared" si="145"/>
        <v>410.46</v>
      </c>
      <c r="AD189" s="375">
        <f t="shared" si="128"/>
        <v>5004.1799999999994</v>
      </c>
      <c r="AE189" s="378">
        <v>4557.2000000000007</v>
      </c>
      <c r="AF189" s="377">
        <f t="shared" si="129"/>
        <v>410.46</v>
      </c>
      <c r="AG189" s="377">
        <f t="shared" si="130"/>
        <v>4967.6600000000008</v>
      </c>
      <c r="AH189" s="217">
        <f t="shared" si="154"/>
        <v>0</v>
      </c>
      <c r="AI189" s="237">
        <v>0</v>
      </c>
      <c r="AJ189" s="217">
        <f>IF(AH189=" "," ", ROUND(+AH189*Y189/12,2))</f>
        <v>0</v>
      </c>
      <c r="AK189" s="237">
        <f>AI189+AJ189</f>
        <v>0</v>
      </c>
      <c r="AL189" s="237">
        <v>0</v>
      </c>
      <c r="AM189" s="217">
        <f>ROUND(AJ189*$AC$1,2)</f>
        <v>0</v>
      </c>
      <c r="AN189" s="237">
        <f t="shared" si="157"/>
        <v>0</v>
      </c>
      <c r="AO189" s="218">
        <f t="shared" si="158"/>
        <v>0</v>
      </c>
      <c r="AP189" s="218">
        <v>0</v>
      </c>
      <c r="AQ189" s="218">
        <f>IF(AO189=" "," ", ROUND(+AO189*Y189/12,2))</f>
        <v>0</v>
      </c>
      <c r="AR189" s="238">
        <f>AP189+AQ189</f>
        <v>0</v>
      </c>
      <c r="AS189" s="218">
        <v>0</v>
      </c>
      <c r="AT189" s="218">
        <f>ROUND(AQ189*$AC$1,2)</f>
        <v>0</v>
      </c>
      <c r="AU189" s="238">
        <f>AS189+AT189</f>
        <v>0</v>
      </c>
      <c r="AV189" s="219">
        <f t="shared" si="178"/>
        <v>0</v>
      </c>
      <c r="AW189" s="219">
        <v>0</v>
      </c>
      <c r="AX189" s="220">
        <f>IF(AV189=" "," ", ROUND(+AV189*Y189/12,2))</f>
        <v>0</v>
      </c>
      <c r="AY189" s="219">
        <f t="shared" si="164"/>
        <v>0</v>
      </c>
      <c r="AZ189" s="220">
        <v>0</v>
      </c>
      <c r="BA189" s="220">
        <f>ROUND(AX189*$AC$1,2)</f>
        <v>0</v>
      </c>
      <c r="BB189" s="219">
        <f>BA189+AZ189</f>
        <v>0</v>
      </c>
      <c r="BC189" s="221">
        <f t="shared" si="167"/>
        <v>0</v>
      </c>
      <c r="BD189" s="222">
        <v>0</v>
      </c>
      <c r="BE189" s="222">
        <f>IF(BC189=" "," ", ROUND(+BC189*Y189/12,2))</f>
        <v>0</v>
      </c>
      <c r="BF189" s="221">
        <f>BD189+BE189</f>
        <v>0</v>
      </c>
      <c r="BG189" s="222">
        <v>0</v>
      </c>
      <c r="BH189" s="222">
        <f>ROUND(BE189*$AC$1,2)</f>
        <v>0</v>
      </c>
      <c r="BI189" s="221">
        <f>BH189+BG189</f>
        <v>0</v>
      </c>
      <c r="BJ189" s="223">
        <f t="shared" si="172"/>
        <v>0</v>
      </c>
      <c r="BK189" s="224">
        <v>0</v>
      </c>
      <c r="BL189" s="224">
        <f>IF(BJ189=" "," ", ROUND(+BJ189*Y189/12,2))</f>
        <v>0</v>
      </c>
      <c r="BM189" s="224">
        <f>BK189+BL189</f>
        <v>0</v>
      </c>
      <c r="BN189" s="224">
        <v>0</v>
      </c>
      <c r="BO189" s="224">
        <f>ROUND(BL189*$AC$1,2)</f>
        <v>0</v>
      </c>
      <c r="BP189" s="223">
        <f>BN189+BO189</f>
        <v>0</v>
      </c>
      <c r="BQ189" s="225">
        <f t="shared" si="131"/>
        <v>0</v>
      </c>
      <c r="BR189" s="226">
        <v>0</v>
      </c>
      <c r="BS189" s="226">
        <f>IF(BQ189=" "," ", ROUND(+BQ189*Y189/12,2))</f>
        <v>0</v>
      </c>
      <c r="BT189" s="226">
        <f>BR189+BS189</f>
        <v>0</v>
      </c>
      <c r="BU189" s="226">
        <v>0</v>
      </c>
      <c r="BV189" s="226">
        <f t="shared" si="180"/>
        <v>0</v>
      </c>
      <c r="BW189" s="225">
        <f>BU189+BV189</f>
        <v>0</v>
      </c>
      <c r="BX189" s="227">
        <f t="shared" si="136"/>
        <v>0</v>
      </c>
      <c r="BY189" s="228">
        <v>0</v>
      </c>
      <c r="BZ189" s="228">
        <f>IF(BX189=" "," ", ROUND(+BX189*Y189/12,2))</f>
        <v>0</v>
      </c>
      <c r="CA189" s="228">
        <f>BY189+BZ189</f>
        <v>0</v>
      </c>
      <c r="CB189" s="228">
        <v>0</v>
      </c>
      <c r="CC189" s="228">
        <f>ROUND(BZ189*$AC$1,2)</f>
        <v>0</v>
      </c>
      <c r="CD189" s="227">
        <f>CB189+CC189</f>
        <v>0</v>
      </c>
      <c r="CE189" s="395">
        <f t="shared" si="141"/>
        <v>21907.919999999998</v>
      </c>
      <c r="CF189" s="396">
        <v>4379.9600000000009</v>
      </c>
      <c r="CG189" s="396">
        <f>IF(CE189=" "," ", ROUND(+CE189*Y189/12,2))</f>
        <v>365.13</v>
      </c>
      <c r="CH189" s="396">
        <f t="shared" si="142"/>
        <v>4745.0900000000011</v>
      </c>
      <c r="CI189" s="396">
        <v>4344.21</v>
      </c>
      <c r="CJ189" s="396">
        <f>ROUND(CG189*$AC$1,2)</f>
        <v>365.13</v>
      </c>
      <c r="CK189" s="395">
        <f t="shared" si="143"/>
        <v>4709.34</v>
      </c>
      <c r="CL189" s="229">
        <f t="shared" si="144"/>
        <v>2719.6399999999958</v>
      </c>
      <c r="CM189" s="230">
        <v>213.70999999999998</v>
      </c>
      <c r="CN189" s="230">
        <f>IF(CL189=" "," ", ROUND(+CL189*Y189/12,2))-0.01</f>
        <v>45.32</v>
      </c>
      <c r="CO189" s="230">
        <f t="shared" si="148"/>
        <v>259.02999999999997</v>
      </c>
      <c r="CP189" s="230">
        <v>212.97000000000003</v>
      </c>
      <c r="CQ189" s="230">
        <f>ROUND(CN189*$AC$1,2)</f>
        <v>45.32</v>
      </c>
      <c r="CR189" s="229">
        <f t="shared" si="150"/>
        <v>258.29000000000002</v>
      </c>
    </row>
    <row r="190" spans="1:96" s="251" customFormat="1">
      <c r="A190" s="232"/>
      <c r="B190" s="232"/>
      <c r="C190" s="269" t="s">
        <v>223</v>
      </c>
      <c r="D190" s="270" t="s">
        <v>224</v>
      </c>
      <c r="E190" s="213">
        <v>0</v>
      </c>
      <c r="F190" s="213"/>
      <c r="G190" s="214">
        <v>0</v>
      </c>
      <c r="H190" s="213"/>
      <c r="I190" s="214">
        <v>0</v>
      </c>
      <c r="J190" s="213"/>
      <c r="K190" s="214"/>
      <c r="M190" s="214">
        <v>0</v>
      </c>
      <c r="N190" s="231"/>
      <c r="O190" s="214">
        <v>0</v>
      </c>
      <c r="P190" s="231"/>
      <c r="Q190" s="214">
        <v>2375.8000000000002</v>
      </c>
      <c r="R190" s="214"/>
      <c r="S190" s="214">
        <v>985.75</v>
      </c>
      <c r="T190" s="231"/>
      <c r="U190" s="214">
        <f t="shared" si="146"/>
        <v>0</v>
      </c>
      <c r="V190" s="231"/>
      <c r="W190" s="214">
        <v>3361.55</v>
      </c>
      <c r="X190" s="214"/>
      <c r="Y190" s="235">
        <v>0.2</v>
      </c>
      <c r="Z190" s="236"/>
      <c r="AA190" s="377">
        <f t="shared" si="127"/>
        <v>3361.55</v>
      </c>
      <c r="AB190" s="378">
        <v>1321.5799999999997</v>
      </c>
      <c r="AC190" s="377">
        <f>IF(AA190=" "," ", ROUND(+AA190*Y190/12,2))</f>
        <v>56.03</v>
      </c>
      <c r="AD190" s="375">
        <f>AB190+AC190</f>
        <v>1377.6099999999997</v>
      </c>
      <c r="AE190" s="378">
        <v>1306.9999999999998</v>
      </c>
      <c r="AF190" s="377">
        <f>ROUND(AC190*$AC$1,2)</f>
        <v>56.03</v>
      </c>
      <c r="AG190" s="377">
        <f>AE190+AF190</f>
        <v>1363.0299999999997</v>
      </c>
      <c r="AH190" s="217">
        <f t="shared" si="154"/>
        <v>0</v>
      </c>
      <c r="AI190" s="237">
        <v>0</v>
      </c>
      <c r="AJ190" s="217">
        <f>IF(AH190=" "," ", ROUND(+AH190*Y190/12,2))</f>
        <v>0</v>
      </c>
      <c r="AK190" s="237">
        <f>AI190+AJ190</f>
        <v>0</v>
      </c>
      <c r="AL190" s="237">
        <v>0</v>
      </c>
      <c r="AM190" s="217">
        <f>ROUND(AJ190*$AC$1,2)</f>
        <v>0</v>
      </c>
      <c r="AN190" s="237">
        <f t="shared" si="157"/>
        <v>0</v>
      </c>
      <c r="AO190" s="218">
        <f t="shared" si="158"/>
        <v>0</v>
      </c>
      <c r="AP190" s="218">
        <v>0</v>
      </c>
      <c r="AQ190" s="218">
        <f>IF(AO190=" "," ", ROUND(+AO190*Y190/12,2))</f>
        <v>0</v>
      </c>
      <c r="AR190" s="238">
        <f>AP190+AQ190</f>
        <v>0</v>
      </c>
      <c r="AS190" s="218">
        <v>0</v>
      </c>
      <c r="AT190" s="218">
        <f>ROUND(AQ190*$AC$1,2)</f>
        <v>0</v>
      </c>
      <c r="AU190" s="238">
        <f>AS190+AT190</f>
        <v>0</v>
      </c>
      <c r="AV190" s="219">
        <f t="shared" si="178"/>
        <v>0</v>
      </c>
      <c r="AW190" s="219">
        <v>0</v>
      </c>
      <c r="AX190" s="220">
        <f>IF(AV190=" "," ", ROUND(+AV190*Y190/12,2))</f>
        <v>0</v>
      </c>
      <c r="AY190" s="219">
        <f t="shared" si="164"/>
        <v>0</v>
      </c>
      <c r="AZ190" s="220">
        <v>0</v>
      </c>
      <c r="BA190" s="220">
        <f>ROUND(AX190*$AC$1,2)</f>
        <v>0</v>
      </c>
      <c r="BB190" s="219">
        <f>BA190+AZ190</f>
        <v>0</v>
      </c>
      <c r="BC190" s="221">
        <f t="shared" si="167"/>
        <v>0</v>
      </c>
      <c r="BD190" s="222">
        <v>0</v>
      </c>
      <c r="BE190" s="222">
        <f>IF(BC190=" "," ", ROUND(+BC190*Y190/12,2))</f>
        <v>0</v>
      </c>
      <c r="BF190" s="221">
        <f>BD190+BE190</f>
        <v>0</v>
      </c>
      <c r="BG190" s="222">
        <v>0</v>
      </c>
      <c r="BH190" s="222">
        <f>ROUND(BE190*$AC$1,2)</f>
        <v>0</v>
      </c>
      <c r="BI190" s="221">
        <f>BH190+BG190</f>
        <v>0</v>
      </c>
      <c r="BJ190" s="223">
        <f t="shared" si="172"/>
        <v>0</v>
      </c>
      <c r="BK190" s="224">
        <v>0</v>
      </c>
      <c r="BL190" s="224">
        <f>IF(BJ190=" "," ", ROUND(+BJ190*Y190/12,2))</f>
        <v>0</v>
      </c>
      <c r="BM190" s="224">
        <f>BK190+BL190</f>
        <v>0</v>
      </c>
      <c r="BN190" s="224">
        <v>0</v>
      </c>
      <c r="BO190" s="224">
        <f>ROUND(BL190*$AC$1,2)</f>
        <v>0</v>
      </c>
      <c r="BP190" s="223">
        <f>BN190+BO190</f>
        <v>0</v>
      </c>
      <c r="BQ190" s="225">
        <f t="shared" si="131"/>
        <v>0</v>
      </c>
      <c r="BR190" s="226">
        <v>0</v>
      </c>
      <c r="BS190" s="226">
        <f t="shared" si="179"/>
        <v>0</v>
      </c>
      <c r="BT190" s="226">
        <f>BR190+BS190</f>
        <v>0</v>
      </c>
      <c r="BU190" s="226">
        <v>0</v>
      </c>
      <c r="BV190" s="226">
        <f t="shared" si="180"/>
        <v>0</v>
      </c>
      <c r="BW190" s="225">
        <f>BU190+BV190</f>
        <v>0</v>
      </c>
      <c r="BX190" s="227">
        <f t="shared" si="136"/>
        <v>2375.8000000000002</v>
      </c>
      <c r="BY190" s="228">
        <v>982.76000000000033</v>
      </c>
      <c r="BZ190" s="228">
        <f>IF(BX190=" "," ", ROUND(+BX190*Y190/12,2))</f>
        <v>39.6</v>
      </c>
      <c r="CA190" s="228">
        <f>BY190+BZ190</f>
        <v>1022.3600000000004</v>
      </c>
      <c r="CB190" s="228">
        <v>971.81</v>
      </c>
      <c r="CC190" s="228">
        <f>ROUND(BZ190*$AC$1,2)</f>
        <v>39.6</v>
      </c>
      <c r="CD190" s="227">
        <f>CB190+CC190</f>
        <v>1011.41</v>
      </c>
      <c r="CE190" s="395">
        <f t="shared" si="141"/>
        <v>985.75</v>
      </c>
      <c r="CF190" s="396">
        <v>338.8300000000001</v>
      </c>
      <c r="CG190" s="396">
        <f t="shared" si="151"/>
        <v>16.43</v>
      </c>
      <c r="CH190" s="396">
        <f t="shared" si="142"/>
        <v>355.2600000000001</v>
      </c>
      <c r="CI190" s="396">
        <v>335.37999999999994</v>
      </c>
      <c r="CJ190" s="396">
        <f>ROUND(CG190*$AC$1,2)</f>
        <v>16.43</v>
      </c>
      <c r="CK190" s="395">
        <f t="shared" si="143"/>
        <v>351.80999999999995</v>
      </c>
      <c r="CL190" s="229">
        <f t="shared" si="144"/>
        <v>0</v>
      </c>
      <c r="CM190" s="230">
        <v>0</v>
      </c>
      <c r="CN190" s="230">
        <f t="shared" si="147"/>
        <v>0</v>
      </c>
      <c r="CO190" s="230">
        <f t="shared" si="148"/>
        <v>0</v>
      </c>
      <c r="CP190" s="230">
        <v>0</v>
      </c>
      <c r="CQ190" s="230">
        <f t="shared" si="149"/>
        <v>0</v>
      </c>
      <c r="CR190" s="229">
        <f t="shared" si="150"/>
        <v>0</v>
      </c>
    </row>
    <row r="191" spans="1:96" s="280" customFormat="1" ht="15.75" thickBot="1">
      <c r="A191" s="274"/>
      <c r="B191" s="274"/>
      <c r="C191" s="275" t="s">
        <v>242</v>
      </c>
      <c r="D191" s="276" t="s">
        <v>241</v>
      </c>
      <c r="E191" s="277"/>
      <c r="F191" s="277"/>
      <c r="G191" s="277"/>
      <c r="H191" s="277"/>
      <c r="I191" s="277"/>
      <c r="J191" s="277"/>
      <c r="K191" s="277"/>
      <c r="M191" s="277"/>
      <c r="O191" s="277"/>
      <c r="Q191" s="277"/>
      <c r="R191" s="277"/>
      <c r="S191" s="277"/>
      <c r="U191" s="277">
        <f t="shared" si="146"/>
        <v>75218.36</v>
      </c>
      <c r="W191" s="277">
        <v>75218.36</v>
      </c>
      <c r="X191" s="277"/>
      <c r="Y191" s="279">
        <v>0.2</v>
      </c>
      <c r="Z191" s="296"/>
      <c r="AA191" s="381">
        <f t="shared" si="127"/>
        <v>75218.36</v>
      </c>
      <c r="AB191" s="382">
        <v>1312.15</v>
      </c>
      <c r="AC191" s="381">
        <f>IF(AA191=" "," ", ROUND(+AA191*Y191/12,2))</f>
        <v>1253.6400000000001</v>
      </c>
      <c r="AD191" s="381">
        <f>AB191+AC191</f>
        <v>2565.79</v>
      </c>
      <c r="AE191" s="382">
        <v>1312.15</v>
      </c>
      <c r="AF191" s="381">
        <f>ROUND(AC191*$AC$1,2)</f>
        <v>1253.6400000000001</v>
      </c>
      <c r="AG191" s="381">
        <f>AE191+AF191</f>
        <v>2565.79</v>
      </c>
      <c r="AH191" s="281">
        <f t="shared" si="154"/>
        <v>0</v>
      </c>
      <c r="AI191" s="281">
        <v>0</v>
      </c>
      <c r="AJ191" s="281">
        <f>IF(AH191=" "," ", ROUND(+AH191*Y191/12,2))</f>
        <v>0</v>
      </c>
      <c r="AK191" s="281">
        <f>AI191+AJ191</f>
        <v>0</v>
      </c>
      <c r="AL191" s="281">
        <v>0</v>
      </c>
      <c r="AM191" s="281">
        <f>ROUND(AJ191*$AC$1,2)</f>
        <v>0</v>
      </c>
      <c r="AN191" s="281">
        <f t="shared" si="157"/>
        <v>0</v>
      </c>
      <c r="AO191" s="282">
        <f t="shared" si="158"/>
        <v>0</v>
      </c>
      <c r="AP191" s="282">
        <v>0</v>
      </c>
      <c r="AQ191" s="282">
        <f>IF(AO191=" "," ", ROUND(+AO191*Y191/12,2))</f>
        <v>0</v>
      </c>
      <c r="AR191" s="282">
        <f>AP191+AQ191</f>
        <v>0</v>
      </c>
      <c r="AS191" s="282">
        <v>0</v>
      </c>
      <c r="AT191" s="282">
        <f>ROUND(AQ191*$AC$1,2)</f>
        <v>0</v>
      </c>
      <c r="AU191" s="282">
        <f>AS191+AT191</f>
        <v>0</v>
      </c>
      <c r="AV191" s="283">
        <f t="shared" si="178"/>
        <v>0</v>
      </c>
      <c r="AW191" s="283">
        <v>0</v>
      </c>
      <c r="AX191" s="284">
        <f>IF(AV191=" "," ", ROUND(+AV191*Y191/12,2))</f>
        <v>0</v>
      </c>
      <c r="AY191" s="283">
        <f t="shared" si="164"/>
        <v>0</v>
      </c>
      <c r="AZ191" s="284">
        <v>0</v>
      </c>
      <c r="BA191" s="284">
        <f>ROUND(AX191*$AC$1,2)</f>
        <v>0</v>
      </c>
      <c r="BB191" s="283">
        <f>BA191+AZ191</f>
        <v>0</v>
      </c>
      <c r="BC191" s="285">
        <f t="shared" si="167"/>
        <v>0</v>
      </c>
      <c r="BD191" s="286">
        <v>0</v>
      </c>
      <c r="BE191" s="286">
        <f>IF(BC191=" "," ", ROUND(+BC191*Y191/12,2))</f>
        <v>0</v>
      </c>
      <c r="BF191" s="285">
        <f>BD191+BE191</f>
        <v>0</v>
      </c>
      <c r="BG191" s="286">
        <v>0</v>
      </c>
      <c r="BH191" s="286">
        <f>ROUND(BE191*$AC$1,2)</f>
        <v>0</v>
      </c>
      <c r="BI191" s="285">
        <f>BH191+BG191</f>
        <v>0</v>
      </c>
      <c r="BJ191" s="287">
        <f t="shared" si="172"/>
        <v>0</v>
      </c>
      <c r="BK191" s="288">
        <v>0</v>
      </c>
      <c r="BL191" s="288">
        <f>IF(BJ191=" "," ", ROUND(+BJ191*Y191/12,2))</f>
        <v>0</v>
      </c>
      <c r="BM191" s="288">
        <f>BK191+BL191</f>
        <v>0</v>
      </c>
      <c r="BN191" s="288">
        <v>0</v>
      </c>
      <c r="BO191" s="288">
        <f>ROUND(BL191*$AC$1,2)</f>
        <v>0</v>
      </c>
      <c r="BP191" s="287">
        <f>BN191+BO191</f>
        <v>0</v>
      </c>
      <c r="BQ191" s="297">
        <f t="shared" si="131"/>
        <v>0</v>
      </c>
      <c r="BR191" s="298">
        <v>0</v>
      </c>
      <c r="BS191" s="298">
        <f t="shared" si="179"/>
        <v>0</v>
      </c>
      <c r="BT191" s="298">
        <f>BR191+BS191</f>
        <v>0</v>
      </c>
      <c r="BU191" s="298">
        <v>0</v>
      </c>
      <c r="BV191" s="298">
        <f t="shared" si="180"/>
        <v>0</v>
      </c>
      <c r="BW191" s="297">
        <f>BU191+BV191</f>
        <v>0</v>
      </c>
      <c r="BX191" s="299">
        <f t="shared" si="136"/>
        <v>0</v>
      </c>
      <c r="BY191" s="300">
        <v>0</v>
      </c>
      <c r="BZ191" s="300">
        <f>IF(BX191=" "," ", ROUND(+BX191*Y191/12,2))</f>
        <v>0</v>
      </c>
      <c r="CA191" s="300">
        <f>BY191+BZ191</f>
        <v>0</v>
      </c>
      <c r="CB191" s="300">
        <v>0</v>
      </c>
      <c r="CC191" s="300">
        <f>ROUND(BZ191*$AC$1,2)</f>
        <v>0</v>
      </c>
      <c r="CD191" s="299">
        <f>CB191+CC191</f>
        <v>0</v>
      </c>
      <c r="CE191" s="401">
        <f t="shared" si="141"/>
        <v>0</v>
      </c>
      <c r="CF191" s="402">
        <v>0</v>
      </c>
      <c r="CG191" s="402">
        <f t="shared" si="151"/>
        <v>0</v>
      </c>
      <c r="CH191" s="402">
        <f t="shared" si="142"/>
        <v>0</v>
      </c>
      <c r="CI191" s="402">
        <v>0</v>
      </c>
      <c r="CJ191" s="402">
        <f>ROUND(CG191*$AC$1,2)</f>
        <v>0</v>
      </c>
      <c r="CK191" s="401">
        <f t="shared" si="143"/>
        <v>0</v>
      </c>
      <c r="CL191" s="301">
        <f t="shared" si="144"/>
        <v>75218.36</v>
      </c>
      <c r="CM191" s="302">
        <v>1312.15</v>
      </c>
      <c r="CN191" s="302">
        <f t="shared" si="147"/>
        <v>1253.6400000000001</v>
      </c>
      <c r="CO191" s="302">
        <f t="shared" si="148"/>
        <v>2565.79</v>
      </c>
      <c r="CP191" s="302">
        <v>1312.17</v>
      </c>
      <c r="CQ191" s="302">
        <f>ROUND(CN191*$AC$1,2)+0.02</f>
        <v>1253.6600000000001</v>
      </c>
      <c r="CR191" s="301">
        <f t="shared" si="150"/>
        <v>2565.83</v>
      </c>
    </row>
    <row r="192" spans="1:96" ht="15.75" thickBot="1">
      <c r="A192"/>
      <c r="B192"/>
      <c r="C192" s="164" t="s">
        <v>231</v>
      </c>
      <c r="D192" s="151"/>
      <c r="E192" s="304">
        <f>SUM(E9:E191)</f>
        <v>288410.61999999994</v>
      </c>
      <c r="F192" s="304"/>
      <c r="G192" s="304">
        <f>SUM(G9:G191)</f>
        <v>209240.05000000002</v>
      </c>
      <c r="H192" s="304"/>
      <c r="I192" s="304">
        <f>SUM(I9:I191)</f>
        <v>788347.57999999984</v>
      </c>
      <c r="J192" s="304"/>
      <c r="K192" s="304">
        <f>SUM(K9:K191)</f>
        <v>1156549.56</v>
      </c>
      <c r="L192" s="304"/>
      <c r="M192" s="304">
        <f>SUM(M9:M191)</f>
        <v>1042123.1599999998</v>
      </c>
      <c r="N192" s="304"/>
      <c r="O192" s="304">
        <f>SUM(O9:O191)</f>
        <v>343401.83000000019</v>
      </c>
      <c r="P192" s="304"/>
      <c r="Q192" s="304">
        <f>SUM(Q9:Q191)</f>
        <v>136775.08000000002</v>
      </c>
      <c r="R192" s="304"/>
      <c r="S192" s="304">
        <f>SUM(S9:S191)</f>
        <v>64235.959999999905</v>
      </c>
      <c r="T192" s="304"/>
      <c r="U192" s="304">
        <f>SUM(U9:U191)</f>
        <v>201990.32</v>
      </c>
      <c r="V192" s="304"/>
      <c r="W192" s="304">
        <f>SUM(W9:W191)</f>
        <v>4231074.1599999983</v>
      </c>
      <c r="X192" s="304"/>
      <c r="Y192" s="304"/>
      <c r="Z192" s="304"/>
      <c r="AA192" s="307">
        <f t="shared" ref="AA192:CL192" si="181">SUM(AA9:AA191)</f>
        <v>4231074.1599999983</v>
      </c>
      <c r="AB192" s="307">
        <f t="shared" si="181"/>
        <v>4163828.100000002</v>
      </c>
      <c r="AC192" s="307">
        <f t="shared" si="181"/>
        <v>70517.890000000014</v>
      </c>
      <c r="AD192" s="307">
        <f t="shared" si="181"/>
        <v>4234345.990000003</v>
      </c>
      <c r="AE192" s="307">
        <f t="shared" si="181"/>
        <v>4107697.1999999988</v>
      </c>
      <c r="AF192" s="307">
        <f t="shared" si="181"/>
        <v>70517.890000000014</v>
      </c>
      <c r="AG192" s="307">
        <f t="shared" si="181"/>
        <v>4178215.089999998</v>
      </c>
      <c r="AH192" s="305">
        <f t="shared" si="181"/>
        <v>288410.61999999994</v>
      </c>
      <c r="AI192" s="305">
        <f t="shared" si="181"/>
        <v>457740.77999999997</v>
      </c>
      <c r="AJ192" s="305">
        <f t="shared" si="181"/>
        <v>4806.82</v>
      </c>
      <c r="AK192" s="305">
        <f t="shared" si="181"/>
        <v>462547.60000000003</v>
      </c>
      <c r="AL192" s="305">
        <f t="shared" si="181"/>
        <v>451325.60999999993</v>
      </c>
      <c r="AM192" s="305">
        <f t="shared" si="181"/>
        <v>4806.82</v>
      </c>
      <c r="AN192" s="305">
        <f t="shared" si="181"/>
        <v>456132.43</v>
      </c>
      <c r="AO192" s="306">
        <f t="shared" si="181"/>
        <v>209240.05000000002</v>
      </c>
      <c r="AP192" s="306">
        <f t="shared" si="181"/>
        <v>304473.36999999994</v>
      </c>
      <c r="AQ192" s="306">
        <f t="shared" si="181"/>
        <v>3487.3299999999995</v>
      </c>
      <c r="AR192" s="306">
        <f t="shared" si="181"/>
        <v>307960.6999999999</v>
      </c>
      <c r="AS192" s="306">
        <f t="shared" si="181"/>
        <v>300233.88999999996</v>
      </c>
      <c r="AT192" s="306">
        <f t="shared" si="181"/>
        <v>3487.3299999999995</v>
      </c>
      <c r="AU192" s="306">
        <f t="shared" si="181"/>
        <v>303721.22000000009</v>
      </c>
      <c r="AV192" s="307">
        <f t="shared" si="181"/>
        <v>788347.57999999984</v>
      </c>
      <c r="AW192" s="307">
        <f t="shared" si="181"/>
        <v>975991.77</v>
      </c>
      <c r="AX192" s="307">
        <f t="shared" si="181"/>
        <v>13139.099999999999</v>
      </c>
      <c r="AY192" s="307">
        <f t="shared" si="181"/>
        <v>989130.87</v>
      </c>
      <c r="AZ192" s="307">
        <f t="shared" si="181"/>
        <v>962578.39000000013</v>
      </c>
      <c r="BA192" s="307">
        <f t="shared" si="181"/>
        <v>13139.099999999999</v>
      </c>
      <c r="BB192" s="307">
        <f t="shared" si="181"/>
        <v>975717.49000000034</v>
      </c>
      <c r="BC192" s="308">
        <f t="shared" si="181"/>
        <v>1156549.56</v>
      </c>
      <c r="BD192" s="308">
        <f t="shared" si="181"/>
        <v>1231062.8399999994</v>
      </c>
      <c r="BE192" s="308">
        <f t="shared" si="181"/>
        <v>19275.840000000004</v>
      </c>
      <c r="BF192" s="308">
        <f t="shared" si="181"/>
        <v>1250338.6799999992</v>
      </c>
      <c r="BG192" s="308">
        <f t="shared" si="181"/>
        <v>1214399.9699999995</v>
      </c>
      <c r="BH192" s="308">
        <f t="shared" si="181"/>
        <v>19275.840000000004</v>
      </c>
      <c r="BI192" s="308">
        <f t="shared" si="181"/>
        <v>1233675.81</v>
      </c>
      <c r="BJ192" s="309">
        <f t="shared" si="181"/>
        <v>1042123.1599999998</v>
      </c>
      <c r="BK192" s="309">
        <f t="shared" si="181"/>
        <v>884409.97999999975</v>
      </c>
      <c r="BL192" s="309">
        <f t="shared" si="181"/>
        <v>17368.73</v>
      </c>
      <c r="BM192" s="309">
        <f t="shared" si="181"/>
        <v>901778.70999999985</v>
      </c>
      <c r="BN192" s="309">
        <f t="shared" si="181"/>
        <v>872768.00000000012</v>
      </c>
      <c r="BO192" s="309">
        <f t="shared" si="181"/>
        <v>17368.73</v>
      </c>
      <c r="BP192" s="309">
        <f t="shared" si="181"/>
        <v>890136.7300000001</v>
      </c>
      <c r="BQ192" s="310">
        <f t="shared" si="181"/>
        <v>343401.83000000019</v>
      </c>
      <c r="BR192" s="310">
        <f t="shared" si="181"/>
        <v>226234.54</v>
      </c>
      <c r="BS192" s="310">
        <f t="shared" si="181"/>
        <v>5723.3799999999983</v>
      </c>
      <c r="BT192" s="310">
        <f t="shared" si="181"/>
        <v>231957.91999999993</v>
      </c>
      <c r="BU192" s="310">
        <f t="shared" si="181"/>
        <v>223375.68000000005</v>
      </c>
      <c r="BV192" s="310">
        <f t="shared" si="181"/>
        <v>5723.3699999999981</v>
      </c>
      <c r="BW192" s="310">
        <f t="shared" si="181"/>
        <v>229099.05000000002</v>
      </c>
      <c r="BX192" s="311">
        <f t="shared" si="181"/>
        <v>136775.08000000002</v>
      </c>
      <c r="BY192" s="311">
        <f t="shared" si="181"/>
        <v>66073.690000000017</v>
      </c>
      <c r="BZ192" s="311">
        <f t="shared" si="181"/>
        <v>2279.6099999999997</v>
      </c>
      <c r="CA192" s="311">
        <f t="shared" si="181"/>
        <v>68353.299999999988</v>
      </c>
      <c r="CB192" s="311">
        <f t="shared" si="181"/>
        <v>65295.220000000016</v>
      </c>
      <c r="CC192" s="311">
        <f t="shared" si="181"/>
        <v>2279.5499999999997</v>
      </c>
      <c r="CD192" s="311">
        <f t="shared" si="181"/>
        <v>67574.76999999999</v>
      </c>
      <c r="CE192" s="403">
        <f t="shared" si="181"/>
        <v>64235.959999999905</v>
      </c>
      <c r="CF192" s="403">
        <f t="shared" si="181"/>
        <v>13899.610000000002</v>
      </c>
      <c r="CG192" s="403">
        <f t="shared" si="181"/>
        <v>1070.5899999999999</v>
      </c>
      <c r="CH192" s="403">
        <f t="shared" si="181"/>
        <v>14970.200000000003</v>
      </c>
      <c r="CI192" s="403">
        <f t="shared" si="181"/>
        <v>13781.1</v>
      </c>
      <c r="CJ192" s="403">
        <f t="shared" si="181"/>
        <v>1070.6399999999999</v>
      </c>
      <c r="CK192" s="403">
        <f t="shared" si="181"/>
        <v>14851.740000000002</v>
      </c>
      <c r="CL192" s="230">
        <f t="shared" si="181"/>
        <v>201990.32</v>
      </c>
      <c r="CM192" s="230">
        <f t="shared" ref="CM192:CR192" si="182">SUM(CM9:CM191)</f>
        <v>3941.52</v>
      </c>
      <c r="CN192" s="230">
        <f t="shared" si="182"/>
        <v>3366.4900000000007</v>
      </c>
      <c r="CO192" s="230">
        <f t="shared" si="182"/>
        <v>7308.0099999999984</v>
      </c>
      <c r="CP192" s="230">
        <f t="shared" si="182"/>
        <v>3939.34</v>
      </c>
      <c r="CQ192" s="230">
        <f t="shared" si="182"/>
        <v>3366.51</v>
      </c>
      <c r="CR192" s="230">
        <f t="shared" si="182"/>
        <v>7305.8499999999995</v>
      </c>
    </row>
    <row r="193" spans="1:40" ht="15.75" thickTop="1">
      <c r="A193"/>
      <c r="B193"/>
      <c r="C193" s="164"/>
      <c r="D193" s="16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 s="164"/>
      <c r="Z193" s="164"/>
      <c r="AA193" s="371"/>
      <c r="AB193" s="371"/>
      <c r="AC193" s="371"/>
      <c r="AD193" s="371"/>
      <c r="AE193" s="371"/>
      <c r="AF193" s="371"/>
      <c r="AG193" s="371"/>
      <c r="AH193" s="165"/>
      <c r="AI193" s="165"/>
      <c r="AJ193" s="312"/>
      <c r="AK193" s="165"/>
      <c r="AL193" s="165"/>
      <c r="AM193" s="165"/>
      <c r="AN193" s="165"/>
    </row>
    <row r="194" spans="1:40">
      <c r="A194"/>
      <c r="B194"/>
      <c r="C194" s="164"/>
      <c r="D194" s="163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 s="164"/>
      <c r="Z194" s="164"/>
      <c r="AA194" s="383">
        <f>AH192+AO192+AV192+BC192+BJ192+BQ192+BX192+CE192+CL192</f>
        <v>4231074.1599999992</v>
      </c>
      <c r="AB194" s="383">
        <f t="shared" ref="AB194:AG194" si="183">AI192+AP192+AW192+BD192+BK192+BR192+BY192+CF192+CM192</f>
        <v>4163828.0999999992</v>
      </c>
      <c r="AC194" s="383">
        <f>AJ192+AQ192+AX192+BE192+BL192+BS192+BZ192+CG192+CN192</f>
        <v>70517.89</v>
      </c>
      <c r="AD194" s="383">
        <f>AK192+AR192+AY192+BF192+BM192+BT192+CA192+CH192+CO192</f>
        <v>4234345.9899999993</v>
      </c>
      <c r="AE194" s="383">
        <f t="shared" si="183"/>
        <v>4107697.1999999997</v>
      </c>
      <c r="AF194" s="383">
        <f t="shared" si="183"/>
        <v>70517.89</v>
      </c>
      <c r="AG194" s="383">
        <f t="shared" si="183"/>
        <v>4178215.0900000008</v>
      </c>
      <c r="AH194" s="165"/>
      <c r="AI194" s="165"/>
      <c r="AJ194" s="312"/>
      <c r="AK194" s="165"/>
      <c r="AL194" s="165"/>
      <c r="AM194" s="165"/>
      <c r="AN194" s="165"/>
    </row>
    <row r="195" spans="1:40">
      <c r="A195"/>
      <c r="B195"/>
      <c r="C195" s="164"/>
      <c r="D195" s="163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 s="164"/>
      <c r="Z195" s="164"/>
      <c r="AA195" s="383"/>
      <c r="AB195" s="383"/>
      <c r="AC195" s="383"/>
      <c r="AD195" s="383"/>
      <c r="AE195" s="383"/>
      <c r="AF195" s="383"/>
      <c r="AG195" s="383"/>
      <c r="AH195" s="165"/>
      <c r="AI195" s="165"/>
      <c r="AJ195" s="312"/>
      <c r="AK195" s="165"/>
      <c r="AL195" s="165"/>
      <c r="AM195" s="165"/>
      <c r="AN195" s="165"/>
    </row>
    <row r="196" spans="1:40">
      <c r="A196"/>
      <c r="B196"/>
      <c r="C196" s="313"/>
      <c r="D196" s="163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 s="164"/>
      <c r="Z196" s="164"/>
      <c r="AA196" s="383">
        <f>AA192-AA194</f>
        <v>0</v>
      </c>
      <c r="AB196" s="383">
        <f t="shared" ref="AB196:AG196" si="184">AB192-AB194</f>
        <v>0</v>
      </c>
      <c r="AC196" s="383">
        <f t="shared" si="184"/>
        <v>0</v>
      </c>
      <c r="AD196" s="383">
        <f t="shared" si="184"/>
        <v>0</v>
      </c>
      <c r="AE196" s="383">
        <f t="shared" si="184"/>
        <v>0</v>
      </c>
      <c r="AF196" s="383">
        <f t="shared" si="184"/>
        <v>0</v>
      </c>
      <c r="AG196" s="383">
        <f t="shared" si="184"/>
        <v>0</v>
      </c>
      <c r="AH196" s="165"/>
      <c r="AI196" s="165"/>
      <c r="AJ196" s="312"/>
      <c r="AK196" s="165"/>
      <c r="AL196" s="165"/>
      <c r="AM196" s="165"/>
      <c r="AN196" s="165"/>
    </row>
    <row r="197" spans="1:40">
      <c r="A197"/>
      <c r="B197"/>
      <c r="D197" s="314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 s="164"/>
      <c r="Z197" s="164"/>
      <c r="AA197" s="371"/>
      <c r="AB197" s="371"/>
      <c r="AC197" s="371"/>
      <c r="AD197" s="371"/>
      <c r="AF197" s="384" t="s">
        <v>232</v>
      </c>
      <c r="AG197" s="186"/>
      <c r="AH197" s="165"/>
      <c r="AI197" s="165"/>
      <c r="AJ197" s="312"/>
      <c r="AK197" s="165"/>
      <c r="AL197" s="165"/>
      <c r="AM197" s="165"/>
      <c r="AN197" s="165"/>
    </row>
    <row r="198" spans="1:40">
      <c r="A198"/>
      <c r="B198"/>
      <c r="C198" s="315" t="s">
        <v>233</v>
      </c>
      <c r="D198" s="163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 s="164"/>
      <c r="Z198" s="164"/>
      <c r="AA198" s="371"/>
      <c r="AB198" s="383"/>
      <c r="AC198" s="383"/>
      <c r="AD198" s="371"/>
      <c r="AE198" s="371" t="s">
        <v>141</v>
      </c>
      <c r="AF198" s="383">
        <f>SUM(AF9:AF69)</f>
        <v>20772.93</v>
      </c>
      <c r="AG198" s="385"/>
      <c r="AH198" s="165"/>
      <c r="AI198" s="165"/>
      <c r="AJ198" s="312"/>
      <c r="AK198" s="165"/>
      <c r="AL198" s="165"/>
      <c r="AM198" s="165"/>
      <c r="AN198" s="165"/>
    </row>
    <row r="199" spans="1:40">
      <c r="A199"/>
      <c r="B199"/>
      <c r="C199" s="315" t="s">
        <v>251</v>
      </c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 s="164"/>
      <c r="Z199" s="164"/>
      <c r="AA199" s="371"/>
      <c r="AB199" s="371"/>
      <c r="AC199" s="371"/>
      <c r="AD199" s="371"/>
      <c r="AE199" s="371" t="s">
        <v>229</v>
      </c>
      <c r="AF199" s="383">
        <f>SUM(AF70:AF130)</f>
        <v>35386.17</v>
      </c>
      <c r="AG199" s="385"/>
      <c r="AH199" s="165"/>
      <c r="AI199" s="165"/>
      <c r="AJ199" s="312"/>
      <c r="AK199" s="165"/>
      <c r="AL199" s="165"/>
      <c r="AM199" s="165"/>
      <c r="AN199" s="165"/>
    </row>
    <row r="200" spans="1:40">
      <c r="A200"/>
      <c r="B200"/>
      <c r="C200" s="164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 s="164"/>
      <c r="Z200" s="164"/>
      <c r="AA200" s="371"/>
      <c r="AB200" s="371"/>
      <c r="AC200" s="371"/>
      <c r="AD200" s="371"/>
      <c r="AE200" s="371" t="s">
        <v>230</v>
      </c>
      <c r="AF200" s="383">
        <f>SUM(AF131:AF191)</f>
        <v>14358.789999999999</v>
      </c>
      <c r="AG200" s="385"/>
      <c r="AH200" s="165"/>
      <c r="AI200" s="165"/>
      <c r="AJ200" s="312"/>
      <c r="AK200" s="165"/>
      <c r="AL200" s="165"/>
      <c r="AM200" s="165"/>
      <c r="AN200" s="165"/>
    </row>
    <row r="201" spans="1:40" ht="15.75" thickBot="1">
      <c r="C201" s="315" t="s">
        <v>235</v>
      </c>
      <c r="D201" s="316" t="s">
        <v>236</v>
      </c>
      <c r="AE201" s="371"/>
      <c r="AF201" s="386">
        <f>SUM(AF198:AF200)</f>
        <v>70517.89</v>
      </c>
      <c r="AG201" s="385"/>
      <c r="AJ201" s="312"/>
    </row>
    <row r="202" spans="1:40" ht="15.75" thickTop="1">
      <c r="C202" s="317" t="s">
        <v>237</v>
      </c>
      <c r="D202" s="316" t="s">
        <v>238</v>
      </c>
      <c r="AJ202" s="312"/>
    </row>
    <row r="203" spans="1:40">
      <c r="D203" s="316"/>
      <c r="AD203" s="387"/>
      <c r="AE203" s="387"/>
      <c r="AF203" s="387"/>
      <c r="AG203" s="387"/>
      <c r="AJ203" s="312"/>
    </row>
    <row r="204" spans="1:40">
      <c r="C204" s="318"/>
      <c r="AC204" s="371"/>
      <c r="AE204" s="371"/>
      <c r="AF204" s="388"/>
      <c r="AG204" s="388"/>
      <c r="AJ204" s="312"/>
    </row>
    <row r="205" spans="1:40">
      <c r="AC205" s="371"/>
      <c r="AE205" s="371"/>
      <c r="AF205" s="388"/>
      <c r="AG205" s="388"/>
      <c r="AJ205" s="312"/>
    </row>
    <row r="206" spans="1:40">
      <c r="AC206" s="371"/>
      <c r="AE206" s="371"/>
      <c r="AF206" s="388"/>
      <c r="AG206" s="388"/>
      <c r="AJ206" s="312"/>
    </row>
    <row r="207" spans="1:40">
      <c r="AJ207" s="312"/>
    </row>
    <row r="208" spans="1:40">
      <c r="AJ208" s="312"/>
    </row>
    <row r="209" spans="36:36">
      <c r="AJ209" s="312"/>
    </row>
    <row r="210" spans="36:36">
      <c r="AJ210" s="312"/>
    </row>
    <row r="211" spans="36:36">
      <c r="AJ211" s="312"/>
    </row>
    <row r="212" spans="36:36">
      <c r="AJ212" s="312"/>
    </row>
    <row r="213" spans="36:36">
      <c r="AJ213" s="312"/>
    </row>
    <row r="214" spans="36:36">
      <c r="AJ214" s="312"/>
    </row>
    <row r="215" spans="36:36">
      <c r="AJ215" s="312"/>
    </row>
    <row r="216" spans="36:36">
      <c r="AJ216" s="312"/>
    </row>
    <row r="217" spans="36:36">
      <c r="AJ217" s="312"/>
    </row>
    <row r="218" spans="36:36">
      <c r="AJ218" s="312"/>
    </row>
  </sheetData>
  <mergeCells count="10">
    <mergeCell ref="BQ3:BS3"/>
    <mergeCell ref="BX3:BZ3"/>
    <mergeCell ref="CE3:CG3"/>
    <mergeCell ref="CL3:CN3"/>
    <mergeCell ref="AA3:AC3"/>
    <mergeCell ref="AH3:AJ3"/>
    <mergeCell ref="AO3:AQ3"/>
    <mergeCell ref="AV3:AX3"/>
    <mergeCell ref="BC3:BE3"/>
    <mergeCell ref="BJ3:BL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WQ+e0JDRjY5NkRDLTBGRjktNDVFRS1CMDNDLTczRjMwMjkxNTU5Rn08L2lkPjxWYWxpZD50cnVlPC9WYWxpZD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HMzODM3ODE8L1VzZXJOYW1lPjxEYXRlVGltZT4zLzEyLzIwMjYgMzo0Njo1NyBQTTwvRGF0ZVRpbWU+PExhYmVsU3RyaW5nPkFFUCBJbnRlcm5hbDwvTGFiZWxTdHJpbmc+PC9pdGVtPjwvbGFiZWxIaXN0b3J5Pg==</Value>
  <Signature xmlns="http://www.w3.org/2000/09/xmldsig#">
    <SignedInfo>
      <CanonicalizationMethod Algorithm="http://www.w3.org/TR/2001/REC-xml-c14n-20010315"/>
      <SignatureMethod Algorithm="http://www.w3.org/2001/04/xmldsig-more#rsa-sha256"/>
      <Reference URI="">
        <Transforms>
          <Transform Algorithm="http://www.w3.org/2000/09/xmldsig#enveloped-signature"/>
        </Transforms>
        <DigestMethod Algorithm="http://www.w3.org/2001/04/xmlenc#sha256"/>
        <DigestValue>NBdnJL6zY05srYy76VQtW5VQAhbFROjEIK6vbXVNCIg=</DigestValue>
      </Reference>
      <Reference URI="#CLASSIFICATIONHISTORY">
        <DigestMethod Algorithm="http://www.w3.org/2001/04/xmlenc#sha256"/>
        <DigestValue>gY/w5qyL3qMvG+g6AU8xnO4Witle+7I9utyxX1UtfKo=</DigestValue>
      </Reference>
    </SignedInfo>
    <SignatureValue>sbgJtqasHeQj6VTs20udWd97zpOYOCjDUlGVnBhAHXLhcLuLzkrywa9UR96nmmvbx6XpSAcOfRGkXVdbVFWSKQ==</SignatureValue>
    <Object Id="CLASSIFICATIONHISTORY">
      <ArrayOfString xmlns:xsd="http://www.w3.org/2001/XMLSchema" xmlns:xsi="http://www.w3.org/2001/XMLSchema-instance" xmlns="">
        <string>zc3t+Y1wPJ+LNqFwX5mZOccmfSfKjQKL</string>
      </ArrayOfString>
    </Object>
  </Signatur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  <element uid="d14f5c36-f44a-4315-b438-005cfe8f069f" value=""/>
</sisl>
</file>

<file path=customXml/itemProps1.xml><?xml version="1.0" encoding="utf-8"?>
<ds:datastoreItem xmlns:ds="http://schemas.openxmlformats.org/officeDocument/2006/customXml" ds:itemID="{BCF696DC-0FF9-45EE-B03C-73F30291559F}">
  <ds:schemaRefs>
    <ds:schemaRef ds:uri="http://www.w3.org/2001/XMLSchema"/>
    <ds:schemaRef ds:uri="http://www.boldonjames.com/2016/02/Classifier/internal/wrappedLabelHistory"/>
    <ds:schemaRef ds:uri="http://www.w3.org/2000/09/xmldsig#"/>
    <ds:schemaRef ds:uri=""/>
  </ds:schemaRefs>
</ds:datastoreItem>
</file>

<file path=customXml/itemProps2.xml><?xml version="1.0" encoding="utf-8"?>
<ds:datastoreItem xmlns:ds="http://schemas.openxmlformats.org/officeDocument/2006/customXml" ds:itemID="{49472D53-51E5-4F1D-BFD8-F56DB271874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NERC Depreciation Expense</vt:lpstr>
      <vt:lpstr>NERC at 062025</vt:lpstr>
      <vt:lpstr>NERC at 122025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J.D. Cullop</dc:creator>
  <cp:lastModifiedBy>J.D. Cullop</cp:lastModifiedBy>
  <dcterms:created xsi:type="dcterms:W3CDTF">2026-03-12T15:31:43Z</dcterms:created>
  <dcterms:modified xsi:type="dcterms:W3CDTF">2026-03-31T14:27:51Z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d0f86445-abae-4c35-936f-2b01acabad48</vt:lpwstr>
  </property>
  <property fmtid="{D5CDD505-2E9C-101B-9397-08002B2CF9AE}" pid="3" name="bjClsUserRVM">
    <vt:lpwstr>[]</vt:lpwstr>
  </property>
  <property fmtid="{D5CDD505-2E9C-101B-9397-08002B2CF9AE}" pid="4" name="bjSaver">
    <vt:lpwstr>U7bCFXZ+jPoRXT7ibvnAQbE5NnsCQXB+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uid="50c31824-0780-4910-87d1-eaaffd182d42" value="" /&gt;&lt;element uid="d14f5c36-f44a-4315-b438-005cfe8f069f" value="" /&gt;&lt;/sisl&gt;</vt:lpwstr>
  </property>
  <property fmtid="{D5CDD505-2E9C-101B-9397-08002B2CF9AE}" pid="7" name="bjDocumentSecurityLabel">
    <vt:lpwstr>AEP Internal</vt:lpwstr>
  </property>
  <property fmtid="{D5CDD505-2E9C-101B-9397-08002B2CF9AE}" pid="8" name="MSIP_Label_69f43042-6bda-44b2-91eb-eca3d3d484f4_SiteId">
    <vt:lpwstr>15f3c881-6b03-4ff6-8559-77bf5177818f</vt:lpwstr>
  </property>
  <property fmtid="{D5CDD505-2E9C-101B-9397-08002B2CF9AE}" pid="9" name="MSIP_Label_69f43042-6bda-44b2-91eb-eca3d3d484f4_Name">
    <vt:lpwstr>AEP Internal</vt:lpwstr>
  </property>
  <property fmtid="{D5CDD505-2E9C-101B-9397-08002B2CF9AE}" pid="10" name="MSIP_Label_69f43042-6bda-44b2-91eb-eca3d3d484f4_Enabled">
    <vt:lpwstr>true</vt:lpwstr>
  </property>
  <property fmtid="{D5CDD505-2E9C-101B-9397-08002B2CF9AE}" pid="11" name="bjpmDocIH">
    <vt:lpwstr>UlCBV6MZkbRiHma6CQZ9UtsxQkWfju0H</vt:lpwstr>
  </property>
  <property fmtid="{D5CDD505-2E9C-101B-9397-08002B2CF9AE}" pid="12" name="bjLabelHistoryID">
    <vt:lpwstr>{BCF696DC-0FF9-45EE-B03C-73F30291559F}</vt:lpwstr>
  </property>
</Properties>
</file>