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<sst xmlns="http://schemas.openxmlformats.org/spreadsheetml/2006/main" count="59" uniqueCount="48">
  <si>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Calculation of OATT Adjustment - Transmission (Bulk and Subtransmission) Net  Revenue Requirements</t>
  </si>
  <si>
    <t>Total</t>
  </si>
  <si>
    <t>Proposed</t>
  </si>
  <si>
    <t>Transmission</t>
  </si>
  <si>
    <t>Total Other</t>
  </si>
  <si>
    <t>Less:</t>
  </si>
  <si>
    <t>Less: Other</t>
  </si>
  <si>
    <t>Required</t>
  </si>
  <si>
    <t>Rate</t>
  </si>
  <si>
    <t>Class Rate</t>
  </si>
  <si>
    <t>Net Operating</t>
  </si>
  <si>
    <t>Agreement</t>
  </si>
  <si>
    <t>Expenses</t>
  </si>
  <si>
    <t>AFUDC</t>
  </si>
  <si>
    <t>Operating</t>
  </si>
  <si>
    <t>Revenue</t>
  </si>
  <si>
    <t>Base</t>
  </si>
  <si>
    <t>of Return</t>
  </si>
  <si>
    <t>Expenses*</t>
  </si>
  <si>
    <t>Offsets</t>
  </si>
  <si>
    <t>from Sales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</si>
  <si>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</si>
  <si>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</si>
  <si>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</si>
  <si>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</si>
  <si>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</si>
  <si>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</si>
  <si>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</si>
  <si>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</si>
  <si>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</si>
  <si>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(2) x (3)</t>
  </si>
  <si>
    <t>(4)+(5)+(6)-(7)-(8)</t>
  </si>
  <si>
    <t xml:space="preserve"> </t>
  </si>
  <si>
    <t>* Transmission Owner Revenue Credit</t>
  </si>
  <si>
    <t xml:space="preserve"> Current</t>
  </si>
  <si>
    <t>Class</t>
  </si>
  <si>
    <t>RS</t>
  </si>
  <si>
    <t>SGS</t>
  </si>
  <si>
    <t>MGS</t>
  </si>
  <si>
    <t>LGS</t>
  </si>
  <si>
    <t>QP</t>
  </si>
  <si>
    <t>CIP-TOD</t>
  </si>
  <si>
    <t>MW</t>
  </si>
  <si>
    <t>OL</t>
  </si>
  <si>
    <t>SL</t>
  </si>
  <si>
    <t xml:space="preserve">       Total</t>
  </si>
  <si>
    <t>Income</t>
  </si>
  <si>
    <t xml:space="preserve">      Gross Rev Conversion Factor: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</si>
</sst>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55" applyFont="1" applyAlignment="1">
      <alignment horizontal="center"/>
    </xf>
    <xf numFmtId="0" fontId="19" fillId="0" borderId="0" xfId="55" applyFont="1" applyAlignment="1">
      <alignment/>
    </xf>
    <xf numFmtId="0" fontId="20" fillId="0" borderId="0" xfId="55" applyFont="1" applyAlignment="1">
      <alignment horizontal="center" vertical="center"/>
    </xf>
    <xf numFmtId="0" fontId="20" fillId="0" borderId="0" xfId="55" applyFont="1" applyAlignment="1">
      <alignment horizontal="center" vertical="center"/>
    </xf>
    <xf numFmtId="0" fontId="20" fillId="0" borderId="0" xfId="55" applyFont="1" applyAlignment="1">
      <alignment horizontal="center"/>
    </xf>
    <xf numFmtId="0" fontId="21" fillId="0" borderId="0" xfId="55" applyFont="1" applyAlignment="1" quotePrefix="1">
      <alignment horizontal="center"/>
    </xf>
    <xf numFmtId="37" fontId="19" fillId="0" borderId="0" xfId="55" applyNumberFormat="1" applyFont="1" applyAlignment="1">
      <alignment/>
    </xf>
    <xf numFmtId="10" fontId="19" fillId="0" borderId="0" xfId="58" applyNumberFormat="1" applyFont="1" applyAlignment="1">
      <alignment/>
    </xf>
    <xf numFmtId="37" fontId="19" fillId="0" borderId="10" xfId="55" applyNumberFormat="1" applyFont="1" applyBorder="1" applyAlignment="1">
      <alignment/>
    </xf>
    <xf numFmtId="0" fontId="19" fillId="0" borderId="10" xfId="55" applyFont="1" applyBorder="1" applyAlignment="1">
      <alignment/>
    </xf>
    <xf numFmtId="10" fontId="19" fillId="0" borderId="10" xfId="58" applyNumberFormat="1" applyFont="1" applyBorder="1" applyAlignment="1">
      <alignment/>
    </xf>
    <xf numFmtId="0" fontId="19" fillId="0" borderId="0" xfId="55" applyFont="1" applyAlignment="1">
      <alignment horizontal="left"/>
    </xf>
    <xf numFmtId="164" fontId="19" fillId="0" borderId="0" xfId="55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8.8515625" style="0" customWidth="1"/>
    <col min="2" max="2" width="3.7109375" style="0" customWidth="1"/>
    <col min="3" max="3" width="8.8515625" style="0" bestFit="1" customWidth="1"/>
    <col min="4" max="4" width="1.28515625" style="0" customWidth="1"/>
    <col min="5" max="5" width="12.8515625" style="0" customWidth="1"/>
    <col min="6" max="6" width="1.28515625" style="0" customWidth="1"/>
    <col min="7" max="7" width="12.00390625" style="0" customWidth="1"/>
    <col min="8" max="8" width="1.28515625" style="0" customWidth="1"/>
    <col min="9" max="9" width="13.7109375" style="0" bestFit="1" customWidth="1"/>
    <col min="10" max="10" width="1.28515625" style="0" customWidth="1"/>
    <col min="11" max="11" width="12.8515625" style="0" bestFit="1" customWidth="1"/>
    <col min="12" max="12" width="1.28515625" style="0" customWidth="1"/>
    <col min="13" max="13" width="13.421875" style="0" bestFit="1" customWidth="1"/>
    <col min="14" max="14" width="1.28515625" style="0" customWidth="1"/>
    <col min="15" max="15" width="11.7109375" style="0" bestFit="1" customWidth="1"/>
    <col min="16" max="16" width="1.28515625" style="0" customWidth="1"/>
    <col min="17" max="17" width="11.7109375" style="0" bestFit="1" customWidth="1"/>
    <col min="18" max="18" width="1.28515625" style="0" customWidth="1"/>
    <col min="19" max="19" width="13.421875" style="0" bestFit="1" customWidth="1"/>
  </cols>
  <sheetData>
    <row r="1" spans="1:19" ht="14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>
      <c r="A3" s="1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4.25">
      <c r="A5" s="5"/>
      <c r="B5" s="5"/>
      <c r="C5" s="5"/>
      <c r="D5" s="5"/>
      <c r="E5" s="5" t="s">
        <v>1</v>
      </c>
      <c r="F5" s="5"/>
      <c r="G5" s="5" t="s">
        <v>2</v>
      </c>
      <c r="H5" s="5"/>
      <c r="I5" s="5" t="s">
        <v>2</v>
      </c>
      <c r="J5" s="5"/>
      <c r="K5" s="5" t="s">
        <v>3</v>
      </c>
      <c r="L5" s="5"/>
      <c r="M5" s="5" t="s">
        <v>4</v>
      </c>
      <c r="N5" s="5"/>
      <c r="O5" s="5" t="s">
        <v>5</v>
      </c>
      <c r="P5" s="5"/>
      <c r="Q5" s="5" t="s">
        <v>6</v>
      </c>
      <c r="R5" s="5"/>
      <c r="S5" s="5" t="s">
        <v>7</v>
      </c>
    </row>
    <row r="6" spans="1:19" ht="14.25">
      <c r="A6" s="1"/>
      <c r="B6" s="2"/>
      <c r="C6" s="5" t="s">
        <v>34</v>
      </c>
      <c r="D6" s="5"/>
      <c r="E6" s="5" t="s">
        <v>8</v>
      </c>
      <c r="F6" s="5"/>
      <c r="G6" s="5" t="s">
        <v>9</v>
      </c>
      <c r="H6" s="5"/>
      <c r="I6" s="5" t="s">
        <v>10</v>
      </c>
      <c r="J6" s="2"/>
      <c r="K6" s="5" t="s">
        <v>11</v>
      </c>
      <c r="L6" s="5"/>
      <c r="M6" s="5" t="s">
        <v>12</v>
      </c>
      <c r="N6" s="5"/>
      <c r="O6" s="5" t="s">
        <v>13</v>
      </c>
      <c r="P6" s="2"/>
      <c r="Q6" s="5" t="s">
        <v>14</v>
      </c>
      <c r="R6" s="5"/>
      <c r="S6" s="5" t="s">
        <v>15</v>
      </c>
    </row>
    <row r="7" spans="1:19" ht="14.25">
      <c r="A7" s="1"/>
      <c r="B7" s="2"/>
      <c r="C7" s="5" t="s">
        <v>35</v>
      </c>
      <c r="D7" s="5"/>
      <c r="E7" s="5" t="s">
        <v>16</v>
      </c>
      <c r="F7" s="5"/>
      <c r="G7" s="5" t="s">
        <v>17</v>
      </c>
      <c r="H7" s="5"/>
      <c r="I7" s="5" t="s">
        <v>46</v>
      </c>
      <c r="J7" s="2"/>
      <c r="K7" s="5" t="s">
        <v>18</v>
      </c>
      <c r="L7" s="5"/>
      <c r="M7" s="5" t="s">
        <v>2</v>
      </c>
      <c r="N7" s="5"/>
      <c r="O7" s="5" t="s">
        <v>19</v>
      </c>
      <c r="P7" s="2"/>
      <c r="Q7" s="5" t="s">
        <v>15</v>
      </c>
      <c r="R7" s="5"/>
      <c r="S7" s="5" t="s">
        <v>20</v>
      </c>
    </row>
    <row r="8" spans="1:19" ht="14.25">
      <c r="A8" s="1"/>
      <c r="B8" s="2"/>
      <c r="C8" s="1" t="s">
        <v>21</v>
      </c>
      <c r="D8" s="1"/>
      <c r="E8" s="1" t="s">
        <v>22</v>
      </c>
      <c r="F8" s="1"/>
      <c r="G8" s="1" t="s">
        <v>23</v>
      </c>
      <c r="H8" s="1">
        <v>0</v>
      </c>
      <c r="I8" s="1" t="s">
        <v>24</v>
      </c>
      <c r="J8" s="2"/>
      <c r="K8" s="1" t="s">
        <v>25</v>
      </c>
      <c r="L8" s="1"/>
      <c r="M8" s="1" t="s">
        <v>26</v>
      </c>
      <c r="N8" s="1">
        <v>0</v>
      </c>
      <c r="O8" s="1" t="s">
        <v>27</v>
      </c>
      <c r="P8" s="2"/>
      <c r="Q8" s="1" t="s">
        <v>28</v>
      </c>
      <c r="R8" s="1"/>
      <c r="S8" s="1" t="s">
        <v>29</v>
      </c>
    </row>
    <row r="9" spans="1:19" ht="14.25">
      <c r="A9" s="1"/>
      <c r="B9" s="2"/>
      <c r="C9" s="1"/>
      <c r="D9" s="1"/>
      <c r="E9" s="1"/>
      <c r="F9" s="1"/>
      <c r="G9" s="1"/>
      <c r="H9" s="1"/>
      <c r="I9" s="6" t="s">
        <v>30</v>
      </c>
      <c r="J9" s="2"/>
      <c r="K9" s="1"/>
      <c r="L9" s="1"/>
      <c r="M9" s="1"/>
      <c r="N9" s="1"/>
      <c r="O9" s="1"/>
      <c r="P9" s="2"/>
      <c r="Q9" s="1"/>
      <c r="R9" s="1"/>
      <c r="S9" s="6" t="s">
        <v>31</v>
      </c>
    </row>
    <row r="10" spans="1:19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4.25">
      <c r="A11" s="1">
        <v>0</v>
      </c>
      <c r="B11" s="2"/>
      <c r="C11" s="2" t="s">
        <v>36</v>
      </c>
      <c r="D11" s="2"/>
      <c r="E11" s="7">
        <v>141054240.48560694</v>
      </c>
      <c r="F11" s="2"/>
      <c r="G11" s="8">
        <v>0.04300655948585066</v>
      </c>
      <c r="H11" s="2"/>
      <c r="I11" s="7">
        <f>E11*G11</f>
        <v>6066257.584175739</v>
      </c>
      <c r="J11" s="2"/>
      <c r="K11" s="7">
        <v>-26875533.013752125</v>
      </c>
      <c r="L11" s="2"/>
      <c r="M11" s="7">
        <v>13548491.74310721</v>
      </c>
      <c r="N11" s="2"/>
      <c r="O11" s="7">
        <v>889766.8427647293</v>
      </c>
      <c r="P11" s="2"/>
      <c r="Q11" s="7">
        <v>-246620.48472906323</v>
      </c>
      <c r="R11" s="2"/>
      <c r="S11" s="7">
        <f>I11+K11+M11-O11-Q11</f>
        <v>-7903930.044504842</v>
      </c>
    </row>
    <row r="12" spans="1:19" ht="14.25">
      <c r="A12" s="1"/>
      <c r="B12" s="2"/>
      <c r="C12" s="2" t="s">
        <v>32</v>
      </c>
      <c r="D12" s="2"/>
      <c r="E12" s="2"/>
      <c r="F12" s="2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>
      <c r="A13" s="1">
        <v>1</v>
      </c>
      <c r="B13" s="2"/>
      <c r="C13" s="2" t="s">
        <v>37</v>
      </c>
      <c r="D13" s="2"/>
      <c r="E13" s="7">
        <v>6124080.648882187</v>
      </c>
      <c r="F13" s="2"/>
      <c r="G13" s="8">
        <v>0.1442837472627182</v>
      </c>
      <c r="H13" s="2"/>
      <c r="I13" s="7">
        <f>E13*G13</f>
        <v>883605.3045598207</v>
      </c>
      <c r="J13" s="2"/>
      <c r="K13" s="7">
        <v>-1171126.7835205318</v>
      </c>
      <c r="L13" s="2"/>
      <c r="M13" s="7">
        <v>968965.2985615616</v>
      </c>
      <c r="N13" s="2"/>
      <c r="O13" s="7">
        <v>38772.43216412016</v>
      </c>
      <c r="P13" s="2"/>
      <c r="Q13" s="7">
        <v>-927.4328515053242</v>
      </c>
      <c r="R13" s="2"/>
      <c r="S13" s="7">
        <f>I13+K13+M13-O13-Q13</f>
        <v>643598.8202882357</v>
      </c>
    </row>
    <row r="14" spans="1:19" ht="14.25">
      <c r="A14" s="1"/>
      <c r="B14" s="2"/>
      <c r="C14" s="2" t="s">
        <v>32</v>
      </c>
      <c r="D14" s="2"/>
      <c r="E14" s="2"/>
      <c r="F14" s="2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.25">
      <c r="A15" s="1">
        <v>2</v>
      </c>
      <c r="B15" s="2"/>
      <c r="C15" s="2" t="s">
        <v>38</v>
      </c>
      <c r="D15" s="2"/>
      <c r="E15" s="7">
        <v>23658664.734991133</v>
      </c>
      <c r="F15" s="2"/>
      <c r="G15" s="8">
        <v>0.1535661385623451</v>
      </c>
      <c r="H15" s="2"/>
      <c r="I15" s="7">
        <f>E15*G15</f>
        <v>3633169.786893716</v>
      </c>
      <c r="J15" s="2"/>
      <c r="K15" s="7">
        <v>-4501391.723054679</v>
      </c>
      <c r="L15" s="2"/>
      <c r="M15" s="7">
        <v>3878182.9938381147</v>
      </c>
      <c r="N15" s="2"/>
      <c r="O15" s="7">
        <v>149027.33647813436</v>
      </c>
      <c r="P15" s="2"/>
      <c r="Q15" s="7">
        <v>-10403.001369137828</v>
      </c>
      <c r="R15" s="2"/>
      <c r="S15" s="7">
        <f>I15+K15+M15-O15-Q15</f>
        <v>2871336.7225681553</v>
      </c>
    </row>
    <row r="16" spans="1:19" ht="14.25">
      <c r="A16" s="1"/>
      <c r="B16" s="2"/>
      <c r="C16" s="2" t="s">
        <v>32</v>
      </c>
      <c r="D16" s="2"/>
      <c r="E16" s="2"/>
      <c r="F16" s="2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.25">
      <c r="A17" s="1">
        <v>3</v>
      </c>
      <c r="B17" s="2"/>
      <c r="C17" s="2" t="s">
        <v>39</v>
      </c>
      <c r="D17" s="2"/>
      <c r="E17" s="7">
        <v>32000077.21131291</v>
      </c>
      <c r="F17" s="2"/>
      <c r="G17" s="8">
        <v>0.11636246597462051</v>
      </c>
      <c r="H17" s="2"/>
      <c r="I17" s="7">
        <f>E17*G17</f>
        <v>3723607.8956866274</v>
      </c>
      <c r="J17" s="2"/>
      <c r="K17" s="7">
        <v>-6027737.501768154</v>
      </c>
      <c r="L17" s="2"/>
      <c r="M17" s="7">
        <v>4297876.180225486</v>
      </c>
      <c r="N17" s="2"/>
      <c r="O17" s="7">
        <v>199559.9850324246</v>
      </c>
      <c r="P17" s="2"/>
      <c r="Q17" s="7">
        <v>-34868.70647124591</v>
      </c>
      <c r="R17" s="2"/>
      <c r="S17" s="7">
        <f>I17+K17+M17-O17-Q17</f>
        <v>1829055.2955827806</v>
      </c>
    </row>
    <row r="18" spans="1:19" ht="14.25">
      <c r="A18" s="1"/>
      <c r="B18" s="2"/>
      <c r="C18" s="2" t="s">
        <v>32</v>
      </c>
      <c r="D18" s="2"/>
      <c r="E18" s="2"/>
      <c r="F18" s="2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1">
        <v>4</v>
      </c>
      <c r="B19" s="2"/>
      <c r="C19" s="2" t="s">
        <v>40</v>
      </c>
      <c r="D19" s="2"/>
      <c r="E19" s="7">
        <v>29501503.40233149</v>
      </c>
      <c r="F19" s="2"/>
      <c r="G19" s="8">
        <v>0.10589984739154448</v>
      </c>
      <c r="H19" s="2"/>
      <c r="I19" s="7">
        <f>E19*G19</f>
        <v>3124204.708128035</v>
      </c>
      <c r="J19" s="2"/>
      <c r="K19" s="7">
        <v>-5556863.574708847</v>
      </c>
      <c r="L19" s="2"/>
      <c r="M19" s="7">
        <v>3931640.74188844</v>
      </c>
      <c r="N19" s="2"/>
      <c r="O19" s="7">
        <v>183970.78696124948</v>
      </c>
      <c r="P19" s="2"/>
      <c r="Q19" s="7">
        <v>-33497.85167049076</v>
      </c>
      <c r="R19" s="2"/>
      <c r="S19" s="7">
        <f>I19+K19+M19-O19-Q19</f>
        <v>1348508.9400168692</v>
      </c>
    </row>
    <row r="20" spans="1:19" ht="14.25">
      <c r="A20" s="1"/>
      <c r="B20" s="2"/>
      <c r="C20" s="2" t="s">
        <v>32</v>
      </c>
      <c r="D20" s="2"/>
      <c r="E20" s="2"/>
      <c r="F20" s="2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1">
        <v>5</v>
      </c>
      <c r="B21" s="2"/>
      <c r="C21" s="2" t="s">
        <v>41</v>
      </c>
      <c r="D21" s="2"/>
      <c r="E21" s="7">
        <v>71628059.30600294</v>
      </c>
      <c r="F21" s="2"/>
      <c r="G21" s="8">
        <v>0.08847796579581467</v>
      </c>
      <c r="H21" s="2"/>
      <c r="I21" s="7">
        <f>E21*G21</f>
        <v>6337504.981297113</v>
      </c>
      <c r="J21" s="2"/>
      <c r="K21" s="7">
        <v>-13365802.53665663</v>
      </c>
      <c r="L21" s="2"/>
      <c r="M21" s="7">
        <v>8698745.063796971</v>
      </c>
      <c r="N21" s="2"/>
      <c r="O21" s="7">
        <v>442500.9140459632</v>
      </c>
      <c r="P21" s="2"/>
      <c r="Q21" s="7">
        <v>-85522.3870374641</v>
      </c>
      <c r="R21" s="2"/>
      <c r="S21" s="7">
        <f>I21+K21+M21-O21-Q21</f>
        <v>1313468.9814289557</v>
      </c>
    </row>
    <row r="22" spans="1:19" ht="14.25">
      <c r="A22" s="1"/>
      <c r="B22" s="2"/>
      <c r="C22" s="2" t="s">
        <v>32</v>
      </c>
      <c r="D22" s="2"/>
      <c r="E22" s="2"/>
      <c r="F22" s="2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1">
        <v>6</v>
      </c>
      <c r="B23" s="2"/>
      <c r="C23" s="2" t="s">
        <v>42</v>
      </c>
      <c r="D23" s="2"/>
      <c r="E23" s="7">
        <v>140362.3178962479</v>
      </c>
      <c r="F23" s="2"/>
      <c r="G23" s="8">
        <v>0.14158105893108255</v>
      </c>
      <c r="H23" s="2"/>
      <c r="I23" s="7">
        <f>E23*G23</f>
        <v>19872.645601772016</v>
      </c>
      <c r="J23" s="2"/>
      <c r="K23" s="7">
        <v>-26191.605231908972</v>
      </c>
      <c r="L23" s="2"/>
      <c r="M23" s="7">
        <v>21814.019302531466</v>
      </c>
      <c r="N23" s="2"/>
      <c r="O23" s="7">
        <v>867.1240820493126</v>
      </c>
      <c r="P23" s="2"/>
      <c r="Q23" s="7">
        <v>-167.2866292456565</v>
      </c>
      <c r="R23" s="2"/>
      <c r="S23" s="7">
        <f>I23+K23+M23-O23-Q23</f>
        <v>14795.222219590853</v>
      </c>
    </row>
    <row r="24" spans="1:19" ht="14.25">
      <c r="A24" s="1"/>
      <c r="B24" s="2"/>
      <c r="C24" s="2" t="s">
        <v>32</v>
      </c>
      <c r="D24" s="2"/>
      <c r="E24" s="2"/>
      <c r="F24" s="2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25">
      <c r="A25" s="1">
        <v>7</v>
      </c>
      <c r="B25" s="2"/>
      <c r="C25" s="2" t="s">
        <v>43</v>
      </c>
      <c r="D25" s="2"/>
      <c r="E25" s="7">
        <v>76562.43453880714</v>
      </c>
      <c r="F25" s="2"/>
      <c r="G25" s="8">
        <v>0.11141000652384705</v>
      </c>
      <c r="H25" s="2"/>
      <c r="I25" s="7">
        <f>E25*G25</f>
        <v>8529.821331450117</v>
      </c>
      <c r="J25" s="2"/>
      <c r="K25" s="7">
        <v>-14302.671278501943</v>
      </c>
      <c r="L25" s="2"/>
      <c r="M25" s="7">
        <v>13480.288149480344</v>
      </c>
      <c r="N25" s="2"/>
      <c r="O25" s="7">
        <v>473.5177776776584</v>
      </c>
      <c r="P25" s="2"/>
      <c r="Q25" s="7">
        <v>-71.1674598806729</v>
      </c>
      <c r="R25" s="2"/>
      <c r="S25" s="7">
        <f>I25+K25+M25-O25-Q25</f>
        <v>7305.087884631534</v>
      </c>
    </row>
    <row r="26" spans="1:19" ht="14.25">
      <c r="A26" s="1"/>
      <c r="B26" s="2"/>
      <c r="C26" s="2" t="s">
        <v>32</v>
      </c>
      <c r="D26" s="2"/>
      <c r="E26" s="2"/>
      <c r="F26" s="2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>
      <c r="A27" s="1">
        <v>8</v>
      </c>
      <c r="B27" s="2"/>
      <c r="C27" s="2" t="s">
        <v>44</v>
      </c>
      <c r="D27" s="2"/>
      <c r="E27" s="9">
        <v>17526.523408894427</v>
      </c>
      <c r="F27" s="10"/>
      <c r="G27" s="11">
        <v>0.16782048248823214</v>
      </c>
      <c r="H27" s="10"/>
      <c r="I27" s="9">
        <f>E27*G27</f>
        <v>2941.309614821958</v>
      </c>
      <c r="J27" s="10"/>
      <c r="K27" s="9">
        <v>-3267.5900286257806</v>
      </c>
      <c r="L27" s="10"/>
      <c r="M27" s="9">
        <v>3182.7195911407907</v>
      </c>
      <c r="N27" s="10"/>
      <c r="O27" s="9">
        <v>108.17992937041167</v>
      </c>
      <c r="P27" s="10"/>
      <c r="Q27" s="9">
        <v>-20.870203135910828</v>
      </c>
      <c r="R27" s="10"/>
      <c r="S27" s="9">
        <f>I27+K27+M27-O27-Q27</f>
        <v>2769.129451102467</v>
      </c>
    </row>
    <row r="28" spans="1:19" ht="14.25">
      <c r="A28" s="1"/>
      <c r="B28" s="2"/>
      <c r="C28" s="2" t="s">
        <v>32</v>
      </c>
      <c r="D28" s="2"/>
      <c r="E28" s="2"/>
      <c r="F28" s="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4.25">
      <c r="A29" s="1"/>
      <c r="B29" s="2"/>
      <c r="C29" s="12" t="s">
        <v>45</v>
      </c>
      <c r="D29" s="2"/>
      <c r="E29" s="7">
        <f>+SUM(E11:E27)</f>
        <v>304201077.0649715</v>
      </c>
      <c r="F29" s="2"/>
      <c r="G29" s="8">
        <f>SUMPRODUCT(E11:E27,G11:G27)/E29</f>
        <v>0.07823671851170315</v>
      </c>
      <c r="H29" s="2"/>
      <c r="I29" s="7">
        <f>+SUM(I11:I27)</f>
        <v>23799694.037289094</v>
      </c>
      <c r="J29" s="2"/>
      <c r="K29" s="7">
        <f>+SUM(K11:K27)</f>
        <v>-57542217.00000001</v>
      </c>
      <c r="L29" s="2"/>
      <c r="M29" s="7">
        <f>+SUM(M11:M27)</f>
        <v>35362379.04846094</v>
      </c>
      <c r="N29" s="2"/>
      <c r="O29" s="7">
        <f>+SUM(O11:O27)</f>
        <v>1905047.1192357186</v>
      </c>
      <c r="P29" s="2"/>
      <c r="Q29" s="7">
        <f>+SUM(Q11:Q27)</f>
        <v>-412099.18842116947</v>
      </c>
      <c r="R29" s="2"/>
      <c r="S29" s="7">
        <f>+SUM(S11:S27)</f>
        <v>126908.15493547916</v>
      </c>
    </row>
    <row r="30" spans="1:19" ht="14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4.25">
      <c r="A31" s="1"/>
      <c r="B31" s="2"/>
      <c r="C31" s="2" t="s">
        <v>33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4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4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4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7"/>
      <c r="R34" s="2"/>
      <c r="S34" s="2"/>
    </row>
    <row r="35" spans="1:19" ht="14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4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4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4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4.25">
      <c r="A39" s="1"/>
      <c r="B39" s="2"/>
      <c r="C39" s="2" t="s">
        <v>47</v>
      </c>
      <c r="D39" s="2"/>
      <c r="E39" s="2"/>
      <c r="F39" s="2"/>
      <c r="G39" s="2"/>
      <c r="H39" s="2"/>
      <c r="I39" s="13">
        <v>1.640179</v>
      </c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sheetProtection/>
  <mergeCells count="2">
    <mergeCell ref="C1:S1"/>
    <mergeCell ref="C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2015-03-16T14:44:51Z</dcterms:created>
  <dcterms:modified xsi:type="dcterms:W3CDTF">2015-03-16T14:48:28Z</dcterms:modified>
  <cp:category/>
  <cp:version/>
  <cp:contentType/>
  <cp:contentStatus/>
</cp:coreProperties>
</file>