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5435" windowHeight="6765" activeTab="2"/>
  </bookViews>
  <sheets>
    <sheet name="Input" sheetId="1" r:id="rId1"/>
    <sheet name="Summary" sheetId="2" r:id="rId2"/>
    <sheet name="PPA" sheetId="3" r:id="rId3"/>
  </sheets>
  <externalReferences>
    <externalReference r:id="rId6"/>
    <externalReference r:id="rId7"/>
    <externalReference r:id="rId8"/>
  </externalReferences>
  <definedNames>
    <definedName name="Marshall_Rate">'[2]Property Tax'!$B$2</definedName>
    <definedName name="PC_Percent">'[2]Property Tax'!$B$6</definedName>
    <definedName name="_xlnm.Print_Area" localSheetId="0">'Input'!$A$1:$E$42</definedName>
    <definedName name="_xlnm.Print_Area" localSheetId="1">'Summary'!$A$1:$I$38</definedName>
    <definedName name="tim" localSheetId="1">#REF!</definedName>
    <definedName name="tim">#REF!</definedName>
    <definedName name="WV_List">'[2]Property Tax'!$B$4</definedName>
  </definedNames>
  <calcPr fullCalcOnLoad="1"/>
</workbook>
</file>

<file path=xl/sharedStrings.xml><?xml version="1.0" encoding="utf-8"?>
<sst xmlns="http://schemas.openxmlformats.org/spreadsheetml/2006/main" count="146" uniqueCount="107">
  <si>
    <t>KENTUCKY POWER COMPANY</t>
  </si>
  <si>
    <t>Purchase Power Adjustment</t>
  </si>
  <si>
    <t xml:space="preserve"> </t>
  </si>
  <si>
    <t>Month Ended:</t>
  </si>
  <si>
    <t>1.</t>
  </si>
  <si>
    <t>a.</t>
  </si>
  <si>
    <t>Costs of power purchased through Purchase Power Agreements</t>
  </si>
  <si>
    <t>b.</t>
  </si>
  <si>
    <t>(+)</t>
  </si>
  <si>
    <t>c.</t>
  </si>
  <si>
    <t>Less the cost of fuel which would have been used in plants suffering forced generation or transmission outages.</t>
  </si>
  <si>
    <t>(-)</t>
  </si>
  <si>
    <t>Costs of any credits provided to customers under Tariff C.S.-I.R.P.</t>
  </si>
  <si>
    <t>e.</t>
  </si>
  <si>
    <t>Total Monthly Purchase Power Agreement Net Costs</t>
  </si>
  <si>
    <t>*</t>
  </si>
  <si>
    <t>2.</t>
  </si>
  <si>
    <t>(Over)/Under Recovery</t>
  </si>
  <si>
    <t>f.</t>
  </si>
  <si>
    <t>g.</t>
  </si>
  <si>
    <t>h.</t>
  </si>
  <si>
    <t>Net (Over)/Under Recovery</t>
  </si>
  <si>
    <t>3.</t>
  </si>
  <si>
    <t>Subtotal</t>
  </si>
  <si>
    <t/>
  </si>
  <si>
    <t>i.</t>
  </si>
  <si>
    <t>Retail Allocation</t>
  </si>
  <si>
    <t>j.</t>
  </si>
  <si>
    <t xml:space="preserve">Current Month Wholesale Revenues (Olive Hill &amp; Vanceburg) </t>
  </si>
  <si>
    <t>k.</t>
  </si>
  <si>
    <t>Current Month Retail Revenues</t>
  </si>
  <si>
    <t>l.</t>
  </si>
  <si>
    <t>m.</t>
  </si>
  <si>
    <t xml:space="preserve">6.  </t>
  </si>
  <si>
    <t xml:space="preserve">Current Month PPA Adjustment Factor </t>
  </si>
  <si>
    <t>n.</t>
  </si>
  <si>
    <t>o.</t>
  </si>
  <si>
    <t>(/)</t>
  </si>
  <si>
    <t>p.</t>
  </si>
  <si>
    <t>Current Month Adjustment Factor</t>
  </si>
  <si>
    <t>* Excludes any costs recovered through the Fuel Adjustment Clause</t>
  </si>
  <si>
    <t xml:space="preserve">Effective Date for Billing:   </t>
  </si>
  <si>
    <t xml:space="preserve">Submitted by:   </t>
  </si>
  <si>
    <t>Signature</t>
  </si>
  <si>
    <t xml:space="preserve">Title:   </t>
  </si>
  <si>
    <t xml:space="preserve">Date Submitted:   </t>
  </si>
  <si>
    <t>Date Submitted</t>
  </si>
  <si>
    <t>Title</t>
  </si>
  <si>
    <t>Director, Regulatory Services</t>
  </si>
  <si>
    <t>Effective for Billing</t>
  </si>
  <si>
    <t>Current Month Ended</t>
  </si>
  <si>
    <t>Previous Month Ended</t>
  </si>
  <si>
    <t>Cost of fuel related substitute generation</t>
  </si>
  <si>
    <t>Cost of any credits provided to customers under Tariff C.S.-I.R.P.</t>
  </si>
  <si>
    <t>Full-Requirements Wholesale Revenues</t>
  </si>
  <si>
    <t>Previous Month's Purchase Power Costs</t>
  </si>
  <si>
    <t>Revenues Received through PPA during current Month</t>
  </si>
  <si>
    <t>Olive Hill Revenues</t>
  </si>
  <si>
    <t>Vanceburg Revenues</t>
  </si>
  <si>
    <t>Total Wholesale Revenues (OH + Vanceburg)</t>
  </si>
  <si>
    <t xml:space="preserve">d. </t>
  </si>
  <si>
    <t>Purchases excluded from FAC due to PUE limit</t>
  </si>
  <si>
    <t>Previous Month's Purchase Power Agreement Net Costs (Ln f  from Previous Month's Cost Schedule)</t>
  </si>
  <si>
    <t xml:space="preserve">Costs of fuel related substitute generation for forced outage                                                    </t>
  </si>
  <si>
    <t>Costs of purchased power in excess of peaking-unit equivalent limitation (unrelated to forced outages)</t>
  </si>
  <si>
    <t>PPA Revenues Received during Previous Month</t>
  </si>
  <si>
    <t>Less BSRR Revenues</t>
  </si>
  <si>
    <t>Less ES Revenues</t>
  </si>
  <si>
    <t>Case Nos. 2012-00578 and 2014-00396</t>
  </si>
  <si>
    <t>Retail Allocation of Net Costs (Ln f * Ln j)</t>
  </si>
  <si>
    <t>Total Company Revenues (Ln g + Ln h)</t>
  </si>
  <si>
    <t>Retail Revenues/Total Company Revenues (Ln h /Ln i)</t>
  </si>
  <si>
    <t xml:space="preserve">Current Month Retail Allocation of Net Costs </t>
  </si>
  <si>
    <t>4</t>
  </si>
  <si>
    <t>5</t>
  </si>
  <si>
    <t>Current Month PPA costs + (Over)/Under Recovery (Ln f  + Ln n)</t>
  </si>
  <si>
    <t xml:space="preserve">Current Month Purchase Power Agreement Net Costs    </t>
  </si>
  <si>
    <t>Monthly P(m)</t>
  </si>
  <si>
    <t>SAMPLE--FOR ILLUSTRATIVE PURPOSES ONLY</t>
  </si>
  <si>
    <t>Summary</t>
  </si>
  <si>
    <t>Sample Only</t>
  </si>
  <si>
    <t>=</t>
  </si>
  <si>
    <t>Effective Date for Billing</t>
  </si>
  <si>
    <t>SAMPLE ONLY</t>
  </si>
  <si>
    <t>Submitted by:</t>
  </si>
  <si>
    <t>(Signature)</t>
  </si>
  <si>
    <t>Title:</t>
  </si>
  <si>
    <t>``</t>
  </si>
  <si>
    <t>Date Submitted:</t>
  </si>
  <si>
    <t>Purchased Power Adjustment</t>
  </si>
  <si>
    <t>q.</t>
  </si>
  <si>
    <t>r.</t>
  </si>
  <si>
    <t>Purchased Power Adjustment Factor</t>
  </si>
  <si>
    <t>PPA(m)</t>
  </si>
  <si>
    <t>RP(m)</t>
  </si>
  <si>
    <t>PE(m)</t>
  </si>
  <si>
    <t>Net KY Retail P(m)</t>
  </si>
  <si>
    <t>KY Retail R(m)</t>
  </si>
  <si>
    <t>Line No.</t>
  </si>
  <si>
    <t>CSIRP(m)</t>
  </si>
  <si>
    <t>P(m)</t>
  </si>
  <si>
    <t>Total Current Month Retail Revenues</t>
  </si>
  <si>
    <t>**</t>
  </si>
  <si>
    <t>** KY Retail R(m) less the Environmental Surcharge Revenues and the Big Sandy Retirement Rider Revenues</t>
  </si>
  <si>
    <t xml:space="preserve">Total PPA Costs allocated to Retail Customers   </t>
  </si>
  <si>
    <t>Page 1 of 2</t>
  </si>
  <si>
    <t>Page 2 of 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</si>
</sst>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[$-409]mmmm\ d\,\ yyyy;@"/>
    <numFmt numFmtId="168" formatCode="_(* #,##0.00000_);_(* \(#,##0.00000\);_(* &quot;-&quot;??_);_(@_)"/>
    <numFmt numFmtId="169" formatCode="_(* #,##0.0000000_);_(* \(#,##0.0000000\);_(* &quot;-&quot;??_);_(@_)"/>
    <numFmt numFmtId="170" formatCode="_(&quot;$&quot;* #,##0.0000_);_(&quot;$&quot;* \(#,##0.0000\);_(&quot;$&quot;* &quot;-&quot;????_);_(@_)"/>
    <numFmt numFmtId="171" formatCode="&quot;$&quot;#,##0"/>
    <numFmt numFmtId="172" formatCode="#,##0.00000_);\(#,##0.00000\)"/>
    <numFmt numFmtId="173" formatCode="[$-409]dddd\,\ mmmm\ dd\,\ yyyy"/>
    <numFmt numFmtId="174" formatCode="[$-409]h:mm:ss\ AM/PM"/>
    <numFmt numFmtId="175" formatCode="&quot;$&quot;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46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Alignment="1">
      <alignment/>
    </xf>
    <xf numFmtId="164" fontId="3" fillId="0" borderId="11" xfId="46" applyNumberFormat="1" applyFont="1" applyBorder="1" applyAlignment="1">
      <alignment/>
    </xf>
    <xf numFmtId="164" fontId="3" fillId="0" borderId="0" xfId="46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Border="1" applyAlignment="1">
      <alignment/>
    </xf>
    <xf numFmtId="0" fontId="3" fillId="0" borderId="0" xfId="0" applyFont="1" applyAlignment="1" quotePrefix="1">
      <alignment/>
    </xf>
    <xf numFmtId="164" fontId="3" fillId="0" borderId="11" xfId="0" applyNumberFormat="1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164" fontId="3" fillId="0" borderId="12" xfId="46" applyNumberFormat="1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164" fontId="3" fillId="0" borderId="0" xfId="46" applyNumberFormat="1" applyFont="1" applyAlignment="1">
      <alignment/>
    </xf>
    <xf numFmtId="166" fontId="2" fillId="0" borderId="13" xfId="66" applyNumberFormat="1" applyFont="1" applyBorder="1" applyAlignment="1">
      <alignment/>
    </xf>
    <xf numFmtId="49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67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65" fontId="0" fillId="0" borderId="0" xfId="42" applyNumberFormat="1" applyFont="1" applyAlignment="1" quotePrefix="1">
      <alignment/>
    </xf>
    <xf numFmtId="165" fontId="8" fillId="0" borderId="0" xfId="0" applyNumberFormat="1" applyFont="1" applyAlignment="1">
      <alignment horizontal="center"/>
    </xf>
    <xf numFmtId="165" fontId="0" fillId="0" borderId="0" xfId="42" applyNumberFormat="1" applyFont="1" applyAlignment="1">
      <alignment/>
    </xf>
    <xf numFmtId="44" fontId="0" fillId="16" borderId="0" xfId="46" applyNumberFormat="1" applyFont="1" applyFill="1" applyAlignment="1">
      <alignment/>
    </xf>
    <xf numFmtId="0" fontId="0" fillId="0" borderId="0" xfId="0" applyFill="1" applyAlignment="1">
      <alignment/>
    </xf>
    <xf numFmtId="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11" xfId="42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6" fontId="3" fillId="0" borderId="11" xfId="66" applyNumberFormat="1" applyFont="1" applyBorder="1" applyAlignment="1">
      <alignment/>
    </xf>
    <xf numFmtId="0" fontId="0" fillId="0" borderId="0" xfId="61">
      <alignment/>
      <protection/>
    </xf>
    <xf numFmtId="49" fontId="3" fillId="0" borderId="0" xfId="61" applyNumberFormat="1" applyFont="1" applyAlignment="1">
      <alignment horizontal="center"/>
      <protection/>
    </xf>
    <xf numFmtId="0" fontId="3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right"/>
      <protection/>
    </xf>
    <xf numFmtId="5" fontId="3" fillId="0" borderId="0" xfId="61" applyNumberFormat="1" applyFont="1" applyBorder="1" applyAlignment="1">
      <alignment horizontal="center"/>
      <protection/>
    </xf>
    <xf numFmtId="164" fontId="0" fillId="0" borderId="0" xfId="48" applyNumberFormat="1" applyFont="1" applyAlignment="1">
      <alignment/>
    </xf>
    <xf numFmtId="171" fontId="3" fillId="0" borderId="12" xfId="61" applyNumberFormat="1" applyFont="1" applyBorder="1" applyAlignment="1">
      <alignment vertical="center"/>
      <protection/>
    </xf>
    <xf numFmtId="171" fontId="3" fillId="0" borderId="0" xfId="61" applyNumberFormat="1" applyFont="1">
      <alignment/>
      <protection/>
    </xf>
    <xf numFmtId="166" fontId="3" fillId="0" borderId="0" xfId="69" applyNumberFormat="1" applyFont="1" applyAlignment="1">
      <alignment/>
    </xf>
    <xf numFmtId="0" fontId="3" fillId="0" borderId="0" xfId="61" applyFont="1" applyAlignment="1">
      <alignment horizontal="center"/>
      <protection/>
    </xf>
    <xf numFmtId="0" fontId="0" fillId="0" borderId="0" xfId="61" applyBorder="1">
      <alignment/>
      <protection/>
    </xf>
    <xf numFmtId="0" fontId="3" fillId="0" borderId="0" xfId="61" applyFont="1" applyBorder="1">
      <alignment/>
      <protection/>
    </xf>
    <xf numFmtId="167" fontId="3" fillId="0" borderId="12" xfId="61" applyNumberFormat="1" applyFont="1" applyBorder="1" applyAlignment="1">
      <alignment wrapText="1"/>
      <protection/>
    </xf>
    <xf numFmtId="167" fontId="0" fillId="0" borderId="12" xfId="61" applyNumberFormat="1" applyFont="1" applyBorder="1" applyAlignment="1">
      <alignment wrapText="1"/>
      <protection/>
    </xf>
    <xf numFmtId="0" fontId="0" fillId="0" borderId="0" xfId="61" applyAlignment="1">
      <alignment wrapText="1"/>
      <protection/>
    </xf>
    <xf numFmtId="0" fontId="3" fillId="0" borderId="12" xfId="61" applyFont="1" applyBorder="1">
      <alignment/>
      <protection/>
    </xf>
    <xf numFmtId="0" fontId="0" fillId="0" borderId="0" xfId="61" applyFont="1">
      <alignment/>
      <protection/>
    </xf>
    <xf numFmtId="171" fontId="3" fillId="0" borderId="0" xfId="61" applyNumberFormat="1" applyFont="1" applyBorder="1">
      <alignment/>
      <protection/>
    </xf>
    <xf numFmtId="44" fontId="3" fillId="0" borderId="0" xfId="4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7" fontId="2" fillId="0" borderId="0" xfId="61" applyNumberFormat="1" applyFont="1" applyBorder="1" applyAlignment="1">
      <alignment horizontal="center" wrapText="1"/>
      <protection/>
    </xf>
    <xf numFmtId="0" fontId="5" fillId="0" borderId="0" xfId="61" applyFont="1" applyAlignment="1" quotePrefix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wrapText="1"/>
      <protection/>
    </xf>
    <xf numFmtId="37" fontId="3" fillId="0" borderId="0" xfId="61" applyNumberFormat="1" applyFont="1" applyBorder="1" applyAlignment="1">
      <alignment horizontal="center" wrapText="1"/>
      <protection/>
    </xf>
    <xf numFmtId="5" fontId="3" fillId="0" borderId="0" xfId="61" applyNumberFormat="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167" fontId="3" fillId="0" borderId="12" xfId="61" applyNumberFormat="1" applyFont="1" applyBorder="1" applyAlignment="1">
      <alignment horizontal="center"/>
      <protection/>
    </xf>
    <xf numFmtId="167" fontId="0" fillId="0" borderId="12" xfId="61" applyNumberFormat="1" applyFont="1" applyBorder="1" applyAlignment="1">
      <alignment/>
      <protection/>
    </xf>
    <xf numFmtId="0" fontId="10" fillId="0" borderId="0" xfId="61" applyFont="1" applyAlignment="1">
      <alignment/>
      <protection/>
    </xf>
    <xf numFmtId="167" fontId="2" fillId="0" borderId="0" xfId="61" applyNumberFormat="1" applyFont="1" applyBorder="1" applyAlignment="1">
      <alignment horizontal="left" wrapText="1"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3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PSChar" xfId="70"/>
    <cellStyle name="PSChar 2" xfId="71"/>
    <cellStyle name="PSChar 2 2" xfId="72"/>
    <cellStyle name="PSChar 2 2 2" xfId="73"/>
    <cellStyle name="PSChar 3" xfId="74"/>
    <cellStyle name="PSChar 3 2" xfId="75"/>
    <cellStyle name="PSChar 4" xfId="76"/>
    <cellStyle name="PSDate" xfId="77"/>
    <cellStyle name="PSDate 2" xfId="78"/>
    <cellStyle name="PSDate 2 2" xfId="79"/>
    <cellStyle name="PSDate 3" xfId="80"/>
    <cellStyle name="PSDate 4" xfId="81"/>
    <cellStyle name="PSDec" xfId="82"/>
    <cellStyle name="PSDec 2" xfId="83"/>
    <cellStyle name="PSDec 2 2" xfId="84"/>
    <cellStyle name="PSDec 2 2 2" xfId="85"/>
    <cellStyle name="PSDec 3" xfId="86"/>
    <cellStyle name="PSDec 3 2" xfId="87"/>
    <cellStyle name="PSDec 4" xfId="88"/>
    <cellStyle name="PSHeading" xfId="89"/>
    <cellStyle name="PSHeading 2" xfId="90"/>
    <cellStyle name="PSHeading 2 2" xfId="91"/>
    <cellStyle name="PSInt" xfId="92"/>
    <cellStyle name="PSInt 2" xfId="93"/>
    <cellStyle name="PSInt 2 2" xfId="94"/>
    <cellStyle name="PSInt 2 2 2" xfId="95"/>
    <cellStyle name="PSInt 3" xfId="96"/>
    <cellStyle name="PSInt 3 2" xfId="97"/>
    <cellStyle name="PSInt 4" xfId="98"/>
    <cellStyle name="PSSpacer" xfId="99"/>
    <cellStyle name="PSSpacer 2" xfId="100"/>
    <cellStyle name="PSSpacer 2 2" xfId="101"/>
    <cellStyle name="PSSpacer 3" xfId="102"/>
    <cellStyle name="PSSpacer 4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Amy%20Elliott\ATR%20&amp;%20PPA\ATR%20Monthly%20Filings\ATR-filed%20in%20May%20for%20June%20bill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2014%20Compliance%20Plan\Workpapers\Mitchell%20Environmental%20Expenses,%201-1-14%20--%209-30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2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9.140625" style="44" customWidth="1"/>
    <col min="2" max="2" width="50.421875" style="0" customWidth="1"/>
    <col min="3" max="3" width="7.421875" style="0" hidden="1" customWidth="1"/>
    <col min="4" max="4" width="18.28125" style="0" customWidth="1"/>
    <col min="5" max="5" width="21.421875" style="50" bestFit="1" customWidth="1"/>
    <col min="6" max="6" width="14.00390625" style="0" bestFit="1" customWidth="1"/>
    <col min="7" max="7" width="11.28125" style="0" bestFit="1" customWidth="1"/>
    <col min="8" max="8" width="16.00390625" style="0" bestFit="1" customWidth="1"/>
    <col min="9" max="9" width="4.140625" style="0" customWidth="1"/>
    <col min="10" max="10" width="18.8515625" style="0" customWidth="1"/>
    <col min="11" max="11" width="15.00390625" style="0" bestFit="1" customWidth="1"/>
    <col min="12" max="12" width="2.140625" style="0" customWidth="1"/>
  </cols>
  <sheetData>
    <row r="4" spans="1:5" ht="12.75">
      <c r="A4" s="44">
        <v>1</v>
      </c>
      <c r="B4" t="s">
        <v>46</v>
      </c>
      <c r="E4" s="45">
        <v>41779</v>
      </c>
    </row>
    <row r="5" spans="1:5" ht="12.75">
      <c r="A5" s="44">
        <v>2</v>
      </c>
      <c r="B5" t="s">
        <v>47</v>
      </c>
      <c r="E5" s="46" t="s">
        <v>48</v>
      </c>
    </row>
    <row r="6" spans="1:5" ht="12.75">
      <c r="A6" s="44">
        <v>3</v>
      </c>
      <c r="B6" t="s">
        <v>49</v>
      </c>
      <c r="E6" s="45" t="s">
        <v>80</v>
      </c>
    </row>
    <row r="7" spans="1:11" ht="12.75">
      <c r="A7" s="44">
        <v>4</v>
      </c>
      <c r="B7" t="s">
        <v>50</v>
      </c>
      <c r="E7" s="45" t="s">
        <v>80</v>
      </c>
      <c r="K7" s="47" t="s">
        <v>2</v>
      </c>
    </row>
    <row r="8" spans="1:11" ht="12.75">
      <c r="A8" s="44">
        <v>5</v>
      </c>
      <c r="B8" t="s">
        <v>51</v>
      </c>
      <c r="E8" s="45" t="s">
        <v>80</v>
      </c>
      <c r="K8" s="47"/>
    </row>
    <row r="9" spans="5:11" ht="12.75">
      <c r="E9" s="48"/>
      <c r="K9" s="47"/>
    </row>
    <row r="10" spans="5:11" ht="12.75">
      <c r="E10" s="48"/>
      <c r="K10" s="47"/>
    </row>
    <row r="11" spans="2:5" ht="12.75">
      <c r="B11" s="49" t="str">
        <f>E7</f>
        <v>Sample Only</v>
      </c>
      <c r="E11" s="50" t="s">
        <v>2</v>
      </c>
    </row>
    <row r="12" spans="1:8" ht="12.75">
      <c r="A12" s="44">
        <v>6</v>
      </c>
      <c r="B12" t="s">
        <v>30</v>
      </c>
      <c r="E12" s="51">
        <v>39457798.41</v>
      </c>
      <c r="F12" s="52"/>
      <c r="G12" s="52"/>
      <c r="H12" s="53"/>
    </row>
    <row r="13" spans="1:8" ht="12.75">
      <c r="A13" s="44">
        <v>7</v>
      </c>
      <c r="B13" t="s">
        <v>66</v>
      </c>
      <c r="E13" s="51">
        <v>555555</v>
      </c>
      <c r="F13" s="52"/>
      <c r="G13" s="52"/>
      <c r="H13" s="53"/>
    </row>
    <row r="14" spans="1:8" ht="12.75">
      <c r="A14" s="44">
        <v>8</v>
      </c>
      <c r="B14" t="s">
        <v>67</v>
      </c>
      <c r="E14" s="51">
        <v>7000000</v>
      </c>
      <c r="F14" s="52"/>
      <c r="G14" s="52"/>
      <c r="H14" s="53"/>
    </row>
    <row r="15" spans="5:8" ht="12.75">
      <c r="E15" s="51">
        <f>E12-E13-E14</f>
        <v>31902243.409999996</v>
      </c>
      <c r="F15" s="52"/>
      <c r="G15" s="52"/>
      <c r="H15" s="53"/>
    </row>
    <row r="16" spans="6:12" ht="12.75">
      <c r="F16" s="52"/>
      <c r="G16" s="52"/>
      <c r="H16" s="55"/>
      <c r="J16" s="56"/>
      <c r="K16" s="56"/>
      <c r="L16" s="17"/>
    </row>
    <row r="18" spans="2:5" ht="12.75">
      <c r="B18" s="89" t="s">
        <v>6</v>
      </c>
      <c r="E18" s="50">
        <v>0</v>
      </c>
    </row>
    <row r="19" ht="12.75">
      <c r="B19" s="89"/>
    </row>
    <row r="20" ht="12.75">
      <c r="B20" s="16"/>
    </row>
    <row r="21" spans="2:5" ht="12.75">
      <c r="B21" s="16" t="s">
        <v>52</v>
      </c>
      <c r="E21" s="50">
        <v>33333</v>
      </c>
    </row>
    <row r="22" ht="13.5" customHeight="1">
      <c r="B22" s="16"/>
    </row>
    <row r="23" spans="2:5" ht="13.5" customHeight="1">
      <c r="B23" s="89" t="s">
        <v>10</v>
      </c>
      <c r="E23" s="50">
        <v>22222</v>
      </c>
    </row>
    <row r="24" ht="13.5" customHeight="1">
      <c r="B24" s="89"/>
    </row>
    <row r="25" ht="13.5" customHeight="1">
      <c r="B25" s="89"/>
    </row>
    <row r="26" ht="13.5" customHeight="1">
      <c r="B26" s="89"/>
    </row>
    <row r="27" ht="13.5" customHeight="1">
      <c r="B27" s="4"/>
    </row>
    <row r="28" spans="2:5" ht="13.5" customHeight="1">
      <c r="B28" s="89" t="s">
        <v>53</v>
      </c>
      <c r="E28" s="50">
        <v>0</v>
      </c>
    </row>
    <row r="29" ht="13.5" customHeight="1">
      <c r="B29" s="89"/>
    </row>
    <row r="30" ht="13.5" customHeight="1"/>
    <row r="31" spans="2:5" ht="13.5" customHeight="1">
      <c r="B31" t="s">
        <v>61</v>
      </c>
      <c r="E31" s="50">
        <v>222222</v>
      </c>
    </row>
    <row r="32" ht="13.5" customHeight="1"/>
    <row r="33" ht="13.5" customHeight="1">
      <c r="B33" s="4" t="s">
        <v>54</v>
      </c>
    </row>
    <row r="34" ht="13.5" customHeight="1"/>
    <row r="35" spans="2:5" ht="13.5" customHeight="1">
      <c r="B35" s="54" t="s">
        <v>55</v>
      </c>
      <c r="E35" s="50">
        <v>222222</v>
      </c>
    </row>
    <row r="36" ht="13.5" customHeight="1"/>
    <row r="37" spans="2:5" ht="13.5" customHeight="1">
      <c r="B37" s="54" t="s">
        <v>56</v>
      </c>
      <c r="E37" s="50">
        <v>77777</v>
      </c>
    </row>
    <row r="38" ht="13.5" customHeight="1"/>
    <row r="39" ht="13.5" customHeight="1"/>
    <row r="40" spans="2:5" ht="13.5" customHeight="1">
      <c r="B40" s="54" t="s">
        <v>57</v>
      </c>
      <c r="E40" s="50">
        <v>200570.76</v>
      </c>
    </row>
    <row r="41" spans="2:5" ht="13.5" customHeight="1">
      <c r="B41" s="54" t="s">
        <v>58</v>
      </c>
      <c r="E41" s="50">
        <v>378291.08</v>
      </c>
    </row>
    <row r="42" spans="2:5" ht="13.5" customHeight="1">
      <c r="B42" s="54" t="s">
        <v>59</v>
      </c>
      <c r="E42" s="57">
        <f>SUM(E40+E41)</f>
        <v>578861.8400000001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3">
    <mergeCell ref="B18:B19"/>
    <mergeCell ref="B23:B26"/>
    <mergeCell ref="B28:B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ySplit="10" topLeftCell="A11" activePane="bottomLeft" state="frozen"/>
      <selection pane="topLeft" activeCell="K16" sqref="K16"/>
      <selection pane="bottomLeft" activeCell="K16" sqref="K16"/>
    </sheetView>
  </sheetViews>
  <sheetFormatPr defaultColWidth="8.8515625" defaultRowHeight="12.75"/>
  <cols>
    <col min="1" max="2" width="8.8515625" style="61" customWidth="1"/>
    <col min="3" max="3" width="20.140625" style="61" customWidth="1"/>
    <col min="4" max="4" width="2.28125" style="61" customWidth="1"/>
    <col min="5" max="5" width="4.7109375" style="61" customWidth="1"/>
    <col min="6" max="6" width="15.28125" style="61" customWidth="1"/>
    <col min="7" max="7" width="9.140625" style="61" customWidth="1"/>
    <col min="8" max="8" width="13.57421875" style="61" customWidth="1"/>
    <col min="9" max="9" width="15.00390625" style="61" customWidth="1"/>
    <col min="10" max="16384" width="8.8515625" style="61" customWidth="1"/>
  </cols>
  <sheetData>
    <row r="1" spans="1:8" ht="12.75" customHeight="1">
      <c r="A1" s="90" t="s">
        <v>78</v>
      </c>
      <c r="B1" s="90"/>
      <c r="C1" s="90"/>
      <c r="D1" s="90"/>
      <c r="E1" s="90"/>
      <c r="F1" s="90"/>
      <c r="H1" s="62" t="s">
        <v>105</v>
      </c>
    </row>
    <row r="2" spans="3:7" ht="12.75">
      <c r="C2" s="63"/>
      <c r="D2" s="63"/>
      <c r="E2" s="63"/>
      <c r="F2" s="63"/>
      <c r="G2" s="63"/>
    </row>
    <row r="3" spans="3:7" ht="12.75">
      <c r="C3" s="63"/>
      <c r="D3" s="63"/>
      <c r="E3" s="64" t="s">
        <v>0</v>
      </c>
      <c r="F3" s="63"/>
      <c r="G3" s="63"/>
    </row>
    <row r="4" spans="3:7" ht="12.75">
      <c r="C4" s="63"/>
      <c r="D4" s="63"/>
      <c r="E4" s="64"/>
      <c r="F4" s="63"/>
      <c r="G4" s="63"/>
    </row>
    <row r="5" spans="3:7" ht="12.75">
      <c r="C5" s="63"/>
      <c r="D5" s="63"/>
      <c r="E5" s="64" t="s">
        <v>89</v>
      </c>
      <c r="F5" s="63"/>
      <c r="G5" s="63"/>
    </row>
    <row r="6" spans="3:7" ht="12.75">
      <c r="C6" s="63"/>
      <c r="D6" s="63"/>
      <c r="E6" s="64"/>
      <c r="F6" s="63"/>
      <c r="G6" s="63"/>
    </row>
    <row r="7" spans="3:7" ht="12.75">
      <c r="C7" s="63"/>
      <c r="D7" s="63"/>
      <c r="E7" s="64" t="s">
        <v>79</v>
      </c>
      <c r="F7" s="63"/>
      <c r="G7" s="63"/>
    </row>
    <row r="8" spans="3:7" ht="12.75">
      <c r="C8" s="63"/>
      <c r="D8" s="63"/>
      <c r="E8" s="65"/>
      <c r="F8" s="63"/>
      <c r="G8" s="63"/>
    </row>
    <row r="9" spans="3:7" ht="12.75">
      <c r="C9" s="66" t="s">
        <v>3</v>
      </c>
      <c r="D9" s="66"/>
      <c r="E9" s="91" t="s">
        <v>80</v>
      </c>
      <c r="F9" s="91"/>
      <c r="G9" s="91"/>
    </row>
    <row r="10" spans="3:7" ht="12.75">
      <c r="C10" s="63"/>
      <c r="D10" s="63"/>
      <c r="E10" s="63"/>
      <c r="F10" s="63"/>
      <c r="G10" s="63"/>
    </row>
    <row r="11" spans="3:7" ht="12.75">
      <c r="C11" s="63"/>
      <c r="D11" s="63"/>
      <c r="E11" s="63"/>
      <c r="F11" s="63"/>
      <c r="G11" s="63"/>
    </row>
    <row r="12" spans="3:9" ht="12.75" customHeight="1">
      <c r="C12" s="63" t="s">
        <v>2</v>
      </c>
      <c r="D12" s="63"/>
      <c r="E12" s="67" t="s">
        <v>2</v>
      </c>
      <c r="F12" s="63"/>
      <c r="G12" s="67"/>
      <c r="H12" s="92"/>
      <c r="I12" s="68"/>
    </row>
    <row r="13" spans="3:8" ht="12.75" customHeight="1">
      <c r="C13" s="93" t="s">
        <v>92</v>
      </c>
      <c r="D13" s="93"/>
      <c r="E13" s="94" t="s">
        <v>81</v>
      </c>
      <c r="F13" s="69">
        <f>PPA!H62</f>
        <v>377778</v>
      </c>
      <c r="G13" s="95" t="s">
        <v>81</v>
      </c>
      <c r="H13" s="92"/>
    </row>
    <row r="14" spans="3:8" ht="15" customHeight="1">
      <c r="C14" s="93"/>
      <c r="D14" s="93"/>
      <c r="E14" s="94"/>
      <c r="F14" s="70">
        <f>PPA!H64</f>
        <v>31902243.409999996</v>
      </c>
      <c r="G14" s="95"/>
      <c r="H14" s="71">
        <f>ROUND(F13/F14,6)</f>
        <v>0.011842</v>
      </c>
    </row>
    <row r="15" spans="3:8" ht="15" customHeight="1">
      <c r="C15" s="63"/>
      <c r="D15" s="63"/>
      <c r="E15" s="63"/>
      <c r="F15" s="70"/>
      <c r="G15" s="63"/>
      <c r="H15" s="63"/>
    </row>
    <row r="16" spans="6:8" ht="12.75" customHeight="1">
      <c r="F16" s="80"/>
      <c r="G16" s="63"/>
      <c r="H16" s="63"/>
    </row>
    <row r="17" spans="3:9" ht="12.75">
      <c r="C17" s="63"/>
      <c r="D17" s="63"/>
      <c r="E17" s="63"/>
      <c r="F17" s="63"/>
      <c r="G17" s="74"/>
      <c r="H17" s="73"/>
      <c r="I17" s="73"/>
    </row>
    <row r="18" spans="3:6" ht="12.75">
      <c r="C18" s="63"/>
      <c r="D18" s="63"/>
      <c r="E18" s="63"/>
      <c r="F18" s="63"/>
    </row>
    <row r="19" spans="3:7" ht="12.75">
      <c r="C19" s="63"/>
      <c r="D19" s="63"/>
      <c r="E19" s="63"/>
      <c r="F19" s="63"/>
      <c r="G19" s="63"/>
    </row>
    <row r="20" spans="3:7" ht="12.75">
      <c r="C20" s="63"/>
      <c r="D20" s="63"/>
      <c r="E20" s="63"/>
      <c r="F20" s="63"/>
      <c r="G20" s="63"/>
    </row>
    <row r="21" spans="3:7" ht="12.75">
      <c r="C21" s="63"/>
      <c r="D21" s="63"/>
      <c r="E21" s="63"/>
      <c r="F21" s="63"/>
      <c r="G21" s="63"/>
    </row>
    <row r="22" spans="3:9" ht="15" customHeight="1">
      <c r="C22" s="72" t="s">
        <v>82</v>
      </c>
      <c r="D22" s="63" t="s">
        <v>2</v>
      </c>
      <c r="E22" s="75" t="s">
        <v>2</v>
      </c>
      <c r="F22" s="76" t="str">
        <f>Input!E6</f>
        <v>Sample Only</v>
      </c>
      <c r="G22" s="76"/>
      <c r="H22" s="77"/>
      <c r="I22" s="77"/>
    </row>
    <row r="23" spans="3:7" ht="12.75">
      <c r="C23" s="63"/>
      <c r="D23" s="63"/>
      <c r="E23" s="63"/>
      <c r="F23" s="63"/>
      <c r="G23" s="63"/>
    </row>
    <row r="24" spans="3:7" ht="12.75">
      <c r="C24" s="63"/>
      <c r="D24" s="63"/>
      <c r="E24" s="63"/>
      <c r="F24" s="63"/>
      <c r="G24" s="63"/>
    </row>
    <row r="25" spans="3:7" ht="12.75">
      <c r="C25" s="63"/>
      <c r="D25" s="63"/>
      <c r="E25" s="63"/>
      <c r="F25" s="63"/>
      <c r="G25" s="63"/>
    </row>
    <row r="26" spans="3:7" ht="12.75">
      <c r="C26" s="72" t="s">
        <v>84</v>
      </c>
      <c r="D26" s="63"/>
      <c r="E26" s="78"/>
      <c r="F26" s="78"/>
      <c r="G26" s="78"/>
    </row>
    <row r="27" spans="3:7" ht="12.75">
      <c r="C27" s="63"/>
      <c r="D27" s="63"/>
      <c r="E27" s="63"/>
      <c r="F27" s="72" t="s">
        <v>85</v>
      </c>
      <c r="G27" s="63"/>
    </row>
    <row r="28" spans="3:7" ht="12.75">
      <c r="C28" s="63"/>
      <c r="D28" s="63"/>
      <c r="E28" s="63"/>
      <c r="F28" s="63"/>
      <c r="G28" s="63"/>
    </row>
    <row r="29" spans="3:7" ht="12.75">
      <c r="C29" s="63"/>
      <c r="D29" s="63"/>
      <c r="E29" s="63"/>
      <c r="F29" s="63"/>
      <c r="G29" s="63"/>
    </row>
    <row r="30" spans="3:7" ht="12.75">
      <c r="C30" s="72" t="s">
        <v>86</v>
      </c>
      <c r="D30" s="63"/>
      <c r="E30" s="96" t="str">
        <f>Input!E5</f>
        <v>Director, Regulatory Services</v>
      </c>
      <c r="F30" s="97"/>
      <c r="G30" s="97"/>
    </row>
    <row r="31" spans="3:15" ht="12.75">
      <c r="C31" s="63"/>
      <c r="D31" s="63"/>
      <c r="E31" s="63"/>
      <c r="F31" s="63"/>
      <c r="G31" s="63"/>
      <c r="O31" s="79" t="s">
        <v>87</v>
      </c>
    </row>
    <row r="32" spans="3:7" ht="12.75">
      <c r="C32" s="63"/>
      <c r="D32" s="63"/>
      <c r="E32" s="63"/>
      <c r="F32" s="63"/>
      <c r="G32" s="63"/>
    </row>
    <row r="33" spans="3:7" ht="12.75">
      <c r="C33" s="72" t="s">
        <v>88</v>
      </c>
      <c r="D33" s="63"/>
      <c r="E33" s="98" t="s">
        <v>83</v>
      </c>
      <c r="F33" s="99"/>
      <c r="G33" s="99"/>
    </row>
    <row r="34" spans="3:7" ht="12.75">
      <c r="C34" s="63"/>
      <c r="D34" s="63"/>
      <c r="E34" s="72"/>
      <c r="F34" s="63"/>
      <c r="G34" s="63"/>
    </row>
    <row r="38" spans="3:8" ht="12.75">
      <c r="C38" s="100"/>
      <c r="D38" s="100"/>
      <c r="E38" s="100"/>
      <c r="F38" s="100"/>
      <c r="G38" s="100"/>
      <c r="H38" s="100"/>
    </row>
  </sheetData>
  <sheetProtection/>
  <mergeCells count="9">
    <mergeCell ref="E30:G30"/>
    <mergeCell ref="E33:G33"/>
    <mergeCell ref="C38:H38"/>
    <mergeCell ref="A1:F1"/>
    <mergeCell ref="E9:G9"/>
    <mergeCell ref="H12:H13"/>
    <mergeCell ref="C13:D14"/>
    <mergeCell ref="E13:E14"/>
    <mergeCell ref="G13:G14"/>
  </mergeCells>
  <printOptions horizontalCentered="1" verticalCentered="1"/>
  <pageMargins left="0.5" right="0" top="0.5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PageLayoutView="0" workbookViewId="0" topLeftCell="A1">
      <pane xSplit="4" ySplit="11" topLeftCell="E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29" sqref="H29"/>
    </sheetView>
  </sheetViews>
  <sheetFormatPr defaultColWidth="9.140625" defaultRowHeight="12.75"/>
  <cols>
    <col min="1" max="1" width="4.57421875" style="31" customWidth="1"/>
    <col min="2" max="2" width="6.140625" style="44" customWidth="1"/>
    <col min="3" max="3" width="0.71875" style="44" customWidth="1"/>
    <col min="4" max="4" width="59.00390625" style="0" customWidth="1"/>
    <col min="5" max="5" width="3.8515625" style="0" customWidth="1"/>
    <col min="6" max="6" width="9.7109375" style="0" customWidth="1"/>
    <col min="7" max="7" width="3.8515625" style="0" customWidth="1"/>
    <col min="8" max="8" width="17.8515625" style="0" customWidth="1"/>
    <col min="9" max="9" width="5.28125" style="0" customWidth="1"/>
    <col min="10" max="10" width="8.8515625" style="29" customWidth="1"/>
  </cols>
  <sheetData>
    <row r="1" ht="12.75">
      <c r="J1" s="62" t="s">
        <v>106</v>
      </c>
    </row>
    <row r="2" spans="1:7" ht="12.75" customHeight="1">
      <c r="A2" s="101" t="s">
        <v>78</v>
      </c>
      <c r="B2" s="101"/>
      <c r="C2" s="101"/>
      <c r="D2" s="101"/>
      <c r="E2" s="101"/>
      <c r="F2" s="101"/>
      <c r="G2" s="101"/>
    </row>
    <row r="5" spans="1:9" ht="12.75">
      <c r="A5" s="111" t="s">
        <v>0</v>
      </c>
      <c r="B5" s="111"/>
      <c r="C5" s="111"/>
      <c r="D5" s="111"/>
      <c r="E5" s="111"/>
      <c r="F5" s="111"/>
      <c r="G5" s="111"/>
      <c r="H5" s="111"/>
      <c r="I5" s="2"/>
    </row>
    <row r="6" spans="1:9" ht="12.75">
      <c r="A6" s="112" t="s">
        <v>1</v>
      </c>
      <c r="B6" s="112"/>
      <c r="C6" s="112"/>
      <c r="D6" s="112"/>
      <c r="E6" s="112"/>
      <c r="F6" s="112"/>
      <c r="G6" s="112"/>
      <c r="H6" s="112"/>
      <c r="I6" s="4"/>
    </row>
    <row r="7" spans="1:9" ht="12.75">
      <c r="A7" s="113" t="s">
        <v>68</v>
      </c>
      <c r="B7" s="113"/>
      <c r="C7" s="113"/>
      <c r="D7" s="113"/>
      <c r="E7" s="113"/>
      <c r="F7" s="113"/>
      <c r="G7" s="113"/>
      <c r="H7" s="113"/>
      <c r="I7" s="4"/>
    </row>
    <row r="8" spans="1:9" ht="12.75">
      <c r="A8" s="6"/>
      <c r="B8" s="13"/>
      <c r="C8" s="13"/>
      <c r="D8" s="7" t="s">
        <v>2</v>
      </c>
      <c r="E8" s="7"/>
      <c r="F8" s="7"/>
      <c r="G8" s="6"/>
      <c r="H8" s="6" t="s">
        <v>2</v>
      </c>
      <c r="I8" s="4"/>
    </row>
    <row r="9" spans="1:9" ht="12.75">
      <c r="A9" s="6" t="s">
        <v>2</v>
      </c>
      <c r="B9" s="1" t="s">
        <v>2</v>
      </c>
      <c r="C9" s="1"/>
      <c r="D9" s="8" t="s">
        <v>3</v>
      </c>
      <c r="E9" s="8"/>
      <c r="F9" s="8"/>
      <c r="G9" s="112" t="str">
        <f>Input!E7</f>
        <v>Sample Only</v>
      </c>
      <c r="H9" s="112"/>
      <c r="I9" s="4"/>
    </row>
    <row r="10" spans="1:9" ht="12.75">
      <c r="A10" s="6"/>
      <c r="B10" s="13"/>
      <c r="C10" s="13"/>
      <c r="D10" s="6"/>
      <c r="E10" s="6"/>
      <c r="F10" s="6"/>
      <c r="G10" s="6"/>
      <c r="H10" s="6"/>
      <c r="I10" s="4"/>
    </row>
    <row r="11" spans="1:9" ht="33" customHeight="1">
      <c r="A11" s="102" t="s">
        <v>98</v>
      </c>
      <c r="B11" s="102"/>
      <c r="D11" s="4"/>
      <c r="E11" s="4"/>
      <c r="F11" s="9"/>
      <c r="G11" s="9"/>
      <c r="H11" s="10" t="s">
        <v>2</v>
      </c>
      <c r="I11" s="9"/>
    </row>
    <row r="12" spans="1:9" ht="7.5" customHeight="1">
      <c r="A12" s="84"/>
      <c r="B12" s="84"/>
      <c r="D12" s="4"/>
      <c r="E12" s="4"/>
      <c r="F12" s="9"/>
      <c r="G12" s="9"/>
      <c r="H12" s="10"/>
      <c r="I12" s="9"/>
    </row>
    <row r="13" spans="1:9" ht="12.75" customHeight="1">
      <c r="A13" s="6" t="s">
        <v>4</v>
      </c>
      <c r="B13" s="108" t="s">
        <v>76</v>
      </c>
      <c r="C13" s="108"/>
      <c r="D13" s="108"/>
      <c r="E13" s="11"/>
      <c r="F13" s="12"/>
      <c r="G13" s="9"/>
      <c r="H13" s="9"/>
      <c r="I13" s="9"/>
    </row>
    <row r="14" spans="1:9" ht="3.75" customHeight="1">
      <c r="A14" s="6"/>
      <c r="B14" s="11"/>
      <c r="C14" s="11"/>
      <c r="D14" s="11"/>
      <c r="E14" s="11"/>
      <c r="F14" s="12"/>
      <c r="G14" s="9"/>
      <c r="H14" s="9"/>
      <c r="I14" s="9"/>
    </row>
    <row r="15" spans="1:9" ht="4.5" customHeight="1">
      <c r="A15" s="6"/>
      <c r="B15" s="11"/>
      <c r="C15" s="11"/>
      <c r="D15" s="11"/>
      <c r="E15" s="11"/>
      <c r="F15" s="12"/>
      <c r="G15" s="9"/>
      <c r="H15" s="9"/>
      <c r="I15" s="9"/>
    </row>
    <row r="16" spans="1:10" ht="12.75" customHeight="1">
      <c r="A16" s="6"/>
      <c r="B16" s="13" t="s">
        <v>5</v>
      </c>
      <c r="C16" s="13"/>
      <c r="D16" s="14" t="s">
        <v>6</v>
      </c>
      <c r="E16" s="14"/>
      <c r="F16" s="14" t="s">
        <v>2</v>
      </c>
      <c r="G16" s="13"/>
      <c r="H16" s="81">
        <v>0</v>
      </c>
      <c r="I16" s="4"/>
      <c r="J16" s="85" t="s">
        <v>93</v>
      </c>
    </row>
    <row r="17" spans="1:10" ht="4.5" customHeight="1">
      <c r="A17" s="6"/>
      <c r="B17" s="13"/>
      <c r="C17" s="13"/>
      <c r="D17" s="16"/>
      <c r="E17" s="16"/>
      <c r="F17" s="16"/>
      <c r="G17" s="13"/>
      <c r="H17" s="15"/>
      <c r="I17" s="4"/>
      <c r="J17" s="85"/>
    </row>
    <row r="18" spans="1:10" ht="12.75" customHeight="1">
      <c r="A18" s="6"/>
      <c r="B18" s="13" t="s">
        <v>7</v>
      </c>
      <c r="C18" s="13"/>
      <c r="D18" s="14" t="s">
        <v>63</v>
      </c>
      <c r="E18" s="14"/>
      <c r="F18" s="14"/>
      <c r="G18" s="13" t="s">
        <v>8</v>
      </c>
      <c r="H18" s="15">
        <f>Input!E21</f>
        <v>33333</v>
      </c>
      <c r="I18" s="9"/>
      <c r="J18" s="86" t="s">
        <v>94</v>
      </c>
    </row>
    <row r="19" spans="1:10" ht="4.5" customHeight="1">
      <c r="A19" s="6"/>
      <c r="B19" s="13"/>
      <c r="C19" s="13"/>
      <c r="D19" s="14"/>
      <c r="E19" s="14"/>
      <c r="F19" s="14"/>
      <c r="G19" s="13"/>
      <c r="H19" s="15"/>
      <c r="I19" s="9"/>
      <c r="J19" s="86"/>
    </row>
    <row r="20" spans="1:10" ht="15.75" customHeight="1">
      <c r="A20" s="6"/>
      <c r="B20" s="13" t="s">
        <v>2</v>
      </c>
      <c r="C20" s="13"/>
      <c r="D20" s="89" t="s">
        <v>10</v>
      </c>
      <c r="E20" s="16"/>
      <c r="F20" s="16"/>
      <c r="G20" s="13"/>
      <c r="H20" s="15"/>
      <c r="I20" s="9"/>
      <c r="J20" s="86"/>
    </row>
    <row r="21" spans="1:10" ht="12.75" customHeight="1">
      <c r="A21" s="6"/>
      <c r="B21" s="13" t="s">
        <v>9</v>
      </c>
      <c r="C21" s="13"/>
      <c r="D21" s="89"/>
      <c r="E21" s="16"/>
      <c r="F21" s="16"/>
      <c r="G21" s="13" t="s">
        <v>11</v>
      </c>
      <c r="H21" s="15">
        <f>Input!E23</f>
        <v>22222</v>
      </c>
      <c r="I21" s="4"/>
      <c r="J21" s="85"/>
    </row>
    <row r="22" spans="1:10" ht="5.25" customHeight="1">
      <c r="A22" s="6"/>
      <c r="B22" s="13"/>
      <c r="C22" s="13"/>
      <c r="D22" s="16"/>
      <c r="E22" s="16"/>
      <c r="F22" s="16"/>
      <c r="G22" s="13"/>
      <c r="H22" s="15"/>
      <c r="I22" s="4"/>
      <c r="J22" s="85"/>
    </row>
    <row r="23" spans="1:10" ht="12.75" customHeight="1">
      <c r="A23" s="6"/>
      <c r="B23" s="13" t="s">
        <v>60</v>
      </c>
      <c r="C23" s="13"/>
      <c r="D23" s="16" t="s">
        <v>64</v>
      </c>
      <c r="E23" s="16"/>
      <c r="F23" s="16"/>
      <c r="G23" s="13" t="s">
        <v>8</v>
      </c>
      <c r="H23" s="15">
        <f>Input!E31</f>
        <v>222222</v>
      </c>
      <c r="I23" s="4"/>
      <c r="J23" s="85" t="s">
        <v>95</v>
      </c>
    </row>
    <row r="24" spans="1:10" ht="3.75" customHeight="1">
      <c r="A24" s="6"/>
      <c r="B24" s="13"/>
      <c r="C24" s="13"/>
      <c r="D24" s="16"/>
      <c r="E24" s="16"/>
      <c r="F24" s="16"/>
      <c r="G24" s="13"/>
      <c r="H24" s="18"/>
      <c r="I24" s="4"/>
      <c r="J24" s="85"/>
    </row>
    <row r="25" spans="1:10" ht="4.5" customHeight="1">
      <c r="A25" s="6"/>
      <c r="B25" s="13"/>
      <c r="C25" s="13"/>
      <c r="D25" s="14"/>
      <c r="E25" s="14"/>
      <c r="F25" s="14"/>
      <c r="G25" s="13"/>
      <c r="H25" s="19"/>
      <c r="I25" s="4"/>
      <c r="J25" s="85"/>
    </row>
    <row r="26" spans="1:10" ht="12.75" customHeight="1">
      <c r="A26" s="6"/>
      <c r="B26" s="13" t="s">
        <v>13</v>
      </c>
      <c r="C26" s="13"/>
      <c r="D26" s="14" t="s">
        <v>12</v>
      </c>
      <c r="E26" s="14"/>
      <c r="F26" s="14"/>
      <c r="G26" s="13" t="s">
        <v>8</v>
      </c>
      <c r="H26" s="18">
        <f>Input!E28</f>
        <v>0</v>
      </c>
      <c r="I26" s="4"/>
      <c r="J26" s="85" t="s">
        <v>99</v>
      </c>
    </row>
    <row r="27" spans="1:10" ht="4.5" customHeight="1">
      <c r="A27" s="6"/>
      <c r="B27" s="13"/>
      <c r="C27" s="13"/>
      <c r="D27" s="4" t="s">
        <v>2</v>
      </c>
      <c r="E27" s="4"/>
      <c r="F27" s="4"/>
      <c r="G27" s="13"/>
      <c r="H27" s="19"/>
      <c r="I27" s="4"/>
      <c r="J27" s="85"/>
    </row>
    <row r="28" spans="1:10" ht="12.75" customHeight="1">
      <c r="A28" s="6"/>
      <c r="B28" s="13" t="s">
        <v>18</v>
      </c>
      <c r="C28" s="13"/>
      <c r="D28" s="4" t="s">
        <v>14</v>
      </c>
      <c r="E28" s="4"/>
      <c r="F28" s="4"/>
      <c r="G28" s="13"/>
      <c r="H28" s="20">
        <f>(H18-H21)+H23+H26</f>
        <v>233333</v>
      </c>
      <c r="I28" s="4" t="s">
        <v>15</v>
      </c>
      <c r="J28" s="85" t="s">
        <v>77</v>
      </c>
    </row>
    <row r="29" spans="1:10" ht="12.75" customHeight="1">
      <c r="A29" s="6"/>
      <c r="B29" s="13"/>
      <c r="C29" s="13"/>
      <c r="D29" s="4"/>
      <c r="E29" s="4"/>
      <c r="F29" s="4"/>
      <c r="G29" s="13"/>
      <c r="H29" s="21"/>
      <c r="I29" s="4"/>
      <c r="J29" s="85"/>
    </row>
    <row r="30" spans="1:10" ht="13.5">
      <c r="A30" s="6" t="s">
        <v>16</v>
      </c>
      <c r="B30" s="108" t="s">
        <v>26</v>
      </c>
      <c r="C30" s="108"/>
      <c r="D30" s="108"/>
      <c r="E30" s="11"/>
      <c r="F30" s="11"/>
      <c r="G30" s="13"/>
      <c r="H30" s="4"/>
      <c r="J30" s="85"/>
    </row>
    <row r="31" spans="1:10" ht="7.5" customHeight="1">
      <c r="A31" s="6"/>
      <c r="B31" s="11"/>
      <c r="C31" s="11"/>
      <c r="D31" s="11"/>
      <c r="E31" s="11"/>
      <c r="F31" s="11"/>
      <c r="G31" s="13"/>
      <c r="H31" s="15"/>
      <c r="J31" s="85"/>
    </row>
    <row r="32" spans="1:10" ht="13.5">
      <c r="A32" s="6"/>
      <c r="B32" s="13" t="s">
        <v>19</v>
      </c>
      <c r="C32" s="13"/>
      <c r="D32" s="4" t="s">
        <v>28</v>
      </c>
      <c r="E32" s="4"/>
      <c r="F32" s="4"/>
      <c r="G32" s="13"/>
      <c r="H32" s="15">
        <f>Input!E42</f>
        <v>578861.8400000001</v>
      </c>
      <c r="J32" s="85"/>
    </row>
    <row r="33" spans="1:10" ht="4.5" customHeight="1">
      <c r="A33" s="6"/>
      <c r="B33" s="13"/>
      <c r="C33" s="13"/>
      <c r="D33" s="4"/>
      <c r="E33" s="4"/>
      <c r="F33" s="4"/>
      <c r="G33" s="13"/>
      <c r="H33" s="15"/>
      <c r="J33" s="85"/>
    </row>
    <row r="34" spans="1:10" ht="13.5" customHeight="1">
      <c r="A34" s="6"/>
      <c r="B34" s="13" t="s">
        <v>20</v>
      </c>
      <c r="C34" s="13"/>
      <c r="D34" s="4" t="s">
        <v>30</v>
      </c>
      <c r="E34" s="4"/>
      <c r="F34" s="4"/>
      <c r="G34" s="13"/>
      <c r="H34" s="15">
        <f>Input!E12</f>
        <v>39457798.41</v>
      </c>
      <c r="J34" s="85" t="s">
        <v>97</v>
      </c>
    </row>
    <row r="35" spans="1:10" ht="4.5" customHeight="1">
      <c r="A35" s="6"/>
      <c r="B35" s="13"/>
      <c r="C35" s="13"/>
      <c r="D35" s="4"/>
      <c r="E35" s="4"/>
      <c r="F35" s="4"/>
      <c r="G35" s="13"/>
      <c r="H35" s="15"/>
      <c r="J35" s="85"/>
    </row>
    <row r="36" spans="1:10" ht="13.5" customHeight="1">
      <c r="A36" s="6"/>
      <c r="B36" s="13" t="s">
        <v>25</v>
      </c>
      <c r="C36" s="13"/>
      <c r="D36" s="4" t="s">
        <v>70</v>
      </c>
      <c r="E36" s="4"/>
      <c r="F36" s="4"/>
      <c r="G36" s="13"/>
      <c r="H36" s="15">
        <f>H32+H34</f>
        <v>40036660.25</v>
      </c>
      <c r="J36" s="85"/>
    </row>
    <row r="37" spans="1:10" ht="4.5" customHeight="1">
      <c r="A37" s="6"/>
      <c r="B37" s="13"/>
      <c r="C37" s="13"/>
      <c r="D37" s="4"/>
      <c r="E37" s="4"/>
      <c r="F37" s="4"/>
      <c r="G37" s="13"/>
      <c r="H37" s="4"/>
      <c r="J37" s="85"/>
    </row>
    <row r="38" spans="1:10" ht="13.5" customHeight="1">
      <c r="A38" s="6"/>
      <c r="B38" s="13" t="s">
        <v>27</v>
      </c>
      <c r="C38" s="13"/>
      <c r="D38" s="4" t="s">
        <v>71</v>
      </c>
      <c r="E38" s="4"/>
      <c r="F38" s="4"/>
      <c r="G38" s="13"/>
      <c r="H38" s="60">
        <f>ROUND(H34/H36,6)</f>
        <v>0.985542</v>
      </c>
      <c r="J38" s="85"/>
    </row>
    <row r="39" spans="1:10" ht="12.75" customHeight="1">
      <c r="A39" s="6"/>
      <c r="B39" s="13"/>
      <c r="C39" s="13"/>
      <c r="D39" s="4"/>
      <c r="E39" s="4"/>
      <c r="F39" s="4"/>
      <c r="G39" s="13"/>
      <c r="H39" s="21"/>
      <c r="I39" s="4"/>
      <c r="J39" s="85"/>
    </row>
    <row r="40" spans="1:10" s="29" customFormat="1" ht="12.75" customHeight="1">
      <c r="A40" s="58" t="s">
        <v>22</v>
      </c>
      <c r="B40" s="11" t="s">
        <v>72</v>
      </c>
      <c r="C40" s="11"/>
      <c r="D40" s="59"/>
      <c r="E40" s="59"/>
      <c r="F40" s="59"/>
      <c r="G40" s="3"/>
      <c r="I40" s="59"/>
      <c r="J40" s="85"/>
    </row>
    <row r="41" spans="1:10" s="29" customFormat="1" ht="4.5" customHeight="1">
      <c r="A41" s="58"/>
      <c r="B41" s="11"/>
      <c r="C41" s="11"/>
      <c r="D41" s="59"/>
      <c r="E41" s="59"/>
      <c r="F41" s="59"/>
      <c r="G41" s="3"/>
      <c r="I41" s="59"/>
      <c r="J41" s="85"/>
    </row>
    <row r="42" spans="1:10" s="29" customFormat="1" ht="3" customHeight="1">
      <c r="A42" s="58"/>
      <c r="B42" s="11"/>
      <c r="C42" s="11"/>
      <c r="D42" s="59"/>
      <c r="E42" s="59"/>
      <c r="F42" s="59"/>
      <c r="G42" s="3"/>
      <c r="I42" s="59"/>
      <c r="J42" s="85"/>
    </row>
    <row r="43" spans="1:10" ht="12.75" customHeight="1">
      <c r="A43" s="6"/>
      <c r="B43" s="13" t="s">
        <v>29</v>
      </c>
      <c r="C43" s="13" t="s">
        <v>2</v>
      </c>
      <c r="D43" s="4" t="s">
        <v>69</v>
      </c>
      <c r="E43" s="4"/>
      <c r="F43" s="4"/>
      <c r="G43" s="13"/>
      <c r="H43" s="20">
        <f>H38*H28</f>
        <v>229959.471486</v>
      </c>
      <c r="I43" s="4"/>
      <c r="J43" s="85" t="s">
        <v>2</v>
      </c>
    </row>
    <row r="44" spans="1:10" ht="12.75" customHeight="1">
      <c r="A44" s="6"/>
      <c r="B44" s="13"/>
      <c r="C44" s="13"/>
      <c r="D44" s="4"/>
      <c r="E44" s="4"/>
      <c r="F44" s="4"/>
      <c r="G44" s="13"/>
      <c r="H44" s="21"/>
      <c r="I44" s="4"/>
      <c r="J44" s="87" t="s">
        <v>24</v>
      </c>
    </row>
    <row r="45" spans="1:10" ht="13.5">
      <c r="A45" s="6" t="s">
        <v>73</v>
      </c>
      <c r="B45" s="108" t="s">
        <v>17</v>
      </c>
      <c r="C45" s="108"/>
      <c r="D45" s="108"/>
      <c r="E45" s="11"/>
      <c r="F45" s="11"/>
      <c r="G45" s="13"/>
      <c r="H45" s="22"/>
      <c r="I45" s="4"/>
      <c r="J45" s="85"/>
    </row>
    <row r="46" spans="1:10" ht="7.5" customHeight="1">
      <c r="A46" s="6"/>
      <c r="B46" s="11"/>
      <c r="C46" s="11"/>
      <c r="D46" s="11"/>
      <c r="E46" s="11"/>
      <c r="F46" s="11"/>
      <c r="G46" s="13"/>
      <c r="H46" s="22"/>
      <c r="I46" s="4"/>
      <c r="J46" s="85"/>
    </row>
    <row r="47" spans="1:10" ht="13.5">
      <c r="A47" s="6"/>
      <c r="B47" s="13" t="s">
        <v>31</v>
      </c>
      <c r="C47" s="13"/>
      <c r="D47" s="109" t="s">
        <v>62</v>
      </c>
      <c r="E47" s="14"/>
      <c r="F47" s="14"/>
      <c r="G47" s="13"/>
      <c r="H47" s="23">
        <f>Input!E35</f>
        <v>222222</v>
      </c>
      <c r="I47" s="4"/>
      <c r="J47" s="85"/>
    </row>
    <row r="48" spans="1:10" ht="12.75" customHeight="1">
      <c r="A48" s="6"/>
      <c r="B48" s="13" t="s">
        <v>2</v>
      </c>
      <c r="C48" s="13"/>
      <c r="D48" s="109"/>
      <c r="E48" s="14"/>
      <c r="F48" s="14"/>
      <c r="G48" s="13"/>
      <c r="H48" s="24" t="s">
        <v>2</v>
      </c>
      <c r="I48" s="4"/>
      <c r="J48" s="85"/>
    </row>
    <row r="49" spans="1:10" ht="4.5" customHeight="1">
      <c r="A49" s="6"/>
      <c r="B49" s="13"/>
      <c r="C49" s="13"/>
      <c r="D49" s="14"/>
      <c r="E49" s="14"/>
      <c r="F49" s="14"/>
      <c r="G49" s="13"/>
      <c r="H49" s="24"/>
      <c r="I49" s="4"/>
      <c r="J49" s="85"/>
    </row>
    <row r="50" spans="1:10" ht="13.5">
      <c r="A50" s="6"/>
      <c r="B50" s="13" t="s">
        <v>32</v>
      </c>
      <c r="C50" s="13"/>
      <c r="D50" s="4" t="s">
        <v>65</v>
      </c>
      <c r="E50" s="4"/>
      <c r="F50" s="4"/>
      <c r="G50" s="13" t="s">
        <v>11</v>
      </c>
      <c r="H50" s="23">
        <f>Input!E37</f>
        <v>77777</v>
      </c>
      <c r="I50" s="4"/>
      <c r="J50" s="85"/>
    </row>
    <row r="51" spans="1:10" ht="4.5" customHeight="1">
      <c r="A51" s="6"/>
      <c r="B51" s="13"/>
      <c r="C51" s="13"/>
      <c r="D51" s="4"/>
      <c r="E51" s="4"/>
      <c r="F51" s="4"/>
      <c r="G51" s="13"/>
      <c r="H51" s="19"/>
      <c r="I51" s="4"/>
      <c r="J51" s="85"/>
    </row>
    <row r="52" spans="1:10" ht="13.5">
      <c r="A52" s="6"/>
      <c r="B52" s="13" t="s">
        <v>35</v>
      </c>
      <c r="C52" s="13"/>
      <c r="D52" s="4" t="s">
        <v>21</v>
      </c>
      <c r="E52" s="4"/>
      <c r="F52" s="4"/>
      <c r="G52" s="13"/>
      <c r="H52" s="20">
        <f>H47-H50</f>
        <v>144445</v>
      </c>
      <c r="J52" s="85"/>
    </row>
    <row r="53" spans="1:10" ht="7.5" customHeight="1">
      <c r="A53" s="6"/>
      <c r="B53" s="13"/>
      <c r="C53" s="13"/>
      <c r="D53" s="4"/>
      <c r="E53" s="4"/>
      <c r="F53" s="4"/>
      <c r="G53" s="13"/>
      <c r="H53" s="19"/>
      <c r="J53" s="85"/>
    </row>
    <row r="54" spans="1:10" ht="13.5">
      <c r="A54" s="6" t="s">
        <v>74</v>
      </c>
      <c r="B54" s="108" t="s">
        <v>23</v>
      </c>
      <c r="C54" s="108"/>
      <c r="D54" s="108"/>
      <c r="E54" s="11"/>
      <c r="F54" s="11"/>
      <c r="G54" s="13"/>
      <c r="H54" s="23"/>
      <c r="J54" s="85"/>
    </row>
    <row r="55" spans="1:10" ht="6" customHeight="1">
      <c r="A55" s="6"/>
      <c r="B55" s="13"/>
      <c r="C55" s="13"/>
      <c r="D55" s="25" t="s">
        <v>24</v>
      </c>
      <c r="E55" s="25"/>
      <c r="F55" s="25"/>
      <c r="G55" s="13"/>
      <c r="H55" s="22"/>
      <c r="J55" s="85"/>
    </row>
    <row r="56" spans="1:10" ht="13.5">
      <c r="A56" s="6"/>
      <c r="B56" s="13" t="s">
        <v>36</v>
      </c>
      <c r="C56" s="13"/>
      <c r="D56" s="4" t="s">
        <v>75</v>
      </c>
      <c r="E56" s="4"/>
      <c r="F56" s="4"/>
      <c r="G56" s="13"/>
      <c r="H56" s="26">
        <f>H28+H52</f>
        <v>377778</v>
      </c>
      <c r="J56" s="85" t="s">
        <v>96</v>
      </c>
    </row>
    <row r="57" spans="1:10" ht="7.5" customHeight="1">
      <c r="A57" s="6"/>
      <c r="B57" s="13"/>
      <c r="C57" s="13"/>
      <c r="D57" s="4"/>
      <c r="E57" s="4"/>
      <c r="F57" s="4"/>
      <c r="G57" s="13"/>
      <c r="H57" s="4"/>
      <c r="J57" s="85"/>
    </row>
    <row r="58" spans="1:10" ht="4.5" customHeight="1">
      <c r="A58" s="6"/>
      <c r="B58" s="13"/>
      <c r="C58" s="13"/>
      <c r="D58" s="4"/>
      <c r="E58" s="4"/>
      <c r="F58" s="4"/>
      <c r="G58" s="13"/>
      <c r="H58" s="4"/>
      <c r="J58" s="85"/>
    </row>
    <row r="59" spans="1:10" ht="7.5" customHeight="1">
      <c r="A59" s="6"/>
      <c r="B59" s="13"/>
      <c r="C59" s="13"/>
      <c r="D59" s="4"/>
      <c r="E59" s="4"/>
      <c r="F59" s="4"/>
      <c r="G59" s="13"/>
      <c r="H59" s="4"/>
      <c r="J59" s="85"/>
    </row>
    <row r="60" spans="1:10" ht="18" customHeight="1">
      <c r="A60" s="6" t="s">
        <v>33</v>
      </c>
      <c r="B60" s="3" t="s">
        <v>34</v>
      </c>
      <c r="C60" s="3"/>
      <c r="D60" s="4"/>
      <c r="E60" s="4"/>
      <c r="F60" s="4"/>
      <c r="G60" s="13"/>
      <c r="H60" s="4"/>
      <c r="J60" s="85"/>
    </row>
    <row r="61" spans="1:10" ht="9" customHeight="1">
      <c r="A61" s="6"/>
      <c r="B61" s="3"/>
      <c r="C61" s="3"/>
      <c r="D61" s="4"/>
      <c r="E61" s="4"/>
      <c r="F61" s="4"/>
      <c r="G61" s="13"/>
      <c r="H61" s="4"/>
      <c r="J61" s="85"/>
    </row>
    <row r="62" spans="1:10" ht="13.5" customHeight="1">
      <c r="A62" s="6" t="s">
        <v>2</v>
      </c>
      <c r="B62" s="13" t="s">
        <v>38</v>
      </c>
      <c r="C62" s="13"/>
      <c r="D62" s="27" t="s">
        <v>104</v>
      </c>
      <c r="E62" s="27"/>
      <c r="F62" s="27"/>
      <c r="G62" s="110" t="s">
        <v>2</v>
      </c>
      <c r="H62" s="28">
        <f>H56</f>
        <v>377778</v>
      </c>
      <c r="I62" s="103"/>
      <c r="J62" s="85" t="s">
        <v>100</v>
      </c>
    </row>
    <row r="63" spans="1:10" ht="4.5" customHeight="1">
      <c r="A63" s="6"/>
      <c r="B63" s="13"/>
      <c r="C63" s="13"/>
      <c r="D63" s="30" t="s">
        <v>2</v>
      </c>
      <c r="E63" s="30"/>
      <c r="F63" s="30"/>
      <c r="G63" s="110"/>
      <c r="I63" s="104"/>
      <c r="J63" s="85"/>
    </row>
    <row r="64" spans="2:10" ht="13.5" customHeight="1">
      <c r="B64" s="13" t="s">
        <v>90</v>
      </c>
      <c r="C64" s="13"/>
      <c r="D64" s="4" t="s">
        <v>101</v>
      </c>
      <c r="E64" s="4"/>
      <c r="F64" s="4"/>
      <c r="G64" s="13" t="s">
        <v>37</v>
      </c>
      <c r="H64" s="32">
        <f>Input!E15</f>
        <v>31902243.409999996</v>
      </c>
      <c r="J64" s="85" t="s">
        <v>102</v>
      </c>
    </row>
    <row r="65" spans="2:10" ht="4.5" customHeight="1">
      <c r="B65" s="13"/>
      <c r="C65" s="13"/>
      <c r="D65" s="4"/>
      <c r="E65" s="4"/>
      <c r="F65" s="4"/>
      <c r="G65" s="13"/>
      <c r="H65" s="4"/>
      <c r="J65" s="88"/>
    </row>
    <row r="66" spans="2:8" ht="13.5" customHeight="1" thickBot="1">
      <c r="B66" s="13" t="s">
        <v>91</v>
      </c>
      <c r="C66" s="13"/>
      <c r="D66" s="4" t="s">
        <v>39</v>
      </c>
      <c r="E66" s="4"/>
      <c r="F66" s="4"/>
      <c r="G66" s="13"/>
      <c r="H66" s="33">
        <f>ROUND(H62/H64,6)</f>
        <v>0.011842</v>
      </c>
    </row>
    <row r="67" spans="2:8" ht="13.5" customHeight="1" thickTop="1">
      <c r="B67" s="13"/>
      <c r="C67" s="13"/>
      <c r="D67" s="4"/>
      <c r="E67" s="4"/>
      <c r="F67" s="4"/>
      <c r="G67" s="13"/>
      <c r="H67" s="4"/>
    </row>
    <row r="68" ht="12.75">
      <c r="A68" s="6" t="s">
        <v>40</v>
      </c>
    </row>
    <row r="69" spans="1:8" ht="12.75">
      <c r="A69" s="6" t="s">
        <v>103</v>
      </c>
      <c r="B69" s="13"/>
      <c r="C69" s="13"/>
      <c r="D69" s="5"/>
      <c r="E69" s="5"/>
      <c r="F69" s="5"/>
      <c r="G69" s="4"/>
      <c r="H69" s="4"/>
    </row>
    <row r="70" spans="1:8" ht="12.75">
      <c r="A70" s="6"/>
      <c r="B70" s="13"/>
      <c r="C70" s="13"/>
      <c r="D70" s="5"/>
      <c r="E70" s="5"/>
      <c r="F70" s="5"/>
      <c r="G70" s="4"/>
      <c r="H70" s="4"/>
    </row>
    <row r="71" spans="2:10" ht="12.75">
      <c r="B71" s="13"/>
      <c r="C71" s="13"/>
      <c r="D71" s="7" t="s">
        <v>2</v>
      </c>
      <c r="E71" s="7"/>
      <c r="F71" s="34"/>
      <c r="G71" s="35" t="s">
        <v>2</v>
      </c>
      <c r="H71" s="35" t="s">
        <v>2</v>
      </c>
      <c r="I71" s="17"/>
      <c r="J71" s="82"/>
    </row>
    <row r="72" spans="1:8" ht="12.75">
      <c r="A72" s="6"/>
      <c r="D72" s="7" t="s">
        <v>41</v>
      </c>
      <c r="E72" s="7"/>
      <c r="F72" s="105">
        <v>41789</v>
      </c>
      <c r="G72" s="105"/>
      <c r="H72" s="105"/>
    </row>
    <row r="73" spans="2:8" ht="12.75">
      <c r="B73" s="5"/>
      <c r="C73" s="5"/>
      <c r="D73" s="36"/>
      <c r="E73" s="36"/>
      <c r="F73" s="37"/>
      <c r="G73" s="37"/>
      <c r="H73" s="37" t="s">
        <v>2</v>
      </c>
    </row>
    <row r="74" spans="4:9" ht="12.75">
      <c r="D74" s="7" t="s">
        <v>42</v>
      </c>
      <c r="E74" s="7"/>
      <c r="F74" s="38"/>
      <c r="G74" s="38"/>
      <c r="H74" s="38"/>
      <c r="I74" s="17"/>
    </row>
    <row r="75" spans="2:9" ht="12.75">
      <c r="B75" s="13"/>
      <c r="C75" s="13"/>
      <c r="D75" s="36"/>
      <c r="E75" s="36"/>
      <c r="F75" s="106" t="s">
        <v>43</v>
      </c>
      <c r="G75" s="106"/>
      <c r="H75" s="106"/>
      <c r="I75" s="40"/>
    </row>
    <row r="76" spans="2:10" ht="12.75">
      <c r="B76" s="13"/>
      <c r="C76" s="13"/>
      <c r="D76" s="36"/>
      <c r="E76" s="36"/>
      <c r="F76" s="37"/>
      <c r="G76" s="37"/>
      <c r="H76" s="41"/>
      <c r="I76" s="42"/>
      <c r="J76" s="83"/>
    </row>
    <row r="77" spans="4:8" ht="12.75">
      <c r="D77" s="39" t="s">
        <v>44</v>
      </c>
      <c r="E77" s="39"/>
      <c r="F77" s="107" t="s">
        <v>48</v>
      </c>
      <c r="G77" s="107"/>
      <c r="H77" s="107"/>
    </row>
    <row r="78" spans="2:8" ht="12.75">
      <c r="B78" s="13"/>
      <c r="C78" s="13"/>
      <c r="D78" s="36"/>
      <c r="E78" s="36"/>
      <c r="F78" s="37"/>
      <c r="G78" s="37"/>
      <c r="H78" s="37"/>
    </row>
    <row r="79" spans="1:8" ht="12.75">
      <c r="A79" s="43"/>
      <c r="D79" s="39" t="s">
        <v>45</v>
      </c>
      <c r="E79" s="39"/>
      <c r="F79" s="105">
        <v>41779</v>
      </c>
      <c r="G79" s="105"/>
      <c r="H79" s="105"/>
    </row>
    <row r="80" spans="4:5" ht="12.75">
      <c r="D80" s="36"/>
      <c r="E80" s="36"/>
    </row>
  </sheetData>
  <sheetProtection/>
  <mergeCells count="18">
    <mergeCell ref="B13:D13"/>
    <mergeCell ref="D20:D21"/>
    <mergeCell ref="F79:H79"/>
    <mergeCell ref="B45:D45"/>
    <mergeCell ref="D47:D48"/>
    <mergeCell ref="B54:D54"/>
    <mergeCell ref="G62:G63"/>
    <mergeCell ref="B30:D30"/>
    <mergeCell ref="A2:G2"/>
    <mergeCell ref="A11:B11"/>
    <mergeCell ref="I62:I63"/>
    <mergeCell ref="F72:H72"/>
    <mergeCell ref="F75:H75"/>
    <mergeCell ref="F77:H77"/>
    <mergeCell ref="A5:H5"/>
    <mergeCell ref="A6:H6"/>
    <mergeCell ref="A7:H7"/>
    <mergeCell ref="G9:H9"/>
  </mergeCells>
  <printOptions horizontalCentered="1" verticalCentered="1"/>
  <pageMargins left="0.5" right="0" top="0.5" bottom="0.5" header="0" footer="0"/>
  <pageSetup fitToHeight="1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2015-05-18T17:22:11Z</cp:lastPrinted>
  <dcterms:created xsi:type="dcterms:W3CDTF">2015-05-07T20:27:17Z</dcterms:created>
  <dcterms:modified xsi:type="dcterms:W3CDTF">2015-05-18T18:55:21Z</dcterms:modified>
  <cp:category/>
  <cp:version/>
  <cp:contentType/>
  <cp:contentStatus/>
</cp:coreProperties>
</file>