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6" windowWidth="14988" windowHeight="11640" firstSheet="1" activeTab="1"/>
  </bookViews>
  <sheets>
    <sheet name="Oct 2013" sheetId="12" r:id="rId1"/>
    <sheet name="Nov 2013" sheetId="11" r:id="rId2"/>
    <sheet name="Dec 2013" sheetId="10" r:id="rId3"/>
    <sheet name="Jan 2014" sheetId="9" r:id="rId4"/>
    <sheet name="Feb 2014" sheetId="8" r:id="rId5"/>
    <sheet name="Mar 2014" sheetId="2" r:id="rId6"/>
    <sheet name="Apr2014" sheetId="7" r:id="rId7"/>
    <sheet name="May 2014" sheetId="6" r:id="rId8"/>
    <sheet name="Jun 2014" sheetId="5" r:id="rId9"/>
    <sheet name="Jul 2014" sheetId="4" r:id="rId10"/>
    <sheet name="Aug 2014" sheetId="3" r:id="rId11"/>
    <sheet name="Sept 2014" sheetId="1" r:id="rId12"/>
  </sheets>
  <definedNames>
    <definedName name="_xlnm.Print_Area" localSheetId="6">'Apr2014'!$A$1:$F$37</definedName>
    <definedName name="_xlnm.Print_Area" localSheetId="10">'Aug 2014'!$A$1:$F$37</definedName>
    <definedName name="_xlnm.Print_Area" localSheetId="2">'Dec 2013'!$A$1:$F$37</definedName>
    <definedName name="_xlnm.Print_Area" localSheetId="4">'Feb 2014'!$A$1:$F$37</definedName>
    <definedName name="_xlnm.Print_Area" localSheetId="3">'Jan 2014'!$A$1:$F$37</definedName>
    <definedName name="_xlnm.Print_Area" localSheetId="9">'Jul 2014'!$A$1:$F$37</definedName>
    <definedName name="_xlnm.Print_Area" localSheetId="8">'Jun 2014'!$A$1:$F$37</definedName>
    <definedName name="_xlnm.Print_Area" localSheetId="5">'Mar 2014'!$A$1:$F$37</definedName>
    <definedName name="_xlnm.Print_Area" localSheetId="7">'May 2014'!$A$1:$F$37</definedName>
    <definedName name="_xlnm.Print_Area" localSheetId="1">'Nov 2013'!$A$1:$F$37</definedName>
    <definedName name="_xlnm.Print_Area" localSheetId="0">'Oct 2013'!$A$1:$F$37</definedName>
    <definedName name="_xlnm.Print_Area" localSheetId="11">'Sept 2014'!$A$1:$F$37</definedName>
  </definedNames>
  <calcPr calcId="145621"/>
</workbook>
</file>

<file path=xl/calcChain.xml><?xml version="1.0" encoding="utf-8"?>
<calcChain xmlns="http://schemas.openxmlformats.org/spreadsheetml/2006/main">
  <c r="D37" i="12" l="1"/>
  <c r="D35" i="12"/>
  <c r="D36" i="12"/>
  <c r="D14" i="12"/>
  <c r="D19" i="12"/>
  <c r="F19" i="12"/>
  <c r="D37" i="11"/>
  <c r="D35" i="11"/>
  <c r="D36" i="11"/>
  <c r="D14" i="11"/>
  <c r="D19" i="11"/>
  <c r="F19" i="11"/>
  <c r="D37" i="10"/>
  <c r="D35" i="10"/>
  <c r="D36" i="10"/>
  <c r="D37" i="9"/>
  <c r="D35" i="9"/>
  <c r="D36" i="9"/>
  <c r="D14" i="9"/>
  <c r="D19" i="9"/>
  <c r="F19" i="9"/>
  <c r="D37" i="8"/>
  <c r="D35" i="8"/>
  <c r="D36" i="8"/>
  <c r="D14" i="8"/>
  <c r="D19" i="8"/>
  <c r="F19" i="8"/>
  <c r="D37" i="7"/>
  <c r="D35" i="7"/>
  <c r="D36" i="7"/>
  <c r="D37" i="6"/>
  <c r="D35" i="6"/>
  <c r="D36" i="6"/>
  <c r="D14" i="6"/>
  <c r="D19" i="6"/>
  <c r="F19" i="6"/>
  <c r="D37" i="5"/>
  <c r="D35" i="5"/>
  <c r="D36" i="5"/>
  <c r="D14" i="5"/>
  <c r="D19" i="5"/>
  <c r="F19" i="5"/>
  <c r="D37" i="4"/>
  <c r="D35" i="4"/>
  <c r="D36" i="4"/>
  <c r="D37" i="3"/>
  <c r="D35" i="3"/>
  <c r="D36" i="3"/>
  <c r="D37" i="2"/>
  <c r="D35" i="2"/>
  <c r="D36" i="2"/>
  <c r="D37" i="1"/>
  <c r="D35" i="1"/>
  <c r="D36" i="1"/>
  <c r="D14" i="1"/>
  <c r="D19" i="1"/>
  <c r="F19" i="1"/>
  <c r="D13" i="1"/>
  <c r="D18" i="1"/>
  <c r="D20" i="1"/>
  <c r="D13" i="3"/>
  <c r="D18" i="3"/>
  <c r="D14" i="3"/>
  <c r="D19" i="3"/>
  <c r="F19" i="3"/>
  <c r="D14" i="4"/>
  <c r="D19" i="4"/>
  <c r="F19" i="4"/>
  <c r="D13" i="4"/>
  <c r="D18" i="4"/>
  <c r="D13" i="5"/>
  <c r="D18" i="5"/>
  <c r="D13" i="6"/>
  <c r="D15" i="6"/>
  <c r="D13" i="2"/>
  <c r="D18" i="2"/>
  <c r="D14" i="2"/>
  <c r="D19" i="2"/>
  <c r="F19" i="2"/>
  <c r="D13" i="8"/>
  <c r="D18" i="8"/>
  <c r="D13" i="9"/>
  <c r="D18" i="9"/>
  <c r="D13" i="10"/>
  <c r="D14" i="10"/>
  <c r="D19" i="10"/>
  <c r="F19" i="10"/>
  <c r="D13" i="12"/>
  <c r="D13" i="11"/>
  <c r="D18" i="10"/>
  <c r="D14" i="7"/>
  <c r="D19" i="7"/>
  <c r="F19" i="7"/>
  <c r="D13" i="7"/>
  <c r="D18" i="6"/>
  <c r="D15" i="1"/>
  <c r="F18" i="1"/>
  <c r="D15" i="3"/>
  <c r="D15" i="4"/>
  <c r="D15" i="5"/>
  <c r="D15" i="2"/>
  <c r="D15" i="8"/>
  <c r="D15" i="9"/>
  <c r="D15" i="10"/>
  <c r="D18" i="12"/>
  <c r="D15" i="12"/>
  <c r="D18" i="11"/>
  <c r="D15" i="11"/>
  <c r="F18" i="10"/>
  <c r="D20" i="10"/>
  <c r="F18" i="9"/>
  <c r="D20" i="9"/>
  <c r="F18" i="8"/>
  <c r="D20" i="8"/>
  <c r="D15" i="7"/>
  <c r="D18" i="7"/>
  <c r="F18" i="6"/>
  <c r="D20" i="6"/>
  <c r="F18" i="5"/>
  <c r="D20" i="5"/>
  <c r="F18" i="4"/>
  <c r="D20" i="4"/>
  <c r="F18" i="3"/>
  <c r="D20" i="3"/>
  <c r="F18" i="2"/>
  <c r="D20" i="2"/>
  <c r="F18" i="12"/>
  <c r="D20" i="12"/>
  <c r="F18" i="11"/>
  <c r="D20" i="11"/>
  <c r="F18" i="7"/>
  <c r="D20" i="7"/>
</calcChain>
</file>

<file path=xl/sharedStrings.xml><?xml version="1.0" encoding="utf-8"?>
<sst xmlns="http://schemas.openxmlformats.org/spreadsheetml/2006/main" count="384" uniqueCount="33">
  <si>
    <t>Line</t>
  </si>
  <si>
    <t>No.</t>
  </si>
  <si>
    <t>Description</t>
  </si>
  <si>
    <t>Amount</t>
  </si>
  <si>
    <t>AFUDC Rate - Simple (AFUDC_S)</t>
  </si>
  <si>
    <t>Gross Rate for Borrowed Funds Ai=s(S/W)+d(D/D+P+C)(1-S/W)</t>
  </si>
  <si>
    <t>Gross Rate for Other Funds Ae=[1-S/W][p(P/D+P+C)+c(C/D+P+C)]</t>
  </si>
  <si>
    <t>Total AFUDC Simple Rate, AFUDC_S</t>
  </si>
  <si>
    <t>AFUDC Rate - Compound (Semi-Annual), Maximum Rate (AFUDC_C)</t>
  </si>
  <si>
    <t>Monthly</t>
  </si>
  <si>
    <t>Gross Rate for Borrowed Funds - Maximum Rate Ai_C = (Ai/2)+((1+Ai/2)*Ai/2)</t>
  </si>
  <si>
    <t>Gross Rate for Other Funds - Maximum Rate Ae_C = (Ae/2)+((1+Ae/2)*Ae/2)</t>
  </si>
  <si>
    <t>Total AFUDC Maximum Rate, AFUDC_C = Ai_C + Ae_C</t>
  </si>
  <si>
    <t>AFUDC_C=((1*AFUDC_S)/2)+((1+(AFUDC_S/2))*(AFUDC_S/2))</t>
  </si>
  <si>
    <t>Ai=Gross allowance for borrowed funds used during construction rate.</t>
  </si>
  <si>
    <t>Ae=Allowance for other funds used during construction rate.</t>
  </si>
  <si>
    <t>S=Prior month average short-term debt balance. ($000)</t>
  </si>
  <si>
    <t>s=Short term debt interest rate.</t>
  </si>
  <si>
    <t>D=Prior month ending Long-term debt balance. ($000)</t>
  </si>
  <si>
    <t>d=Long-term debt interest rate.</t>
  </si>
  <si>
    <t>P=Prior month ending Preferred stock balance. ($000)</t>
  </si>
  <si>
    <t>p=Preferred stock cost rate.</t>
  </si>
  <si>
    <t>C=Prior month ending Common Equity balance. ($000)</t>
  </si>
  <si>
    <t>c=Common equity cost rate.</t>
  </si>
  <si>
    <t>S/W=</t>
  </si>
  <si>
    <t>1-S/W=</t>
  </si>
  <si>
    <t>D+P+C= Total capitalization. ($000)</t>
  </si>
  <si>
    <t>Kentucky Power Company</t>
  </si>
  <si>
    <t>Computation of AFUDC Rate</t>
  </si>
  <si>
    <t>W=Prior month balance in construction work in progress. ($000)</t>
  </si>
  <si>
    <t xml:space="preserve">                KPCo Case No. 2014-00396</t>
  </si>
  <si>
    <t>AG_8CS_e_Attachment1 KPCo AFUDC Rate Calculation for Test Yr.</t>
  </si>
  <si>
    <t>AG_8CS_e_ KPCo AFUDC Rate Calculation for Test Yr.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</si>
</sst>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;\(#,##0\)"/>
    <numFmt numFmtId="165" formatCode="0.00000000%"/>
    <numFmt numFmtId="166" formatCode="mmmm\ d\,\ yyyy"/>
  </numFmts>
  <fonts count="11" x14ac:knownFonts="1">
    <font>
      <sz val="10"/>
      <name val="Arial"/>
    </font>
    <font>
      <sz val="10"/>
      <name val="Arial"/>
      <family val="2"/>
    </font>
    <font>
      <i/>
      <sz val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0"/>
      <color indexed="12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10" fontId="1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10" fontId="1" fillId="0" borderId="2" xfId="0" applyNumberFormat="1" applyFont="1" applyBorder="1"/>
    <xf numFmtId="10" fontId="1" fillId="0" borderId="0" xfId="0" applyNumberFormat="1" applyFont="1" applyBorder="1"/>
    <xf numFmtId="0" fontId="1" fillId="0" borderId="0" xfId="0" applyNumberFormat="1" applyFont="1" applyAlignment="1" applyProtection="1">
      <protection locked="0"/>
    </xf>
    <xf numFmtId="10" fontId="1" fillId="0" borderId="0" xfId="0" quotePrefix="1" applyNumberFormat="1" applyFont="1" applyBorder="1" applyAlignment="1" applyProtection="1">
      <protection locked="0"/>
    </xf>
    <xf numFmtId="0" fontId="1" fillId="0" borderId="0" xfId="0" applyNumberFormat="1" applyFont="1" applyAlignment="1">
      <alignment shrinkToFit="1"/>
    </xf>
    <xf numFmtId="10" fontId="1" fillId="0" borderId="2" xfId="0" quotePrefix="1" applyNumberFormat="1" applyFont="1" applyBorder="1" applyAlignment="1" applyProtection="1">
      <protection locked="0"/>
    </xf>
    <xf numFmtId="0" fontId="5" fillId="0" borderId="0" xfId="0" quotePrefix="1" applyNumberFormat="1" applyFont="1" applyAlignment="1" applyProtection="1">
      <protection locked="0"/>
    </xf>
    <xf numFmtId="37" fontId="1" fillId="0" borderId="0" xfId="0" applyNumberFormat="1" applyFont="1" applyBorder="1"/>
    <xf numFmtId="37" fontId="6" fillId="0" borderId="0" xfId="0" applyNumberFormat="1" applyFont="1" applyAlignment="1">
      <alignment vertical="top"/>
    </xf>
    <xf numFmtId="0" fontId="7" fillId="0" borderId="0" xfId="0" applyNumberFormat="1" applyFont="1"/>
    <xf numFmtId="37" fontId="4" fillId="0" borderId="0" xfId="0" applyNumberFormat="1" applyFont="1" applyAlignment="1">
      <alignment vertical="top"/>
    </xf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/>
    </xf>
    <xf numFmtId="165" fontId="6" fillId="0" borderId="0" xfId="0" applyNumberFormat="1" applyFont="1" applyAlignment="1">
      <alignment vertical="top"/>
    </xf>
    <xf numFmtId="37" fontId="6" fillId="0" borderId="0" xfId="0" applyNumberFormat="1" applyFont="1" applyBorder="1"/>
    <xf numFmtId="0" fontId="1" fillId="0" borderId="0" xfId="0" applyFont="1" applyAlignment="1">
      <alignment horizontal="center"/>
    </xf>
    <xf numFmtId="165" fontId="6" fillId="0" borderId="0" xfId="0" applyNumberFormat="1" applyFont="1"/>
    <xf numFmtId="164" fontId="6" fillId="0" borderId="0" xfId="0" applyNumberFormat="1" applyFont="1"/>
    <xf numFmtId="0" fontId="1" fillId="0" borderId="0" xfId="0" applyFont="1" applyAlignment="1">
      <alignment horizontal="center" vertical="top"/>
    </xf>
    <xf numFmtId="0" fontId="1" fillId="0" borderId="0" xfId="0" applyNumberFormat="1" applyFont="1" applyAlignment="1">
      <alignment wrapText="1"/>
    </xf>
    <xf numFmtId="37" fontId="6" fillId="0" borderId="0" xfId="0" applyNumberFormat="1" applyFont="1" applyBorder="1" applyAlignment="1">
      <alignment vertical="top"/>
    </xf>
    <xf numFmtId="0" fontId="7" fillId="0" borderId="0" xfId="0" applyNumberFormat="1" applyFont="1" applyAlignment="1">
      <alignment vertical="top"/>
    </xf>
    <xf numFmtId="37" fontId="1" fillId="0" borderId="0" xfId="0" applyNumberFormat="1" applyFont="1"/>
    <xf numFmtId="37" fontId="1" fillId="0" borderId="0" xfId="0" applyNumberFormat="1" applyFont="1" applyBorder="1" applyAlignment="1">
      <alignment vertical="top"/>
    </xf>
    <xf numFmtId="166" fontId="1" fillId="0" borderId="0" xfId="0" applyNumberFormat="1" applyFont="1" applyAlignment="1">
      <alignment horizontal="left" shrinkToFit="1"/>
    </xf>
    <xf numFmtId="19" fontId="1" fillId="0" borderId="0" xfId="0" applyNumberFormat="1" applyFont="1" applyAlignment="1">
      <alignment horizontal="left" shrinkToFit="1"/>
    </xf>
    <xf numFmtId="19" fontId="1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164" fontId="1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NumberFormat="1" applyFont="1" applyAlignment="1">
      <alignment horizontal="center"/>
    </xf>
    <xf numFmtId="17" fontId="1" fillId="0" borderId="0" xfId="0" quotePrefix="1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5"/>
  <sheetViews>
    <sheetView workbookViewId="0">
      <selection activeCell="C4" sqref="C4"/>
    </sheetView>
  </sheetViews>
  <sheetFormatPr defaultRowHeight="13.2" x14ac:dyDescent="0.25"/>
  <cols>
    <col min="1" max="1" width="5.44140625" style="1" customWidth="1"/>
    <col min="2" max="2" width="1.6640625" style="1" customWidth="1"/>
    <col min="3" max="3" width="69.33203125" style="1" customWidth="1"/>
    <col min="4" max="4" width="14.44140625" style="1" customWidth="1"/>
    <col min="5" max="5" width="2.88671875" style="1" customWidth="1"/>
    <col min="6" max="6" width="11.44140625" style="1" customWidth="1"/>
    <col min="7" max="7" width="3.109375" style="3" customWidth="1"/>
    <col min="8" max="8" width="2.6640625" style="4" customWidth="1"/>
  </cols>
  <sheetData>
    <row r="1" spans="1:12" x14ac:dyDescent="0.25">
      <c r="F1" s="2"/>
      <c r="I1" s="47"/>
      <c r="J1" s="47"/>
      <c r="K1" s="47"/>
      <c r="L1" s="47"/>
    </row>
    <row r="2" spans="1:12" x14ac:dyDescent="0.25">
      <c r="A2" s="48" t="s">
        <v>27</v>
      </c>
      <c r="B2" s="48"/>
      <c r="C2" s="48"/>
      <c r="D2" s="48"/>
      <c r="E2" s="48"/>
      <c r="I2" s="47"/>
      <c r="J2" s="47"/>
      <c r="K2" s="47"/>
      <c r="L2" s="47"/>
    </row>
    <row r="3" spans="1:12" x14ac:dyDescent="0.25">
      <c r="A3" s="45"/>
      <c r="B3" s="45"/>
      <c r="C3" s="45" t="s">
        <v>30</v>
      </c>
      <c r="D3" s="45"/>
      <c r="E3" s="45"/>
      <c r="I3" s="46"/>
      <c r="J3" s="46"/>
      <c r="K3" s="46"/>
      <c r="L3" s="46"/>
    </row>
    <row r="4" spans="1:12" x14ac:dyDescent="0.25">
      <c r="A4" s="45"/>
      <c r="B4" s="45"/>
      <c r="C4" s="45" t="s">
        <v>31</v>
      </c>
      <c r="D4" s="45"/>
      <c r="E4" s="45"/>
      <c r="I4" s="46"/>
      <c r="J4" s="46"/>
      <c r="K4" s="46"/>
      <c r="L4" s="46"/>
    </row>
    <row r="5" spans="1:12" x14ac:dyDescent="0.25">
      <c r="A5" s="49" t="s">
        <v>28</v>
      </c>
      <c r="B5" s="49"/>
      <c r="C5" s="49"/>
      <c r="D5" s="49"/>
      <c r="E5" s="49"/>
      <c r="I5" s="47"/>
      <c r="J5" s="47"/>
      <c r="K5" s="47"/>
      <c r="L5" s="47"/>
    </row>
    <row r="6" spans="1:12" x14ac:dyDescent="0.25">
      <c r="A6" s="50">
        <v>41578</v>
      </c>
      <c r="B6" s="49"/>
      <c r="C6" s="49"/>
      <c r="D6" s="49"/>
      <c r="E6" s="49"/>
      <c r="F6" s="5"/>
      <c r="H6" s="5"/>
    </row>
    <row r="7" spans="1:12" x14ac:dyDescent="0.25">
      <c r="C7" s="6"/>
      <c r="H7" s="5"/>
    </row>
    <row r="8" spans="1:12" x14ac:dyDescent="0.25">
      <c r="A8" s="5" t="s">
        <v>0</v>
      </c>
      <c r="B8" s="5"/>
      <c r="F8" s="5"/>
      <c r="H8" s="5"/>
    </row>
    <row r="9" spans="1:12" x14ac:dyDescent="0.25">
      <c r="A9" s="7" t="s">
        <v>1</v>
      </c>
      <c r="B9" s="8"/>
      <c r="C9" s="9" t="s">
        <v>2</v>
      </c>
      <c r="D9" s="10" t="s">
        <v>3</v>
      </c>
    </row>
    <row r="10" spans="1:12" x14ac:dyDescent="0.25">
      <c r="A10" s="8"/>
      <c r="B10" s="8"/>
      <c r="C10" s="11"/>
      <c r="D10" s="11"/>
    </row>
    <row r="11" spans="1:12" x14ac:dyDescent="0.25">
      <c r="A11" s="8"/>
      <c r="B11" s="8"/>
      <c r="C11" s="11"/>
      <c r="D11" s="11"/>
    </row>
    <row r="12" spans="1:12" x14ac:dyDescent="0.25">
      <c r="A12" s="5">
        <v>1</v>
      </c>
      <c r="B12" s="5"/>
      <c r="C12" s="12" t="s">
        <v>4</v>
      </c>
    </row>
    <row r="13" spans="1:12" x14ac:dyDescent="0.25">
      <c r="A13" s="5">
        <v>2</v>
      </c>
      <c r="B13" s="5"/>
      <c r="C13" s="4" t="s">
        <v>5</v>
      </c>
      <c r="D13" s="3">
        <f>D26*D35+(D28*D27/D37)*D36</f>
        <v>3.3790018896960282E-2</v>
      </c>
    </row>
    <row r="14" spans="1:12" x14ac:dyDescent="0.25">
      <c r="A14" s="5">
        <v>3</v>
      </c>
      <c r="B14" s="5"/>
      <c r="C14" s="4" t="s">
        <v>6</v>
      </c>
      <c r="D14" s="3">
        <f>D36*(D30*D29/D37+D32*D31/D37)</f>
        <v>4.9655459440297658E-2</v>
      </c>
    </row>
    <row r="15" spans="1:12" ht="13.8" thickBot="1" x14ac:dyDescent="0.3">
      <c r="A15" s="5">
        <v>4</v>
      </c>
      <c r="B15" s="5"/>
      <c r="C15" s="4" t="s">
        <v>7</v>
      </c>
      <c r="D15" s="13">
        <f>D13+D14</f>
        <v>8.3445478337257933E-2</v>
      </c>
    </row>
    <row r="16" spans="1:12" ht="13.8" thickTop="1" x14ac:dyDescent="0.25">
      <c r="A16" s="5"/>
      <c r="B16" s="5"/>
      <c r="C16" s="4"/>
      <c r="D16" s="14"/>
    </row>
    <row r="17" spans="1:6" x14ac:dyDescent="0.25">
      <c r="A17" s="5">
        <v>5</v>
      </c>
      <c r="B17" s="5"/>
      <c r="C17" s="12" t="s">
        <v>8</v>
      </c>
      <c r="D17" s="14"/>
      <c r="F17" s="43" t="s">
        <v>9</v>
      </c>
    </row>
    <row r="18" spans="1:6" x14ac:dyDescent="0.25">
      <c r="A18" s="5">
        <v>6</v>
      </c>
      <c r="B18" s="5"/>
      <c r="C18" s="15" t="s">
        <v>10</v>
      </c>
      <c r="D18" s="16">
        <f>ROUND((D13/2)+((1+D13/2)*D13/2),8)</f>
        <v>3.4075460000000002E-2</v>
      </c>
      <c r="F18" s="44">
        <f>(1+D18)^(1/12)-1</f>
        <v>2.7962148150999511E-3</v>
      </c>
    </row>
    <row r="19" spans="1:6" x14ac:dyDescent="0.25">
      <c r="A19" s="5">
        <v>7</v>
      </c>
      <c r="B19" s="5"/>
      <c r="C19" s="15" t="s">
        <v>11</v>
      </c>
      <c r="D19" s="16">
        <f>ROUND((D14/2)+((1+D14/2)*D14/2),8)</f>
        <v>5.0271879999999998E-2</v>
      </c>
      <c r="F19" s="44">
        <f>(1+D19)^(1/12)-1</f>
        <v>4.0957869011533088E-3</v>
      </c>
    </row>
    <row r="20" spans="1:6" ht="13.8" thickBot="1" x14ac:dyDescent="0.3">
      <c r="A20" s="5">
        <v>8</v>
      </c>
      <c r="B20" s="5"/>
      <c r="C20" s="17" t="s">
        <v>12</v>
      </c>
      <c r="D20" s="18">
        <f>D18+D19</f>
        <v>8.4347339999999993E-2</v>
      </c>
    </row>
    <row r="21" spans="1:6" ht="13.8" thickTop="1" x14ac:dyDescent="0.25">
      <c r="A21" s="5"/>
      <c r="B21" s="5"/>
      <c r="C21" s="4"/>
      <c r="D21" s="14"/>
    </row>
    <row r="22" spans="1:6" ht="13.8" x14ac:dyDescent="0.3">
      <c r="A22" s="5">
        <v>9</v>
      </c>
      <c r="B22" s="5"/>
      <c r="C22" s="19" t="s">
        <v>13</v>
      </c>
      <c r="F22" s="20"/>
    </row>
    <row r="23" spans="1:6" x14ac:dyDescent="0.25">
      <c r="A23" s="5">
        <v>10</v>
      </c>
      <c r="B23" s="5"/>
      <c r="C23" s="4" t="s">
        <v>14</v>
      </c>
      <c r="D23" s="20"/>
    </row>
    <row r="24" spans="1:6" x14ac:dyDescent="0.25">
      <c r="A24" s="5">
        <v>11</v>
      </c>
      <c r="B24" s="5"/>
      <c r="C24" s="4" t="s">
        <v>15</v>
      </c>
      <c r="D24" s="20"/>
    </row>
    <row r="25" spans="1:6" ht="15.6" x14ac:dyDescent="0.25">
      <c r="A25" s="5">
        <v>12</v>
      </c>
      <c r="B25" s="5"/>
      <c r="C25" s="4" t="s">
        <v>16</v>
      </c>
      <c r="D25" s="21">
        <v>0</v>
      </c>
      <c r="E25" s="22"/>
      <c r="F25" s="23"/>
    </row>
    <row r="26" spans="1:6" ht="15.6" x14ac:dyDescent="0.25">
      <c r="A26" s="24">
        <v>13</v>
      </c>
      <c r="B26" s="24"/>
      <c r="C26" s="25" t="s">
        <v>17</v>
      </c>
      <c r="D26" s="26">
        <v>3.0249999999999999E-3</v>
      </c>
      <c r="E26" s="22"/>
    </row>
    <row r="27" spans="1:6" ht="15.6" x14ac:dyDescent="0.25">
      <c r="A27" s="24">
        <v>14</v>
      </c>
      <c r="B27" s="5"/>
      <c r="C27" s="4" t="s">
        <v>18</v>
      </c>
      <c r="D27" s="27">
        <v>546725129.20000005</v>
      </c>
      <c r="E27" s="22"/>
    </row>
    <row r="28" spans="1:6" ht="15.6" x14ac:dyDescent="0.25">
      <c r="A28" s="5">
        <v>15</v>
      </c>
      <c r="B28" s="5"/>
      <c r="C28" s="25" t="s">
        <v>19</v>
      </c>
      <c r="D28" s="26">
        <v>6.4106629999999998E-2</v>
      </c>
      <c r="E28" s="22"/>
    </row>
    <row r="29" spans="1:6" ht="15.6" x14ac:dyDescent="0.25">
      <c r="A29" s="28">
        <v>16</v>
      </c>
      <c r="B29" s="5"/>
      <c r="C29" s="4" t="s">
        <v>20</v>
      </c>
      <c r="D29" s="27">
        <v>0</v>
      </c>
      <c r="E29" s="22"/>
    </row>
    <row r="30" spans="1:6" ht="15.6" x14ac:dyDescent="0.25">
      <c r="A30" s="28">
        <v>17</v>
      </c>
      <c r="B30" s="5"/>
      <c r="C30" s="1" t="s">
        <v>21</v>
      </c>
      <c r="D30" s="29">
        <v>0</v>
      </c>
      <c r="E30" s="22"/>
    </row>
    <row r="31" spans="1:6" ht="15.6" x14ac:dyDescent="0.25">
      <c r="A31" s="28">
        <v>18</v>
      </c>
      <c r="B31" s="5"/>
      <c r="C31" s="1" t="s">
        <v>22</v>
      </c>
      <c r="D31" s="30">
        <v>490525121.42000002</v>
      </c>
      <c r="E31" s="22"/>
    </row>
    <row r="32" spans="1:6" ht="15.6" x14ac:dyDescent="0.25">
      <c r="A32" s="28">
        <v>19</v>
      </c>
      <c r="B32" s="5"/>
      <c r="C32" s="4" t="s">
        <v>23</v>
      </c>
      <c r="D32" s="29">
        <v>0.105</v>
      </c>
      <c r="E32" s="22"/>
    </row>
    <row r="33" spans="1:8" ht="15.6" x14ac:dyDescent="0.25">
      <c r="A33" s="31">
        <v>20</v>
      </c>
      <c r="B33" s="5"/>
      <c r="C33" s="32" t="s">
        <v>29</v>
      </c>
      <c r="D33" s="33">
        <v>57588482.450000003</v>
      </c>
      <c r="E33" s="34"/>
    </row>
    <row r="34" spans="1:8" x14ac:dyDescent="0.25">
      <c r="C34" s="4"/>
      <c r="D34" s="35"/>
    </row>
    <row r="35" spans="1:8" x14ac:dyDescent="0.25">
      <c r="A35" s="28">
        <v>21</v>
      </c>
      <c r="B35" s="5"/>
      <c r="C35" s="4" t="s">
        <v>24</v>
      </c>
      <c r="D35" s="3">
        <f>IF(D25&lt;D33,D25/D33,1)</f>
        <v>0</v>
      </c>
    </row>
    <row r="36" spans="1:8" x14ac:dyDescent="0.25">
      <c r="A36" s="28">
        <v>22</v>
      </c>
      <c r="B36" s="28"/>
      <c r="C36" s="4" t="s">
        <v>25</v>
      </c>
      <c r="D36" s="3">
        <f>1-D35</f>
        <v>1</v>
      </c>
    </row>
    <row r="37" spans="1:8" x14ac:dyDescent="0.25">
      <c r="A37" s="28">
        <v>23</v>
      </c>
      <c r="B37" s="28"/>
      <c r="C37" s="4" t="s">
        <v>26</v>
      </c>
      <c r="D37" s="36">
        <f>D27+D29+D31</f>
        <v>1037250250.6200001</v>
      </c>
    </row>
    <row r="38" spans="1:8" x14ac:dyDescent="0.25">
      <c r="C38" s="4"/>
    </row>
    <row r="41" spans="1:8" x14ac:dyDescent="0.25">
      <c r="A41" s="37"/>
      <c r="C41"/>
      <c r="D41"/>
      <c r="E41"/>
      <c r="F41"/>
      <c r="G41"/>
      <c r="H41"/>
    </row>
    <row r="42" spans="1:8" x14ac:dyDescent="0.25">
      <c r="A42" s="38"/>
      <c r="C42"/>
      <c r="D42"/>
      <c r="E42"/>
      <c r="F42"/>
      <c r="G42"/>
      <c r="H42"/>
    </row>
    <row r="43" spans="1:8" x14ac:dyDescent="0.25">
      <c r="A43" s="39"/>
      <c r="C43"/>
      <c r="D43"/>
      <c r="E43"/>
      <c r="F43"/>
      <c r="G43"/>
      <c r="H43"/>
    </row>
    <row r="44" spans="1:8" x14ac:dyDescent="0.25">
      <c r="A44" s="24"/>
      <c r="C44" s="40"/>
      <c r="D44"/>
      <c r="E44"/>
      <c r="F44"/>
      <c r="G44"/>
      <c r="H44"/>
    </row>
    <row r="45" spans="1:8" x14ac:dyDescent="0.25">
      <c r="A45" s="24"/>
      <c r="C45" s="40"/>
      <c r="D45"/>
      <c r="E45"/>
      <c r="F45"/>
      <c r="G45"/>
      <c r="H45"/>
    </row>
    <row r="46" spans="1:8" x14ac:dyDescent="0.25">
      <c r="A46" s="24"/>
      <c r="C46" s="40"/>
      <c r="D46"/>
      <c r="E46"/>
      <c r="F46"/>
      <c r="G46"/>
      <c r="H46"/>
    </row>
    <row r="47" spans="1:8" x14ac:dyDescent="0.25">
      <c r="A47" s="24"/>
      <c r="C47" s="40"/>
      <c r="D47"/>
      <c r="E47"/>
      <c r="F47"/>
      <c r="G47"/>
      <c r="H47"/>
    </row>
    <row r="48" spans="1:8" x14ac:dyDescent="0.25">
      <c r="A48" s="24"/>
      <c r="C48" s="40"/>
      <c r="D48"/>
      <c r="E48"/>
      <c r="F48"/>
      <c r="G48"/>
      <c r="H48"/>
    </row>
    <row r="49" spans="1:8" x14ac:dyDescent="0.25">
      <c r="A49" s="24"/>
      <c r="C49" s="40"/>
      <c r="D49"/>
      <c r="E49"/>
      <c r="F49"/>
      <c r="G49"/>
      <c r="H49"/>
    </row>
    <row r="50" spans="1:8" x14ac:dyDescent="0.25">
      <c r="A50" s="24"/>
      <c r="C50" s="40"/>
      <c r="D50"/>
      <c r="E50"/>
      <c r="F50"/>
      <c r="G50"/>
      <c r="H50"/>
    </row>
    <row r="51" spans="1:8" x14ac:dyDescent="0.25">
      <c r="A51" s="24"/>
      <c r="D51"/>
      <c r="E51"/>
      <c r="F51"/>
      <c r="G51"/>
      <c r="H51"/>
    </row>
    <row r="52" spans="1:8" x14ac:dyDescent="0.25">
      <c r="A52" s="24"/>
      <c r="C52" s="41"/>
      <c r="D52"/>
      <c r="E52"/>
      <c r="F52"/>
      <c r="G52"/>
      <c r="H52"/>
    </row>
    <row r="53" spans="1:8" x14ac:dyDescent="0.25">
      <c r="C53"/>
      <c r="D53"/>
      <c r="E53"/>
      <c r="F53"/>
      <c r="G53"/>
      <c r="H53"/>
    </row>
    <row r="54" spans="1:8" x14ac:dyDescent="0.25">
      <c r="C54"/>
      <c r="D54"/>
      <c r="E54"/>
      <c r="F54"/>
      <c r="G54"/>
      <c r="H54"/>
    </row>
    <row r="55" spans="1:8" x14ac:dyDescent="0.25">
      <c r="C55"/>
      <c r="D55"/>
      <c r="E55"/>
      <c r="F55"/>
      <c r="G55"/>
      <c r="H55"/>
    </row>
    <row r="56" spans="1:8" x14ac:dyDescent="0.25">
      <c r="C56"/>
      <c r="D56"/>
      <c r="E56"/>
      <c r="F56"/>
      <c r="G56"/>
      <c r="H56"/>
    </row>
    <row r="57" spans="1:8" x14ac:dyDescent="0.25">
      <c r="C57"/>
      <c r="D57"/>
      <c r="E57"/>
      <c r="F57"/>
      <c r="G57"/>
      <c r="H57"/>
    </row>
    <row r="58" spans="1:8" x14ac:dyDescent="0.25">
      <c r="C58"/>
      <c r="D58"/>
      <c r="E58"/>
      <c r="F58"/>
      <c r="G58"/>
      <c r="H58"/>
    </row>
    <row r="59" spans="1:8" x14ac:dyDescent="0.25">
      <c r="C59"/>
      <c r="D59"/>
      <c r="E59"/>
      <c r="F59"/>
      <c r="G59"/>
      <c r="H59"/>
    </row>
    <row r="60" spans="1:8" x14ac:dyDescent="0.25">
      <c r="C60"/>
      <c r="D60"/>
      <c r="E60"/>
      <c r="F60"/>
      <c r="G60"/>
      <c r="H60"/>
    </row>
    <row r="61" spans="1:8" x14ac:dyDescent="0.25">
      <c r="C61"/>
      <c r="D61"/>
      <c r="E61"/>
      <c r="F61"/>
      <c r="G61"/>
      <c r="H61"/>
    </row>
    <row r="62" spans="1:8" x14ac:dyDescent="0.25">
      <c r="C62"/>
      <c r="D62"/>
      <c r="E62"/>
      <c r="F62"/>
      <c r="G62"/>
      <c r="H62"/>
    </row>
    <row r="63" spans="1:8" x14ac:dyDescent="0.25">
      <c r="C63"/>
      <c r="D63"/>
      <c r="E63"/>
      <c r="F63"/>
      <c r="G63"/>
      <c r="H63"/>
    </row>
    <row r="64" spans="1:8" x14ac:dyDescent="0.25">
      <c r="C64"/>
      <c r="D64"/>
      <c r="E64"/>
      <c r="F64"/>
      <c r="G64"/>
      <c r="H64"/>
    </row>
    <row r="65" spans="3:8" x14ac:dyDescent="0.25">
      <c r="C65"/>
      <c r="D65"/>
      <c r="E65"/>
      <c r="F65"/>
      <c r="G65"/>
      <c r="H65"/>
    </row>
    <row r="66" spans="3:8" x14ac:dyDescent="0.25">
      <c r="C66"/>
      <c r="D66"/>
      <c r="E66"/>
      <c r="F66"/>
      <c r="G66"/>
      <c r="H66"/>
    </row>
    <row r="67" spans="3:8" x14ac:dyDescent="0.25">
      <c r="C67"/>
      <c r="D67"/>
      <c r="E67"/>
      <c r="F67"/>
      <c r="G67"/>
      <c r="H67"/>
    </row>
    <row r="68" spans="3:8" x14ac:dyDescent="0.25">
      <c r="C68"/>
      <c r="D68"/>
      <c r="E68"/>
      <c r="F68"/>
      <c r="G68"/>
      <c r="H68"/>
    </row>
    <row r="69" spans="3:8" x14ac:dyDescent="0.25">
      <c r="C69"/>
      <c r="D69"/>
      <c r="E69"/>
      <c r="F69"/>
      <c r="G69"/>
      <c r="H69"/>
    </row>
    <row r="70" spans="3:8" x14ac:dyDescent="0.25">
      <c r="C70"/>
      <c r="D70"/>
      <c r="E70"/>
      <c r="F70"/>
      <c r="G70"/>
      <c r="H70"/>
    </row>
    <row r="71" spans="3:8" x14ac:dyDescent="0.25">
      <c r="C71"/>
      <c r="D71"/>
      <c r="E71"/>
      <c r="F71"/>
      <c r="G71"/>
      <c r="H71"/>
    </row>
    <row r="72" spans="3:8" x14ac:dyDescent="0.25">
      <c r="C72"/>
      <c r="D72"/>
      <c r="E72"/>
      <c r="F72"/>
      <c r="G72"/>
      <c r="H72"/>
    </row>
    <row r="73" spans="3:8" x14ac:dyDescent="0.25">
      <c r="C73"/>
      <c r="D73"/>
      <c r="E73"/>
      <c r="F73"/>
      <c r="G73"/>
      <c r="H73"/>
    </row>
    <row r="74" spans="3:8" x14ac:dyDescent="0.25">
      <c r="G74" s="4"/>
    </row>
    <row r="75" spans="3:8" x14ac:dyDescent="0.25">
      <c r="G75" s="4"/>
    </row>
    <row r="76" spans="3:8" x14ac:dyDescent="0.25">
      <c r="G76" s="4"/>
    </row>
    <row r="77" spans="3:8" x14ac:dyDescent="0.25">
      <c r="G77" s="4"/>
    </row>
    <row r="78" spans="3:8" x14ac:dyDescent="0.25">
      <c r="G78" s="4"/>
    </row>
    <row r="79" spans="3:8" x14ac:dyDescent="0.25">
      <c r="G79" s="4"/>
    </row>
    <row r="80" spans="3:8" x14ac:dyDescent="0.25">
      <c r="G80" s="4"/>
    </row>
    <row r="81" spans="6:8" x14ac:dyDescent="0.25">
      <c r="G81" s="4"/>
    </row>
    <row r="82" spans="6:8" x14ac:dyDescent="0.25">
      <c r="G82" s="4"/>
    </row>
    <row r="83" spans="6:8" x14ac:dyDescent="0.25">
      <c r="G83" s="4"/>
    </row>
    <row r="84" spans="6:8" x14ac:dyDescent="0.25">
      <c r="G84" s="4"/>
    </row>
    <row r="85" spans="6:8" x14ac:dyDescent="0.25">
      <c r="G85" s="4"/>
    </row>
    <row r="86" spans="6:8" x14ac:dyDescent="0.25">
      <c r="G86" s="4"/>
    </row>
    <row r="87" spans="6:8" x14ac:dyDescent="0.25">
      <c r="G87" s="4"/>
    </row>
    <row r="88" spans="6:8" x14ac:dyDescent="0.25">
      <c r="G88" s="4"/>
    </row>
    <row r="89" spans="6:8" x14ac:dyDescent="0.25">
      <c r="G89" s="4"/>
    </row>
    <row r="90" spans="6:8" x14ac:dyDescent="0.25">
      <c r="F90" s="42"/>
    </row>
    <row r="91" spans="6:8" x14ac:dyDescent="0.25">
      <c r="F91" s="42"/>
      <c r="G91" s="42"/>
      <c r="H91" s="42"/>
    </row>
    <row r="92" spans="6:8" x14ac:dyDescent="0.25">
      <c r="F92" s="42"/>
      <c r="G92" s="42"/>
      <c r="H92" s="42"/>
    </row>
    <row r="93" spans="6:8" x14ac:dyDescent="0.25">
      <c r="F93" s="42"/>
      <c r="G93" s="42"/>
      <c r="H93" s="42"/>
    </row>
    <row r="94" spans="6:8" x14ac:dyDescent="0.25">
      <c r="G94" s="4"/>
      <c r="H94" s="3"/>
    </row>
    <row r="111" spans="7:7" x14ac:dyDescent="0.25">
      <c r="G111" s="42"/>
    </row>
    <row r="112" spans="7:7" x14ac:dyDescent="0.25">
      <c r="G112" s="42"/>
    </row>
    <row r="113" spans="6:7" x14ac:dyDescent="0.25">
      <c r="G113" s="42"/>
    </row>
    <row r="114" spans="6:7" x14ac:dyDescent="0.25">
      <c r="G114" s="42"/>
    </row>
    <row r="115" spans="6:7" x14ac:dyDescent="0.25">
      <c r="G115" s="42"/>
    </row>
    <row r="116" spans="6:7" x14ac:dyDescent="0.25">
      <c r="G116" s="42"/>
    </row>
    <row r="117" spans="6:7" x14ac:dyDescent="0.25">
      <c r="G117" s="42"/>
    </row>
    <row r="118" spans="6:7" x14ac:dyDescent="0.25">
      <c r="G118" s="42"/>
    </row>
    <row r="119" spans="6:7" x14ac:dyDescent="0.25">
      <c r="G119" s="42"/>
    </row>
    <row r="120" spans="6:7" x14ac:dyDescent="0.25">
      <c r="G120" s="42"/>
    </row>
    <row r="121" spans="6:7" x14ac:dyDescent="0.25">
      <c r="G121" s="42"/>
    </row>
    <row r="122" spans="6:7" x14ac:dyDescent="0.25">
      <c r="G122" s="42"/>
    </row>
    <row r="123" spans="6:7" x14ac:dyDescent="0.25">
      <c r="F123" s="42"/>
      <c r="G123" s="42"/>
    </row>
    <row r="124" spans="6:7" x14ac:dyDescent="0.25">
      <c r="F124" s="42"/>
      <c r="G124" s="42"/>
    </row>
    <row r="125" spans="6:7" x14ac:dyDescent="0.25">
      <c r="F125" s="42"/>
      <c r="G125" s="42"/>
    </row>
  </sheetData>
  <mergeCells count="6">
    <mergeCell ref="I1:L1"/>
    <mergeCell ref="A2:E2"/>
    <mergeCell ref="I2:L2"/>
    <mergeCell ref="A5:E5"/>
    <mergeCell ref="I5:L5"/>
    <mergeCell ref="A6:E6"/>
  </mergeCells>
  <pageMargins left="0.75" right="0.75" top="1" bottom="1" header="0.5" footer="0.5"/>
  <pageSetup scale="84" orientation="portrait" r:id="rId1"/>
  <headerFooter alignWithMargins="0">
    <oddFooter>&amp;L&amp;Z&amp;F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5"/>
  <sheetViews>
    <sheetView workbookViewId="0">
      <selection activeCell="C4" sqref="C4"/>
    </sheetView>
  </sheetViews>
  <sheetFormatPr defaultRowHeight="13.2" x14ac:dyDescent="0.25"/>
  <cols>
    <col min="1" max="1" width="5.44140625" style="1" customWidth="1"/>
    <col min="2" max="2" width="1.6640625" style="1" customWidth="1"/>
    <col min="3" max="3" width="69.33203125" style="1" customWidth="1"/>
    <col min="4" max="4" width="14.44140625" style="1" customWidth="1"/>
    <col min="5" max="5" width="2.88671875" style="1" customWidth="1"/>
    <col min="6" max="6" width="11.44140625" style="1" customWidth="1"/>
    <col min="7" max="7" width="3.109375" style="3" customWidth="1"/>
    <col min="8" max="8" width="2.6640625" style="4" customWidth="1"/>
  </cols>
  <sheetData>
    <row r="1" spans="1:12" x14ac:dyDescent="0.25">
      <c r="F1" s="2"/>
      <c r="I1" s="47"/>
      <c r="J1" s="47"/>
      <c r="K1" s="47"/>
      <c r="L1" s="47"/>
    </row>
    <row r="2" spans="1:12" x14ac:dyDescent="0.25">
      <c r="A2" s="48" t="s">
        <v>27</v>
      </c>
      <c r="B2" s="48"/>
      <c r="C2" s="48"/>
      <c r="D2" s="48"/>
      <c r="E2" s="48"/>
      <c r="I2" s="47"/>
      <c r="J2" s="47"/>
      <c r="K2" s="47"/>
      <c r="L2" s="47"/>
    </row>
    <row r="3" spans="1:12" x14ac:dyDescent="0.25">
      <c r="A3" s="45"/>
      <c r="B3" s="45"/>
      <c r="C3" s="45" t="s">
        <v>30</v>
      </c>
      <c r="D3" s="45"/>
      <c r="E3" s="45"/>
      <c r="I3" s="46"/>
      <c r="J3" s="46"/>
      <c r="K3" s="46"/>
      <c r="L3" s="46"/>
    </row>
    <row r="4" spans="1:12" x14ac:dyDescent="0.25">
      <c r="A4" s="45"/>
      <c r="B4" s="45"/>
      <c r="C4" s="45" t="s">
        <v>32</v>
      </c>
      <c r="D4" s="45"/>
      <c r="E4" s="45"/>
      <c r="I4" s="46"/>
      <c r="J4" s="46"/>
      <c r="K4" s="46"/>
      <c r="L4" s="46"/>
    </row>
    <row r="5" spans="1:12" x14ac:dyDescent="0.25">
      <c r="A5" s="49" t="s">
        <v>28</v>
      </c>
      <c r="B5" s="49"/>
      <c r="C5" s="49"/>
      <c r="D5" s="49"/>
      <c r="E5" s="49"/>
      <c r="I5" s="47"/>
      <c r="J5" s="47"/>
      <c r="K5" s="47"/>
      <c r="L5" s="47"/>
    </row>
    <row r="6" spans="1:12" x14ac:dyDescent="0.25">
      <c r="A6" s="50">
        <v>41851</v>
      </c>
      <c r="B6" s="49"/>
      <c r="C6" s="49"/>
      <c r="D6" s="49"/>
      <c r="E6" s="49"/>
      <c r="F6" s="5"/>
      <c r="H6" s="5"/>
    </row>
    <row r="7" spans="1:12" x14ac:dyDescent="0.25">
      <c r="C7" s="6"/>
      <c r="H7" s="5"/>
    </row>
    <row r="8" spans="1:12" x14ac:dyDescent="0.25">
      <c r="A8" s="5" t="s">
        <v>0</v>
      </c>
      <c r="B8" s="5"/>
      <c r="F8" s="5"/>
      <c r="H8" s="5"/>
    </row>
    <row r="9" spans="1:12" x14ac:dyDescent="0.25">
      <c r="A9" s="7" t="s">
        <v>1</v>
      </c>
      <c r="B9" s="8"/>
      <c r="C9" s="9" t="s">
        <v>2</v>
      </c>
      <c r="D9" s="10" t="s">
        <v>3</v>
      </c>
    </row>
    <row r="10" spans="1:12" x14ac:dyDescent="0.25">
      <c r="A10" s="8"/>
      <c r="B10" s="8"/>
      <c r="C10" s="11"/>
      <c r="D10" s="11"/>
    </row>
    <row r="11" spans="1:12" x14ac:dyDescent="0.25">
      <c r="A11" s="8"/>
      <c r="B11" s="8"/>
      <c r="C11" s="11"/>
      <c r="D11" s="11"/>
    </row>
    <row r="12" spans="1:12" x14ac:dyDescent="0.25">
      <c r="A12" s="5">
        <v>1</v>
      </c>
      <c r="B12" s="5"/>
      <c r="C12" s="12" t="s">
        <v>4</v>
      </c>
    </row>
    <row r="13" spans="1:12" x14ac:dyDescent="0.25">
      <c r="A13" s="5">
        <v>2</v>
      </c>
      <c r="B13" s="5"/>
      <c r="C13" s="4" t="s">
        <v>5</v>
      </c>
      <c r="D13" s="3">
        <f>D26*D35+(D28*D27/D37)*D36</f>
        <v>2.2567924533442453E-2</v>
      </c>
    </row>
    <row r="14" spans="1:12" x14ac:dyDescent="0.25">
      <c r="A14" s="5">
        <v>3</v>
      </c>
      <c r="B14" s="5"/>
      <c r="C14" s="4" t="s">
        <v>6</v>
      </c>
      <c r="D14" s="3">
        <f>D36*(D30*D29/D37+D32*D31/D37)</f>
        <v>4.6968639805570533E-2</v>
      </c>
    </row>
    <row r="15" spans="1:12" ht="13.8" thickBot="1" x14ac:dyDescent="0.3">
      <c r="A15" s="5">
        <v>4</v>
      </c>
      <c r="B15" s="5"/>
      <c r="C15" s="4" t="s">
        <v>7</v>
      </c>
      <c r="D15" s="13">
        <f>D13+D14</f>
        <v>6.953656433901298E-2</v>
      </c>
    </row>
    <row r="16" spans="1:12" ht="13.8" thickTop="1" x14ac:dyDescent="0.25">
      <c r="A16" s="5"/>
      <c r="B16" s="5"/>
      <c r="C16" s="4"/>
      <c r="D16" s="14"/>
    </row>
    <row r="17" spans="1:6" x14ac:dyDescent="0.25">
      <c r="A17" s="5">
        <v>5</v>
      </c>
      <c r="B17" s="5"/>
      <c r="C17" s="12" t="s">
        <v>8</v>
      </c>
      <c r="D17" s="14"/>
      <c r="F17" s="43" t="s">
        <v>9</v>
      </c>
    </row>
    <row r="18" spans="1:6" x14ac:dyDescent="0.25">
      <c r="A18" s="5">
        <v>6</v>
      </c>
      <c r="B18" s="5"/>
      <c r="C18" s="15" t="s">
        <v>10</v>
      </c>
      <c r="D18" s="16">
        <f>ROUND((D13/2)+((1+D13/2)*D13/2),8)</f>
        <v>2.269525E-2</v>
      </c>
      <c r="F18" s="44">
        <f>(1+D18)^(1/12)-1</f>
        <v>1.8718784688180889E-3</v>
      </c>
    </row>
    <row r="19" spans="1:6" x14ac:dyDescent="0.25">
      <c r="A19" s="5">
        <v>7</v>
      </c>
      <c r="B19" s="5"/>
      <c r="C19" s="15" t="s">
        <v>11</v>
      </c>
      <c r="D19" s="16">
        <f>ROUND((D14/2)+((1+D14/2)*D14/2),8)</f>
        <v>4.7520149999999997E-2</v>
      </c>
      <c r="F19" s="44">
        <f>(1+D19)^(1/12)-1</f>
        <v>3.876294212221687E-3</v>
      </c>
    </row>
    <row r="20" spans="1:6" ht="13.8" thickBot="1" x14ac:dyDescent="0.3">
      <c r="A20" s="5">
        <v>8</v>
      </c>
      <c r="B20" s="5"/>
      <c r="C20" s="17" t="s">
        <v>12</v>
      </c>
      <c r="D20" s="18">
        <f>D18+D19</f>
        <v>7.0215399999999997E-2</v>
      </c>
    </row>
    <row r="21" spans="1:6" ht="13.8" thickTop="1" x14ac:dyDescent="0.25">
      <c r="A21" s="5"/>
      <c r="B21" s="5"/>
      <c r="C21" s="4"/>
      <c r="D21" s="14"/>
    </row>
    <row r="22" spans="1:6" ht="13.8" x14ac:dyDescent="0.3">
      <c r="A22" s="5">
        <v>9</v>
      </c>
      <c r="B22" s="5"/>
      <c r="C22" s="19" t="s">
        <v>13</v>
      </c>
      <c r="F22" s="20"/>
    </row>
    <row r="23" spans="1:6" x14ac:dyDescent="0.25">
      <c r="A23" s="5">
        <v>10</v>
      </c>
      <c r="B23" s="5"/>
      <c r="C23" s="4" t="s">
        <v>14</v>
      </c>
      <c r="D23" s="20"/>
    </row>
    <row r="24" spans="1:6" x14ac:dyDescent="0.25">
      <c r="A24" s="5">
        <v>11</v>
      </c>
      <c r="B24" s="5"/>
      <c r="C24" s="4" t="s">
        <v>15</v>
      </c>
      <c r="D24" s="20"/>
    </row>
    <row r="25" spans="1:6" ht="15.6" x14ac:dyDescent="0.25">
      <c r="A25" s="5">
        <v>12</v>
      </c>
      <c r="B25" s="5"/>
      <c r="C25" s="4" t="s">
        <v>16</v>
      </c>
      <c r="D25" s="21">
        <v>6895111.1100000003</v>
      </c>
      <c r="E25" s="22"/>
      <c r="F25" s="23"/>
    </row>
    <row r="26" spans="1:6" ht="15.6" x14ac:dyDescent="0.25">
      <c r="A26" s="24">
        <v>13</v>
      </c>
      <c r="B26" s="24"/>
      <c r="C26" s="25" t="s">
        <v>17</v>
      </c>
      <c r="D26" s="26">
        <v>2.5530000000000001E-3</v>
      </c>
      <c r="E26" s="22"/>
    </row>
    <row r="27" spans="1:6" ht="15.6" x14ac:dyDescent="0.25">
      <c r="A27" s="24">
        <v>14</v>
      </c>
      <c r="B27" s="5"/>
      <c r="C27" s="4" t="s">
        <v>18</v>
      </c>
      <c r="D27" s="27">
        <v>811916365.39999998</v>
      </c>
      <c r="E27" s="22"/>
    </row>
    <row r="28" spans="1:6" ht="15.6" x14ac:dyDescent="0.25">
      <c r="A28" s="5">
        <v>15</v>
      </c>
      <c r="B28" s="5"/>
      <c r="C28" s="25" t="s">
        <v>19</v>
      </c>
      <c r="D28" s="26">
        <v>4.676284E-2</v>
      </c>
      <c r="E28" s="22"/>
    </row>
    <row r="29" spans="1:6" ht="15.6" x14ac:dyDescent="0.25">
      <c r="A29" s="28">
        <v>16</v>
      </c>
      <c r="B29" s="5"/>
      <c r="C29" s="4" t="s">
        <v>20</v>
      </c>
      <c r="D29" s="27">
        <v>0</v>
      </c>
      <c r="E29" s="22"/>
    </row>
    <row r="30" spans="1:6" ht="15.6" x14ac:dyDescent="0.25">
      <c r="A30" s="28">
        <v>17</v>
      </c>
      <c r="B30" s="5"/>
      <c r="C30" s="1" t="s">
        <v>21</v>
      </c>
      <c r="D30" s="29">
        <v>0</v>
      </c>
      <c r="E30" s="22"/>
    </row>
    <row r="31" spans="1:6" ht="15.6" x14ac:dyDescent="0.25">
      <c r="A31" s="28">
        <v>18</v>
      </c>
      <c r="B31" s="5"/>
      <c r="C31" s="1" t="s">
        <v>22</v>
      </c>
      <c r="D31" s="30">
        <v>758920357.45000005</v>
      </c>
      <c r="E31" s="22"/>
    </row>
    <row r="32" spans="1:6" ht="15.6" x14ac:dyDescent="0.25">
      <c r="A32" s="28">
        <v>19</v>
      </c>
      <c r="B32" s="5"/>
      <c r="C32" s="4" t="s">
        <v>23</v>
      </c>
      <c r="D32" s="29">
        <v>0.105</v>
      </c>
      <c r="E32" s="22"/>
    </row>
    <row r="33" spans="1:8" ht="15.6" x14ac:dyDescent="0.25">
      <c r="A33" s="31">
        <v>20</v>
      </c>
      <c r="B33" s="5"/>
      <c r="C33" s="32" t="s">
        <v>29</v>
      </c>
      <c r="D33" s="33">
        <v>93023178</v>
      </c>
      <c r="E33" s="34"/>
    </row>
    <row r="34" spans="1:8" x14ac:dyDescent="0.25">
      <c r="C34" s="4"/>
      <c r="D34" s="35"/>
    </row>
    <row r="35" spans="1:8" x14ac:dyDescent="0.25">
      <c r="A35" s="28">
        <v>21</v>
      </c>
      <c r="B35" s="5"/>
      <c r="C35" s="4" t="s">
        <v>24</v>
      </c>
      <c r="D35" s="3">
        <f>IF(D25&lt;D33,D25/D33,1)</f>
        <v>7.4122506435976634E-2</v>
      </c>
    </row>
    <row r="36" spans="1:8" x14ac:dyDescent="0.25">
      <c r="A36" s="28">
        <v>22</v>
      </c>
      <c r="B36" s="28"/>
      <c r="C36" s="4" t="s">
        <v>25</v>
      </c>
      <c r="D36" s="3">
        <f>1-D35</f>
        <v>0.92587749356402338</v>
      </c>
    </row>
    <row r="37" spans="1:8" x14ac:dyDescent="0.25">
      <c r="A37" s="28">
        <v>23</v>
      </c>
      <c r="B37" s="28"/>
      <c r="C37" s="4" t="s">
        <v>26</v>
      </c>
      <c r="D37" s="36">
        <f>D27+D29+D31</f>
        <v>1570836722.8499999</v>
      </c>
    </row>
    <row r="38" spans="1:8" x14ac:dyDescent="0.25">
      <c r="C38" s="4"/>
    </row>
    <row r="41" spans="1:8" x14ac:dyDescent="0.25">
      <c r="A41" s="37"/>
      <c r="C41"/>
      <c r="D41"/>
      <c r="E41"/>
      <c r="F41"/>
      <c r="G41"/>
      <c r="H41"/>
    </row>
    <row r="42" spans="1:8" x14ac:dyDescent="0.25">
      <c r="A42" s="38"/>
      <c r="C42"/>
      <c r="D42"/>
      <c r="E42"/>
      <c r="F42"/>
      <c r="G42"/>
      <c r="H42"/>
    </row>
    <row r="43" spans="1:8" x14ac:dyDescent="0.25">
      <c r="A43" s="39"/>
      <c r="C43"/>
      <c r="D43"/>
      <c r="E43"/>
      <c r="F43"/>
      <c r="G43"/>
      <c r="H43"/>
    </row>
    <row r="44" spans="1:8" x14ac:dyDescent="0.25">
      <c r="A44" s="24"/>
      <c r="C44" s="40"/>
      <c r="D44"/>
      <c r="E44"/>
      <c r="F44"/>
      <c r="G44"/>
      <c r="H44"/>
    </row>
    <row r="45" spans="1:8" x14ac:dyDescent="0.25">
      <c r="A45" s="24"/>
      <c r="C45" s="40"/>
      <c r="D45"/>
      <c r="E45"/>
      <c r="F45"/>
      <c r="G45"/>
      <c r="H45"/>
    </row>
    <row r="46" spans="1:8" x14ac:dyDescent="0.25">
      <c r="A46" s="24"/>
      <c r="C46" s="40"/>
      <c r="D46"/>
      <c r="E46"/>
      <c r="F46"/>
      <c r="G46"/>
      <c r="H46"/>
    </row>
    <row r="47" spans="1:8" x14ac:dyDescent="0.25">
      <c r="A47" s="24"/>
      <c r="C47" s="40"/>
      <c r="D47"/>
      <c r="E47"/>
      <c r="F47"/>
      <c r="G47"/>
      <c r="H47"/>
    </row>
    <row r="48" spans="1:8" x14ac:dyDescent="0.25">
      <c r="A48" s="24"/>
      <c r="C48" s="40"/>
      <c r="D48"/>
      <c r="E48"/>
      <c r="F48"/>
      <c r="G48"/>
      <c r="H48"/>
    </row>
    <row r="49" spans="1:8" x14ac:dyDescent="0.25">
      <c r="A49" s="24"/>
      <c r="C49" s="40"/>
      <c r="D49"/>
      <c r="E49"/>
      <c r="F49"/>
      <c r="G49"/>
      <c r="H49"/>
    </row>
    <row r="50" spans="1:8" x14ac:dyDescent="0.25">
      <c r="A50" s="24"/>
      <c r="C50" s="40"/>
      <c r="D50"/>
      <c r="E50"/>
      <c r="F50"/>
      <c r="G50"/>
      <c r="H50"/>
    </row>
    <row r="51" spans="1:8" x14ac:dyDescent="0.25">
      <c r="A51" s="24"/>
      <c r="D51"/>
      <c r="E51"/>
      <c r="F51"/>
      <c r="G51"/>
      <c r="H51"/>
    </row>
    <row r="52" spans="1:8" x14ac:dyDescent="0.25">
      <c r="A52" s="24"/>
      <c r="C52" s="41"/>
      <c r="D52"/>
      <c r="E52"/>
      <c r="F52"/>
      <c r="G52"/>
      <c r="H52"/>
    </row>
    <row r="53" spans="1:8" x14ac:dyDescent="0.25">
      <c r="C53"/>
      <c r="D53"/>
      <c r="E53"/>
      <c r="F53"/>
      <c r="G53"/>
      <c r="H53"/>
    </row>
    <row r="54" spans="1:8" x14ac:dyDescent="0.25">
      <c r="C54"/>
      <c r="D54"/>
      <c r="E54"/>
      <c r="F54"/>
      <c r="G54"/>
      <c r="H54"/>
    </row>
    <row r="55" spans="1:8" x14ac:dyDescent="0.25">
      <c r="C55"/>
      <c r="D55"/>
      <c r="E55"/>
      <c r="F55"/>
      <c r="G55"/>
      <c r="H55"/>
    </row>
    <row r="56" spans="1:8" x14ac:dyDescent="0.25">
      <c r="C56"/>
      <c r="D56"/>
      <c r="E56"/>
      <c r="F56"/>
      <c r="G56"/>
      <c r="H56"/>
    </row>
    <row r="57" spans="1:8" x14ac:dyDescent="0.25">
      <c r="C57"/>
      <c r="D57"/>
      <c r="E57"/>
      <c r="F57"/>
      <c r="G57"/>
      <c r="H57"/>
    </row>
    <row r="58" spans="1:8" x14ac:dyDescent="0.25">
      <c r="C58"/>
      <c r="D58"/>
      <c r="E58"/>
      <c r="F58"/>
      <c r="G58"/>
      <c r="H58"/>
    </row>
    <row r="59" spans="1:8" x14ac:dyDescent="0.25">
      <c r="C59"/>
      <c r="D59"/>
      <c r="E59"/>
      <c r="F59"/>
      <c r="G59"/>
      <c r="H59"/>
    </row>
    <row r="60" spans="1:8" x14ac:dyDescent="0.25">
      <c r="C60"/>
      <c r="D60"/>
      <c r="E60"/>
      <c r="F60"/>
      <c r="G60"/>
      <c r="H60"/>
    </row>
    <row r="61" spans="1:8" x14ac:dyDescent="0.25">
      <c r="C61"/>
      <c r="D61"/>
      <c r="E61"/>
      <c r="F61"/>
      <c r="G61"/>
      <c r="H61"/>
    </row>
    <row r="62" spans="1:8" x14ac:dyDescent="0.25">
      <c r="C62"/>
      <c r="D62"/>
      <c r="E62"/>
      <c r="F62"/>
      <c r="G62"/>
      <c r="H62"/>
    </row>
    <row r="63" spans="1:8" x14ac:dyDescent="0.25">
      <c r="C63"/>
      <c r="D63"/>
      <c r="E63"/>
      <c r="F63"/>
      <c r="G63"/>
      <c r="H63"/>
    </row>
    <row r="64" spans="1:8" x14ac:dyDescent="0.25">
      <c r="C64"/>
      <c r="D64"/>
      <c r="E64"/>
      <c r="F64"/>
      <c r="G64"/>
      <c r="H64"/>
    </row>
    <row r="65" spans="3:8" x14ac:dyDescent="0.25">
      <c r="C65"/>
      <c r="D65"/>
      <c r="E65"/>
      <c r="F65"/>
      <c r="G65"/>
      <c r="H65"/>
    </row>
    <row r="66" spans="3:8" x14ac:dyDescent="0.25">
      <c r="C66"/>
      <c r="D66"/>
      <c r="E66"/>
      <c r="F66"/>
      <c r="G66"/>
      <c r="H66"/>
    </row>
    <row r="67" spans="3:8" x14ac:dyDescent="0.25">
      <c r="C67"/>
      <c r="D67"/>
      <c r="E67"/>
      <c r="F67"/>
      <c r="G67"/>
      <c r="H67"/>
    </row>
    <row r="68" spans="3:8" x14ac:dyDescent="0.25">
      <c r="C68"/>
      <c r="D68"/>
      <c r="E68"/>
      <c r="F68"/>
      <c r="G68"/>
      <c r="H68"/>
    </row>
    <row r="69" spans="3:8" x14ac:dyDescent="0.25">
      <c r="C69"/>
      <c r="D69"/>
      <c r="E69"/>
      <c r="F69"/>
      <c r="G69"/>
      <c r="H69"/>
    </row>
    <row r="70" spans="3:8" x14ac:dyDescent="0.25">
      <c r="C70"/>
      <c r="D70"/>
      <c r="E70"/>
      <c r="F70"/>
      <c r="G70"/>
      <c r="H70"/>
    </row>
    <row r="71" spans="3:8" x14ac:dyDescent="0.25">
      <c r="C71"/>
      <c r="D71"/>
      <c r="E71"/>
      <c r="F71"/>
      <c r="G71"/>
      <c r="H71"/>
    </row>
    <row r="72" spans="3:8" x14ac:dyDescent="0.25">
      <c r="C72"/>
      <c r="D72"/>
      <c r="E72"/>
      <c r="F72"/>
      <c r="G72"/>
      <c r="H72"/>
    </row>
    <row r="73" spans="3:8" x14ac:dyDescent="0.25">
      <c r="C73"/>
      <c r="D73"/>
      <c r="E73"/>
      <c r="F73"/>
      <c r="G73"/>
      <c r="H73"/>
    </row>
    <row r="74" spans="3:8" x14ac:dyDescent="0.25">
      <c r="G74" s="4"/>
    </row>
    <row r="75" spans="3:8" x14ac:dyDescent="0.25">
      <c r="G75" s="4"/>
    </row>
    <row r="76" spans="3:8" x14ac:dyDescent="0.25">
      <c r="G76" s="4"/>
    </row>
    <row r="77" spans="3:8" x14ac:dyDescent="0.25">
      <c r="G77" s="4"/>
    </row>
    <row r="78" spans="3:8" x14ac:dyDescent="0.25">
      <c r="G78" s="4"/>
    </row>
    <row r="79" spans="3:8" x14ac:dyDescent="0.25">
      <c r="G79" s="4"/>
    </row>
    <row r="80" spans="3:8" x14ac:dyDescent="0.25">
      <c r="G80" s="4"/>
    </row>
    <row r="81" spans="6:8" x14ac:dyDescent="0.25">
      <c r="G81" s="4"/>
    </row>
    <row r="82" spans="6:8" x14ac:dyDescent="0.25">
      <c r="G82" s="4"/>
    </row>
    <row r="83" spans="6:8" x14ac:dyDescent="0.25">
      <c r="G83" s="4"/>
    </row>
    <row r="84" spans="6:8" x14ac:dyDescent="0.25">
      <c r="G84" s="4"/>
    </row>
    <row r="85" spans="6:8" x14ac:dyDescent="0.25">
      <c r="G85" s="4"/>
    </row>
    <row r="86" spans="6:8" x14ac:dyDescent="0.25">
      <c r="G86" s="4"/>
    </row>
    <row r="87" spans="6:8" x14ac:dyDescent="0.25">
      <c r="G87" s="4"/>
    </row>
    <row r="88" spans="6:8" x14ac:dyDescent="0.25">
      <c r="G88" s="4"/>
    </row>
    <row r="89" spans="6:8" x14ac:dyDescent="0.25">
      <c r="G89" s="4"/>
    </row>
    <row r="90" spans="6:8" x14ac:dyDescent="0.25">
      <c r="F90" s="42"/>
    </row>
    <row r="91" spans="6:8" x14ac:dyDescent="0.25">
      <c r="F91" s="42"/>
      <c r="G91" s="42"/>
      <c r="H91" s="42"/>
    </row>
    <row r="92" spans="6:8" x14ac:dyDescent="0.25">
      <c r="F92" s="42"/>
      <c r="G92" s="42"/>
      <c r="H92" s="42"/>
    </row>
    <row r="93" spans="6:8" x14ac:dyDescent="0.25">
      <c r="F93" s="42"/>
      <c r="G93" s="42"/>
      <c r="H93" s="42"/>
    </row>
    <row r="94" spans="6:8" x14ac:dyDescent="0.25">
      <c r="G94" s="4"/>
      <c r="H94" s="3"/>
    </row>
    <row r="111" spans="7:7" x14ac:dyDescent="0.25">
      <c r="G111" s="42"/>
    </row>
    <row r="112" spans="7:7" x14ac:dyDescent="0.25">
      <c r="G112" s="42"/>
    </row>
    <row r="113" spans="6:7" x14ac:dyDescent="0.25">
      <c r="G113" s="42"/>
    </row>
    <row r="114" spans="6:7" x14ac:dyDescent="0.25">
      <c r="G114" s="42"/>
    </row>
    <row r="115" spans="6:7" x14ac:dyDescent="0.25">
      <c r="G115" s="42"/>
    </row>
    <row r="116" spans="6:7" x14ac:dyDescent="0.25">
      <c r="G116" s="42"/>
    </row>
    <row r="117" spans="6:7" x14ac:dyDescent="0.25">
      <c r="G117" s="42"/>
    </row>
    <row r="118" spans="6:7" x14ac:dyDescent="0.25">
      <c r="G118" s="42"/>
    </row>
    <row r="119" spans="6:7" x14ac:dyDescent="0.25">
      <c r="G119" s="42"/>
    </row>
    <row r="120" spans="6:7" x14ac:dyDescent="0.25">
      <c r="G120" s="42"/>
    </row>
    <row r="121" spans="6:7" x14ac:dyDescent="0.25">
      <c r="G121" s="42"/>
    </row>
    <row r="122" spans="6:7" x14ac:dyDescent="0.25">
      <c r="G122" s="42"/>
    </row>
    <row r="123" spans="6:7" x14ac:dyDescent="0.25">
      <c r="F123" s="42"/>
      <c r="G123" s="42"/>
    </row>
    <row r="124" spans="6:7" x14ac:dyDescent="0.25">
      <c r="F124" s="42"/>
      <c r="G124" s="42"/>
    </row>
    <row r="125" spans="6:7" x14ac:dyDescent="0.25">
      <c r="F125" s="42"/>
      <c r="G125" s="42"/>
    </row>
  </sheetData>
  <mergeCells count="6">
    <mergeCell ref="I1:L1"/>
    <mergeCell ref="A2:E2"/>
    <mergeCell ref="I2:L2"/>
    <mergeCell ref="A5:E5"/>
    <mergeCell ref="I5:L5"/>
    <mergeCell ref="A6:E6"/>
  </mergeCells>
  <pageMargins left="0.75" right="0.75" top="1" bottom="1" header="0.5" footer="0.5"/>
  <pageSetup scale="84" orientation="portrait" r:id="rId1"/>
  <headerFooter alignWithMargins="0">
    <oddFooter>&amp;L&amp;Z&amp;F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5"/>
  <sheetViews>
    <sheetView workbookViewId="0">
      <selection activeCell="C4" sqref="C4"/>
    </sheetView>
  </sheetViews>
  <sheetFormatPr defaultRowHeight="13.2" x14ac:dyDescent="0.25"/>
  <cols>
    <col min="1" max="1" width="5.44140625" style="1" customWidth="1"/>
    <col min="2" max="2" width="1.6640625" style="1" customWidth="1"/>
    <col min="3" max="3" width="69.33203125" style="1" customWidth="1"/>
    <col min="4" max="4" width="14.44140625" style="1" customWidth="1"/>
    <col min="5" max="5" width="2.88671875" style="1" customWidth="1"/>
    <col min="6" max="6" width="11.44140625" style="1" customWidth="1"/>
    <col min="7" max="7" width="3.109375" style="3" customWidth="1"/>
    <col min="8" max="8" width="2.6640625" style="4" customWidth="1"/>
  </cols>
  <sheetData>
    <row r="1" spans="1:12" x14ac:dyDescent="0.25">
      <c r="F1" s="2"/>
      <c r="I1" s="47"/>
      <c r="J1" s="47"/>
      <c r="K1" s="47"/>
      <c r="L1" s="47"/>
    </row>
    <row r="2" spans="1:12" x14ac:dyDescent="0.25">
      <c r="A2" s="48" t="s">
        <v>27</v>
      </c>
      <c r="B2" s="48"/>
      <c r="C2" s="48"/>
      <c r="D2" s="48"/>
      <c r="E2" s="48"/>
      <c r="I2" s="47"/>
      <c r="J2" s="47"/>
      <c r="K2" s="47"/>
      <c r="L2" s="47"/>
    </row>
    <row r="3" spans="1:12" x14ac:dyDescent="0.25">
      <c r="A3" s="45"/>
      <c r="B3" s="45"/>
      <c r="C3" s="45" t="s">
        <v>30</v>
      </c>
      <c r="D3" s="45"/>
      <c r="E3" s="45"/>
      <c r="I3" s="46"/>
      <c r="J3" s="46"/>
      <c r="K3" s="46"/>
      <c r="L3" s="46"/>
    </row>
    <row r="4" spans="1:12" x14ac:dyDescent="0.25">
      <c r="A4" s="45"/>
      <c r="B4" s="45"/>
      <c r="C4" s="45" t="s">
        <v>32</v>
      </c>
      <c r="D4" s="45"/>
      <c r="E4" s="45"/>
      <c r="I4" s="46"/>
      <c r="J4" s="46"/>
      <c r="K4" s="46"/>
      <c r="L4" s="46"/>
    </row>
    <row r="5" spans="1:12" x14ac:dyDescent="0.25">
      <c r="A5" s="49" t="s">
        <v>28</v>
      </c>
      <c r="B5" s="49"/>
      <c r="C5" s="49"/>
      <c r="D5" s="49"/>
      <c r="E5" s="49"/>
      <c r="I5" s="47"/>
      <c r="J5" s="47"/>
      <c r="K5" s="47"/>
      <c r="L5" s="47"/>
    </row>
    <row r="6" spans="1:12" x14ac:dyDescent="0.25">
      <c r="A6" s="50">
        <v>41882</v>
      </c>
      <c r="B6" s="49"/>
      <c r="C6" s="49"/>
      <c r="D6" s="49"/>
      <c r="E6" s="49"/>
      <c r="F6" s="5"/>
      <c r="H6" s="5"/>
    </row>
    <row r="7" spans="1:12" x14ac:dyDescent="0.25">
      <c r="C7" s="6"/>
      <c r="H7" s="5"/>
    </row>
    <row r="8" spans="1:12" x14ac:dyDescent="0.25">
      <c r="A8" s="5" t="s">
        <v>0</v>
      </c>
      <c r="B8" s="5"/>
      <c r="F8" s="5"/>
      <c r="H8" s="5"/>
    </row>
    <row r="9" spans="1:12" x14ac:dyDescent="0.25">
      <c r="A9" s="7" t="s">
        <v>1</v>
      </c>
      <c r="B9" s="8"/>
      <c r="C9" s="9" t="s">
        <v>2</v>
      </c>
      <c r="D9" s="10" t="s">
        <v>3</v>
      </c>
    </row>
    <row r="10" spans="1:12" x14ac:dyDescent="0.25">
      <c r="A10" s="8"/>
      <c r="B10" s="8"/>
      <c r="C10" s="11"/>
      <c r="D10" s="11"/>
    </row>
    <row r="11" spans="1:12" x14ac:dyDescent="0.25">
      <c r="A11" s="8"/>
      <c r="B11" s="8"/>
      <c r="C11" s="11"/>
      <c r="D11" s="11"/>
    </row>
    <row r="12" spans="1:12" x14ac:dyDescent="0.25">
      <c r="A12" s="5">
        <v>1</v>
      </c>
      <c r="B12" s="5"/>
      <c r="C12" s="12" t="s">
        <v>4</v>
      </c>
    </row>
    <row r="13" spans="1:12" x14ac:dyDescent="0.25">
      <c r="A13" s="5">
        <v>2</v>
      </c>
      <c r="B13" s="5"/>
      <c r="C13" s="4" t="s">
        <v>5</v>
      </c>
      <c r="D13" s="3">
        <f>D26*D35+(D28*D27/D37)*D36</f>
        <v>2.4163413399885585E-2</v>
      </c>
    </row>
    <row r="14" spans="1:12" x14ac:dyDescent="0.25">
      <c r="A14" s="5">
        <v>3</v>
      </c>
      <c r="B14" s="5"/>
      <c r="C14" s="4" t="s">
        <v>6</v>
      </c>
      <c r="D14" s="3">
        <f>D36*(D30*D29/D37+D32*D31/D37)</f>
        <v>5.0889272370510018E-2</v>
      </c>
    </row>
    <row r="15" spans="1:12" ht="13.8" thickBot="1" x14ac:dyDescent="0.3">
      <c r="A15" s="5">
        <v>4</v>
      </c>
      <c r="B15" s="5"/>
      <c r="C15" s="4" t="s">
        <v>7</v>
      </c>
      <c r="D15" s="13">
        <f>D13+D14</f>
        <v>7.5052685770395602E-2</v>
      </c>
    </row>
    <row r="16" spans="1:12" ht="13.8" thickTop="1" x14ac:dyDescent="0.25">
      <c r="A16" s="5"/>
      <c r="B16" s="5"/>
      <c r="C16" s="4"/>
      <c r="D16" s="14"/>
    </row>
    <row r="17" spans="1:6" x14ac:dyDescent="0.25">
      <c r="A17" s="5">
        <v>5</v>
      </c>
      <c r="B17" s="5"/>
      <c r="C17" s="12" t="s">
        <v>8</v>
      </c>
      <c r="D17" s="14"/>
      <c r="F17" s="43" t="s">
        <v>9</v>
      </c>
    </row>
    <row r="18" spans="1:6" x14ac:dyDescent="0.25">
      <c r="A18" s="5">
        <v>6</v>
      </c>
      <c r="B18" s="5"/>
      <c r="C18" s="15" t="s">
        <v>10</v>
      </c>
      <c r="D18" s="16">
        <f>ROUND((D13/2)+((1+D13/2)*D13/2),8)</f>
        <v>2.4309379999999998E-2</v>
      </c>
      <c r="F18" s="44">
        <f>(1+D18)^(1/12)-1</f>
        <v>2.0035552642758692E-3</v>
      </c>
    </row>
    <row r="19" spans="1:6" x14ac:dyDescent="0.25">
      <c r="A19" s="5">
        <v>7</v>
      </c>
      <c r="B19" s="5"/>
      <c r="C19" s="15" t="s">
        <v>11</v>
      </c>
      <c r="D19" s="16">
        <f>ROUND((D14/2)+((1+D14/2)*D14/2),8)</f>
        <v>5.1536699999999998E-2</v>
      </c>
      <c r="F19" s="44">
        <f>(1+D19)^(1/12)-1</f>
        <v>4.1964989172083023E-3</v>
      </c>
    </row>
    <row r="20" spans="1:6" ht="13.8" thickBot="1" x14ac:dyDescent="0.3">
      <c r="A20" s="5">
        <v>8</v>
      </c>
      <c r="B20" s="5"/>
      <c r="C20" s="17" t="s">
        <v>12</v>
      </c>
      <c r="D20" s="18">
        <f>D18+D19</f>
        <v>7.5846079999999996E-2</v>
      </c>
    </row>
    <row r="21" spans="1:6" ht="13.8" thickTop="1" x14ac:dyDescent="0.25">
      <c r="A21" s="5"/>
      <c r="B21" s="5"/>
      <c r="C21" s="4"/>
      <c r="D21" s="14"/>
    </row>
    <row r="22" spans="1:6" ht="13.8" x14ac:dyDescent="0.3">
      <c r="A22" s="5">
        <v>9</v>
      </c>
      <c r="B22" s="5"/>
      <c r="C22" s="19" t="s">
        <v>13</v>
      </c>
      <c r="F22" s="20"/>
    </row>
    <row r="23" spans="1:6" x14ac:dyDescent="0.25">
      <c r="A23" s="5">
        <v>10</v>
      </c>
      <c r="B23" s="5"/>
      <c r="C23" s="4" t="s">
        <v>14</v>
      </c>
      <c r="D23" s="20"/>
    </row>
    <row r="24" spans="1:6" x14ac:dyDescent="0.25">
      <c r="A24" s="5">
        <v>11</v>
      </c>
      <c r="B24" s="5"/>
      <c r="C24" s="4" t="s">
        <v>15</v>
      </c>
      <c r="D24" s="20"/>
    </row>
    <row r="25" spans="1:6" ht="15.6" x14ac:dyDescent="0.25">
      <c r="A25" s="5">
        <v>12</v>
      </c>
      <c r="B25" s="5"/>
      <c r="C25" s="4" t="s">
        <v>16</v>
      </c>
      <c r="D25" s="21">
        <v>0</v>
      </c>
      <c r="E25" s="22"/>
      <c r="F25" s="23"/>
    </row>
    <row r="26" spans="1:6" ht="15.6" x14ac:dyDescent="0.25">
      <c r="A26" s="24">
        <v>13</v>
      </c>
      <c r="B26" s="24"/>
      <c r="C26" s="25" t="s">
        <v>17</v>
      </c>
      <c r="D26" s="26">
        <v>2.6849999999999999E-3</v>
      </c>
      <c r="E26" s="22"/>
    </row>
    <row r="27" spans="1:6" ht="15.6" x14ac:dyDescent="0.25">
      <c r="A27" s="24">
        <v>14</v>
      </c>
      <c r="B27" s="5"/>
      <c r="C27" s="4" t="s">
        <v>18</v>
      </c>
      <c r="D27" s="27">
        <v>811701736.07000005</v>
      </c>
      <c r="E27" s="22"/>
    </row>
    <row r="28" spans="1:6" ht="15.6" x14ac:dyDescent="0.25">
      <c r="A28" s="5">
        <v>15</v>
      </c>
      <c r="B28" s="5"/>
      <c r="C28" s="25" t="s">
        <v>19</v>
      </c>
      <c r="D28" s="26">
        <v>4.6888270000000003E-2</v>
      </c>
      <c r="E28" s="22"/>
    </row>
    <row r="29" spans="1:6" ht="15.6" x14ac:dyDescent="0.25">
      <c r="A29" s="28">
        <v>16</v>
      </c>
      <c r="B29" s="5"/>
      <c r="C29" s="4" t="s">
        <v>20</v>
      </c>
      <c r="D29" s="27">
        <v>0</v>
      </c>
      <c r="E29" s="22"/>
    </row>
    <row r="30" spans="1:6" ht="15.6" x14ac:dyDescent="0.25">
      <c r="A30" s="28">
        <v>17</v>
      </c>
      <c r="B30" s="5"/>
      <c r="C30" s="1" t="s">
        <v>21</v>
      </c>
      <c r="D30" s="29">
        <v>0</v>
      </c>
      <c r="E30" s="22"/>
    </row>
    <row r="31" spans="1:6" ht="15.6" x14ac:dyDescent="0.25">
      <c r="A31" s="28">
        <v>18</v>
      </c>
      <c r="B31" s="5"/>
      <c r="C31" s="1" t="s">
        <v>22</v>
      </c>
      <c r="D31" s="30">
        <v>763377476.88999999</v>
      </c>
      <c r="E31" s="22"/>
    </row>
    <row r="32" spans="1:6" ht="15.6" x14ac:dyDescent="0.25">
      <c r="A32" s="28">
        <v>19</v>
      </c>
      <c r="B32" s="5"/>
      <c r="C32" s="4" t="s">
        <v>23</v>
      </c>
      <c r="D32" s="29">
        <v>0.105</v>
      </c>
      <c r="E32" s="22"/>
    </row>
    <row r="33" spans="1:8" ht="15.6" x14ac:dyDescent="0.25">
      <c r="A33" s="31">
        <v>20</v>
      </c>
      <c r="B33" s="5"/>
      <c r="C33" s="32" t="s">
        <v>29</v>
      </c>
      <c r="D33" s="33">
        <v>79319866.430000007</v>
      </c>
      <c r="E33" s="34"/>
    </row>
    <row r="34" spans="1:8" x14ac:dyDescent="0.25">
      <c r="C34" s="4"/>
      <c r="D34" s="35"/>
    </row>
    <row r="35" spans="1:8" x14ac:dyDescent="0.25">
      <c r="A35" s="28">
        <v>21</v>
      </c>
      <c r="B35" s="5"/>
      <c r="C35" s="4" t="s">
        <v>24</v>
      </c>
      <c r="D35" s="3">
        <f>IF(D25&lt;D33,D25/D33,1)</f>
        <v>0</v>
      </c>
    </row>
    <row r="36" spans="1:8" x14ac:dyDescent="0.25">
      <c r="A36" s="28">
        <v>22</v>
      </c>
      <c r="B36" s="28"/>
      <c r="C36" s="4" t="s">
        <v>25</v>
      </c>
      <c r="D36" s="3">
        <f>1-D35</f>
        <v>1</v>
      </c>
    </row>
    <row r="37" spans="1:8" x14ac:dyDescent="0.25">
      <c r="A37" s="28">
        <v>23</v>
      </c>
      <c r="B37" s="28"/>
      <c r="C37" s="4" t="s">
        <v>26</v>
      </c>
      <c r="D37" s="36">
        <f>D27+D29+D31</f>
        <v>1575079212.96</v>
      </c>
    </row>
    <row r="38" spans="1:8" x14ac:dyDescent="0.25">
      <c r="C38" s="4"/>
    </row>
    <row r="41" spans="1:8" x14ac:dyDescent="0.25">
      <c r="A41" s="37"/>
      <c r="C41"/>
      <c r="D41"/>
      <c r="E41"/>
      <c r="F41"/>
      <c r="G41"/>
      <c r="H41"/>
    </row>
    <row r="42" spans="1:8" x14ac:dyDescent="0.25">
      <c r="A42" s="38"/>
      <c r="C42"/>
      <c r="D42"/>
      <c r="E42"/>
      <c r="F42"/>
      <c r="G42"/>
      <c r="H42"/>
    </row>
    <row r="43" spans="1:8" x14ac:dyDescent="0.25">
      <c r="A43" s="39"/>
      <c r="C43"/>
      <c r="D43"/>
      <c r="E43"/>
      <c r="F43"/>
      <c r="G43"/>
      <c r="H43"/>
    </row>
    <row r="44" spans="1:8" x14ac:dyDescent="0.25">
      <c r="A44" s="24"/>
      <c r="C44" s="40"/>
      <c r="D44"/>
      <c r="E44"/>
      <c r="F44"/>
      <c r="G44"/>
      <c r="H44"/>
    </row>
    <row r="45" spans="1:8" x14ac:dyDescent="0.25">
      <c r="A45" s="24"/>
      <c r="C45" s="40"/>
      <c r="D45"/>
      <c r="E45"/>
      <c r="F45"/>
      <c r="G45"/>
      <c r="H45"/>
    </row>
    <row r="46" spans="1:8" x14ac:dyDescent="0.25">
      <c r="A46" s="24"/>
      <c r="C46" s="40"/>
      <c r="D46"/>
      <c r="E46"/>
      <c r="F46"/>
      <c r="G46"/>
      <c r="H46"/>
    </row>
    <row r="47" spans="1:8" x14ac:dyDescent="0.25">
      <c r="A47" s="24"/>
      <c r="C47" s="40"/>
      <c r="D47"/>
      <c r="E47"/>
      <c r="F47"/>
      <c r="G47"/>
      <c r="H47"/>
    </row>
    <row r="48" spans="1:8" x14ac:dyDescent="0.25">
      <c r="A48" s="24"/>
      <c r="C48" s="40"/>
      <c r="D48"/>
      <c r="E48"/>
      <c r="F48"/>
      <c r="G48"/>
      <c r="H48"/>
    </row>
    <row r="49" spans="1:8" x14ac:dyDescent="0.25">
      <c r="A49" s="24"/>
      <c r="C49" s="40"/>
      <c r="D49"/>
      <c r="E49"/>
      <c r="F49"/>
      <c r="G49"/>
      <c r="H49"/>
    </row>
    <row r="50" spans="1:8" x14ac:dyDescent="0.25">
      <c r="A50" s="24"/>
      <c r="C50" s="40"/>
      <c r="D50"/>
      <c r="E50"/>
      <c r="F50"/>
      <c r="G50"/>
      <c r="H50"/>
    </row>
    <row r="51" spans="1:8" x14ac:dyDescent="0.25">
      <c r="A51" s="24"/>
      <c r="D51"/>
      <c r="E51"/>
      <c r="F51"/>
      <c r="G51"/>
      <c r="H51"/>
    </row>
    <row r="52" spans="1:8" x14ac:dyDescent="0.25">
      <c r="A52" s="24"/>
      <c r="C52" s="41"/>
      <c r="D52"/>
      <c r="E52"/>
      <c r="F52"/>
      <c r="G52"/>
      <c r="H52"/>
    </row>
    <row r="53" spans="1:8" x14ac:dyDescent="0.25">
      <c r="C53"/>
      <c r="D53"/>
      <c r="E53"/>
      <c r="F53"/>
      <c r="G53"/>
      <c r="H53"/>
    </row>
    <row r="54" spans="1:8" x14ac:dyDescent="0.25">
      <c r="C54"/>
      <c r="D54"/>
      <c r="E54"/>
      <c r="F54"/>
      <c r="G54"/>
      <c r="H54"/>
    </row>
    <row r="55" spans="1:8" x14ac:dyDescent="0.25">
      <c r="C55"/>
      <c r="D55"/>
      <c r="E55"/>
      <c r="F55"/>
      <c r="G55"/>
      <c r="H55"/>
    </row>
    <row r="56" spans="1:8" x14ac:dyDescent="0.25">
      <c r="C56"/>
      <c r="D56"/>
      <c r="E56"/>
      <c r="F56"/>
      <c r="G56"/>
      <c r="H56"/>
    </row>
    <row r="57" spans="1:8" x14ac:dyDescent="0.25">
      <c r="C57"/>
      <c r="D57"/>
      <c r="E57"/>
      <c r="F57"/>
      <c r="G57"/>
      <c r="H57"/>
    </row>
    <row r="58" spans="1:8" x14ac:dyDescent="0.25">
      <c r="C58"/>
      <c r="D58"/>
      <c r="E58"/>
      <c r="F58"/>
      <c r="G58"/>
      <c r="H58"/>
    </row>
    <row r="59" spans="1:8" x14ac:dyDescent="0.25">
      <c r="C59"/>
      <c r="D59"/>
      <c r="E59"/>
      <c r="F59"/>
      <c r="G59"/>
      <c r="H59"/>
    </row>
    <row r="60" spans="1:8" x14ac:dyDescent="0.25">
      <c r="C60"/>
      <c r="D60"/>
      <c r="E60"/>
      <c r="F60"/>
      <c r="G60"/>
      <c r="H60"/>
    </row>
    <row r="61" spans="1:8" x14ac:dyDescent="0.25">
      <c r="C61"/>
      <c r="D61"/>
      <c r="E61"/>
      <c r="F61"/>
      <c r="G61"/>
      <c r="H61"/>
    </row>
    <row r="62" spans="1:8" x14ac:dyDescent="0.25">
      <c r="C62"/>
      <c r="D62"/>
      <c r="E62"/>
      <c r="F62"/>
      <c r="G62"/>
      <c r="H62"/>
    </row>
    <row r="63" spans="1:8" x14ac:dyDescent="0.25">
      <c r="C63"/>
      <c r="D63"/>
      <c r="E63"/>
      <c r="F63"/>
      <c r="G63"/>
      <c r="H63"/>
    </row>
    <row r="64" spans="1:8" x14ac:dyDescent="0.25">
      <c r="C64"/>
      <c r="D64"/>
      <c r="E64"/>
      <c r="F64"/>
      <c r="G64"/>
      <c r="H64"/>
    </row>
    <row r="65" spans="3:8" x14ac:dyDescent="0.25">
      <c r="C65"/>
      <c r="D65"/>
      <c r="E65"/>
      <c r="F65"/>
      <c r="G65"/>
      <c r="H65"/>
    </row>
    <row r="66" spans="3:8" x14ac:dyDescent="0.25">
      <c r="C66"/>
      <c r="D66"/>
      <c r="E66"/>
      <c r="F66"/>
      <c r="G66"/>
      <c r="H66"/>
    </row>
    <row r="67" spans="3:8" x14ac:dyDescent="0.25">
      <c r="C67"/>
      <c r="D67"/>
      <c r="E67"/>
      <c r="F67"/>
      <c r="G67"/>
      <c r="H67"/>
    </row>
    <row r="68" spans="3:8" x14ac:dyDescent="0.25">
      <c r="C68"/>
      <c r="D68"/>
      <c r="E68"/>
      <c r="F68"/>
      <c r="G68"/>
      <c r="H68"/>
    </row>
    <row r="69" spans="3:8" x14ac:dyDescent="0.25">
      <c r="C69"/>
      <c r="D69"/>
      <c r="E69"/>
      <c r="F69"/>
      <c r="G69"/>
      <c r="H69"/>
    </row>
    <row r="70" spans="3:8" x14ac:dyDescent="0.25">
      <c r="C70"/>
      <c r="D70"/>
      <c r="E70"/>
      <c r="F70"/>
      <c r="G70"/>
      <c r="H70"/>
    </row>
    <row r="71" spans="3:8" x14ac:dyDescent="0.25">
      <c r="C71"/>
      <c r="D71"/>
      <c r="E71"/>
      <c r="F71"/>
      <c r="G71"/>
      <c r="H71"/>
    </row>
    <row r="72" spans="3:8" x14ac:dyDescent="0.25">
      <c r="C72"/>
      <c r="D72"/>
      <c r="E72"/>
      <c r="F72"/>
      <c r="G72"/>
      <c r="H72"/>
    </row>
    <row r="73" spans="3:8" x14ac:dyDescent="0.25">
      <c r="C73"/>
      <c r="D73"/>
      <c r="E73"/>
      <c r="F73"/>
      <c r="G73"/>
      <c r="H73"/>
    </row>
    <row r="74" spans="3:8" x14ac:dyDescent="0.25">
      <c r="G74" s="4"/>
    </row>
    <row r="75" spans="3:8" x14ac:dyDescent="0.25">
      <c r="G75" s="4"/>
    </row>
    <row r="76" spans="3:8" x14ac:dyDescent="0.25">
      <c r="G76" s="4"/>
    </row>
    <row r="77" spans="3:8" x14ac:dyDescent="0.25">
      <c r="G77" s="4"/>
    </row>
    <row r="78" spans="3:8" x14ac:dyDescent="0.25">
      <c r="G78" s="4"/>
    </row>
    <row r="79" spans="3:8" x14ac:dyDescent="0.25">
      <c r="G79" s="4"/>
    </row>
    <row r="80" spans="3:8" x14ac:dyDescent="0.25">
      <c r="G80" s="4"/>
    </row>
    <row r="81" spans="6:8" x14ac:dyDescent="0.25">
      <c r="G81" s="4"/>
    </row>
    <row r="82" spans="6:8" x14ac:dyDescent="0.25">
      <c r="G82" s="4"/>
    </row>
    <row r="83" spans="6:8" x14ac:dyDescent="0.25">
      <c r="G83" s="4"/>
    </row>
    <row r="84" spans="6:8" x14ac:dyDescent="0.25">
      <c r="G84" s="4"/>
    </row>
    <row r="85" spans="6:8" x14ac:dyDescent="0.25">
      <c r="G85" s="4"/>
    </row>
    <row r="86" spans="6:8" x14ac:dyDescent="0.25">
      <c r="G86" s="4"/>
    </row>
    <row r="87" spans="6:8" x14ac:dyDescent="0.25">
      <c r="G87" s="4"/>
    </row>
    <row r="88" spans="6:8" x14ac:dyDescent="0.25">
      <c r="G88" s="4"/>
    </row>
    <row r="89" spans="6:8" x14ac:dyDescent="0.25">
      <c r="G89" s="4"/>
    </row>
    <row r="90" spans="6:8" x14ac:dyDescent="0.25">
      <c r="F90" s="42"/>
    </row>
    <row r="91" spans="6:8" x14ac:dyDescent="0.25">
      <c r="F91" s="42"/>
      <c r="G91" s="42"/>
      <c r="H91" s="42"/>
    </row>
    <row r="92" spans="6:8" x14ac:dyDescent="0.25">
      <c r="F92" s="42"/>
      <c r="G92" s="42"/>
      <c r="H92" s="42"/>
    </row>
    <row r="93" spans="6:8" x14ac:dyDescent="0.25">
      <c r="F93" s="42"/>
      <c r="G93" s="42"/>
      <c r="H93" s="42"/>
    </row>
    <row r="94" spans="6:8" x14ac:dyDescent="0.25">
      <c r="G94" s="4"/>
      <c r="H94" s="3"/>
    </row>
    <row r="111" spans="7:7" x14ac:dyDescent="0.25">
      <c r="G111" s="42"/>
    </row>
    <row r="112" spans="7:7" x14ac:dyDescent="0.25">
      <c r="G112" s="42"/>
    </row>
    <row r="113" spans="6:7" x14ac:dyDescent="0.25">
      <c r="G113" s="42"/>
    </row>
    <row r="114" spans="6:7" x14ac:dyDescent="0.25">
      <c r="G114" s="42"/>
    </row>
    <row r="115" spans="6:7" x14ac:dyDescent="0.25">
      <c r="G115" s="42"/>
    </row>
    <row r="116" spans="6:7" x14ac:dyDescent="0.25">
      <c r="G116" s="42"/>
    </row>
    <row r="117" spans="6:7" x14ac:dyDescent="0.25">
      <c r="G117" s="42"/>
    </row>
    <row r="118" spans="6:7" x14ac:dyDescent="0.25">
      <c r="G118" s="42"/>
    </row>
    <row r="119" spans="6:7" x14ac:dyDescent="0.25">
      <c r="G119" s="42"/>
    </row>
    <row r="120" spans="6:7" x14ac:dyDescent="0.25">
      <c r="G120" s="42"/>
    </row>
    <row r="121" spans="6:7" x14ac:dyDescent="0.25">
      <c r="G121" s="42"/>
    </row>
    <row r="122" spans="6:7" x14ac:dyDescent="0.25">
      <c r="G122" s="42"/>
    </row>
    <row r="123" spans="6:7" x14ac:dyDescent="0.25">
      <c r="F123" s="42"/>
      <c r="G123" s="42"/>
    </row>
    <row r="124" spans="6:7" x14ac:dyDescent="0.25">
      <c r="F124" s="42"/>
      <c r="G124" s="42"/>
    </row>
    <row r="125" spans="6:7" x14ac:dyDescent="0.25">
      <c r="F125" s="42"/>
      <c r="G125" s="42"/>
    </row>
  </sheetData>
  <mergeCells count="6">
    <mergeCell ref="I1:L1"/>
    <mergeCell ref="A2:E2"/>
    <mergeCell ref="I2:L2"/>
    <mergeCell ref="A5:E5"/>
    <mergeCell ref="I5:L5"/>
    <mergeCell ref="A6:E6"/>
  </mergeCells>
  <pageMargins left="0.75" right="0.75" top="1" bottom="1" header="0.5" footer="0.5"/>
  <pageSetup scale="84" orientation="portrait" r:id="rId1"/>
  <headerFooter alignWithMargins="0">
    <oddFooter>&amp;L&amp;Z&amp;F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5"/>
  <sheetViews>
    <sheetView workbookViewId="0">
      <selection activeCell="C4" sqref="C4"/>
    </sheetView>
  </sheetViews>
  <sheetFormatPr defaultRowHeight="13.2" x14ac:dyDescent="0.25"/>
  <cols>
    <col min="1" max="1" width="5.44140625" style="1" customWidth="1"/>
    <col min="2" max="2" width="1.6640625" style="1" customWidth="1"/>
    <col min="3" max="3" width="69.33203125" style="1" customWidth="1"/>
    <col min="4" max="4" width="14.44140625" style="1" customWidth="1"/>
    <col min="5" max="5" width="2.88671875" style="1" customWidth="1"/>
    <col min="6" max="6" width="11.44140625" style="1" customWidth="1"/>
    <col min="7" max="7" width="3.109375" style="3" customWidth="1"/>
    <col min="8" max="8" width="2.6640625" style="4" customWidth="1"/>
  </cols>
  <sheetData>
    <row r="1" spans="1:12" x14ac:dyDescent="0.25">
      <c r="F1" s="2"/>
      <c r="I1" s="47"/>
      <c r="J1" s="47"/>
      <c r="K1" s="47"/>
      <c r="L1" s="47"/>
    </row>
    <row r="2" spans="1:12" x14ac:dyDescent="0.25">
      <c r="A2" s="48" t="s">
        <v>27</v>
      </c>
      <c r="B2" s="48"/>
      <c r="C2" s="48"/>
      <c r="D2" s="48"/>
      <c r="E2" s="48"/>
      <c r="I2" s="47"/>
      <c r="J2" s="47"/>
      <c r="K2" s="47"/>
      <c r="L2" s="47"/>
    </row>
    <row r="3" spans="1:12" x14ac:dyDescent="0.25">
      <c r="A3" s="45"/>
      <c r="B3" s="45"/>
      <c r="C3" s="45" t="s">
        <v>30</v>
      </c>
      <c r="D3" s="45"/>
      <c r="E3" s="45"/>
      <c r="I3" s="46"/>
      <c r="J3" s="46"/>
      <c r="K3" s="46"/>
      <c r="L3" s="46"/>
    </row>
    <row r="4" spans="1:12" x14ac:dyDescent="0.25">
      <c r="A4" s="45"/>
      <c r="B4" s="45"/>
      <c r="C4" s="45" t="s">
        <v>32</v>
      </c>
      <c r="D4" s="45"/>
      <c r="E4" s="45"/>
      <c r="I4" s="46"/>
      <c r="J4" s="46"/>
      <c r="K4" s="46"/>
      <c r="L4" s="46"/>
    </row>
    <row r="5" spans="1:12" x14ac:dyDescent="0.25">
      <c r="A5" s="49" t="s">
        <v>28</v>
      </c>
      <c r="B5" s="49"/>
      <c r="C5" s="49"/>
      <c r="D5" s="49"/>
      <c r="E5" s="49"/>
      <c r="I5" s="47"/>
      <c r="J5" s="47"/>
      <c r="K5" s="47"/>
      <c r="L5" s="47"/>
    </row>
    <row r="6" spans="1:12" x14ac:dyDescent="0.25">
      <c r="A6" s="50">
        <v>41912</v>
      </c>
      <c r="B6" s="49"/>
      <c r="C6" s="49"/>
      <c r="D6" s="49"/>
      <c r="E6" s="49"/>
      <c r="F6" s="5"/>
      <c r="H6" s="5"/>
    </row>
    <row r="7" spans="1:12" x14ac:dyDescent="0.25">
      <c r="C7" s="6"/>
      <c r="H7" s="5"/>
    </row>
    <row r="8" spans="1:12" x14ac:dyDescent="0.25">
      <c r="A8" s="5" t="s">
        <v>0</v>
      </c>
      <c r="B8" s="5"/>
      <c r="F8" s="5"/>
      <c r="H8" s="5"/>
    </row>
    <row r="9" spans="1:12" x14ac:dyDescent="0.25">
      <c r="A9" s="7" t="s">
        <v>1</v>
      </c>
      <c r="B9" s="8"/>
      <c r="C9" s="9" t="s">
        <v>2</v>
      </c>
      <c r="D9" s="10" t="s">
        <v>3</v>
      </c>
    </row>
    <row r="10" spans="1:12" x14ac:dyDescent="0.25">
      <c r="A10" s="8"/>
      <c r="B10" s="8"/>
      <c r="C10" s="11"/>
      <c r="D10" s="11"/>
    </row>
    <row r="11" spans="1:12" x14ac:dyDescent="0.25">
      <c r="A11" s="8"/>
      <c r="B11" s="8"/>
      <c r="C11" s="11"/>
      <c r="D11" s="11"/>
    </row>
    <row r="12" spans="1:12" x14ac:dyDescent="0.25">
      <c r="A12" s="5">
        <v>1</v>
      </c>
      <c r="B12" s="5"/>
      <c r="C12" s="12" t="s">
        <v>4</v>
      </c>
    </row>
    <row r="13" spans="1:12" x14ac:dyDescent="0.25">
      <c r="A13" s="5">
        <v>2</v>
      </c>
      <c r="B13" s="5"/>
      <c r="C13" s="4" t="s">
        <v>5</v>
      </c>
      <c r="D13" s="3">
        <f>D26*D35+(D28*D27/D37)*D36</f>
        <v>2.5171682506903055E-2</v>
      </c>
    </row>
    <row r="14" spans="1:12" x14ac:dyDescent="0.25">
      <c r="A14" s="5">
        <v>3</v>
      </c>
      <c r="B14" s="5"/>
      <c r="C14" s="4" t="s">
        <v>6</v>
      </c>
      <c r="D14" s="3">
        <f>D36*(D30*D29/D37+D32*D31/D37)</f>
        <v>4.8634177705488009E-2</v>
      </c>
    </row>
    <row r="15" spans="1:12" ht="13.8" thickBot="1" x14ac:dyDescent="0.3">
      <c r="A15" s="5">
        <v>4</v>
      </c>
      <c r="B15" s="5"/>
      <c r="C15" s="4" t="s">
        <v>7</v>
      </c>
      <c r="D15" s="13">
        <f>D13+D14</f>
        <v>7.3805860212391064E-2</v>
      </c>
    </row>
    <row r="16" spans="1:12" ht="13.8" thickTop="1" x14ac:dyDescent="0.25">
      <c r="A16" s="5"/>
      <c r="B16" s="5"/>
      <c r="C16" s="4"/>
      <c r="D16" s="14"/>
    </row>
    <row r="17" spans="1:6" x14ac:dyDescent="0.25">
      <c r="A17" s="5">
        <v>5</v>
      </c>
      <c r="B17" s="5"/>
      <c r="C17" s="12" t="s">
        <v>8</v>
      </c>
      <c r="D17" s="14"/>
      <c r="F17" s="43" t="s">
        <v>9</v>
      </c>
    </row>
    <row r="18" spans="1:6" x14ac:dyDescent="0.25">
      <c r="A18" s="5">
        <v>6</v>
      </c>
      <c r="B18" s="5"/>
      <c r="C18" s="15" t="s">
        <v>10</v>
      </c>
      <c r="D18" s="16">
        <f>ROUND((D13/2)+((1+D13/2)*D13/2),8)</f>
        <v>2.533009E-2</v>
      </c>
      <c r="F18" s="44">
        <f>(1+D18)^(1/12)-1</f>
        <v>2.0867241657251956E-3</v>
      </c>
    </row>
    <row r="19" spans="1:6" x14ac:dyDescent="0.25">
      <c r="A19" s="5">
        <v>7</v>
      </c>
      <c r="B19" s="5"/>
      <c r="C19" s="15" t="s">
        <v>11</v>
      </c>
      <c r="D19" s="16">
        <f>ROUND((D14/2)+((1+D14/2)*D14/2),8)</f>
        <v>4.9225499999999998E-2</v>
      </c>
      <c r="F19" s="44">
        <f>(1+D19)^(1/12)-1</f>
        <v>4.0123842249979447E-3</v>
      </c>
    </row>
    <row r="20" spans="1:6" ht="13.8" thickBot="1" x14ac:dyDescent="0.3">
      <c r="A20" s="5">
        <v>8</v>
      </c>
      <c r="B20" s="5"/>
      <c r="C20" s="17" t="s">
        <v>12</v>
      </c>
      <c r="D20" s="18">
        <f>D18+D19</f>
        <v>7.4555590000000005E-2</v>
      </c>
    </row>
    <row r="21" spans="1:6" ht="13.8" thickTop="1" x14ac:dyDescent="0.25">
      <c r="A21" s="5"/>
      <c r="B21" s="5"/>
      <c r="C21" s="4"/>
      <c r="D21" s="14"/>
    </row>
    <row r="22" spans="1:6" ht="13.8" x14ac:dyDescent="0.3">
      <c r="A22" s="5">
        <v>9</v>
      </c>
      <c r="B22" s="5"/>
      <c r="C22" s="19" t="s">
        <v>13</v>
      </c>
      <c r="F22" s="20"/>
    </row>
    <row r="23" spans="1:6" x14ac:dyDescent="0.25">
      <c r="A23" s="5">
        <v>10</v>
      </c>
      <c r="B23" s="5"/>
      <c r="C23" s="4" t="s">
        <v>14</v>
      </c>
      <c r="D23" s="20"/>
    </row>
    <row r="24" spans="1:6" x14ac:dyDescent="0.25">
      <c r="A24" s="5">
        <v>11</v>
      </c>
      <c r="B24" s="5"/>
      <c r="C24" s="4" t="s">
        <v>15</v>
      </c>
      <c r="D24" s="20"/>
    </row>
    <row r="25" spans="1:6" ht="15.6" x14ac:dyDescent="0.25">
      <c r="A25" s="5">
        <v>12</v>
      </c>
      <c r="B25" s="5"/>
      <c r="C25" s="4" t="s">
        <v>16</v>
      </c>
      <c r="D25" s="21">
        <v>0</v>
      </c>
      <c r="E25" s="22"/>
      <c r="F25" s="23"/>
    </row>
    <row r="26" spans="1:6" ht="15.6" x14ac:dyDescent="0.25">
      <c r="A26" s="24">
        <v>13</v>
      </c>
      <c r="B26" s="24"/>
      <c r="C26" s="25" t="s">
        <v>17</v>
      </c>
      <c r="D26" s="26">
        <v>2.6610000000000002E-3</v>
      </c>
      <c r="E26" s="22"/>
    </row>
    <row r="27" spans="1:6" ht="15.6" x14ac:dyDescent="0.25">
      <c r="A27" s="24">
        <v>14</v>
      </c>
      <c r="B27" s="5"/>
      <c r="C27" s="4" t="s">
        <v>18</v>
      </c>
      <c r="D27" s="27">
        <v>811751339.39999998</v>
      </c>
      <c r="E27" s="22"/>
    </row>
    <row r="28" spans="1:6" ht="15.6" x14ac:dyDescent="0.25">
      <c r="A28" s="5">
        <v>15</v>
      </c>
      <c r="B28" s="5"/>
      <c r="C28" s="25" t="s">
        <v>19</v>
      </c>
      <c r="D28" s="26">
        <v>4.6890590000000003E-2</v>
      </c>
      <c r="E28" s="22"/>
    </row>
    <row r="29" spans="1:6" ht="15.6" x14ac:dyDescent="0.25">
      <c r="A29" s="28">
        <v>16</v>
      </c>
      <c r="B29" s="5"/>
      <c r="C29" s="4" t="s">
        <v>20</v>
      </c>
      <c r="D29" s="27">
        <v>0</v>
      </c>
      <c r="E29" s="22"/>
    </row>
    <row r="30" spans="1:6" ht="15.6" x14ac:dyDescent="0.25">
      <c r="A30" s="28">
        <v>17</v>
      </c>
      <c r="B30" s="5"/>
      <c r="C30" s="1" t="s">
        <v>21</v>
      </c>
      <c r="D30" s="29">
        <v>0</v>
      </c>
      <c r="E30" s="22"/>
    </row>
    <row r="31" spans="1:6" ht="15.6" x14ac:dyDescent="0.25">
      <c r="A31" s="28">
        <v>18</v>
      </c>
      <c r="B31" s="5"/>
      <c r="C31" s="1" t="s">
        <v>22</v>
      </c>
      <c r="D31" s="30">
        <v>700404203.92999995</v>
      </c>
      <c r="E31" s="22"/>
    </row>
    <row r="32" spans="1:6" ht="15.6" x14ac:dyDescent="0.25">
      <c r="A32" s="28">
        <v>19</v>
      </c>
      <c r="B32" s="5"/>
      <c r="C32" s="4" t="s">
        <v>23</v>
      </c>
      <c r="D32" s="29">
        <v>0.105</v>
      </c>
      <c r="E32" s="22"/>
    </row>
    <row r="33" spans="1:8" ht="15.6" x14ac:dyDescent="0.25">
      <c r="A33" s="31">
        <v>20</v>
      </c>
      <c r="B33" s="5"/>
      <c r="C33" s="32" t="s">
        <v>29</v>
      </c>
      <c r="D33" s="33">
        <v>76043985.439999998</v>
      </c>
      <c r="E33" s="34"/>
    </row>
    <row r="34" spans="1:8" x14ac:dyDescent="0.25">
      <c r="C34" s="4"/>
      <c r="D34" s="35"/>
    </row>
    <row r="35" spans="1:8" x14ac:dyDescent="0.25">
      <c r="A35" s="28">
        <v>21</v>
      </c>
      <c r="B35" s="5"/>
      <c r="C35" s="4" t="s">
        <v>24</v>
      </c>
      <c r="D35" s="3">
        <f>IF(D25&lt;D33,D25/D33,1)</f>
        <v>0</v>
      </c>
    </row>
    <row r="36" spans="1:8" x14ac:dyDescent="0.25">
      <c r="A36" s="28">
        <v>22</v>
      </c>
      <c r="B36" s="28"/>
      <c r="C36" s="4" t="s">
        <v>25</v>
      </c>
      <c r="D36" s="3">
        <f>1-D35</f>
        <v>1</v>
      </c>
    </row>
    <row r="37" spans="1:8" x14ac:dyDescent="0.25">
      <c r="A37" s="28">
        <v>23</v>
      </c>
      <c r="B37" s="28"/>
      <c r="C37" s="4" t="s">
        <v>26</v>
      </c>
      <c r="D37" s="36">
        <f>D27+D29+D31</f>
        <v>1512155543.3299999</v>
      </c>
    </row>
    <row r="38" spans="1:8" x14ac:dyDescent="0.25">
      <c r="C38" s="4"/>
    </row>
    <row r="41" spans="1:8" x14ac:dyDescent="0.25">
      <c r="A41" s="37"/>
      <c r="C41"/>
      <c r="D41"/>
      <c r="E41"/>
      <c r="F41"/>
      <c r="G41"/>
      <c r="H41"/>
    </row>
    <row r="42" spans="1:8" x14ac:dyDescent="0.25">
      <c r="A42" s="38"/>
      <c r="C42"/>
      <c r="D42"/>
      <c r="E42"/>
      <c r="F42"/>
      <c r="G42"/>
      <c r="H42"/>
    </row>
    <row r="43" spans="1:8" x14ac:dyDescent="0.25">
      <c r="A43" s="39"/>
      <c r="C43"/>
      <c r="D43"/>
      <c r="E43"/>
      <c r="F43"/>
      <c r="G43"/>
      <c r="H43"/>
    </row>
    <row r="44" spans="1:8" x14ac:dyDescent="0.25">
      <c r="A44" s="24"/>
      <c r="C44" s="40"/>
      <c r="D44"/>
      <c r="E44"/>
      <c r="F44"/>
      <c r="G44"/>
      <c r="H44"/>
    </row>
    <row r="45" spans="1:8" x14ac:dyDescent="0.25">
      <c r="A45" s="24"/>
      <c r="C45" s="40"/>
      <c r="D45"/>
      <c r="E45"/>
      <c r="F45"/>
      <c r="G45"/>
      <c r="H45"/>
    </row>
    <row r="46" spans="1:8" x14ac:dyDescent="0.25">
      <c r="A46" s="24"/>
      <c r="C46" s="40"/>
      <c r="D46"/>
      <c r="E46"/>
      <c r="F46"/>
      <c r="G46"/>
      <c r="H46"/>
    </row>
    <row r="47" spans="1:8" x14ac:dyDescent="0.25">
      <c r="A47" s="24"/>
      <c r="C47" s="40"/>
      <c r="D47"/>
      <c r="E47"/>
      <c r="F47"/>
      <c r="G47"/>
      <c r="H47"/>
    </row>
    <row r="48" spans="1:8" x14ac:dyDescent="0.25">
      <c r="A48" s="24"/>
      <c r="C48" s="40"/>
      <c r="D48"/>
      <c r="E48"/>
      <c r="F48"/>
      <c r="G48"/>
      <c r="H48"/>
    </row>
    <row r="49" spans="1:8" x14ac:dyDescent="0.25">
      <c r="A49" s="24"/>
      <c r="C49" s="40"/>
      <c r="D49"/>
      <c r="E49"/>
      <c r="F49"/>
      <c r="G49"/>
      <c r="H49"/>
    </row>
    <row r="50" spans="1:8" x14ac:dyDescent="0.25">
      <c r="A50" s="24"/>
      <c r="C50" s="40"/>
      <c r="D50"/>
      <c r="E50"/>
      <c r="F50"/>
      <c r="G50"/>
      <c r="H50"/>
    </row>
    <row r="51" spans="1:8" x14ac:dyDescent="0.25">
      <c r="A51" s="24"/>
      <c r="D51"/>
      <c r="E51"/>
      <c r="F51"/>
      <c r="G51"/>
      <c r="H51"/>
    </row>
    <row r="52" spans="1:8" x14ac:dyDescent="0.25">
      <c r="A52" s="24"/>
      <c r="C52" s="41"/>
      <c r="D52"/>
      <c r="E52"/>
      <c r="F52"/>
      <c r="G52"/>
      <c r="H52"/>
    </row>
    <row r="53" spans="1:8" x14ac:dyDescent="0.25">
      <c r="C53"/>
      <c r="D53"/>
      <c r="E53"/>
      <c r="F53"/>
      <c r="G53"/>
      <c r="H53"/>
    </row>
    <row r="54" spans="1:8" x14ac:dyDescent="0.25">
      <c r="C54"/>
      <c r="D54"/>
      <c r="E54"/>
      <c r="F54"/>
      <c r="G54"/>
      <c r="H54"/>
    </row>
    <row r="55" spans="1:8" x14ac:dyDescent="0.25">
      <c r="C55"/>
      <c r="D55"/>
      <c r="E55"/>
      <c r="F55"/>
      <c r="G55"/>
      <c r="H55"/>
    </row>
    <row r="56" spans="1:8" x14ac:dyDescent="0.25">
      <c r="C56"/>
      <c r="D56"/>
      <c r="E56"/>
      <c r="F56"/>
      <c r="G56"/>
      <c r="H56"/>
    </row>
    <row r="57" spans="1:8" x14ac:dyDescent="0.25">
      <c r="C57"/>
      <c r="D57"/>
      <c r="E57"/>
      <c r="F57"/>
      <c r="G57"/>
      <c r="H57"/>
    </row>
    <row r="58" spans="1:8" x14ac:dyDescent="0.25">
      <c r="C58"/>
      <c r="D58"/>
      <c r="E58"/>
      <c r="F58"/>
      <c r="G58"/>
      <c r="H58"/>
    </row>
    <row r="59" spans="1:8" x14ac:dyDescent="0.25">
      <c r="C59"/>
      <c r="D59"/>
      <c r="E59"/>
      <c r="F59"/>
      <c r="G59"/>
      <c r="H59"/>
    </row>
    <row r="60" spans="1:8" x14ac:dyDescent="0.25">
      <c r="C60"/>
      <c r="D60"/>
      <c r="E60"/>
      <c r="F60"/>
      <c r="G60"/>
      <c r="H60"/>
    </row>
    <row r="61" spans="1:8" x14ac:dyDescent="0.25">
      <c r="C61"/>
      <c r="D61"/>
      <c r="E61"/>
      <c r="F61"/>
      <c r="G61"/>
      <c r="H61"/>
    </row>
    <row r="62" spans="1:8" x14ac:dyDescent="0.25">
      <c r="C62"/>
      <c r="D62"/>
      <c r="E62"/>
      <c r="F62"/>
      <c r="G62"/>
      <c r="H62"/>
    </row>
    <row r="63" spans="1:8" x14ac:dyDescent="0.25">
      <c r="C63"/>
      <c r="D63"/>
      <c r="E63"/>
      <c r="F63"/>
      <c r="G63"/>
      <c r="H63"/>
    </row>
    <row r="64" spans="1:8" x14ac:dyDescent="0.25">
      <c r="C64"/>
      <c r="D64"/>
      <c r="E64"/>
      <c r="F64"/>
      <c r="G64"/>
      <c r="H64"/>
    </row>
    <row r="65" spans="3:8" x14ac:dyDescent="0.25">
      <c r="C65"/>
      <c r="D65"/>
      <c r="E65"/>
      <c r="F65"/>
      <c r="G65"/>
      <c r="H65"/>
    </row>
    <row r="66" spans="3:8" x14ac:dyDescent="0.25">
      <c r="C66"/>
      <c r="D66"/>
      <c r="E66"/>
      <c r="F66"/>
      <c r="G66"/>
      <c r="H66"/>
    </row>
    <row r="67" spans="3:8" x14ac:dyDescent="0.25">
      <c r="C67"/>
      <c r="D67"/>
      <c r="E67"/>
      <c r="F67"/>
      <c r="G67"/>
      <c r="H67"/>
    </row>
    <row r="68" spans="3:8" x14ac:dyDescent="0.25">
      <c r="C68"/>
      <c r="D68"/>
      <c r="E68"/>
      <c r="F68"/>
      <c r="G68"/>
      <c r="H68"/>
    </row>
    <row r="69" spans="3:8" x14ac:dyDescent="0.25">
      <c r="C69"/>
      <c r="D69"/>
      <c r="E69"/>
      <c r="F69"/>
      <c r="G69"/>
      <c r="H69"/>
    </row>
    <row r="70" spans="3:8" x14ac:dyDescent="0.25">
      <c r="C70"/>
      <c r="D70"/>
      <c r="E70"/>
      <c r="F70"/>
      <c r="G70"/>
      <c r="H70"/>
    </row>
    <row r="71" spans="3:8" x14ac:dyDescent="0.25">
      <c r="C71"/>
      <c r="D71"/>
      <c r="E71"/>
      <c r="F71"/>
      <c r="G71"/>
      <c r="H71"/>
    </row>
    <row r="72" spans="3:8" x14ac:dyDescent="0.25">
      <c r="C72"/>
      <c r="D72"/>
      <c r="E72"/>
      <c r="F72"/>
      <c r="G72"/>
      <c r="H72"/>
    </row>
    <row r="73" spans="3:8" x14ac:dyDescent="0.25">
      <c r="C73"/>
      <c r="D73"/>
      <c r="E73"/>
      <c r="F73"/>
      <c r="G73"/>
      <c r="H73"/>
    </row>
    <row r="74" spans="3:8" x14ac:dyDescent="0.25">
      <c r="G74" s="4"/>
    </row>
    <row r="75" spans="3:8" x14ac:dyDescent="0.25">
      <c r="G75" s="4"/>
    </row>
    <row r="76" spans="3:8" x14ac:dyDescent="0.25">
      <c r="G76" s="4"/>
    </row>
    <row r="77" spans="3:8" x14ac:dyDescent="0.25">
      <c r="G77" s="4"/>
    </row>
    <row r="78" spans="3:8" x14ac:dyDescent="0.25">
      <c r="G78" s="4"/>
    </row>
    <row r="79" spans="3:8" x14ac:dyDescent="0.25">
      <c r="G79" s="4"/>
    </row>
    <row r="80" spans="3:8" x14ac:dyDescent="0.25">
      <c r="G80" s="4"/>
    </row>
    <row r="81" spans="6:8" x14ac:dyDescent="0.25">
      <c r="G81" s="4"/>
    </row>
    <row r="82" spans="6:8" x14ac:dyDescent="0.25">
      <c r="G82" s="4"/>
    </row>
    <row r="83" spans="6:8" x14ac:dyDescent="0.25">
      <c r="G83" s="4"/>
    </row>
    <row r="84" spans="6:8" x14ac:dyDescent="0.25">
      <c r="G84" s="4"/>
    </row>
    <row r="85" spans="6:8" x14ac:dyDescent="0.25">
      <c r="G85" s="4"/>
    </row>
    <row r="86" spans="6:8" x14ac:dyDescent="0.25">
      <c r="G86" s="4"/>
    </row>
    <row r="87" spans="6:8" x14ac:dyDescent="0.25">
      <c r="G87" s="4"/>
    </row>
    <row r="88" spans="6:8" x14ac:dyDescent="0.25">
      <c r="G88" s="4"/>
    </row>
    <row r="89" spans="6:8" x14ac:dyDescent="0.25">
      <c r="G89" s="4"/>
    </row>
    <row r="90" spans="6:8" x14ac:dyDescent="0.25">
      <c r="F90" s="42"/>
    </row>
    <row r="91" spans="6:8" x14ac:dyDescent="0.25">
      <c r="F91" s="42"/>
      <c r="G91" s="42"/>
      <c r="H91" s="42"/>
    </row>
    <row r="92" spans="6:8" x14ac:dyDescent="0.25">
      <c r="F92" s="42"/>
      <c r="G92" s="42"/>
      <c r="H92" s="42"/>
    </row>
    <row r="93" spans="6:8" x14ac:dyDescent="0.25">
      <c r="F93" s="42"/>
      <c r="G93" s="42"/>
      <c r="H93" s="42"/>
    </row>
    <row r="94" spans="6:8" x14ac:dyDescent="0.25">
      <c r="G94" s="4"/>
      <c r="H94" s="3"/>
    </row>
    <row r="111" spans="7:7" x14ac:dyDescent="0.25">
      <c r="G111" s="42"/>
    </row>
    <row r="112" spans="7:7" x14ac:dyDescent="0.25">
      <c r="G112" s="42"/>
    </row>
    <row r="113" spans="6:7" x14ac:dyDescent="0.25">
      <c r="G113" s="42"/>
    </row>
    <row r="114" spans="6:7" x14ac:dyDescent="0.25">
      <c r="G114" s="42"/>
    </row>
    <row r="115" spans="6:7" x14ac:dyDescent="0.25">
      <c r="G115" s="42"/>
    </row>
    <row r="116" spans="6:7" x14ac:dyDescent="0.25">
      <c r="G116" s="42"/>
    </row>
    <row r="117" spans="6:7" x14ac:dyDescent="0.25">
      <c r="G117" s="42"/>
    </row>
    <row r="118" spans="6:7" x14ac:dyDescent="0.25">
      <c r="G118" s="42"/>
    </row>
    <row r="119" spans="6:7" x14ac:dyDescent="0.25">
      <c r="G119" s="42"/>
    </row>
    <row r="120" spans="6:7" x14ac:dyDescent="0.25">
      <c r="G120" s="42"/>
    </row>
    <row r="121" spans="6:7" x14ac:dyDescent="0.25">
      <c r="G121" s="42"/>
    </row>
    <row r="122" spans="6:7" x14ac:dyDescent="0.25">
      <c r="G122" s="42"/>
    </row>
    <row r="123" spans="6:7" x14ac:dyDescent="0.25">
      <c r="F123" s="42"/>
      <c r="G123" s="42"/>
    </row>
    <row r="124" spans="6:7" x14ac:dyDescent="0.25">
      <c r="F124" s="42"/>
      <c r="G124" s="42"/>
    </row>
    <row r="125" spans="6:7" x14ac:dyDescent="0.25">
      <c r="F125" s="42"/>
      <c r="G125" s="42"/>
    </row>
  </sheetData>
  <mergeCells count="6">
    <mergeCell ref="A2:E2"/>
    <mergeCell ref="A5:E5"/>
    <mergeCell ref="A6:E6"/>
    <mergeCell ref="I1:L1"/>
    <mergeCell ref="I2:L2"/>
    <mergeCell ref="I5:L5"/>
  </mergeCells>
  <phoneticPr fontId="8" type="noConversion"/>
  <pageMargins left="0.75" right="0.75" top="1" bottom="1" header="0.5" footer="0.5"/>
  <pageSetup scale="84" orientation="portrait" r:id="rId1"/>
  <headerFooter alignWithMargins="0"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5"/>
  <sheetViews>
    <sheetView tabSelected="1" workbookViewId="0">
      <selection activeCell="C4" sqref="C4"/>
    </sheetView>
  </sheetViews>
  <sheetFormatPr defaultRowHeight="13.2" x14ac:dyDescent="0.25"/>
  <cols>
    <col min="1" max="1" width="5.44140625" style="1" customWidth="1"/>
    <col min="2" max="2" width="1.6640625" style="1" customWidth="1"/>
    <col min="3" max="3" width="69.33203125" style="1" customWidth="1"/>
    <col min="4" max="4" width="14.44140625" style="1" customWidth="1"/>
    <col min="5" max="5" width="2.88671875" style="1" customWidth="1"/>
    <col min="6" max="6" width="11.44140625" style="1" customWidth="1"/>
    <col min="7" max="7" width="3.109375" style="3" customWidth="1"/>
    <col min="8" max="8" width="2.6640625" style="4" customWidth="1"/>
  </cols>
  <sheetData>
    <row r="1" spans="1:12" x14ac:dyDescent="0.25">
      <c r="F1" s="2"/>
      <c r="I1" s="47"/>
      <c r="J1" s="47"/>
      <c r="K1" s="47"/>
      <c r="L1" s="47"/>
    </row>
    <row r="2" spans="1:12" x14ac:dyDescent="0.25">
      <c r="A2" s="48" t="s">
        <v>27</v>
      </c>
      <c r="B2" s="48"/>
      <c r="C2" s="48"/>
      <c r="D2" s="48"/>
      <c r="E2" s="48"/>
      <c r="I2" s="47"/>
      <c r="J2" s="47"/>
      <c r="K2" s="47"/>
      <c r="L2" s="47"/>
    </row>
    <row r="3" spans="1:12" x14ac:dyDescent="0.25">
      <c r="A3" s="45"/>
      <c r="B3" s="45"/>
      <c r="C3" s="45" t="s">
        <v>30</v>
      </c>
      <c r="D3" s="45"/>
      <c r="E3" s="45"/>
      <c r="I3" s="46"/>
      <c r="J3" s="46"/>
      <c r="K3" s="46"/>
      <c r="L3" s="46"/>
    </row>
    <row r="4" spans="1:12" x14ac:dyDescent="0.25">
      <c r="A4" s="45"/>
      <c r="B4" s="45"/>
      <c r="C4" s="45" t="s">
        <v>32</v>
      </c>
      <c r="D4" s="45"/>
      <c r="E4" s="45"/>
      <c r="I4" s="46"/>
      <c r="J4" s="46"/>
      <c r="K4" s="46"/>
      <c r="L4" s="46"/>
    </row>
    <row r="5" spans="1:12" x14ac:dyDescent="0.25">
      <c r="A5" s="49" t="s">
        <v>28</v>
      </c>
      <c r="B5" s="49"/>
      <c r="C5" s="49"/>
      <c r="D5" s="49"/>
      <c r="E5" s="49"/>
      <c r="I5" s="47"/>
      <c r="J5" s="47"/>
      <c r="K5" s="47"/>
      <c r="L5" s="47"/>
    </row>
    <row r="6" spans="1:12" x14ac:dyDescent="0.25">
      <c r="A6" s="50">
        <v>41608</v>
      </c>
      <c r="B6" s="49"/>
      <c r="C6" s="49"/>
      <c r="D6" s="49"/>
      <c r="E6" s="49"/>
      <c r="F6" s="5"/>
      <c r="H6" s="5"/>
    </row>
    <row r="7" spans="1:12" x14ac:dyDescent="0.25">
      <c r="C7" s="6"/>
      <c r="H7" s="5"/>
    </row>
    <row r="8" spans="1:12" x14ac:dyDescent="0.25">
      <c r="A8" s="5" t="s">
        <v>0</v>
      </c>
      <c r="B8" s="5"/>
      <c r="F8" s="5"/>
      <c r="H8" s="5"/>
    </row>
    <row r="9" spans="1:12" x14ac:dyDescent="0.25">
      <c r="A9" s="7" t="s">
        <v>1</v>
      </c>
      <c r="B9" s="8"/>
      <c r="C9" s="9" t="s">
        <v>2</v>
      </c>
      <c r="D9" s="10" t="s">
        <v>3</v>
      </c>
    </row>
    <row r="10" spans="1:12" x14ac:dyDescent="0.25">
      <c r="A10" s="8"/>
      <c r="B10" s="8"/>
      <c r="C10" s="11"/>
      <c r="D10" s="11"/>
    </row>
    <row r="11" spans="1:12" x14ac:dyDescent="0.25">
      <c r="A11" s="8"/>
      <c r="B11" s="8"/>
      <c r="C11" s="11"/>
      <c r="D11" s="11"/>
    </row>
    <row r="12" spans="1:12" x14ac:dyDescent="0.25">
      <c r="A12" s="5">
        <v>1</v>
      </c>
      <c r="B12" s="5"/>
      <c r="C12" s="12" t="s">
        <v>4</v>
      </c>
    </row>
    <row r="13" spans="1:12" x14ac:dyDescent="0.25">
      <c r="A13" s="5">
        <v>2</v>
      </c>
      <c r="B13" s="5"/>
      <c r="C13" s="4" t="s">
        <v>5</v>
      </c>
      <c r="D13" s="3">
        <f>D26*D35+(D28*D27/D37)*D36</f>
        <v>3.4412606986679112E-2</v>
      </c>
    </row>
    <row r="14" spans="1:12" x14ac:dyDescent="0.25">
      <c r="A14" s="5">
        <v>3</v>
      </c>
      <c r="B14" s="5"/>
      <c r="C14" s="4" t="s">
        <v>6</v>
      </c>
      <c r="D14" s="3">
        <f>D36*(D30*D29/D37+D32*D31/D37)</f>
        <v>4.8631389906955563E-2</v>
      </c>
    </row>
    <row r="15" spans="1:12" ht="13.8" thickBot="1" x14ac:dyDescent="0.3">
      <c r="A15" s="5">
        <v>4</v>
      </c>
      <c r="B15" s="5"/>
      <c r="C15" s="4" t="s">
        <v>7</v>
      </c>
      <c r="D15" s="13">
        <f>D13+D14</f>
        <v>8.3043996893634675E-2</v>
      </c>
    </row>
    <row r="16" spans="1:12" ht="13.8" thickTop="1" x14ac:dyDescent="0.25">
      <c r="A16" s="5"/>
      <c r="B16" s="5"/>
      <c r="C16" s="4"/>
      <c r="D16" s="14"/>
    </row>
    <row r="17" spans="1:6" x14ac:dyDescent="0.25">
      <c r="A17" s="5">
        <v>5</v>
      </c>
      <c r="B17" s="5"/>
      <c r="C17" s="12" t="s">
        <v>8</v>
      </c>
      <c r="D17" s="14"/>
      <c r="F17" s="43" t="s">
        <v>9</v>
      </c>
    </row>
    <row r="18" spans="1:6" x14ac:dyDescent="0.25">
      <c r="A18" s="5">
        <v>6</v>
      </c>
      <c r="B18" s="5"/>
      <c r="C18" s="15" t="s">
        <v>10</v>
      </c>
      <c r="D18" s="16">
        <f>ROUND((D13/2)+((1+D13/2)*D13/2),8)</f>
        <v>3.4708660000000002E-2</v>
      </c>
      <c r="F18" s="44">
        <f>(1+D18)^(1/12)-1</f>
        <v>2.8473710129863772E-3</v>
      </c>
    </row>
    <row r="19" spans="1:6" x14ac:dyDescent="0.25">
      <c r="A19" s="5">
        <v>7</v>
      </c>
      <c r="B19" s="5"/>
      <c r="C19" s="15" t="s">
        <v>11</v>
      </c>
      <c r="D19" s="16">
        <f>ROUND((D14/2)+((1+D14/2)*D14/2),8)</f>
        <v>4.9222639999999998E-2</v>
      </c>
      <c r="F19" s="44">
        <f>(1+D19)^(1/12)-1</f>
        <v>4.0121561616148771E-3</v>
      </c>
    </row>
    <row r="20" spans="1:6" ht="13.8" thickBot="1" x14ac:dyDescent="0.3">
      <c r="A20" s="5">
        <v>8</v>
      </c>
      <c r="B20" s="5"/>
      <c r="C20" s="17" t="s">
        <v>12</v>
      </c>
      <c r="D20" s="18">
        <f>D18+D19</f>
        <v>8.39313E-2</v>
      </c>
    </row>
    <row r="21" spans="1:6" ht="13.8" thickTop="1" x14ac:dyDescent="0.25">
      <c r="A21" s="5"/>
      <c r="B21" s="5"/>
      <c r="C21" s="4"/>
      <c r="D21" s="14"/>
    </row>
    <row r="22" spans="1:6" ht="13.8" x14ac:dyDescent="0.3">
      <c r="A22" s="5">
        <v>9</v>
      </c>
      <c r="B22" s="5"/>
      <c r="C22" s="19" t="s">
        <v>13</v>
      </c>
      <c r="F22" s="20"/>
    </row>
    <row r="23" spans="1:6" x14ac:dyDescent="0.25">
      <c r="A23" s="5">
        <v>10</v>
      </c>
      <c r="B23" s="5"/>
      <c r="C23" s="4" t="s">
        <v>14</v>
      </c>
      <c r="D23" s="20"/>
    </row>
    <row r="24" spans="1:6" x14ac:dyDescent="0.25">
      <c r="A24" s="5">
        <v>11</v>
      </c>
      <c r="B24" s="5"/>
      <c r="C24" s="4" t="s">
        <v>15</v>
      </c>
      <c r="D24" s="20"/>
    </row>
    <row r="25" spans="1:6" ht="15.6" x14ac:dyDescent="0.25">
      <c r="A25" s="5">
        <v>12</v>
      </c>
      <c r="B25" s="5"/>
      <c r="C25" s="4" t="s">
        <v>16</v>
      </c>
      <c r="D25" s="21">
        <v>0</v>
      </c>
      <c r="E25" s="22"/>
      <c r="F25" s="23"/>
    </row>
    <row r="26" spans="1:6" ht="15.6" x14ac:dyDescent="0.25">
      <c r="A26" s="24">
        <v>13</v>
      </c>
      <c r="B26" s="24"/>
      <c r="C26" s="25" t="s">
        <v>17</v>
      </c>
      <c r="D26" s="26">
        <v>3.2919999999999998E-3</v>
      </c>
      <c r="E26" s="22"/>
    </row>
    <row r="27" spans="1:6" ht="15.6" x14ac:dyDescent="0.25">
      <c r="A27" s="24">
        <v>14</v>
      </c>
      <c r="B27" s="5"/>
      <c r="C27" s="4" t="s">
        <v>18</v>
      </c>
      <c r="D27" s="27">
        <v>546767198.75999999</v>
      </c>
      <c r="E27" s="22"/>
    </row>
    <row r="28" spans="1:6" ht="15.6" x14ac:dyDescent="0.25">
      <c r="A28" s="5">
        <v>15</v>
      </c>
      <c r="B28" s="5"/>
      <c r="C28" s="25" t="s">
        <v>19</v>
      </c>
      <c r="D28" s="26">
        <v>6.4101699999999998E-2</v>
      </c>
      <c r="E28" s="22"/>
    </row>
    <row r="29" spans="1:6" ht="15.6" x14ac:dyDescent="0.25">
      <c r="A29" s="28">
        <v>16</v>
      </c>
      <c r="B29" s="5"/>
      <c r="C29" s="4" t="s">
        <v>20</v>
      </c>
      <c r="D29" s="27">
        <v>0</v>
      </c>
      <c r="E29" s="22"/>
    </row>
    <row r="30" spans="1:6" ht="15.6" x14ac:dyDescent="0.25">
      <c r="A30" s="28">
        <v>17</v>
      </c>
      <c r="B30" s="5"/>
      <c r="C30" s="1" t="s">
        <v>21</v>
      </c>
      <c r="D30" s="29">
        <v>0</v>
      </c>
      <c r="E30" s="22"/>
    </row>
    <row r="31" spans="1:6" ht="15.6" x14ac:dyDescent="0.25">
      <c r="A31" s="28">
        <v>18</v>
      </c>
      <c r="B31" s="5"/>
      <c r="C31" s="1" t="s">
        <v>22</v>
      </c>
      <c r="D31" s="30">
        <v>471717304.85000002</v>
      </c>
      <c r="E31" s="22"/>
    </row>
    <row r="32" spans="1:6" ht="15.6" x14ac:dyDescent="0.25">
      <c r="A32" s="28">
        <v>19</v>
      </c>
      <c r="B32" s="5"/>
      <c r="C32" s="4" t="s">
        <v>23</v>
      </c>
      <c r="D32" s="29">
        <v>0.105</v>
      </c>
      <c r="E32" s="22"/>
    </row>
    <row r="33" spans="1:8" ht="15.6" x14ac:dyDescent="0.25">
      <c r="A33" s="31">
        <v>20</v>
      </c>
      <c r="B33" s="5"/>
      <c r="C33" s="32" t="s">
        <v>29</v>
      </c>
      <c r="D33" s="33">
        <v>55724617.799999997</v>
      </c>
      <c r="E33" s="34"/>
    </row>
    <row r="34" spans="1:8" x14ac:dyDescent="0.25">
      <c r="C34" s="4"/>
      <c r="D34" s="35"/>
    </row>
    <row r="35" spans="1:8" x14ac:dyDescent="0.25">
      <c r="A35" s="28">
        <v>21</v>
      </c>
      <c r="B35" s="5"/>
      <c r="C35" s="4" t="s">
        <v>24</v>
      </c>
      <c r="D35" s="3">
        <f>IF(D25&lt;D33,D25/D33,1)</f>
        <v>0</v>
      </c>
    </row>
    <row r="36" spans="1:8" x14ac:dyDescent="0.25">
      <c r="A36" s="28">
        <v>22</v>
      </c>
      <c r="B36" s="28"/>
      <c r="C36" s="4" t="s">
        <v>25</v>
      </c>
      <c r="D36" s="3">
        <f>1-D35</f>
        <v>1</v>
      </c>
    </row>
    <row r="37" spans="1:8" x14ac:dyDescent="0.25">
      <c r="A37" s="28">
        <v>23</v>
      </c>
      <c r="B37" s="28"/>
      <c r="C37" s="4" t="s">
        <v>26</v>
      </c>
      <c r="D37" s="36">
        <f>D27+D29+D31</f>
        <v>1018484503.61</v>
      </c>
    </row>
    <row r="38" spans="1:8" x14ac:dyDescent="0.25">
      <c r="C38" s="4"/>
    </row>
    <row r="41" spans="1:8" x14ac:dyDescent="0.25">
      <c r="A41" s="37"/>
      <c r="C41"/>
      <c r="D41"/>
      <c r="E41"/>
      <c r="F41"/>
      <c r="G41"/>
      <c r="H41"/>
    </row>
    <row r="42" spans="1:8" x14ac:dyDescent="0.25">
      <c r="A42" s="38"/>
      <c r="C42"/>
      <c r="D42"/>
      <c r="E42"/>
      <c r="F42"/>
      <c r="G42"/>
      <c r="H42"/>
    </row>
    <row r="43" spans="1:8" x14ac:dyDescent="0.25">
      <c r="A43" s="39"/>
      <c r="C43"/>
      <c r="D43"/>
      <c r="E43"/>
      <c r="F43"/>
      <c r="G43"/>
      <c r="H43"/>
    </row>
    <row r="44" spans="1:8" x14ac:dyDescent="0.25">
      <c r="A44" s="24"/>
      <c r="C44" s="40"/>
      <c r="D44"/>
      <c r="E44"/>
      <c r="F44"/>
      <c r="G44"/>
      <c r="H44"/>
    </row>
    <row r="45" spans="1:8" x14ac:dyDescent="0.25">
      <c r="A45" s="24"/>
      <c r="C45" s="40"/>
      <c r="D45"/>
      <c r="E45"/>
      <c r="F45"/>
      <c r="G45"/>
      <c r="H45"/>
    </row>
    <row r="46" spans="1:8" x14ac:dyDescent="0.25">
      <c r="A46" s="24"/>
      <c r="C46" s="40"/>
      <c r="D46"/>
      <c r="E46"/>
      <c r="F46"/>
      <c r="G46"/>
      <c r="H46"/>
    </row>
    <row r="47" spans="1:8" x14ac:dyDescent="0.25">
      <c r="A47" s="24"/>
      <c r="C47" s="40"/>
      <c r="D47"/>
      <c r="E47"/>
      <c r="F47"/>
      <c r="G47"/>
      <c r="H47"/>
    </row>
    <row r="48" spans="1:8" x14ac:dyDescent="0.25">
      <c r="A48" s="24"/>
      <c r="C48" s="40"/>
      <c r="D48"/>
      <c r="E48"/>
      <c r="F48"/>
      <c r="G48"/>
      <c r="H48"/>
    </row>
    <row r="49" spans="1:8" x14ac:dyDescent="0.25">
      <c r="A49" s="24"/>
      <c r="C49" s="40"/>
      <c r="D49"/>
      <c r="E49"/>
      <c r="F49"/>
      <c r="G49"/>
      <c r="H49"/>
    </row>
    <row r="50" spans="1:8" x14ac:dyDescent="0.25">
      <c r="A50" s="24"/>
      <c r="C50" s="40"/>
      <c r="D50"/>
      <c r="E50"/>
      <c r="F50"/>
      <c r="G50"/>
      <c r="H50"/>
    </row>
    <row r="51" spans="1:8" x14ac:dyDescent="0.25">
      <c r="A51" s="24"/>
      <c r="D51"/>
      <c r="E51"/>
      <c r="F51"/>
      <c r="G51"/>
      <c r="H51"/>
    </row>
    <row r="52" spans="1:8" x14ac:dyDescent="0.25">
      <c r="A52" s="24"/>
      <c r="C52" s="41"/>
      <c r="D52"/>
      <c r="E52"/>
      <c r="F52"/>
      <c r="G52"/>
      <c r="H52"/>
    </row>
    <row r="53" spans="1:8" x14ac:dyDescent="0.25">
      <c r="C53"/>
      <c r="D53"/>
      <c r="E53"/>
      <c r="F53"/>
      <c r="G53"/>
      <c r="H53"/>
    </row>
    <row r="54" spans="1:8" x14ac:dyDescent="0.25">
      <c r="C54"/>
      <c r="D54"/>
      <c r="E54"/>
      <c r="F54"/>
      <c r="G54"/>
      <c r="H54"/>
    </row>
    <row r="55" spans="1:8" x14ac:dyDescent="0.25">
      <c r="C55"/>
      <c r="D55"/>
      <c r="E55"/>
      <c r="F55"/>
      <c r="G55"/>
      <c r="H55"/>
    </row>
    <row r="56" spans="1:8" x14ac:dyDescent="0.25">
      <c r="C56"/>
      <c r="D56"/>
      <c r="E56"/>
      <c r="F56"/>
      <c r="G56"/>
      <c r="H56"/>
    </row>
    <row r="57" spans="1:8" x14ac:dyDescent="0.25">
      <c r="C57"/>
      <c r="D57"/>
      <c r="E57"/>
      <c r="F57"/>
      <c r="G57"/>
      <c r="H57"/>
    </row>
    <row r="58" spans="1:8" x14ac:dyDescent="0.25">
      <c r="C58"/>
      <c r="D58"/>
      <c r="E58"/>
      <c r="F58"/>
      <c r="G58"/>
      <c r="H58"/>
    </row>
    <row r="59" spans="1:8" x14ac:dyDescent="0.25">
      <c r="C59"/>
      <c r="D59"/>
      <c r="E59"/>
      <c r="F59"/>
      <c r="G59"/>
      <c r="H59"/>
    </row>
    <row r="60" spans="1:8" x14ac:dyDescent="0.25">
      <c r="C60"/>
      <c r="D60"/>
      <c r="E60"/>
      <c r="F60"/>
      <c r="G60"/>
      <c r="H60"/>
    </row>
    <row r="61" spans="1:8" x14ac:dyDescent="0.25">
      <c r="C61"/>
      <c r="D61"/>
      <c r="E61"/>
      <c r="F61"/>
      <c r="G61"/>
      <c r="H61"/>
    </row>
    <row r="62" spans="1:8" x14ac:dyDescent="0.25">
      <c r="C62"/>
      <c r="D62"/>
      <c r="E62"/>
      <c r="F62"/>
      <c r="G62"/>
      <c r="H62"/>
    </row>
    <row r="63" spans="1:8" x14ac:dyDescent="0.25">
      <c r="C63"/>
      <c r="D63"/>
      <c r="E63"/>
      <c r="F63"/>
      <c r="G63"/>
      <c r="H63"/>
    </row>
    <row r="64" spans="1:8" x14ac:dyDescent="0.25">
      <c r="C64"/>
      <c r="D64"/>
      <c r="E64"/>
      <c r="F64"/>
      <c r="G64"/>
      <c r="H64"/>
    </row>
    <row r="65" spans="3:8" x14ac:dyDescent="0.25">
      <c r="C65"/>
      <c r="D65"/>
      <c r="E65"/>
      <c r="F65"/>
      <c r="G65"/>
      <c r="H65"/>
    </row>
    <row r="66" spans="3:8" x14ac:dyDescent="0.25">
      <c r="C66"/>
      <c r="D66"/>
      <c r="E66"/>
      <c r="F66"/>
      <c r="G66"/>
      <c r="H66"/>
    </row>
    <row r="67" spans="3:8" x14ac:dyDescent="0.25">
      <c r="C67"/>
      <c r="D67"/>
      <c r="E67"/>
      <c r="F67"/>
      <c r="G67"/>
      <c r="H67"/>
    </row>
    <row r="68" spans="3:8" x14ac:dyDescent="0.25">
      <c r="C68"/>
      <c r="D68"/>
      <c r="E68"/>
      <c r="F68"/>
      <c r="G68"/>
      <c r="H68"/>
    </row>
    <row r="69" spans="3:8" x14ac:dyDescent="0.25">
      <c r="C69"/>
      <c r="D69"/>
      <c r="E69"/>
      <c r="F69"/>
      <c r="G69"/>
      <c r="H69"/>
    </row>
    <row r="70" spans="3:8" x14ac:dyDescent="0.25">
      <c r="C70"/>
      <c r="D70"/>
      <c r="E70"/>
      <c r="F70"/>
      <c r="G70"/>
      <c r="H70"/>
    </row>
    <row r="71" spans="3:8" x14ac:dyDescent="0.25">
      <c r="C71"/>
      <c r="D71"/>
      <c r="E71"/>
      <c r="F71"/>
      <c r="G71"/>
      <c r="H71"/>
    </row>
    <row r="72" spans="3:8" x14ac:dyDescent="0.25">
      <c r="C72"/>
      <c r="D72"/>
      <c r="E72"/>
      <c r="F72"/>
      <c r="G72"/>
      <c r="H72"/>
    </row>
    <row r="73" spans="3:8" x14ac:dyDescent="0.25">
      <c r="C73"/>
      <c r="D73"/>
      <c r="E73"/>
      <c r="F73"/>
      <c r="G73"/>
      <c r="H73"/>
    </row>
    <row r="74" spans="3:8" x14ac:dyDescent="0.25">
      <c r="G74" s="4"/>
    </row>
    <row r="75" spans="3:8" x14ac:dyDescent="0.25">
      <c r="G75" s="4"/>
    </row>
    <row r="76" spans="3:8" x14ac:dyDescent="0.25">
      <c r="G76" s="4"/>
    </row>
    <row r="77" spans="3:8" x14ac:dyDescent="0.25">
      <c r="G77" s="4"/>
    </row>
    <row r="78" spans="3:8" x14ac:dyDescent="0.25">
      <c r="G78" s="4"/>
    </row>
    <row r="79" spans="3:8" x14ac:dyDescent="0.25">
      <c r="G79" s="4"/>
    </row>
    <row r="80" spans="3:8" x14ac:dyDescent="0.25">
      <c r="G80" s="4"/>
    </row>
    <row r="81" spans="6:8" x14ac:dyDescent="0.25">
      <c r="G81" s="4"/>
    </row>
    <row r="82" spans="6:8" x14ac:dyDescent="0.25">
      <c r="G82" s="4"/>
    </row>
    <row r="83" spans="6:8" x14ac:dyDescent="0.25">
      <c r="G83" s="4"/>
    </row>
    <row r="84" spans="6:8" x14ac:dyDescent="0.25">
      <c r="G84" s="4"/>
    </row>
    <row r="85" spans="6:8" x14ac:dyDescent="0.25">
      <c r="G85" s="4"/>
    </row>
    <row r="86" spans="6:8" x14ac:dyDescent="0.25">
      <c r="G86" s="4"/>
    </row>
    <row r="87" spans="6:8" x14ac:dyDescent="0.25">
      <c r="G87" s="4"/>
    </row>
    <row r="88" spans="6:8" x14ac:dyDescent="0.25">
      <c r="G88" s="4"/>
    </row>
    <row r="89" spans="6:8" x14ac:dyDescent="0.25">
      <c r="G89" s="4"/>
    </row>
    <row r="90" spans="6:8" x14ac:dyDescent="0.25">
      <c r="F90" s="42"/>
    </row>
    <row r="91" spans="6:8" x14ac:dyDescent="0.25">
      <c r="F91" s="42"/>
      <c r="G91" s="42"/>
      <c r="H91" s="42"/>
    </row>
    <row r="92" spans="6:8" x14ac:dyDescent="0.25">
      <c r="F92" s="42"/>
      <c r="G92" s="42"/>
      <c r="H92" s="42"/>
    </row>
    <row r="93" spans="6:8" x14ac:dyDescent="0.25">
      <c r="F93" s="42"/>
      <c r="G93" s="42"/>
      <c r="H93" s="42"/>
    </row>
    <row r="94" spans="6:8" x14ac:dyDescent="0.25">
      <c r="G94" s="4"/>
      <c r="H94" s="3"/>
    </row>
    <row r="111" spans="7:7" x14ac:dyDescent="0.25">
      <c r="G111" s="42"/>
    </row>
    <row r="112" spans="7:7" x14ac:dyDescent="0.25">
      <c r="G112" s="42"/>
    </row>
    <row r="113" spans="6:7" x14ac:dyDescent="0.25">
      <c r="G113" s="42"/>
    </row>
    <row r="114" spans="6:7" x14ac:dyDescent="0.25">
      <c r="G114" s="42"/>
    </row>
    <row r="115" spans="6:7" x14ac:dyDescent="0.25">
      <c r="G115" s="42"/>
    </row>
    <row r="116" spans="6:7" x14ac:dyDescent="0.25">
      <c r="G116" s="42"/>
    </row>
    <row r="117" spans="6:7" x14ac:dyDescent="0.25">
      <c r="G117" s="42"/>
    </row>
    <row r="118" spans="6:7" x14ac:dyDescent="0.25">
      <c r="G118" s="42"/>
    </row>
    <row r="119" spans="6:7" x14ac:dyDescent="0.25">
      <c r="G119" s="42"/>
    </row>
    <row r="120" spans="6:7" x14ac:dyDescent="0.25">
      <c r="G120" s="42"/>
    </row>
    <row r="121" spans="6:7" x14ac:dyDescent="0.25">
      <c r="G121" s="42"/>
    </row>
    <row r="122" spans="6:7" x14ac:dyDescent="0.25">
      <c r="G122" s="42"/>
    </row>
    <row r="123" spans="6:7" x14ac:dyDescent="0.25">
      <c r="F123" s="42"/>
      <c r="G123" s="42"/>
    </row>
    <row r="124" spans="6:7" x14ac:dyDescent="0.25">
      <c r="F124" s="42"/>
      <c r="G124" s="42"/>
    </row>
    <row r="125" spans="6:7" x14ac:dyDescent="0.25">
      <c r="F125" s="42"/>
      <c r="G125" s="42"/>
    </row>
  </sheetData>
  <mergeCells count="6">
    <mergeCell ref="I1:L1"/>
    <mergeCell ref="A2:E2"/>
    <mergeCell ref="I2:L2"/>
    <mergeCell ref="A5:E5"/>
    <mergeCell ref="I5:L5"/>
    <mergeCell ref="A6:E6"/>
  </mergeCells>
  <pageMargins left="0.75" right="0.75" top="1" bottom="1" header="0.5" footer="0.5"/>
  <pageSetup scale="84" orientation="portrait" r:id="rId1"/>
  <headerFooter alignWithMargins="0"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5"/>
  <sheetViews>
    <sheetView workbookViewId="0">
      <selection activeCell="C4" sqref="C4"/>
    </sheetView>
  </sheetViews>
  <sheetFormatPr defaultRowHeight="13.2" x14ac:dyDescent="0.25"/>
  <cols>
    <col min="1" max="1" width="5.44140625" style="1" customWidth="1"/>
    <col min="2" max="2" width="1.6640625" style="1" customWidth="1"/>
    <col min="3" max="3" width="69.33203125" style="1" customWidth="1"/>
    <col min="4" max="4" width="14.44140625" style="1" customWidth="1"/>
    <col min="5" max="5" width="2.88671875" style="1" customWidth="1"/>
    <col min="6" max="6" width="11.44140625" style="1" customWidth="1"/>
    <col min="7" max="7" width="3.109375" style="3" customWidth="1"/>
    <col min="8" max="8" width="2.6640625" style="4" customWidth="1"/>
  </cols>
  <sheetData>
    <row r="1" spans="1:12" x14ac:dyDescent="0.25">
      <c r="F1" s="2"/>
      <c r="I1" s="47"/>
      <c r="J1" s="47"/>
      <c r="K1" s="47"/>
      <c r="L1" s="47"/>
    </row>
    <row r="2" spans="1:12" x14ac:dyDescent="0.25">
      <c r="A2" s="48" t="s">
        <v>27</v>
      </c>
      <c r="B2" s="48"/>
      <c r="C2" s="48"/>
      <c r="D2" s="48"/>
      <c r="E2" s="48"/>
      <c r="I2" s="47"/>
      <c r="J2" s="47"/>
      <c r="K2" s="47"/>
      <c r="L2" s="47"/>
    </row>
    <row r="3" spans="1:12" x14ac:dyDescent="0.25">
      <c r="A3" s="45"/>
      <c r="B3" s="45"/>
      <c r="C3" s="45" t="s">
        <v>30</v>
      </c>
      <c r="D3" s="45"/>
      <c r="E3" s="45"/>
      <c r="I3" s="46"/>
      <c r="J3" s="46"/>
      <c r="K3" s="46"/>
      <c r="L3" s="46"/>
    </row>
    <row r="4" spans="1:12" x14ac:dyDescent="0.25">
      <c r="A4" s="45"/>
      <c r="B4" s="45"/>
      <c r="C4" s="45" t="s">
        <v>32</v>
      </c>
      <c r="D4" s="45"/>
      <c r="E4" s="45"/>
      <c r="I4" s="46"/>
      <c r="J4" s="46"/>
      <c r="K4" s="46"/>
      <c r="L4" s="46"/>
    </row>
    <row r="5" spans="1:12" x14ac:dyDescent="0.25">
      <c r="A5" s="49" t="s">
        <v>28</v>
      </c>
      <c r="B5" s="49"/>
      <c r="C5" s="49"/>
      <c r="D5" s="49"/>
      <c r="E5" s="49"/>
      <c r="I5" s="47"/>
      <c r="J5" s="47"/>
      <c r="K5" s="47"/>
      <c r="L5" s="47"/>
    </row>
    <row r="6" spans="1:12" x14ac:dyDescent="0.25">
      <c r="A6" s="50">
        <v>41639</v>
      </c>
      <c r="B6" s="49"/>
      <c r="C6" s="49"/>
      <c r="D6" s="49"/>
      <c r="E6" s="49"/>
      <c r="F6" s="5"/>
      <c r="H6" s="5"/>
    </row>
    <row r="7" spans="1:12" x14ac:dyDescent="0.25">
      <c r="C7" s="6"/>
      <c r="H7" s="5"/>
    </row>
    <row r="8" spans="1:12" x14ac:dyDescent="0.25">
      <c r="A8" s="5" t="s">
        <v>0</v>
      </c>
      <c r="B8" s="5"/>
      <c r="F8" s="5"/>
      <c r="H8" s="5"/>
    </row>
    <row r="9" spans="1:12" x14ac:dyDescent="0.25">
      <c r="A9" s="7" t="s">
        <v>1</v>
      </c>
      <c r="B9" s="8"/>
      <c r="C9" s="9" t="s">
        <v>2</v>
      </c>
      <c r="D9" s="10" t="s">
        <v>3</v>
      </c>
    </row>
    <row r="10" spans="1:12" x14ac:dyDescent="0.25">
      <c r="A10" s="8"/>
      <c r="B10" s="8"/>
      <c r="C10" s="11"/>
      <c r="D10" s="11"/>
    </row>
    <row r="11" spans="1:12" x14ac:dyDescent="0.25">
      <c r="A11" s="8"/>
      <c r="B11" s="8"/>
      <c r="C11" s="11"/>
      <c r="D11" s="11"/>
    </row>
    <row r="12" spans="1:12" x14ac:dyDescent="0.25">
      <c r="A12" s="5">
        <v>1</v>
      </c>
      <c r="B12" s="5"/>
      <c r="C12" s="12" t="s">
        <v>4</v>
      </c>
    </row>
    <row r="13" spans="1:12" x14ac:dyDescent="0.25">
      <c r="A13" s="5">
        <v>2</v>
      </c>
      <c r="B13" s="5"/>
      <c r="C13" s="4" t="s">
        <v>5</v>
      </c>
      <c r="D13" s="3">
        <f>D26*D35+(D28*D27/D37)*D36</f>
        <v>3.4608271650512709E-2</v>
      </c>
    </row>
    <row r="14" spans="1:12" x14ac:dyDescent="0.25">
      <c r="A14" s="5">
        <v>3</v>
      </c>
      <c r="B14" s="5"/>
      <c r="C14" s="4" t="s">
        <v>6</v>
      </c>
      <c r="D14" s="3">
        <f>D36*(D30*D29/D37+D32*D31/D37)</f>
        <v>4.8306526626788915E-2</v>
      </c>
    </row>
    <row r="15" spans="1:12" ht="13.8" thickBot="1" x14ac:dyDescent="0.3">
      <c r="A15" s="5">
        <v>4</v>
      </c>
      <c r="B15" s="5"/>
      <c r="C15" s="4" t="s">
        <v>7</v>
      </c>
      <c r="D15" s="13">
        <f>D13+D14</f>
        <v>8.2914798277301624E-2</v>
      </c>
    </row>
    <row r="16" spans="1:12" ht="13.8" thickTop="1" x14ac:dyDescent="0.25">
      <c r="A16" s="5"/>
      <c r="B16" s="5"/>
      <c r="C16" s="4"/>
      <c r="D16" s="14"/>
    </row>
    <row r="17" spans="1:6" x14ac:dyDescent="0.25">
      <c r="A17" s="5">
        <v>5</v>
      </c>
      <c r="B17" s="5"/>
      <c r="C17" s="12" t="s">
        <v>8</v>
      </c>
      <c r="D17" s="14"/>
      <c r="F17" s="43" t="s">
        <v>9</v>
      </c>
    </row>
    <row r="18" spans="1:6" x14ac:dyDescent="0.25">
      <c r="A18" s="5">
        <v>6</v>
      </c>
      <c r="B18" s="5"/>
      <c r="C18" s="15" t="s">
        <v>10</v>
      </c>
      <c r="D18" s="16">
        <f>ROUND((D13/2)+((1+D13/2)*D13/2),8)</f>
        <v>3.49077E-2</v>
      </c>
      <c r="F18" s="44">
        <f>(1+D18)^(1/12)-1</f>
        <v>2.8634455171741013E-3</v>
      </c>
    </row>
    <row r="19" spans="1:6" x14ac:dyDescent="0.25">
      <c r="A19" s="5">
        <v>7</v>
      </c>
      <c r="B19" s="5"/>
      <c r="C19" s="15" t="s">
        <v>11</v>
      </c>
      <c r="D19" s="16">
        <f>ROUND((D14/2)+((1+D14/2)*D14/2),8)</f>
        <v>4.8889910000000002E-2</v>
      </c>
      <c r="F19" s="44">
        <f>(1+D19)^(1/12)-1</f>
        <v>3.9856195686231999E-3</v>
      </c>
    </row>
    <row r="20" spans="1:6" ht="13.8" thickBot="1" x14ac:dyDescent="0.3">
      <c r="A20" s="5">
        <v>8</v>
      </c>
      <c r="B20" s="5"/>
      <c r="C20" s="17" t="s">
        <v>12</v>
      </c>
      <c r="D20" s="18">
        <f>D18+D19</f>
        <v>8.3797609999999995E-2</v>
      </c>
    </row>
    <row r="21" spans="1:6" ht="13.8" thickTop="1" x14ac:dyDescent="0.25">
      <c r="A21" s="5"/>
      <c r="B21" s="5"/>
      <c r="C21" s="4"/>
      <c r="D21" s="14"/>
    </row>
    <row r="22" spans="1:6" ht="13.8" x14ac:dyDescent="0.3">
      <c r="A22" s="5">
        <v>9</v>
      </c>
      <c r="B22" s="5"/>
      <c r="C22" s="19" t="s">
        <v>13</v>
      </c>
      <c r="F22" s="20"/>
    </row>
    <row r="23" spans="1:6" x14ac:dyDescent="0.25">
      <c r="A23" s="5">
        <v>10</v>
      </c>
      <c r="B23" s="5"/>
      <c r="C23" s="4" t="s">
        <v>14</v>
      </c>
      <c r="D23" s="20"/>
    </row>
    <row r="24" spans="1:6" x14ac:dyDescent="0.25">
      <c r="A24" s="5">
        <v>11</v>
      </c>
      <c r="B24" s="5"/>
      <c r="C24" s="4" t="s">
        <v>15</v>
      </c>
      <c r="D24" s="20"/>
    </row>
    <row r="25" spans="1:6" ht="15.6" x14ac:dyDescent="0.25">
      <c r="A25" s="5">
        <v>12</v>
      </c>
      <c r="B25" s="5"/>
      <c r="C25" s="4" t="s">
        <v>16</v>
      </c>
      <c r="D25" s="21">
        <v>0</v>
      </c>
      <c r="E25" s="22"/>
      <c r="F25" s="23"/>
    </row>
    <row r="26" spans="1:6" ht="15.6" x14ac:dyDescent="0.25">
      <c r="A26" s="24">
        <v>13</v>
      </c>
      <c r="B26" s="24"/>
      <c r="C26" s="25" t="s">
        <v>17</v>
      </c>
      <c r="D26" s="26">
        <v>3.4169999999999999E-3</v>
      </c>
      <c r="E26" s="22"/>
    </row>
    <row r="27" spans="1:6" ht="15.6" x14ac:dyDescent="0.25">
      <c r="A27" s="24">
        <v>14</v>
      </c>
      <c r="B27" s="5"/>
      <c r="C27" s="4" t="s">
        <v>18</v>
      </c>
      <c r="D27" s="27">
        <v>546809268.37</v>
      </c>
      <c r="E27" s="22"/>
    </row>
    <row r="28" spans="1:6" ht="15.6" x14ac:dyDescent="0.25">
      <c r="A28" s="5">
        <v>15</v>
      </c>
      <c r="B28" s="5"/>
      <c r="C28" s="25" t="s">
        <v>19</v>
      </c>
      <c r="D28" s="26">
        <v>6.4096769999999997E-2</v>
      </c>
      <c r="E28" s="22"/>
    </row>
    <row r="29" spans="1:6" ht="15.6" x14ac:dyDescent="0.25">
      <c r="A29" s="28">
        <v>16</v>
      </c>
      <c r="B29" s="5"/>
      <c r="C29" s="4" t="s">
        <v>20</v>
      </c>
      <c r="D29" s="27">
        <v>0</v>
      </c>
      <c r="E29" s="22"/>
    </row>
    <row r="30" spans="1:6" ht="15.6" x14ac:dyDescent="0.25">
      <c r="A30" s="28">
        <v>17</v>
      </c>
      <c r="B30" s="5"/>
      <c r="C30" s="1" t="s">
        <v>21</v>
      </c>
      <c r="D30" s="29">
        <v>0</v>
      </c>
      <c r="E30" s="22"/>
    </row>
    <row r="31" spans="1:6" ht="15.6" x14ac:dyDescent="0.25">
      <c r="A31" s="28">
        <v>18</v>
      </c>
      <c r="B31" s="5"/>
      <c r="C31" s="1" t="s">
        <v>22</v>
      </c>
      <c r="D31" s="30">
        <v>465917060.82999998</v>
      </c>
      <c r="E31" s="22"/>
    </row>
    <row r="32" spans="1:6" ht="15.6" x14ac:dyDescent="0.25">
      <c r="A32" s="28">
        <v>19</v>
      </c>
      <c r="B32" s="5"/>
      <c r="C32" s="4" t="s">
        <v>23</v>
      </c>
      <c r="D32" s="29">
        <v>0.105</v>
      </c>
      <c r="E32" s="22"/>
    </row>
    <row r="33" spans="1:8" ht="15.6" x14ac:dyDescent="0.25">
      <c r="A33" s="31">
        <v>20</v>
      </c>
      <c r="B33" s="5"/>
      <c r="C33" s="32" t="s">
        <v>29</v>
      </c>
      <c r="D33" s="33">
        <v>56045464.780000001</v>
      </c>
      <c r="E33" s="34"/>
    </row>
    <row r="34" spans="1:8" x14ac:dyDescent="0.25">
      <c r="C34" s="4"/>
      <c r="D34" s="35"/>
    </row>
    <row r="35" spans="1:8" x14ac:dyDescent="0.25">
      <c r="A35" s="28">
        <v>21</v>
      </c>
      <c r="B35" s="5"/>
      <c r="C35" s="4" t="s">
        <v>24</v>
      </c>
      <c r="D35" s="3">
        <f>IF(D25&lt;D33,D25/D33,1)</f>
        <v>0</v>
      </c>
    </row>
    <row r="36" spans="1:8" x14ac:dyDescent="0.25">
      <c r="A36" s="28">
        <v>22</v>
      </c>
      <c r="B36" s="28"/>
      <c r="C36" s="4" t="s">
        <v>25</v>
      </c>
      <c r="D36" s="3">
        <f>1-D35</f>
        <v>1</v>
      </c>
    </row>
    <row r="37" spans="1:8" x14ac:dyDescent="0.25">
      <c r="A37" s="28">
        <v>23</v>
      </c>
      <c r="B37" s="28"/>
      <c r="C37" s="4" t="s">
        <v>26</v>
      </c>
      <c r="D37" s="36">
        <f>D27+D29+D31</f>
        <v>1012726329.2</v>
      </c>
    </row>
    <row r="38" spans="1:8" x14ac:dyDescent="0.25">
      <c r="C38" s="4"/>
    </row>
    <row r="41" spans="1:8" x14ac:dyDescent="0.25">
      <c r="A41" s="37"/>
      <c r="C41"/>
      <c r="D41"/>
      <c r="E41"/>
      <c r="F41"/>
      <c r="G41"/>
      <c r="H41"/>
    </row>
    <row r="42" spans="1:8" x14ac:dyDescent="0.25">
      <c r="A42" s="38"/>
      <c r="C42"/>
      <c r="D42"/>
      <c r="E42"/>
      <c r="F42"/>
      <c r="G42"/>
      <c r="H42"/>
    </row>
    <row r="43" spans="1:8" x14ac:dyDescent="0.25">
      <c r="A43" s="39"/>
      <c r="C43"/>
      <c r="D43"/>
      <c r="E43"/>
      <c r="F43"/>
      <c r="G43"/>
      <c r="H43"/>
    </row>
    <row r="44" spans="1:8" x14ac:dyDescent="0.25">
      <c r="A44" s="24"/>
      <c r="C44" s="40"/>
      <c r="D44"/>
      <c r="E44"/>
      <c r="F44"/>
      <c r="G44"/>
      <c r="H44"/>
    </row>
    <row r="45" spans="1:8" x14ac:dyDescent="0.25">
      <c r="A45" s="24"/>
      <c r="C45" s="40"/>
      <c r="D45"/>
      <c r="E45"/>
      <c r="F45"/>
      <c r="G45"/>
      <c r="H45"/>
    </row>
    <row r="46" spans="1:8" x14ac:dyDescent="0.25">
      <c r="A46" s="24"/>
      <c r="C46" s="40"/>
      <c r="D46"/>
      <c r="E46"/>
      <c r="F46"/>
      <c r="G46"/>
      <c r="H46"/>
    </row>
    <row r="47" spans="1:8" x14ac:dyDescent="0.25">
      <c r="A47" s="24"/>
      <c r="C47" s="40"/>
      <c r="D47"/>
      <c r="E47"/>
      <c r="F47"/>
      <c r="G47"/>
      <c r="H47"/>
    </row>
    <row r="48" spans="1:8" x14ac:dyDescent="0.25">
      <c r="A48" s="24"/>
      <c r="C48" s="40"/>
      <c r="D48"/>
      <c r="E48"/>
      <c r="F48"/>
      <c r="G48"/>
      <c r="H48"/>
    </row>
    <row r="49" spans="1:8" x14ac:dyDescent="0.25">
      <c r="A49" s="24"/>
      <c r="C49" s="40"/>
      <c r="D49"/>
      <c r="E49"/>
      <c r="F49"/>
      <c r="G49"/>
      <c r="H49"/>
    </row>
    <row r="50" spans="1:8" x14ac:dyDescent="0.25">
      <c r="A50" s="24"/>
      <c r="C50" s="40"/>
      <c r="D50"/>
      <c r="E50"/>
      <c r="F50"/>
      <c r="G50"/>
      <c r="H50"/>
    </row>
    <row r="51" spans="1:8" x14ac:dyDescent="0.25">
      <c r="A51" s="24"/>
      <c r="D51"/>
      <c r="E51"/>
      <c r="F51"/>
      <c r="G51"/>
      <c r="H51"/>
    </row>
    <row r="52" spans="1:8" x14ac:dyDescent="0.25">
      <c r="A52" s="24"/>
      <c r="C52" s="41"/>
      <c r="D52"/>
      <c r="E52"/>
      <c r="F52"/>
      <c r="G52"/>
      <c r="H52"/>
    </row>
    <row r="53" spans="1:8" x14ac:dyDescent="0.25">
      <c r="C53"/>
      <c r="D53"/>
      <c r="E53"/>
      <c r="F53"/>
      <c r="G53"/>
      <c r="H53"/>
    </row>
    <row r="54" spans="1:8" x14ac:dyDescent="0.25">
      <c r="C54"/>
      <c r="D54"/>
      <c r="E54"/>
      <c r="F54"/>
      <c r="G54"/>
      <c r="H54"/>
    </row>
    <row r="55" spans="1:8" x14ac:dyDescent="0.25">
      <c r="C55"/>
      <c r="D55"/>
      <c r="E55"/>
      <c r="F55"/>
      <c r="G55"/>
      <c r="H55"/>
    </row>
    <row r="56" spans="1:8" x14ac:dyDescent="0.25">
      <c r="C56"/>
      <c r="D56"/>
      <c r="E56"/>
      <c r="F56"/>
      <c r="G56"/>
      <c r="H56"/>
    </row>
    <row r="57" spans="1:8" x14ac:dyDescent="0.25">
      <c r="C57"/>
      <c r="D57"/>
      <c r="E57"/>
      <c r="F57"/>
      <c r="G57"/>
      <c r="H57"/>
    </row>
    <row r="58" spans="1:8" x14ac:dyDescent="0.25">
      <c r="C58"/>
      <c r="D58"/>
      <c r="E58"/>
      <c r="F58"/>
      <c r="G58"/>
      <c r="H58"/>
    </row>
    <row r="59" spans="1:8" x14ac:dyDescent="0.25">
      <c r="C59"/>
      <c r="D59"/>
      <c r="E59"/>
      <c r="F59"/>
      <c r="G59"/>
      <c r="H59"/>
    </row>
    <row r="60" spans="1:8" x14ac:dyDescent="0.25">
      <c r="C60"/>
      <c r="D60"/>
      <c r="E60"/>
      <c r="F60"/>
      <c r="G60"/>
      <c r="H60"/>
    </row>
    <row r="61" spans="1:8" x14ac:dyDescent="0.25">
      <c r="C61"/>
      <c r="D61"/>
      <c r="E61"/>
      <c r="F61"/>
      <c r="G61"/>
      <c r="H61"/>
    </row>
    <row r="62" spans="1:8" x14ac:dyDescent="0.25">
      <c r="C62"/>
      <c r="D62"/>
      <c r="E62"/>
      <c r="F62"/>
      <c r="G62"/>
      <c r="H62"/>
    </row>
    <row r="63" spans="1:8" x14ac:dyDescent="0.25">
      <c r="C63"/>
      <c r="D63"/>
      <c r="E63"/>
      <c r="F63"/>
      <c r="G63"/>
      <c r="H63"/>
    </row>
    <row r="64" spans="1:8" x14ac:dyDescent="0.25">
      <c r="C64"/>
      <c r="D64"/>
      <c r="E64"/>
      <c r="F64"/>
      <c r="G64"/>
      <c r="H64"/>
    </row>
    <row r="65" spans="3:8" x14ac:dyDescent="0.25">
      <c r="C65"/>
      <c r="D65"/>
      <c r="E65"/>
      <c r="F65"/>
      <c r="G65"/>
      <c r="H65"/>
    </row>
    <row r="66" spans="3:8" x14ac:dyDescent="0.25">
      <c r="C66"/>
      <c r="D66"/>
      <c r="E66"/>
      <c r="F66"/>
      <c r="G66"/>
      <c r="H66"/>
    </row>
    <row r="67" spans="3:8" x14ac:dyDescent="0.25">
      <c r="C67"/>
      <c r="D67"/>
      <c r="E67"/>
      <c r="F67"/>
      <c r="G67"/>
      <c r="H67"/>
    </row>
    <row r="68" spans="3:8" x14ac:dyDescent="0.25">
      <c r="C68"/>
      <c r="D68"/>
      <c r="E68"/>
      <c r="F68"/>
      <c r="G68"/>
      <c r="H68"/>
    </row>
    <row r="69" spans="3:8" x14ac:dyDescent="0.25">
      <c r="C69"/>
      <c r="D69"/>
      <c r="E69"/>
      <c r="F69"/>
      <c r="G69"/>
      <c r="H69"/>
    </row>
    <row r="70" spans="3:8" x14ac:dyDescent="0.25">
      <c r="C70"/>
      <c r="D70"/>
      <c r="E70"/>
      <c r="F70"/>
      <c r="G70"/>
      <c r="H70"/>
    </row>
    <row r="71" spans="3:8" x14ac:dyDescent="0.25">
      <c r="C71"/>
      <c r="D71"/>
      <c r="E71"/>
      <c r="F71"/>
      <c r="G71"/>
      <c r="H71"/>
    </row>
    <row r="72" spans="3:8" x14ac:dyDescent="0.25">
      <c r="C72"/>
      <c r="D72"/>
      <c r="E72"/>
      <c r="F72"/>
      <c r="G72"/>
      <c r="H72"/>
    </row>
    <row r="73" spans="3:8" x14ac:dyDescent="0.25">
      <c r="C73"/>
      <c r="D73"/>
      <c r="E73"/>
      <c r="F73"/>
      <c r="G73"/>
      <c r="H73"/>
    </row>
    <row r="74" spans="3:8" x14ac:dyDescent="0.25">
      <c r="G74" s="4"/>
    </row>
    <row r="75" spans="3:8" x14ac:dyDescent="0.25">
      <c r="G75" s="4"/>
    </row>
    <row r="76" spans="3:8" x14ac:dyDescent="0.25">
      <c r="G76" s="4"/>
    </row>
    <row r="77" spans="3:8" x14ac:dyDescent="0.25">
      <c r="G77" s="4"/>
    </row>
    <row r="78" spans="3:8" x14ac:dyDescent="0.25">
      <c r="G78" s="4"/>
    </row>
    <row r="79" spans="3:8" x14ac:dyDescent="0.25">
      <c r="G79" s="4"/>
    </row>
    <row r="80" spans="3:8" x14ac:dyDescent="0.25">
      <c r="G80" s="4"/>
    </row>
    <row r="81" spans="6:8" x14ac:dyDescent="0.25">
      <c r="G81" s="4"/>
    </row>
    <row r="82" spans="6:8" x14ac:dyDescent="0.25">
      <c r="G82" s="4"/>
    </row>
    <row r="83" spans="6:8" x14ac:dyDescent="0.25">
      <c r="G83" s="4"/>
    </row>
    <row r="84" spans="6:8" x14ac:dyDescent="0.25">
      <c r="G84" s="4"/>
    </row>
    <row r="85" spans="6:8" x14ac:dyDescent="0.25">
      <c r="G85" s="4"/>
    </row>
    <row r="86" spans="6:8" x14ac:dyDescent="0.25">
      <c r="G86" s="4"/>
    </row>
    <row r="87" spans="6:8" x14ac:dyDescent="0.25">
      <c r="G87" s="4"/>
    </row>
    <row r="88" spans="6:8" x14ac:dyDescent="0.25">
      <c r="G88" s="4"/>
    </row>
    <row r="89" spans="6:8" x14ac:dyDescent="0.25">
      <c r="G89" s="4"/>
    </row>
    <row r="90" spans="6:8" x14ac:dyDescent="0.25">
      <c r="F90" s="42"/>
    </row>
    <row r="91" spans="6:8" x14ac:dyDescent="0.25">
      <c r="F91" s="42"/>
      <c r="G91" s="42"/>
      <c r="H91" s="42"/>
    </row>
    <row r="92" spans="6:8" x14ac:dyDescent="0.25">
      <c r="F92" s="42"/>
      <c r="G92" s="42"/>
      <c r="H92" s="42"/>
    </row>
    <row r="93" spans="6:8" x14ac:dyDescent="0.25">
      <c r="F93" s="42"/>
      <c r="G93" s="42"/>
      <c r="H93" s="42"/>
    </row>
    <row r="94" spans="6:8" x14ac:dyDescent="0.25">
      <c r="G94" s="4"/>
      <c r="H94" s="3"/>
    </row>
    <row r="111" spans="7:7" x14ac:dyDescent="0.25">
      <c r="G111" s="42"/>
    </row>
    <row r="112" spans="7:7" x14ac:dyDescent="0.25">
      <c r="G112" s="42"/>
    </row>
    <row r="113" spans="6:7" x14ac:dyDescent="0.25">
      <c r="G113" s="42"/>
    </row>
    <row r="114" spans="6:7" x14ac:dyDescent="0.25">
      <c r="G114" s="42"/>
    </row>
    <row r="115" spans="6:7" x14ac:dyDescent="0.25">
      <c r="G115" s="42"/>
    </row>
    <row r="116" spans="6:7" x14ac:dyDescent="0.25">
      <c r="G116" s="42"/>
    </row>
    <row r="117" spans="6:7" x14ac:dyDescent="0.25">
      <c r="G117" s="42"/>
    </row>
    <row r="118" spans="6:7" x14ac:dyDescent="0.25">
      <c r="G118" s="42"/>
    </row>
    <row r="119" spans="6:7" x14ac:dyDescent="0.25">
      <c r="G119" s="42"/>
    </row>
    <row r="120" spans="6:7" x14ac:dyDescent="0.25">
      <c r="G120" s="42"/>
    </row>
    <row r="121" spans="6:7" x14ac:dyDescent="0.25">
      <c r="G121" s="42"/>
    </row>
    <row r="122" spans="6:7" x14ac:dyDescent="0.25">
      <c r="G122" s="42"/>
    </row>
    <row r="123" spans="6:7" x14ac:dyDescent="0.25">
      <c r="F123" s="42"/>
      <c r="G123" s="42"/>
    </row>
    <row r="124" spans="6:7" x14ac:dyDescent="0.25">
      <c r="F124" s="42"/>
      <c r="G124" s="42"/>
    </row>
    <row r="125" spans="6:7" x14ac:dyDescent="0.25">
      <c r="F125" s="42"/>
      <c r="G125" s="42"/>
    </row>
  </sheetData>
  <mergeCells count="6">
    <mergeCell ref="I1:L1"/>
    <mergeCell ref="A2:E2"/>
    <mergeCell ref="I2:L2"/>
    <mergeCell ref="A5:E5"/>
    <mergeCell ref="I5:L5"/>
    <mergeCell ref="A6:E6"/>
  </mergeCells>
  <pageMargins left="0.75" right="0.75" top="1" bottom="1" header="0.5" footer="0.5"/>
  <pageSetup scale="84" orientation="portrait" r:id="rId1"/>
  <headerFooter alignWithMargins="0">
    <oddFooter>&amp;L&amp;Z&amp;F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5"/>
  <sheetViews>
    <sheetView workbookViewId="0">
      <selection activeCell="C4" sqref="C4"/>
    </sheetView>
  </sheetViews>
  <sheetFormatPr defaultRowHeight="13.2" x14ac:dyDescent="0.25"/>
  <cols>
    <col min="1" max="1" width="5.44140625" style="1" customWidth="1"/>
    <col min="2" max="2" width="1.6640625" style="1" customWidth="1"/>
    <col min="3" max="3" width="69.33203125" style="1" customWidth="1"/>
    <col min="4" max="4" width="14.44140625" style="1" customWidth="1"/>
    <col min="5" max="5" width="2.88671875" style="1" customWidth="1"/>
    <col min="6" max="6" width="11.44140625" style="1" customWidth="1"/>
    <col min="7" max="7" width="3.109375" style="3" customWidth="1"/>
    <col min="8" max="8" width="2.6640625" style="4" customWidth="1"/>
  </cols>
  <sheetData>
    <row r="1" spans="1:12" x14ac:dyDescent="0.25">
      <c r="F1" s="2"/>
      <c r="I1" s="47"/>
      <c r="J1" s="47"/>
      <c r="K1" s="47"/>
      <c r="L1" s="47"/>
    </row>
    <row r="2" spans="1:12" x14ac:dyDescent="0.25">
      <c r="A2" s="48" t="s">
        <v>27</v>
      </c>
      <c r="B2" s="48"/>
      <c r="C2" s="48"/>
      <c r="D2" s="48"/>
      <c r="E2" s="48"/>
      <c r="I2" s="47"/>
      <c r="J2" s="47"/>
      <c r="K2" s="47"/>
      <c r="L2" s="47"/>
    </row>
    <row r="3" spans="1:12" x14ac:dyDescent="0.25">
      <c r="A3" s="45"/>
      <c r="B3" s="45"/>
      <c r="C3" s="45" t="s">
        <v>30</v>
      </c>
      <c r="D3" s="45"/>
      <c r="E3" s="45"/>
      <c r="I3" s="46"/>
      <c r="J3" s="46"/>
      <c r="K3" s="46"/>
      <c r="L3" s="46"/>
    </row>
    <row r="4" spans="1:12" x14ac:dyDescent="0.25">
      <c r="A4" s="45"/>
      <c r="B4" s="45"/>
      <c r="C4" s="45" t="s">
        <v>32</v>
      </c>
      <c r="D4" s="45"/>
      <c r="E4" s="45"/>
      <c r="I4" s="46"/>
      <c r="J4" s="46"/>
      <c r="K4" s="46"/>
      <c r="L4" s="46"/>
    </row>
    <row r="5" spans="1:12" x14ac:dyDescent="0.25">
      <c r="A5" s="49" t="s">
        <v>28</v>
      </c>
      <c r="B5" s="49"/>
      <c r="C5" s="49"/>
      <c r="D5" s="49"/>
      <c r="E5" s="49"/>
      <c r="I5" s="47"/>
      <c r="J5" s="47"/>
      <c r="K5" s="47"/>
      <c r="L5" s="47"/>
    </row>
    <row r="6" spans="1:12" x14ac:dyDescent="0.25">
      <c r="A6" s="50">
        <v>41670</v>
      </c>
      <c r="B6" s="49"/>
      <c r="C6" s="49"/>
      <c r="D6" s="49"/>
      <c r="E6" s="49"/>
      <c r="F6" s="5"/>
      <c r="H6" s="5"/>
    </row>
    <row r="7" spans="1:12" x14ac:dyDescent="0.25">
      <c r="C7" s="6"/>
      <c r="H7" s="5"/>
    </row>
    <row r="8" spans="1:12" x14ac:dyDescent="0.25">
      <c r="A8" s="5" t="s">
        <v>0</v>
      </c>
      <c r="B8" s="5"/>
      <c r="F8" s="5"/>
      <c r="H8" s="5"/>
    </row>
    <row r="9" spans="1:12" x14ac:dyDescent="0.25">
      <c r="A9" s="7" t="s">
        <v>1</v>
      </c>
      <c r="B9" s="8"/>
      <c r="C9" s="9" t="s">
        <v>2</v>
      </c>
      <c r="D9" s="10" t="s">
        <v>3</v>
      </c>
    </row>
    <row r="10" spans="1:12" x14ac:dyDescent="0.25">
      <c r="A10" s="8"/>
      <c r="B10" s="8"/>
      <c r="C10" s="11"/>
      <c r="D10" s="11"/>
    </row>
    <row r="11" spans="1:12" x14ac:dyDescent="0.25">
      <c r="A11" s="8"/>
      <c r="B11" s="8"/>
      <c r="C11" s="11"/>
      <c r="D11" s="11"/>
    </row>
    <row r="12" spans="1:12" x14ac:dyDescent="0.25">
      <c r="A12" s="5">
        <v>1</v>
      </c>
      <c r="B12" s="5"/>
      <c r="C12" s="12" t="s">
        <v>4</v>
      </c>
    </row>
    <row r="13" spans="1:12" x14ac:dyDescent="0.25">
      <c r="A13" s="5">
        <v>2</v>
      </c>
      <c r="B13" s="5"/>
      <c r="C13" s="4" t="s">
        <v>5</v>
      </c>
      <c r="D13" s="3">
        <f>D26*D35+(D28*D27/D37)*D36</f>
        <v>3.4512272741008793E-2</v>
      </c>
    </row>
    <row r="14" spans="1:12" x14ac:dyDescent="0.25">
      <c r="A14" s="5">
        <v>3</v>
      </c>
      <c r="B14" s="5"/>
      <c r="C14" s="4" t="s">
        <v>6</v>
      </c>
      <c r="D14" s="3">
        <f>D36*(D30*D29/D37+D32*D31/D37)</f>
        <v>4.8459438240407465E-2</v>
      </c>
    </row>
    <row r="15" spans="1:12" ht="13.8" thickBot="1" x14ac:dyDescent="0.3">
      <c r="A15" s="5">
        <v>4</v>
      </c>
      <c r="B15" s="5"/>
      <c r="C15" s="4" t="s">
        <v>7</v>
      </c>
      <c r="D15" s="13">
        <f>D13+D14</f>
        <v>8.2971710981416258E-2</v>
      </c>
    </row>
    <row r="16" spans="1:12" ht="13.8" thickTop="1" x14ac:dyDescent="0.25">
      <c r="A16" s="5"/>
      <c r="B16" s="5"/>
      <c r="C16" s="4"/>
      <c r="D16" s="14"/>
    </row>
    <row r="17" spans="1:6" x14ac:dyDescent="0.25">
      <c r="A17" s="5">
        <v>5</v>
      </c>
      <c r="B17" s="5"/>
      <c r="C17" s="12" t="s">
        <v>8</v>
      </c>
      <c r="D17" s="14"/>
      <c r="F17" s="43" t="s">
        <v>9</v>
      </c>
    </row>
    <row r="18" spans="1:6" x14ac:dyDescent="0.25">
      <c r="A18" s="5">
        <v>6</v>
      </c>
      <c r="B18" s="5"/>
      <c r="C18" s="15" t="s">
        <v>10</v>
      </c>
      <c r="D18" s="16">
        <f>ROUND((D13/2)+((1+D13/2)*D13/2),8)</f>
        <v>3.4810050000000002E-2</v>
      </c>
      <c r="F18" s="44">
        <f>(1+D18)^(1/12)-1</f>
        <v>2.8555596407464634E-3</v>
      </c>
    </row>
    <row r="19" spans="1:6" x14ac:dyDescent="0.25">
      <c r="A19" s="5">
        <v>7</v>
      </c>
      <c r="B19" s="5"/>
      <c r="C19" s="15" t="s">
        <v>11</v>
      </c>
      <c r="D19" s="16">
        <f>ROUND((D14/2)+((1+D14/2)*D14/2),8)</f>
        <v>4.9046520000000003E-2</v>
      </c>
      <c r="F19" s="44">
        <f>(1+D19)^(1/12)-1</f>
        <v>3.9981108246378572E-3</v>
      </c>
    </row>
    <row r="20" spans="1:6" ht="13.8" thickBot="1" x14ac:dyDescent="0.3">
      <c r="A20" s="5">
        <v>8</v>
      </c>
      <c r="B20" s="5"/>
      <c r="C20" s="17" t="s">
        <v>12</v>
      </c>
      <c r="D20" s="18">
        <f>D18+D19</f>
        <v>8.3856570000000005E-2</v>
      </c>
    </row>
    <row r="21" spans="1:6" ht="13.8" thickTop="1" x14ac:dyDescent="0.25">
      <c r="A21" s="5"/>
      <c r="B21" s="5"/>
      <c r="C21" s="4"/>
      <c r="D21" s="14"/>
    </row>
    <row r="22" spans="1:6" ht="13.8" x14ac:dyDescent="0.3">
      <c r="A22" s="5">
        <v>9</v>
      </c>
      <c r="B22" s="5"/>
      <c r="C22" s="19" t="s">
        <v>13</v>
      </c>
      <c r="F22" s="20"/>
    </row>
    <row r="23" spans="1:6" x14ac:dyDescent="0.25">
      <c r="A23" s="5">
        <v>10</v>
      </c>
      <c r="B23" s="5"/>
      <c r="C23" s="4" t="s">
        <v>14</v>
      </c>
      <c r="D23" s="20"/>
    </row>
    <row r="24" spans="1:6" x14ac:dyDescent="0.25">
      <c r="A24" s="5">
        <v>11</v>
      </c>
      <c r="B24" s="5"/>
      <c r="C24" s="4" t="s">
        <v>15</v>
      </c>
      <c r="D24" s="20"/>
    </row>
    <row r="25" spans="1:6" ht="15.6" x14ac:dyDescent="0.25">
      <c r="A25" s="5">
        <v>12</v>
      </c>
      <c r="B25" s="5"/>
      <c r="C25" s="4" t="s">
        <v>16</v>
      </c>
      <c r="D25" s="21">
        <v>0</v>
      </c>
      <c r="E25" s="22"/>
      <c r="F25" s="23"/>
    </row>
    <row r="26" spans="1:6" ht="15.6" x14ac:dyDescent="0.25">
      <c r="A26" s="24">
        <v>13</v>
      </c>
      <c r="B26" s="24"/>
      <c r="C26" s="25" t="s">
        <v>17</v>
      </c>
      <c r="D26" s="26">
        <v>2.745E-3</v>
      </c>
      <c r="E26" s="22"/>
    </row>
    <row r="27" spans="1:6" ht="15.6" x14ac:dyDescent="0.25">
      <c r="A27" s="24">
        <v>14</v>
      </c>
      <c r="B27" s="5"/>
      <c r="C27" s="4" t="s">
        <v>18</v>
      </c>
      <c r="D27" s="27">
        <v>546851337.95000005</v>
      </c>
      <c r="E27" s="22"/>
    </row>
    <row r="28" spans="1:6" ht="15.6" x14ac:dyDescent="0.25">
      <c r="A28" s="5">
        <v>15</v>
      </c>
      <c r="B28" s="5"/>
      <c r="C28" s="25" t="s">
        <v>19</v>
      </c>
      <c r="D28" s="26">
        <v>6.4091839999999997E-2</v>
      </c>
      <c r="E28" s="22"/>
    </row>
    <row r="29" spans="1:6" ht="15.6" x14ac:dyDescent="0.25">
      <c r="A29" s="28">
        <v>16</v>
      </c>
      <c r="B29" s="5"/>
      <c r="C29" s="4" t="s">
        <v>20</v>
      </c>
      <c r="D29" s="27">
        <v>0</v>
      </c>
      <c r="E29" s="22"/>
    </row>
    <row r="30" spans="1:6" ht="15.6" x14ac:dyDescent="0.25">
      <c r="A30" s="28">
        <v>17</v>
      </c>
      <c r="B30" s="5"/>
      <c r="C30" s="1" t="s">
        <v>21</v>
      </c>
      <c r="D30" s="29">
        <v>0</v>
      </c>
      <c r="E30" s="22"/>
    </row>
    <row r="31" spans="1:6" ht="15.6" x14ac:dyDescent="0.25">
      <c r="A31" s="28">
        <v>18</v>
      </c>
      <c r="B31" s="5"/>
      <c r="C31" s="1" t="s">
        <v>22</v>
      </c>
      <c r="D31" s="30">
        <v>468691994.08999997</v>
      </c>
      <c r="E31" s="22"/>
    </row>
    <row r="32" spans="1:6" ht="15.6" x14ac:dyDescent="0.25">
      <c r="A32" s="28">
        <v>19</v>
      </c>
      <c r="B32" s="5"/>
      <c r="C32" s="4" t="s">
        <v>23</v>
      </c>
      <c r="D32" s="29">
        <v>0.105</v>
      </c>
      <c r="E32" s="22"/>
    </row>
    <row r="33" spans="1:8" ht="15.6" x14ac:dyDescent="0.25">
      <c r="A33" s="31">
        <v>20</v>
      </c>
      <c r="B33" s="5"/>
      <c r="C33" s="32" t="s">
        <v>29</v>
      </c>
      <c r="D33" s="33">
        <v>128599148.43000001</v>
      </c>
      <c r="E33" s="34"/>
    </row>
    <row r="34" spans="1:8" x14ac:dyDescent="0.25">
      <c r="C34" s="4"/>
      <c r="D34" s="35"/>
    </row>
    <row r="35" spans="1:8" x14ac:dyDescent="0.25">
      <c r="A35" s="28">
        <v>21</v>
      </c>
      <c r="B35" s="5"/>
      <c r="C35" s="4" t="s">
        <v>24</v>
      </c>
      <c r="D35" s="3">
        <f>IF(D25&lt;D33,D25/D33,1)</f>
        <v>0</v>
      </c>
    </row>
    <row r="36" spans="1:8" x14ac:dyDescent="0.25">
      <c r="A36" s="28">
        <v>22</v>
      </c>
      <c r="B36" s="28"/>
      <c r="C36" s="4" t="s">
        <v>25</v>
      </c>
      <c r="D36" s="3">
        <f>1-D35</f>
        <v>1</v>
      </c>
    </row>
    <row r="37" spans="1:8" x14ac:dyDescent="0.25">
      <c r="A37" s="28">
        <v>23</v>
      </c>
      <c r="B37" s="28"/>
      <c r="C37" s="4" t="s">
        <v>26</v>
      </c>
      <c r="D37" s="36">
        <f>D27+D29+D31</f>
        <v>1015543332.04</v>
      </c>
    </row>
    <row r="38" spans="1:8" x14ac:dyDescent="0.25">
      <c r="C38" s="4"/>
    </row>
    <row r="41" spans="1:8" x14ac:dyDescent="0.25">
      <c r="A41" s="37"/>
      <c r="C41"/>
      <c r="D41"/>
      <c r="E41"/>
      <c r="F41"/>
      <c r="G41"/>
      <c r="H41"/>
    </row>
    <row r="42" spans="1:8" x14ac:dyDescent="0.25">
      <c r="A42" s="38"/>
      <c r="C42"/>
      <c r="D42"/>
      <c r="E42"/>
      <c r="F42"/>
      <c r="G42"/>
      <c r="H42"/>
    </row>
    <row r="43" spans="1:8" x14ac:dyDescent="0.25">
      <c r="A43" s="39"/>
      <c r="C43"/>
      <c r="D43"/>
      <c r="E43"/>
      <c r="F43"/>
      <c r="G43"/>
      <c r="H43"/>
    </row>
    <row r="44" spans="1:8" x14ac:dyDescent="0.25">
      <c r="A44" s="24"/>
      <c r="C44" s="40"/>
      <c r="D44"/>
      <c r="E44"/>
      <c r="F44"/>
      <c r="G44"/>
      <c r="H44"/>
    </row>
    <row r="45" spans="1:8" x14ac:dyDescent="0.25">
      <c r="A45" s="24"/>
      <c r="C45" s="40"/>
      <c r="D45"/>
      <c r="E45"/>
      <c r="F45"/>
      <c r="G45"/>
      <c r="H45"/>
    </row>
    <row r="46" spans="1:8" x14ac:dyDescent="0.25">
      <c r="A46" s="24"/>
      <c r="C46" s="40"/>
      <c r="D46"/>
      <c r="E46"/>
      <c r="F46"/>
      <c r="G46"/>
      <c r="H46"/>
    </row>
    <row r="47" spans="1:8" x14ac:dyDescent="0.25">
      <c r="A47" s="24"/>
      <c r="C47" s="40"/>
      <c r="D47"/>
      <c r="E47"/>
      <c r="F47"/>
      <c r="G47"/>
      <c r="H47"/>
    </row>
    <row r="48" spans="1:8" x14ac:dyDescent="0.25">
      <c r="A48" s="24"/>
      <c r="C48" s="40"/>
      <c r="D48"/>
      <c r="E48"/>
      <c r="F48"/>
      <c r="G48"/>
      <c r="H48"/>
    </row>
    <row r="49" spans="1:8" x14ac:dyDescent="0.25">
      <c r="A49" s="24"/>
      <c r="C49" s="40"/>
      <c r="D49"/>
      <c r="E49"/>
      <c r="F49"/>
      <c r="G49"/>
      <c r="H49"/>
    </row>
    <row r="50" spans="1:8" x14ac:dyDescent="0.25">
      <c r="A50" s="24"/>
      <c r="C50" s="40"/>
      <c r="D50"/>
      <c r="E50"/>
      <c r="F50"/>
      <c r="G50"/>
      <c r="H50"/>
    </row>
    <row r="51" spans="1:8" x14ac:dyDescent="0.25">
      <c r="A51" s="24"/>
      <c r="D51"/>
      <c r="E51"/>
      <c r="F51"/>
      <c r="G51"/>
      <c r="H51"/>
    </row>
    <row r="52" spans="1:8" x14ac:dyDescent="0.25">
      <c r="A52" s="24"/>
      <c r="C52" s="41"/>
      <c r="D52"/>
      <c r="E52"/>
      <c r="F52"/>
      <c r="G52"/>
      <c r="H52"/>
    </row>
    <row r="53" spans="1:8" x14ac:dyDescent="0.25">
      <c r="C53"/>
      <c r="D53"/>
      <c r="E53"/>
      <c r="F53"/>
      <c r="G53"/>
      <c r="H53"/>
    </row>
    <row r="54" spans="1:8" x14ac:dyDescent="0.25">
      <c r="C54"/>
      <c r="D54"/>
      <c r="E54"/>
      <c r="F54"/>
      <c r="G54"/>
      <c r="H54"/>
    </row>
    <row r="55" spans="1:8" x14ac:dyDescent="0.25">
      <c r="C55"/>
      <c r="D55"/>
      <c r="E55"/>
      <c r="F55"/>
      <c r="G55"/>
      <c r="H55"/>
    </row>
    <row r="56" spans="1:8" x14ac:dyDescent="0.25">
      <c r="C56"/>
      <c r="D56"/>
      <c r="E56"/>
      <c r="F56"/>
      <c r="G56"/>
      <c r="H56"/>
    </row>
    <row r="57" spans="1:8" x14ac:dyDescent="0.25">
      <c r="C57"/>
      <c r="D57"/>
      <c r="E57"/>
      <c r="F57"/>
      <c r="G57"/>
      <c r="H57"/>
    </row>
    <row r="58" spans="1:8" x14ac:dyDescent="0.25">
      <c r="C58"/>
      <c r="D58"/>
      <c r="E58"/>
      <c r="F58"/>
      <c r="G58"/>
      <c r="H58"/>
    </row>
    <row r="59" spans="1:8" x14ac:dyDescent="0.25">
      <c r="C59"/>
      <c r="D59"/>
      <c r="E59"/>
      <c r="F59"/>
      <c r="G59"/>
      <c r="H59"/>
    </row>
    <row r="60" spans="1:8" x14ac:dyDescent="0.25">
      <c r="C60"/>
      <c r="D60"/>
      <c r="E60"/>
      <c r="F60"/>
      <c r="G60"/>
      <c r="H60"/>
    </row>
    <row r="61" spans="1:8" x14ac:dyDescent="0.25">
      <c r="C61"/>
      <c r="D61"/>
      <c r="E61"/>
      <c r="F61"/>
      <c r="G61"/>
      <c r="H61"/>
    </row>
    <row r="62" spans="1:8" x14ac:dyDescent="0.25">
      <c r="C62"/>
      <c r="D62"/>
      <c r="E62"/>
      <c r="F62"/>
      <c r="G62"/>
      <c r="H62"/>
    </row>
    <row r="63" spans="1:8" x14ac:dyDescent="0.25">
      <c r="C63"/>
      <c r="D63"/>
      <c r="E63"/>
      <c r="F63"/>
      <c r="G63"/>
      <c r="H63"/>
    </row>
    <row r="64" spans="1:8" x14ac:dyDescent="0.25">
      <c r="C64"/>
      <c r="D64"/>
      <c r="E64"/>
      <c r="F64"/>
      <c r="G64"/>
      <c r="H64"/>
    </row>
    <row r="65" spans="3:8" x14ac:dyDescent="0.25">
      <c r="C65"/>
      <c r="D65"/>
      <c r="E65"/>
      <c r="F65"/>
      <c r="G65"/>
      <c r="H65"/>
    </row>
    <row r="66" spans="3:8" x14ac:dyDescent="0.25">
      <c r="C66"/>
      <c r="D66"/>
      <c r="E66"/>
      <c r="F66"/>
      <c r="G66"/>
      <c r="H66"/>
    </row>
    <row r="67" spans="3:8" x14ac:dyDescent="0.25">
      <c r="C67"/>
      <c r="D67"/>
      <c r="E67"/>
      <c r="F67"/>
      <c r="G67"/>
      <c r="H67"/>
    </row>
    <row r="68" spans="3:8" x14ac:dyDescent="0.25">
      <c r="C68"/>
      <c r="D68"/>
      <c r="E68"/>
      <c r="F68"/>
      <c r="G68"/>
      <c r="H68"/>
    </row>
    <row r="69" spans="3:8" x14ac:dyDescent="0.25">
      <c r="C69"/>
      <c r="D69"/>
      <c r="E69"/>
      <c r="F69"/>
      <c r="G69"/>
      <c r="H69"/>
    </row>
    <row r="70" spans="3:8" x14ac:dyDescent="0.25">
      <c r="C70"/>
      <c r="D70"/>
      <c r="E70"/>
      <c r="F70"/>
      <c r="G70"/>
      <c r="H70"/>
    </row>
    <row r="71" spans="3:8" x14ac:dyDescent="0.25">
      <c r="C71"/>
      <c r="D71"/>
      <c r="E71"/>
      <c r="F71"/>
      <c r="G71"/>
      <c r="H71"/>
    </row>
    <row r="72" spans="3:8" x14ac:dyDescent="0.25">
      <c r="C72"/>
      <c r="D72"/>
      <c r="E72"/>
      <c r="F72"/>
      <c r="G72"/>
      <c r="H72"/>
    </row>
    <row r="73" spans="3:8" x14ac:dyDescent="0.25">
      <c r="C73"/>
      <c r="D73"/>
      <c r="E73"/>
      <c r="F73"/>
      <c r="G73"/>
      <c r="H73"/>
    </row>
    <row r="74" spans="3:8" x14ac:dyDescent="0.25">
      <c r="G74" s="4"/>
    </row>
    <row r="75" spans="3:8" x14ac:dyDescent="0.25">
      <c r="G75" s="4"/>
    </row>
    <row r="76" spans="3:8" x14ac:dyDescent="0.25">
      <c r="G76" s="4"/>
    </row>
    <row r="77" spans="3:8" x14ac:dyDescent="0.25">
      <c r="G77" s="4"/>
    </row>
    <row r="78" spans="3:8" x14ac:dyDescent="0.25">
      <c r="G78" s="4"/>
    </row>
    <row r="79" spans="3:8" x14ac:dyDescent="0.25">
      <c r="G79" s="4"/>
    </row>
    <row r="80" spans="3:8" x14ac:dyDescent="0.25">
      <c r="G80" s="4"/>
    </row>
    <row r="81" spans="6:8" x14ac:dyDescent="0.25">
      <c r="G81" s="4"/>
    </row>
    <row r="82" spans="6:8" x14ac:dyDescent="0.25">
      <c r="G82" s="4"/>
    </row>
    <row r="83" spans="6:8" x14ac:dyDescent="0.25">
      <c r="G83" s="4"/>
    </row>
    <row r="84" spans="6:8" x14ac:dyDescent="0.25">
      <c r="G84" s="4"/>
    </row>
    <row r="85" spans="6:8" x14ac:dyDescent="0.25">
      <c r="G85" s="4"/>
    </row>
    <row r="86" spans="6:8" x14ac:dyDescent="0.25">
      <c r="G86" s="4"/>
    </row>
    <row r="87" spans="6:8" x14ac:dyDescent="0.25">
      <c r="G87" s="4"/>
    </row>
    <row r="88" spans="6:8" x14ac:dyDescent="0.25">
      <c r="G88" s="4"/>
    </row>
    <row r="89" spans="6:8" x14ac:dyDescent="0.25">
      <c r="G89" s="4"/>
    </row>
    <row r="90" spans="6:8" x14ac:dyDescent="0.25">
      <c r="F90" s="42"/>
    </row>
    <row r="91" spans="6:8" x14ac:dyDescent="0.25">
      <c r="F91" s="42"/>
      <c r="G91" s="42"/>
      <c r="H91" s="42"/>
    </row>
    <row r="92" spans="6:8" x14ac:dyDescent="0.25">
      <c r="F92" s="42"/>
      <c r="G92" s="42"/>
      <c r="H92" s="42"/>
    </row>
    <row r="93" spans="6:8" x14ac:dyDescent="0.25">
      <c r="F93" s="42"/>
      <c r="G93" s="42"/>
      <c r="H93" s="42"/>
    </row>
    <row r="94" spans="6:8" x14ac:dyDescent="0.25">
      <c r="G94" s="4"/>
      <c r="H94" s="3"/>
    </row>
    <row r="111" spans="7:7" x14ac:dyDescent="0.25">
      <c r="G111" s="42"/>
    </row>
    <row r="112" spans="7:7" x14ac:dyDescent="0.25">
      <c r="G112" s="42"/>
    </row>
    <row r="113" spans="6:7" x14ac:dyDescent="0.25">
      <c r="G113" s="42"/>
    </row>
    <row r="114" spans="6:7" x14ac:dyDescent="0.25">
      <c r="G114" s="42"/>
    </row>
    <row r="115" spans="6:7" x14ac:dyDescent="0.25">
      <c r="G115" s="42"/>
    </row>
    <row r="116" spans="6:7" x14ac:dyDescent="0.25">
      <c r="G116" s="42"/>
    </row>
    <row r="117" spans="6:7" x14ac:dyDescent="0.25">
      <c r="G117" s="42"/>
    </row>
    <row r="118" spans="6:7" x14ac:dyDescent="0.25">
      <c r="G118" s="42"/>
    </row>
    <row r="119" spans="6:7" x14ac:dyDescent="0.25">
      <c r="G119" s="42"/>
    </row>
    <row r="120" spans="6:7" x14ac:dyDescent="0.25">
      <c r="G120" s="42"/>
    </row>
    <row r="121" spans="6:7" x14ac:dyDescent="0.25">
      <c r="G121" s="42"/>
    </row>
    <row r="122" spans="6:7" x14ac:dyDescent="0.25">
      <c r="G122" s="42"/>
    </row>
    <row r="123" spans="6:7" x14ac:dyDescent="0.25">
      <c r="F123" s="42"/>
      <c r="G123" s="42"/>
    </row>
    <row r="124" spans="6:7" x14ac:dyDescent="0.25">
      <c r="F124" s="42"/>
      <c r="G124" s="42"/>
    </row>
    <row r="125" spans="6:7" x14ac:dyDescent="0.25">
      <c r="F125" s="42"/>
      <c r="G125" s="42"/>
    </row>
  </sheetData>
  <mergeCells count="6">
    <mergeCell ref="I1:L1"/>
    <mergeCell ref="A2:E2"/>
    <mergeCell ref="I2:L2"/>
    <mergeCell ref="A5:E5"/>
    <mergeCell ref="I5:L5"/>
    <mergeCell ref="A6:E6"/>
  </mergeCells>
  <pageMargins left="0.75" right="0.75" top="1" bottom="1" header="0.5" footer="0.5"/>
  <pageSetup scale="84" orientation="portrait" r:id="rId1"/>
  <headerFooter alignWithMargins="0"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5"/>
  <sheetViews>
    <sheetView workbookViewId="0">
      <selection activeCell="C4" sqref="C4"/>
    </sheetView>
  </sheetViews>
  <sheetFormatPr defaultRowHeight="13.2" x14ac:dyDescent="0.25"/>
  <cols>
    <col min="1" max="1" width="5.44140625" style="1" customWidth="1"/>
    <col min="2" max="2" width="1.6640625" style="1" customWidth="1"/>
    <col min="3" max="3" width="69.33203125" style="1" customWidth="1"/>
    <col min="4" max="4" width="14.44140625" style="1" customWidth="1"/>
    <col min="5" max="5" width="2.88671875" style="1" customWidth="1"/>
    <col min="6" max="6" width="11.44140625" style="1" customWidth="1"/>
    <col min="7" max="7" width="3.109375" style="3" customWidth="1"/>
    <col min="8" max="8" width="2.6640625" style="4" customWidth="1"/>
  </cols>
  <sheetData>
    <row r="1" spans="1:12" x14ac:dyDescent="0.25">
      <c r="F1" s="2"/>
      <c r="I1" s="47"/>
      <c r="J1" s="47"/>
      <c r="K1" s="47"/>
      <c r="L1" s="47"/>
    </row>
    <row r="2" spans="1:12" x14ac:dyDescent="0.25">
      <c r="A2" s="48" t="s">
        <v>27</v>
      </c>
      <c r="B2" s="48"/>
      <c r="C2" s="48"/>
      <c r="D2" s="48"/>
      <c r="E2" s="48"/>
      <c r="I2" s="47"/>
      <c r="J2" s="47"/>
      <c r="K2" s="47"/>
      <c r="L2" s="47"/>
    </row>
    <row r="3" spans="1:12" x14ac:dyDescent="0.25">
      <c r="A3" s="45"/>
      <c r="B3" s="45"/>
      <c r="C3" s="45" t="s">
        <v>30</v>
      </c>
      <c r="D3" s="45"/>
      <c r="E3" s="45"/>
      <c r="I3" s="46"/>
      <c r="J3" s="46"/>
      <c r="K3" s="46"/>
      <c r="L3" s="46"/>
    </row>
    <row r="4" spans="1:12" x14ac:dyDescent="0.25">
      <c r="A4" s="45"/>
      <c r="B4" s="45"/>
      <c r="C4" s="45" t="s">
        <v>32</v>
      </c>
      <c r="D4" s="45"/>
      <c r="E4" s="45"/>
      <c r="I4" s="46"/>
      <c r="J4" s="46"/>
      <c r="K4" s="46"/>
      <c r="L4" s="46"/>
    </row>
    <row r="5" spans="1:12" x14ac:dyDescent="0.25">
      <c r="A5" s="49" t="s">
        <v>28</v>
      </c>
      <c r="B5" s="49"/>
      <c r="C5" s="49"/>
      <c r="D5" s="49"/>
      <c r="E5" s="49"/>
      <c r="I5" s="47"/>
      <c r="J5" s="47"/>
      <c r="K5" s="47"/>
      <c r="L5" s="47"/>
    </row>
    <row r="6" spans="1:12" x14ac:dyDescent="0.25">
      <c r="A6" s="50">
        <v>41698</v>
      </c>
      <c r="B6" s="49"/>
      <c r="C6" s="49"/>
      <c r="D6" s="49"/>
      <c r="E6" s="49"/>
      <c r="F6" s="5"/>
      <c r="H6" s="5"/>
    </row>
    <row r="7" spans="1:12" x14ac:dyDescent="0.25">
      <c r="C7" s="6"/>
      <c r="H7" s="5"/>
    </row>
    <row r="8" spans="1:12" x14ac:dyDescent="0.25">
      <c r="A8" s="5" t="s">
        <v>0</v>
      </c>
      <c r="B8" s="5"/>
      <c r="F8" s="5"/>
      <c r="H8" s="5"/>
    </row>
    <row r="9" spans="1:12" x14ac:dyDescent="0.25">
      <c r="A9" s="7" t="s">
        <v>1</v>
      </c>
      <c r="B9" s="8"/>
      <c r="C9" s="9" t="s">
        <v>2</v>
      </c>
      <c r="D9" s="10" t="s">
        <v>3</v>
      </c>
    </row>
    <row r="10" spans="1:12" x14ac:dyDescent="0.25">
      <c r="A10" s="8"/>
      <c r="B10" s="8"/>
      <c r="C10" s="11"/>
      <c r="D10" s="11"/>
    </row>
    <row r="11" spans="1:12" x14ac:dyDescent="0.25">
      <c r="A11" s="8"/>
      <c r="B11" s="8"/>
      <c r="C11" s="11"/>
      <c r="D11" s="11"/>
    </row>
    <row r="12" spans="1:12" x14ac:dyDescent="0.25">
      <c r="A12" s="5">
        <v>1</v>
      </c>
      <c r="B12" s="5"/>
      <c r="C12" s="12" t="s">
        <v>4</v>
      </c>
    </row>
    <row r="13" spans="1:12" x14ac:dyDescent="0.25">
      <c r="A13" s="5">
        <v>2</v>
      </c>
      <c r="B13" s="5"/>
      <c r="C13" s="4" t="s">
        <v>5</v>
      </c>
      <c r="D13" s="3">
        <f>D26*D35+(D28*D27/D37)*D36</f>
        <v>2.2550313178933738E-2</v>
      </c>
    </row>
    <row r="14" spans="1:12" x14ac:dyDescent="0.25">
      <c r="A14" s="5">
        <v>3</v>
      </c>
      <c r="B14" s="5"/>
      <c r="C14" s="4" t="s">
        <v>6</v>
      </c>
      <c r="D14" s="3">
        <f>D36*(D30*D29/D37+D32*D31/D37)</f>
        <v>5.2402383040704596E-2</v>
      </c>
    </row>
    <row r="15" spans="1:12" ht="13.8" thickBot="1" x14ac:dyDescent="0.3">
      <c r="A15" s="5">
        <v>4</v>
      </c>
      <c r="B15" s="5"/>
      <c r="C15" s="4" t="s">
        <v>7</v>
      </c>
      <c r="D15" s="13">
        <f>D13+D14</f>
        <v>7.4952696219638335E-2</v>
      </c>
    </row>
    <row r="16" spans="1:12" ht="13.8" thickTop="1" x14ac:dyDescent="0.25">
      <c r="A16" s="5"/>
      <c r="B16" s="5"/>
      <c r="C16" s="4"/>
      <c r="D16" s="14"/>
    </row>
    <row r="17" spans="1:6" x14ac:dyDescent="0.25">
      <c r="A17" s="5">
        <v>5</v>
      </c>
      <c r="B17" s="5"/>
      <c r="C17" s="12" t="s">
        <v>8</v>
      </c>
      <c r="D17" s="14"/>
      <c r="F17" s="43" t="s">
        <v>9</v>
      </c>
    </row>
    <row r="18" spans="1:6" x14ac:dyDescent="0.25">
      <c r="A18" s="5">
        <v>6</v>
      </c>
      <c r="B18" s="5"/>
      <c r="C18" s="15" t="s">
        <v>10</v>
      </c>
      <c r="D18" s="16">
        <f>ROUND((D13/2)+((1+D13/2)*D13/2),8)</f>
        <v>2.267744E-2</v>
      </c>
      <c r="F18" s="44">
        <f>(1+D18)^(1/12)-1</f>
        <v>1.8704245100606975E-3</v>
      </c>
    </row>
    <row r="19" spans="1:6" x14ac:dyDescent="0.25">
      <c r="A19" s="5">
        <v>7</v>
      </c>
      <c r="B19" s="5"/>
      <c r="C19" s="15" t="s">
        <v>11</v>
      </c>
      <c r="D19" s="16">
        <f>ROUND((D14/2)+((1+D14/2)*D14/2),8)</f>
        <v>5.308889E-2</v>
      </c>
      <c r="F19" s="44">
        <f>(1+D19)^(1/12)-1</f>
        <v>4.319941288995599E-3</v>
      </c>
    </row>
    <row r="20" spans="1:6" ht="13.8" thickBot="1" x14ac:dyDescent="0.3">
      <c r="A20" s="5">
        <v>8</v>
      </c>
      <c r="B20" s="5"/>
      <c r="C20" s="17" t="s">
        <v>12</v>
      </c>
      <c r="D20" s="18">
        <f>D18+D19</f>
        <v>7.5766329999999993E-2</v>
      </c>
    </row>
    <row r="21" spans="1:6" ht="13.8" thickTop="1" x14ac:dyDescent="0.25">
      <c r="A21" s="5"/>
      <c r="B21" s="5"/>
      <c r="C21" s="4"/>
      <c r="D21" s="14"/>
    </row>
    <row r="22" spans="1:6" ht="13.8" x14ac:dyDescent="0.3">
      <c r="A22" s="5">
        <v>9</v>
      </c>
      <c r="B22" s="5"/>
      <c r="C22" s="19" t="s">
        <v>13</v>
      </c>
      <c r="F22" s="20"/>
    </row>
    <row r="23" spans="1:6" x14ac:dyDescent="0.25">
      <c r="A23" s="5">
        <v>10</v>
      </c>
      <c r="B23" s="5"/>
      <c r="C23" s="4" t="s">
        <v>14</v>
      </c>
      <c r="D23" s="20"/>
    </row>
    <row r="24" spans="1:6" x14ac:dyDescent="0.25">
      <c r="A24" s="5">
        <v>11</v>
      </c>
      <c r="B24" s="5"/>
      <c r="C24" s="4" t="s">
        <v>15</v>
      </c>
      <c r="D24" s="20"/>
    </row>
    <row r="25" spans="1:6" ht="15.6" x14ac:dyDescent="0.25">
      <c r="A25" s="5">
        <v>12</v>
      </c>
      <c r="B25" s="5"/>
      <c r="C25" s="4" t="s">
        <v>16</v>
      </c>
      <c r="D25" s="21">
        <v>8190990.1600000001</v>
      </c>
      <c r="E25" s="22"/>
      <c r="F25" s="23"/>
    </row>
    <row r="26" spans="1:6" ht="15.6" x14ac:dyDescent="0.25">
      <c r="A26" s="24">
        <v>13</v>
      </c>
      <c r="B26" s="24"/>
      <c r="C26" s="25" t="s">
        <v>17</v>
      </c>
      <c r="D26" s="26">
        <v>2.8340000000000001E-3</v>
      </c>
      <c r="E26" s="22"/>
    </row>
    <row r="27" spans="1:6" ht="15.6" x14ac:dyDescent="0.25">
      <c r="A27" s="24">
        <v>14</v>
      </c>
      <c r="B27" s="5"/>
      <c r="C27" s="4" t="s">
        <v>18</v>
      </c>
      <c r="D27" s="27">
        <v>746893407.52999997</v>
      </c>
      <c r="E27" s="22"/>
    </row>
    <row r="28" spans="1:6" ht="15.6" x14ac:dyDescent="0.25">
      <c r="A28" s="5">
        <v>15</v>
      </c>
      <c r="B28" s="5"/>
      <c r="C28" s="25" t="s">
        <v>19</v>
      </c>
      <c r="D28" s="26">
        <v>5.1048570000000001E-2</v>
      </c>
      <c r="E28" s="22"/>
    </row>
    <row r="29" spans="1:6" ht="15.6" x14ac:dyDescent="0.25">
      <c r="A29" s="28">
        <v>16</v>
      </c>
      <c r="B29" s="5"/>
      <c r="C29" s="4" t="s">
        <v>20</v>
      </c>
      <c r="D29" s="27">
        <v>0</v>
      </c>
      <c r="E29" s="22"/>
    </row>
    <row r="30" spans="1:6" ht="15.6" x14ac:dyDescent="0.25">
      <c r="A30" s="28">
        <v>17</v>
      </c>
      <c r="B30" s="5"/>
      <c r="C30" s="1" t="s">
        <v>21</v>
      </c>
      <c r="D30" s="29">
        <v>0</v>
      </c>
      <c r="E30" s="22"/>
    </row>
    <row r="31" spans="1:6" ht="15.6" x14ac:dyDescent="0.25">
      <c r="A31" s="28">
        <v>18</v>
      </c>
      <c r="B31" s="5"/>
      <c r="C31" s="1" t="s">
        <v>22</v>
      </c>
      <c r="D31" s="30">
        <v>850521352.13</v>
      </c>
      <c r="E31" s="22"/>
    </row>
    <row r="32" spans="1:6" ht="15.6" x14ac:dyDescent="0.25">
      <c r="A32" s="28">
        <v>19</v>
      </c>
      <c r="B32" s="5"/>
      <c r="C32" s="4" t="s">
        <v>23</v>
      </c>
      <c r="D32" s="29">
        <v>0.105</v>
      </c>
      <c r="E32" s="22"/>
    </row>
    <row r="33" spans="1:8" ht="15.6" x14ac:dyDescent="0.25">
      <c r="A33" s="31">
        <v>20</v>
      </c>
      <c r="B33" s="5"/>
      <c r="C33" s="32" t="s">
        <v>29</v>
      </c>
      <c r="D33" s="33">
        <v>130707958.55</v>
      </c>
      <c r="E33" s="34"/>
    </row>
    <row r="34" spans="1:8" x14ac:dyDescent="0.25">
      <c r="C34" s="4"/>
      <c r="D34" s="35"/>
    </row>
    <row r="35" spans="1:8" x14ac:dyDescent="0.25">
      <c r="A35" s="28">
        <v>21</v>
      </c>
      <c r="B35" s="5"/>
      <c r="C35" s="4" t="s">
        <v>24</v>
      </c>
      <c r="D35" s="3">
        <f>IF(D25&lt;D33,D25/D33,1)</f>
        <v>6.2666346034826056E-2</v>
      </c>
    </row>
    <row r="36" spans="1:8" x14ac:dyDescent="0.25">
      <c r="A36" s="28">
        <v>22</v>
      </c>
      <c r="B36" s="28"/>
      <c r="C36" s="4" t="s">
        <v>25</v>
      </c>
      <c r="D36" s="3">
        <f>1-D35</f>
        <v>0.93733365396517399</v>
      </c>
    </row>
    <row r="37" spans="1:8" x14ac:dyDescent="0.25">
      <c r="A37" s="28">
        <v>23</v>
      </c>
      <c r="B37" s="28"/>
      <c r="C37" s="4" t="s">
        <v>26</v>
      </c>
      <c r="D37" s="36">
        <f>D27+D29+D31</f>
        <v>1597414759.6599998</v>
      </c>
    </row>
    <row r="38" spans="1:8" x14ac:dyDescent="0.25">
      <c r="C38" s="4"/>
    </row>
    <row r="41" spans="1:8" x14ac:dyDescent="0.25">
      <c r="A41" s="37"/>
      <c r="C41"/>
      <c r="D41"/>
      <c r="E41"/>
      <c r="F41"/>
      <c r="G41"/>
      <c r="H41"/>
    </row>
    <row r="42" spans="1:8" x14ac:dyDescent="0.25">
      <c r="A42" s="38"/>
      <c r="C42"/>
      <c r="D42"/>
      <c r="E42"/>
      <c r="F42"/>
      <c r="G42"/>
      <c r="H42"/>
    </row>
    <row r="43" spans="1:8" x14ac:dyDescent="0.25">
      <c r="A43" s="39"/>
      <c r="C43"/>
      <c r="D43"/>
      <c r="E43"/>
      <c r="F43"/>
      <c r="G43"/>
      <c r="H43"/>
    </row>
    <row r="44" spans="1:8" x14ac:dyDescent="0.25">
      <c r="A44" s="24"/>
      <c r="C44" s="40"/>
      <c r="D44"/>
      <c r="E44"/>
      <c r="F44"/>
      <c r="G44"/>
      <c r="H44"/>
    </row>
    <row r="45" spans="1:8" x14ac:dyDescent="0.25">
      <c r="A45" s="24"/>
      <c r="C45" s="40"/>
      <c r="D45"/>
      <c r="E45"/>
      <c r="F45"/>
      <c r="G45"/>
      <c r="H45"/>
    </row>
    <row r="46" spans="1:8" x14ac:dyDescent="0.25">
      <c r="A46" s="24"/>
      <c r="C46" s="40"/>
      <c r="D46"/>
      <c r="E46"/>
      <c r="F46"/>
      <c r="G46"/>
      <c r="H46"/>
    </row>
    <row r="47" spans="1:8" x14ac:dyDescent="0.25">
      <c r="A47" s="24"/>
      <c r="C47" s="40"/>
      <c r="D47"/>
      <c r="E47"/>
      <c r="F47"/>
      <c r="G47"/>
      <c r="H47"/>
    </row>
    <row r="48" spans="1:8" x14ac:dyDescent="0.25">
      <c r="A48" s="24"/>
      <c r="C48" s="40"/>
      <c r="D48"/>
      <c r="E48"/>
      <c r="F48"/>
      <c r="G48"/>
      <c r="H48"/>
    </row>
    <row r="49" spans="1:8" x14ac:dyDescent="0.25">
      <c r="A49" s="24"/>
      <c r="C49" s="40"/>
      <c r="D49"/>
      <c r="E49"/>
      <c r="F49"/>
      <c r="G49"/>
      <c r="H49"/>
    </row>
    <row r="50" spans="1:8" x14ac:dyDescent="0.25">
      <c r="A50" s="24"/>
      <c r="C50" s="40"/>
      <c r="D50"/>
      <c r="E50"/>
      <c r="F50"/>
      <c r="G50"/>
      <c r="H50"/>
    </row>
    <row r="51" spans="1:8" x14ac:dyDescent="0.25">
      <c r="A51" s="24"/>
      <c r="D51"/>
      <c r="E51"/>
      <c r="F51"/>
      <c r="G51"/>
      <c r="H51"/>
    </row>
    <row r="52" spans="1:8" x14ac:dyDescent="0.25">
      <c r="A52" s="24"/>
      <c r="C52" s="41"/>
      <c r="D52"/>
      <c r="E52"/>
      <c r="F52"/>
      <c r="G52"/>
      <c r="H52"/>
    </row>
    <row r="53" spans="1:8" x14ac:dyDescent="0.25">
      <c r="C53"/>
      <c r="D53"/>
      <c r="E53"/>
      <c r="F53"/>
      <c r="G53"/>
      <c r="H53"/>
    </row>
    <row r="54" spans="1:8" x14ac:dyDescent="0.25">
      <c r="C54"/>
      <c r="D54"/>
      <c r="E54"/>
      <c r="F54"/>
      <c r="G54"/>
      <c r="H54"/>
    </row>
    <row r="55" spans="1:8" x14ac:dyDescent="0.25">
      <c r="C55"/>
      <c r="D55"/>
      <c r="E55"/>
      <c r="F55"/>
      <c r="G55"/>
      <c r="H55"/>
    </row>
    <row r="56" spans="1:8" x14ac:dyDescent="0.25">
      <c r="C56"/>
      <c r="D56"/>
      <c r="E56"/>
      <c r="F56"/>
      <c r="G56"/>
      <c r="H56"/>
    </row>
    <row r="57" spans="1:8" x14ac:dyDescent="0.25">
      <c r="C57"/>
      <c r="D57"/>
      <c r="E57"/>
      <c r="F57"/>
      <c r="G57"/>
      <c r="H57"/>
    </row>
    <row r="58" spans="1:8" x14ac:dyDescent="0.25">
      <c r="C58"/>
      <c r="D58"/>
      <c r="E58"/>
      <c r="F58"/>
      <c r="G58"/>
      <c r="H58"/>
    </row>
    <row r="59" spans="1:8" x14ac:dyDescent="0.25">
      <c r="C59"/>
      <c r="D59"/>
      <c r="E59"/>
      <c r="F59"/>
      <c r="G59"/>
      <c r="H59"/>
    </row>
    <row r="60" spans="1:8" x14ac:dyDescent="0.25">
      <c r="C60"/>
      <c r="D60"/>
      <c r="E60"/>
      <c r="F60"/>
      <c r="G60"/>
      <c r="H60"/>
    </row>
    <row r="61" spans="1:8" x14ac:dyDescent="0.25">
      <c r="C61"/>
      <c r="D61"/>
      <c r="E61"/>
      <c r="F61"/>
      <c r="G61"/>
      <c r="H61"/>
    </row>
    <row r="62" spans="1:8" x14ac:dyDescent="0.25">
      <c r="C62"/>
      <c r="D62"/>
      <c r="E62"/>
      <c r="F62"/>
      <c r="G62"/>
      <c r="H62"/>
    </row>
    <row r="63" spans="1:8" x14ac:dyDescent="0.25">
      <c r="C63"/>
      <c r="D63"/>
      <c r="E63"/>
      <c r="F63"/>
      <c r="G63"/>
      <c r="H63"/>
    </row>
    <row r="64" spans="1:8" x14ac:dyDescent="0.25">
      <c r="C64"/>
      <c r="D64"/>
      <c r="E64"/>
      <c r="F64"/>
      <c r="G64"/>
      <c r="H64"/>
    </row>
    <row r="65" spans="3:8" x14ac:dyDescent="0.25">
      <c r="C65"/>
      <c r="D65"/>
      <c r="E65"/>
      <c r="F65"/>
      <c r="G65"/>
      <c r="H65"/>
    </row>
    <row r="66" spans="3:8" x14ac:dyDescent="0.25">
      <c r="C66"/>
      <c r="D66"/>
      <c r="E66"/>
      <c r="F66"/>
      <c r="G66"/>
      <c r="H66"/>
    </row>
    <row r="67" spans="3:8" x14ac:dyDescent="0.25">
      <c r="C67"/>
      <c r="D67"/>
      <c r="E67"/>
      <c r="F67"/>
      <c r="G67"/>
      <c r="H67"/>
    </row>
    <row r="68" spans="3:8" x14ac:dyDescent="0.25">
      <c r="C68"/>
      <c r="D68"/>
      <c r="E68"/>
      <c r="F68"/>
      <c r="G68"/>
      <c r="H68"/>
    </row>
    <row r="69" spans="3:8" x14ac:dyDescent="0.25">
      <c r="C69"/>
      <c r="D69"/>
      <c r="E69"/>
      <c r="F69"/>
      <c r="G69"/>
      <c r="H69"/>
    </row>
    <row r="70" spans="3:8" x14ac:dyDescent="0.25">
      <c r="C70"/>
      <c r="D70"/>
      <c r="E70"/>
      <c r="F70"/>
      <c r="G70"/>
      <c r="H70"/>
    </row>
    <row r="71" spans="3:8" x14ac:dyDescent="0.25">
      <c r="C71"/>
      <c r="D71"/>
      <c r="E71"/>
      <c r="F71"/>
      <c r="G71"/>
      <c r="H71"/>
    </row>
    <row r="72" spans="3:8" x14ac:dyDescent="0.25">
      <c r="C72"/>
      <c r="D72"/>
      <c r="E72"/>
      <c r="F72"/>
      <c r="G72"/>
      <c r="H72"/>
    </row>
    <row r="73" spans="3:8" x14ac:dyDescent="0.25">
      <c r="C73"/>
      <c r="D73"/>
      <c r="E73"/>
      <c r="F73"/>
      <c r="G73"/>
      <c r="H73"/>
    </row>
    <row r="74" spans="3:8" x14ac:dyDescent="0.25">
      <c r="G74" s="4"/>
    </row>
    <row r="75" spans="3:8" x14ac:dyDescent="0.25">
      <c r="G75" s="4"/>
    </row>
    <row r="76" spans="3:8" x14ac:dyDescent="0.25">
      <c r="G76" s="4"/>
    </row>
    <row r="77" spans="3:8" x14ac:dyDescent="0.25">
      <c r="G77" s="4"/>
    </row>
    <row r="78" spans="3:8" x14ac:dyDescent="0.25">
      <c r="G78" s="4"/>
    </row>
    <row r="79" spans="3:8" x14ac:dyDescent="0.25">
      <c r="G79" s="4"/>
    </row>
    <row r="80" spans="3:8" x14ac:dyDescent="0.25">
      <c r="G80" s="4"/>
    </row>
    <row r="81" spans="6:8" x14ac:dyDescent="0.25">
      <c r="G81" s="4"/>
    </row>
    <row r="82" spans="6:8" x14ac:dyDescent="0.25">
      <c r="G82" s="4"/>
    </row>
    <row r="83" spans="6:8" x14ac:dyDescent="0.25">
      <c r="G83" s="4"/>
    </row>
    <row r="84" spans="6:8" x14ac:dyDescent="0.25">
      <c r="G84" s="4"/>
    </row>
    <row r="85" spans="6:8" x14ac:dyDescent="0.25">
      <c r="G85" s="4"/>
    </row>
    <row r="86" spans="6:8" x14ac:dyDescent="0.25">
      <c r="G86" s="4"/>
    </row>
    <row r="87" spans="6:8" x14ac:dyDescent="0.25">
      <c r="G87" s="4"/>
    </row>
    <row r="88" spans="6:8" x14ac:dyDescent="0.25">
      <c r="G88" s="4"/>
    </row>
    <row r="89" spans="6:8" x14ac:dyDescent="0.25">
      <c r="G89" s="4"/>
    </row>
    <row r="90" spans="6:8" x14ac:dyDescent="0.25">
      <c r="F90" s="42"/>
    </row>
    <row r="91" spans="6:8" x14ac:dyDescent="0.25">
      <c r="F91" s="42"/>
      <c r="G91" s="42"/>
      <c r="H91" s="42"/>
    </row>
    <row r="92" spans="6:8" x14ac:dyDescent="0.25">
      <c r="F92" s="42"/>
      <c r="G92" s="42"/>
      <c r="H92" s="42"/>
    </row>
    <row r="93" spans="6:8" x14ac:dyDescent="0.25">
      <c r="F93" s="42"/>
      <c r="G93" s="42"/>
      <c r="H93" s="42"/>
    </row>
    <row r="94" spans="6:8" x14ac:dyDescent="0.25">
      <c r="G94" s="4"/>
      <c r="H94" s="3"/>
    </row>
    <row r="111" spans="7:7" x14ac:dyDescent="0.25">
      <c r="G111" s="42"/>
    </row>
    <row r="112" spans="7:7" x14ac:dyDescent="0.25">
      <c r="G112" s="42"/>
    </row>
    <row r="113" spans="6:7" x14ac:dyDescent="0.25">
      <c r="G113" s="42"/>
    </row>
    <row r="114" spans="6:7" x14ac:dyDescent="0.25">
      <c r="G114" s="42"/>
    </row>
    <row r="115" spans="6:7" x14ac:dyDescent="0.25">
      <c r="G115" s="42"/>
    </row>
    <row r="116" spans="6:7" x14ac:dyDescent="0.25">
      <c r="G116" s="42"/>
    </row>
    <row r="117" spans="6:7" x14ac:dyDescent="0.25">
      <c r="G117" s="42"/>
    </row>
    <row r="118" spans="6:7" x14ac:dyDescent="0.25">
      <c r="G118" s="42"/>
    </row>
    <row r="119" spans="6:7" x14ac:dyDescent="0.25">
      <c r="G119" s="42"/>
    </row>
    <row r="120" spans="6:7" x14ac:dyDescent="0.25">
      <c r="G120" s="42"/>
    </row>
    <row r="121" spans="6:7" x14ac:dyDescent="0.25">
      <c r="G121" s="42"/>
    </row>
    <row r="122" spans="6:7" x14ac:dyDescent="0.25">
      <c r="G122" s="42"/>
    </row>
    <row r="123" spans="6:7" x14ac:dyDescent="0.25">
      <c r="F123" s="42"/>
      <c r="G123" s="42"/>
    </row>
    <row r="124" spans="6:7" x14ac:dyDescent="0.25">
      <c r="F124" s="42"/>
      <c r="G124" s="42"/>
    </row>
    <row r="125" spans="6:7" x14ac:dyDescent="0.25">
      <c r="F125" s="42"/>
      <c r="G125" s="42"/>
    </row>
  </sheetData>
  <mergeCells count="6">
    <mergeCell ref="I1:L1"/>
    <mergeCell ref="A2:E2"/>
    <mergeCell ref="I2:L2"/>
    <mergeCell ref="A5:E5"/>
    <mergeCell ref="I5:L5"/>
    <mergeCell ref="A6:E6"/>
  </mergeCells>
  <pageMargins left="0.75" right="0.75" top="1" bottom="1" header="0.5" footer="0.5"/>
  <pageSetup scale="84" orientation="portrait" r:id="rId1"/>
  <headerFooter alignWithMargins="0"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5"/>
  <sheetViews>
    <sheetView workbookViewId="0">
      <selection activeCell="C4" sqref="C4"/>
    </sheetView>
  </sheetViews>
  <sheetFormatPr defaultRowHeight="13.2" x14ac:dyDescent="0.25"/>
  <cols>
    <col min="1" max="1" width="5.44140625" style="1" customWidth="1"/>
    <col min="2" max="2" width="1.6640625" style="1" customWidth="1"/>
    <col min="3" max="3" width="69.33203125" style="1" customWidth="1"/>
    <col min="4" max="4" width="14.44140625" style="1" customWidth="1"/>
    <col min="5" max="5" width="2.88671875" style="1" customWidth="1"/>
    <col min="6" max="6" width="11.44140625" style="1" customWidth="1"/>
    <col min="7" max="7" width="3.109375" style="3" customWidth="1"/>
    <col min="8" max="8" width="2.6640625" style="4" customWidth="1"/>
  </cols>
  <sheetData>
    <row r="1" spans="1:12" x14ac:dyDescent="0.25">
      <c r="F1" s="2"/>
      <c r="I1" s="47"/>
      <c r="J1" s="47"/>
      <c r="K1" s="47"/>
      <c r="L1" s="47"/>
    </row>
    <row r="2" spans="1:12" x14ac:dyDescent="0.25">
      <c r="A2" s="48" t="s">
        <v>27</v>
      </c>
      <c r="B2" s="48"/>
      <c r="C2" s="48"/>
      <c r="D2" s="48"/>
      <c r="E2" s="48"/>
      <c r="I2" s="47"/>
      <c r="J2" s="47"/>
      <c r="K2" s="47"/>
      <c r="L2" s="47"/>
    </row>
    <row r="3" spans="1:12" x14ac:dyDescent="0.25">
      <c r="A3" s="45"/>
      <c r="B3" s="45"/>
      <c r="C3" s="45" t="s">
        <v>30</v>
      </c>
      <c r="D3" s="45"/>
      <c r="E3" s="45"/>
      <c r="I3" s="46"/>
      <c r="J3" s="46"/>
      <c r="K3" s="46"/>
      <c r="L3" s="46"/>
    </row>
    <row r="4" spans="1:12" x14ac:dyDescent="0.25">
      <c r="A4" s="45"/>
      <c r="B4" s="45"/>
      <c r="C4" s="45" t="s">
        <v>32</v>
      </c>
      <c r="D4" s="45"/>
      <c r="E4" s="45"/>
      <c r="I4" s="46"/>
      <c r="J4" s="46"/>
      <c r="K4" s="46"/>
      <c r="L4" s="46"/>
    </row>
    <row r="5" spans="1:12" x14ac:dyDescent="0.25">
      <c r="A5" s="49" t="s">
        <v>28</v>
      </c>
      <c r="B5" s="49"/>
      <c r="C5" s="49"/>
      <c r="D5" s="49"/>
      <c r="E5" s="49"/>
      <c r="I5" s="47"/>
      <c r="J5" s="47"/>
      <c r="K5" s="47"/>
      <c r="L5" s="47"/>
    </row>
    <row r="6" spans="1:12" x14ac:dyDescent="0.25">
      <c r="A6" s="50">
        <v>41729</v>
      </c>
      <c r="B6" s="49"/>
      <c r="C6" s="49"/>
      <c r="D6" s="49"/>
      <c r="E6" s="49"/>
      <c r="F6" s="5"/>
      <c r="H6" s="5"/>
    </row>
    <row r="7" spans="1:12" x14ac:dyDescent="0.25">
      <c r="C7" s="6"/>
      <c r="H7" s="5"/>
    </row>
    <row r="8" spans="1:12" x14ac:dyDescent="0.25">
      <c r="A8" s="5" t="s">
        <v>0</v>
      </c>
      <c r="B8" s="5"/>
      <c r="F8" s="5"/>
      <c r="H8" s="5"/>
    </row>
    <row r="9" spans="1:12" x14ac:dyDescent="0.25">
      <c r="A9" s="7" t="s">
        <v>1</v>
      </c>
      <c r="B9" s="8"/>
      <c r="C9" s="9" t="s">
        <v>2</v>
      </c>
      <c r="D9" s="10" t="s">
        <v>3</v>
      </c>
    </row>
    <row r="10" spans="1:12" x14ac:dyDescent="0.25">
      <c r="A10" s="8"/>
      <c r="B10" s="8"/>
      <c r="C10" s="11"/>
      <c r="D10" s="11"/>
    </row>
    <row r="11" spans="1:12" x14ac:dyDescent="0.25">
      <c r="A11" s="8"/>
      <c r="B11" s="8"/>
      <c r="C11" s="11"/>
      <c r="D11" s="11"/>
    </row>
    <row r="12" spans="1:12" x14ac:dyDescent="0.25">
      <c r="A12" s="5">
        <v>1</v>
      </c>
      <c r="B12" s="5"/>
      <c r="C12" s="12" t="s">
        <v>4</v>
      </c>
    </row>
    <row r="13" spans="1:12" x14ac:dyDescent="0.25">
      <c r="A13" s="5">
        <v>2</v>
      </c>
      <c r="B13" s="5"/>
      <c r="C13" s="4" t="s">
        <v>5</v>
      </c>
      <c r="D13" s="3">
        <f>D26*D35+(D28*D27/D37)*D36</f>
        <v>2.4806075730337069E-2</v>
      </c>
    </row>
    <row r="14" spans="1:12" x14ac:dyDescent="0.25">
      <c r="A14" s="5">
        <v>3</v>
      </c>
      <c r="B14" s="5"/>
      <c r="C14" s="4" t="s">
        <v>6</v>
      </c>
      <c r="D14" s="3">
        <f>D36*(D30*D29/D37+D32*D31/D37)</f>
        <v>5.334880701511989E-2</v>
      </c>
    </row>
    <row r="15" spans="1:12" ht="13.8" thickBot="1" x14ac:dyDescent="0.3">
      <c r="A15" s="5">
        <v>4</v>
      </c>
      <c r="B15" s="5"/>
      <c r="C15" s="4" t="s">
        <v>7</v>
      </c>
      <c r="D15" s="13">
        <f>D13+D14</f>
        <v>7.8154882745456955E-2</v>
      </c>
    </row>
    <row r="16" spans="1:12" ht="13.8" thickTop="1" x14ac:dyDescent="0.25">
      <c r="A16" s="5"/>
      <c r="B16" s="5"/>
      <c r="C16" s="4"/>
      <c r="D16" s="14"/>
    </row>
    <row r="17" spans="1:6" x14ac:dyDescent="0.25">
      <c r="A17" s="5">
        <v>5</v>
      </c>
      <c r="B17" s="5"/>
      <c r="C17" s="12" t="s">
        <v>8</v>
      </c>
      <c r="D17" s="14"/>
      <c r="F17" s="43" t="s">
        <v>9</v>
      </c>
    </row>
    <row r="18" spans="1:6" x14ac:dyDescent="0.25">
      <c r="A18" s="5">
        <v>6</v>
      </c>
      <c r="B18" s="5"/>
      <c r="C18" s="15" t="s">
        <v>10</v>
      </c>
      <c r="D18" s="16">
        <f>ROUND((D13/2)+((1+D13/2)*D13/2),8)</f>
        <v>2.4959909999999998E-2</v>
      </c>
      <c r="F18" s="44">
        <f>(1+D18)^(1/12)-1</f>
        <v>2.0565701479724474E-3</v>
      </c>
    </row>
    <row r="19" spans="1:6" x14ac:dyDescent="0.25">
      <c r="A19" s="5">
        <v>7</v>
      </c>
      <c r="B19" s="5"/>
      <c r="C19" s="15" t="s">
        <v>11</v>
      </c>
      <c r="D19" s="16">
        <f>ROUND((D14/2)+((1+D14/2)*D14/2),8)</f>
        <v>5.4060329999999997E-2</v>
      </c>
      <c r="F19" s="44">
        <f>(1+D19)^(1/12)-1</f>
        <v>4.3971130199613739E-3</v>
      </c>
    </row>
    <row r="20" spans="1:6" ht="13.8" thickBot="1" x14ac:dyDescent="0.3">
      <c r="A20" s="5">
        <v>8</v>
      </c>
      <c r="B20" s="5"/>
      <c r="C20" s="17" t="s">
        <v>12</v>
      </c>
      <c r="D20" s="18">
        <f>D18+D19</f>
        <v>7.9020239999999992E-2</v>
      </c>
    </row>
    <row r="21" spans="1:6" ht="13.8" thickTop="1" x14ac:dyDescent="0.25">
      <c r="A21" s="5"/>
      <c r="B21" s="5"/>
      <c r="C21" s="4"/>
      <c r="D21" s="14"/>
    </row>
    <row r="22" spans="1:6" ht="13.8" x14ac:dyDescent="0.3">
      <c r="A22" s="5">
        <v>9</v>
      </c>
      <c r="B22" s="5"/>
      <c r="C22" s="19" t="s">
        <v>13</v>
      </c>
      <c r="F22" s="20"/>
    </row>
    <row r="23" spans="1:6" x14ac:dyDescent="0.25">
      <c r="A23" s="5">
        <v>10</v>
      </c>
      <c r="B23" s="5"/>
      <c r="C23" s="4" t="s">
        <v>14</v>
      </c>
      <c r="D23" s="20"/>
    </row>
    <row r="24" spans="1:6" x14ac:dyDescent="0.25">
      <c r="A24" s="5">
        <v>11</v>
      </c>
      <c r="B24" s="5"/>
      <c r="C24" s="4" t="s">
        <v>15</v>
      </c>
      <c r="D24" s="20"/>
    </row>
    <row r="25" spans="1:6" ht="15.6" x14ac:dyDescent="0.25">
      <c r="A25" s="5">
        <v>12</v>
      </c>
      <c r="B25" s="5"/>
      <c r="C25" s="4" t="s">
        <v>16</v>
      </c>
      <c r="D25" s="21">
        <v>0</v>
      </c>
      <c r="E25" s="22"/>
      <c r="F25" s="23"/>
    </row>
    <row r="26" spans="1:6" ht="15.6" x14ac:dyDescent="0.25">
      <c r="A26" s="24">
        <v>13</v>
      </c>
      <c r="B26" s="24"/>
      <c r="C26" s="25" t="s">
        <v>17</v>
      </c>
      <c r="D26" s="26">
        <v>3.186E-3</v>
      </c>
      <c r="E26" s="22"/>
    </row>
    <row r="27" spans="1:6" ht="15.6" x14ac:dyDescent="0.25">
      <c r="A27" s="24">
        <v>14</v>
      </c>
      <c r="B27" s="5"/>
      <c r="C27" s="4" t="s">
        <v>18</v>
      </c>
      <c r="D27" s="27">
        <v>746935477.12</v>
      </c>
      <c r="E27" s="22"/>
    </row>
    <row r="28" spans="1:6" ht="15.6" x14ac:dyDescent="0.25">
      <c r="A28" s="5">
        <v>15</v>
      </c>
      <c r="B28" s="5"/>
      <c r="C28" s="25" t="s">
        <v>19</v>
      </c>
      <c r="D28" s="26">
        <v>5.0427449999999999E-2</v>
      </c>
      <c r="E28" s="22"/>
    </row>
    <row r="29" spans="1:6" ht="15.6" x14ac:dyDescent="0.25">
      <c r="A29" s="28">
        <v>16</v>
      </c>
      <c r="B29" s="5"/>
      <c r="C29" s="4" t="s">
        <v>20</v>
      </c>
      <c r="D29" s="27">
        <v>0</v>
      </c>
      <c r="E29" s="22"/>
    </row>
    <row r="30" spans="1:6" ht="15.6" x14ac:dyDescent="0.25">
      <c r="A30" s="28">
        <v>17</v>
      </c>
      <c r="B30" s="5"/>
      <c r="C30" s="1" t="s">
        <v>21</v>
      </c>
      <c r="D30" s="29">
        <v>0</v>
      </c>
      <c r="E30" s="22"/>
    </row>
    <row r="31" spans="1:6" ht="15.6" x14ac:dyDescent="0.25">
      <c r="A31" s="28">
        <v>18</v>
      </c>
      <c r="B31" s="5"/>
      <c r="C31" s="1" t="s">
        <v>22</v>
      </c>
      <c r="D31" s="30">
        <v>771484922.59000003</v>
      </c>
      <c r="E31" s="22"/>
    </row>
    <row r="32" spans="1:6" ht="15.6" x14ac:dyDescent="0.25">
      <c r="A32" s="28">
        <v>19</v>
      </c>
      <c r="B32" s="5"/>
      <c r="C32" s="4" t="s">
        <v>23</v>
      </c>
      <c r="D32" s="29">
        <v>0.105</v>
      </c>
      <c r="E32" s="22"/>
    </row>
    <row r="33" spans="1:8" ht="15.6" x14ac:dyDescent="0.25">
      <c r="A33" s="31">
        <v>20</v>
      </c>
      <c r="B33" s="5"/>
      <c r="C33" s="32" t="s">
        <v>29</v>
      </c>
      <c r="D33" s="33">
        <v>135291107.84</v>
      </c>
      <c r="E33" s="34"/>
    </row>
    <row r="34" spans="1:8" x14ac:dyDescent="0.25">
      <c r="C34" s="4"/>
      <c r="D34" s="35"/>
    </row>
    <row r="35" spans="1:8" x14ac:dyDescent="0.25">
      <c r="A35" s="28">
        <v>21</v>
      </c>
      <c r="B35" s="5"/>
      <c r="C35" s="4" t="s">
        <v>24</v>
      </c>
      <c r="D35" s="3">
        <f>IF(D25&lt;D33,D25/D33,1)</f>
        <v>0</v>
      </c>
    </row>
    <row r="36" spans="1:8" x14ac:dyDescent="0.25">
      <c r="A36" s="28">
        <v>22</v>
      </c>
      <c r="B36" s="28"/>
      <c r="C36" s="4" t="s">
        <v>25</v>
      </c>
      <c r="D36" s="3">
        <f>1-D35</f>
        <v>1</v>
      </c>
    </row>
    <row r="37" spans="1:8" x14ac:dyDescent="0.25">
      <c r="A37" s="28">
        <v>23</v>
      </c>
      <c r="B37" s="28"/>
      <c r="C37" s="4" t="s">
        <v>26</v>
      </c>
      <c r="D37" s="36">
        <f>D27+D29+D31</f>
        <v>1518420399.71</v>
      </c>
    </row>
    <row r="38" spans="1:8" x14ac:dyDescent="0.25">
      <c r="C38" s="4"/>
    </row>
    <row r="41" spans="1:8" x14ac:dyDescent="0.25">
      <c r="A41" s="37"/>
      <c r="C41"/>
      <c r="D41"/>
      <c r="E41"/>
      <c r="F41"/>
      <c r="G41"/>
      <c r="H41"/>
    </row>
    <row r="42" spans="1:8" x14ac:dyDescent="0.25">
      <c r="A42" s="38"/>
      <c r="C42"/>
      <c r="D42"/>
      <c r="E42"/>
      <c r="F42"/>
      <c r="G42"/>
      <c r="H42"/>
    </row>
    <row r="43" spans="1:8" x14ac:dyDescent="0.25">
      <c r="A43" s="39"/>
      <c r="C43"/>
      <c r="D43"/>
      <c r="E43"/>
      <c r="F43"/>
      <c r="G43"/>
      <c r="H43"/>
    </row>
    <row r="44" spans="1:8" x14ac:dyDescent="0.25">
      <c r="A44" s="24"/>
      <c r="C44" s="40"/>
      <c r="D44"/>
      <c r="E44"/>
      <c r="F44"/>
      <c r="G44"/>
      <c r="H44"/>
    </row>
    <row r="45" spans="1:8" x14ac:dyDescent="0.25">
      <c r="A45" s="24"/>
      <c r="C45" s="40"/>
      <c r="D45"/>
      <c r="E45"/>
      <c r="F45"/>
      <c r="G45"/>
      <c r="H45"/>
    </row>
    <row r="46" spans="1:8" x14ac:dyDescent="0.25">
      <c r="A46" s="24"/>
      <c r="C46" s="40"/>
      <c r="D46"/>
      <c r="E46"/>
      <c r="F46"/>
      <c r="G46"/>
      <c r="H46"/>
    </row>
    <row r="47" spans="1:8" x14ac:dyDescent="0.25">
      <c r="A47" s="24"/>
      <c r="C47" s="40"/>
      <c r="D47"/>
      <c r="E47"/>
      <c r="F47"/>
      <c r="G47"/>
      <c r="H47"/>
    </row>
    <row r="48" spans="1:8" x14ac:dyDescent="0.25">
      <c r="A48" s="24"/>
      <c r="C48" s="40"/>
      <c r="D48"/>
      <c r="E48"/>
      <c r="F48"/>
      <c r="G48"/>
      <c r="H48"/>
    </row>
    <row r="49" spans="1:8" x14ac:dyDescent="0.25">
      <c r="A49" s="24"/>
      <c r="C49" s="40"/>
      <c r="D49"/>
      <c r="E49"/>
      <c r="F49"/>
      <c r="G49"/>
      <c r="H49"/>
    </row>
    <row r="50" spans="1:8" x14ac:dyDescent="0.25">
      <c r="A50" s="24"/>
      <c r="C50" s="40"/>
      <c r="D50"/>
      <c r="E50"/>
      <c r="F50"/>
      <c r="G50"/>
      <c r="H50"/>
    </row>
    <row r="51" spans="1:8" x14ac:dyDescent="0.25">
      <c r="A51" s="24"/>
      <c r="D51"/>
      <c r="E51"/>
      <c r="F51"/>
      <c r="G51"/>
      <c r="H51"/>
    </row>
    <row r="52" spans="1:8" x14ac:dyDescent="0.25">
      <c r="A52" s="24"/>
      <c r="C52" s="41"/>
      <c r="D52"/>
      <c r="E52"/>
      <c r="F52"/>
      <c r="G52"/>
      <c r="H52"/>
    </row>
    <row r="53" spans="1:8" x14ac:dyDescent="0.25">
      <c r="C53"/>
      <c r="D53"/>
      <c r="E53"/>
      <c r="F53"/>
      <c r="G53"/>
      <c r="H53"/>
    </row>
    <row r="54" spans="1:8" x14ac:dyDescent="0.25">
      <c r="C54"/>
      <c r="D54"/>
      <c r="E54"/>
      <c r="F54"/>
      <c r="G54"/>
      <c r="H54"/>
    </row>
    <row r="55" spans="1:8" x14ac:dyDescent="0.25">
      <c r="C55"/>
      <c r="D55"/>
      <c r="E55"/>
      <c r="F55"/>
      <c r="G55"/>
      <c r="H55"/>
    </row>
    <row r="56" spans="1:8" x14ac:dyDescent="0.25">
      <c r="C56"/>
      <c r="D56"/>
      <c r="E56"/>
      <c r="F56"/>
      <c r="G56"/>
      <c r="H56"/>
    </row>
    <row r="57" spans="1:8" x14ac:dyDescent="0.25">
      <c r="C57"/>
      <c r="D57"/>
      <c r="E57"/>
      <c r="F57"/>
      <c r="G57"/>
      <c r="H57"/>
    </row>
    <row r="58" spans="1:8" x14ac:dyDescent="0.25">
      <c r="C58"/>
      <c r="D58"/>
      <c r="E58"/>
      <c r="F58"/>
      <c r="G58"/>
      <c r="H58"/>
    </row>
    <row r="59" spans="1:8" x14ac:dyDescent="0.25">
      <c r="C59"/>
      <c r="D59"/>
      <c r="E59"/>
      <c r="F59"/>
      <c r="G59"/>
      <c r="H59"/>
    </row>
    <row r="60" spans="1:8" x14ac:dyDescent="0.25">
      <c r="C60"/>
      <c r="D60"/>
      <c r="E60"/>
      <c r="F60"/>
      <c r="G60"/>
      <c r="H60"/>
    </row>
    <row r="61" spans="1:8" x14ac:dyDescent="0.25">
      <c r="C61"/>
      <c r="D61"/>
      <c r="E61"/>
      <c r="F61"/>
      <c r="G61"/>
      <c r="H61"/>
    </row>
    <row r="62" spans="1:8" x14ac:dyDescent="0.25">
      <c r="C62"/>
      <c r="D62"/>
      <c r="E62"/>
      <c r="F62"/>
      <c r="G62"/>
      <c r="H62"/>
    </row>
    <row r="63" spans="1:8" x14ac:dyDescent="0.25">
      <c r="C63"/>
      <c r="D63"/>
      <c r="E63"/>
      <c r="F63"/>
      <c r="G63"/>
      <c r="H63"/>
    </row>
    <row r="64" spans="1:8" x14ac:dyDescent="0.25">
      <c r="C64"/>
      <c r="D64"/>
      <c r="E64"/>
      <c r="F64"/>
      <c r="G64"/>
      <c r="H64"/>
    </row>
    <row r="65" spans="3:8" x14ac:dyDescent="0.25">
      <c r="C65"/>
      <c r="D65"/>
      <c r="E65"/>
      <c r="F65"/>
      <c r="G65"/>
      <c r="H65"/>
    </row>
    <row r="66" spans="3:8" x14ac:dyDescent="0.25">
      <c r="C66"/>
      <c r="D66"/>
      <c r="E66"/>
      <c r="F66"/>
      <c r="G66"/>
      <c r="H66"/>
    </row>
    <row r="67" spans="3:8" x14ac:dyDescent="0.25">
      <c r="C67"/>
      <c r="D67"/>
      <c r="E67"/>
      <c r="F67"/>
      <c r="G67"/>
      <c r="H67"/>
    </row>
    <row r="68" spans="3:8" x14ac:dyDescent="0.25">
      <c r="C68"/>
      <c r="D68"/>
      <c r="E68"/>
      <c r="F68"/>
      <c r="G68"/>
      <c r="H68"/>
    </row>
    <row r="69" spans="3:8" x14ac:dyDescent="0.25">
      <c r="C69"/>
      <c r="D69"/>
      <c r="E69"/>
      <c r="F69"/>
      <c r="G69"/>
      <c r="H69"/>
    </row>
    <row r="70" spans="3:8" x14ac:dyDescent="0.25">
      <c r="C70"/>
      <c r="D70"/>
      <c r="E70"/>
      <c r="F70"/>
      <c r="G70"/>
      <c r="H70"/>
    </row>
    <row r="71" spans="3:8" x14ac:dyDescent="0.25">
      <c r="C71"/>
      <c r="D71"/>
      <c r="E71"/>
      <c r="F71"/>
      <c r="G71"/>
      <c r="H71"/>
    </row>
    <row r="72" spans="3:8" x14ac:dyDescent="0.25">
      <c r="C72"/>
      <c r="D72"/>
      <c r="E72"/>
      <c r="F72"/>
      <c r="G72"/>
      <c r="H72"/>
    </row>
    <row r="73" spans="3:8" x14ac:dyDescent="0.25">
      <c r="C73"/>
      <c r="D73"/>
      <c r="E73"/>
      <c r="F73"/>
      <c r="G73"/>
      <c r="H73"/>
    </row>
    <row r="74" spans="3:8" x14ac:dyDescent="0.25">
      <c r="G74" s="4"/>
    </row>
    <row r="75" spans="3:8" x14ac:dyDescent="0.25">
      <c r="G75" s="4"/>
    </row>
    <row r="76" spans="3:8" x14ac:dyDescent="0.25">
      <c r="G76" s="4"/>
    </row>
    <row r="77" spans="3:8" x14ac:dyDescent="0.25">
      <c r="G77" s="4"/>
    </row>
    <row r="78" spans="3:8" x14ac:dyDescent="0.25">
      <c r="G78" s="4"/>
    </row>
    <row r="79" spans="3:8" x14ac:dyDescent="0.25">
      <c r="G79" s="4"/>
    </row>
    <row r="80" spans="3:8" x14ac:dyDescent="0.25">
      <c r="G80" s="4"/>
    </row>
    <row r="81" spans="6:8" x14ac:dyDescent="0.25">
      <c r="G81" s="4"/>
    </row>
    <row r="82" spans="6:8" x14ac:dyDescent="0.25">
      <c r="G82" s="4"/>
    </row>
    <row r="83" spans="6:8" x14ac:dyDescent="0.25">
      <c r="G83" s="4"/>
    </row>
    <row r="84" spans="6:8" x14ac:dyDescent="0.25">
      <c r="G84" s="4"/>
    </row>
    <row r="85" spans="6:8" x14ac:dyDescent="0.25">
      <c r="G85" s="4"/>
    </row>
    <row r="86" spans="6:8" x14ac:dyDescent="0.25">
      <c r="G86" s="4"/>
    </row>
    <row r="87" spans="6:8" x14ac:dyDescent="0.25">
      <c r="G87" s="4"/>
    </row>
    <row r="88" spans="6:8" x14ac:dyDescent="0.25">
      <c r="G88" s="4"/>
    </row>
    <row r="89" spans="6:8" x14ac:dyDescent="0.25">
      <c r="G89" s="4"/>
    </row>
    <row r="90" spans="6:8" x14ac:dyDescent="0.25">
      <c r="F90" s="42"/>
    </row>
    <row r="91" spans="6:8" x14ac:dyDescent="0.25">
      <c r="F91" s="42"/>
      <c r="G91" s="42"/>
      <c r="H91" s="42"/>
    </row>
    <row r="92" spans="6:8" x14ac:dyDescent="0.25">
      <c r="F92" s="42"/>
      <c r="G92" s="42"/>
      <c r="H92" s="42"/>
    </row>
    <row r="93" spans="6:8" x14ac:dyDescent="0.25">
      <c r="F93" s="42"/>
      <c r="G93" s="42"/>
      <c r="H93" s="42"/>
    </row>
    <row r="94" spans="6:8" x14ac:dyDescent="0.25">
      <c r="G94" s="4"/>
      <c r="H94" s="3"/>
    </row>
    <row r="111" spans="7:7" x14ac:dyDescent="0.25">
      <c r="G111" s="42"/>
    </row>
    <row r="112" spans="7:7" x14ac:dyDescent="0.25">
      <c r="G112" s="42"/>
    </row>
    <row r="113" spans="6:7" x14ac:dyDescent="0.25">
      <c r="G113" s="42"/>
    </row>
    <row r="114" spans="6:7" x14ac:dyDescent="0.25">
      <c r="G114" s="42"/>
    </row>
    <row r="115" spans="6:7" x14ac:dyDescent="0.25">
      <c r="G115" s="42"/>
    </row>
    <row r="116" spans="6:7" x14ac:dyDescent="0.25">
      <c r="G116" s="42"/>
    </row>
    <row r="117" spans="6:7" x14ac:dyDescent="0.25">
      <c r="G117" s="42"/>
    </row>
    <row r="118" spans="6:7" x14ac:dyDescent="0.25">
      <c r="G118" s="42"/>
    </row>
    <row r="119" spans="6:7" x14ac:dyDescent="0.25">
      <c r="G119" s="42"/>
    </row>
    <row r="120" spans="6:7" x14ac:dyDescent="0.25">
      <c r="G120" s="42"/>
    </row>
    <row r="121" spans="6:7" x14ac:dyDescent="0.25">
      <c r="G121" s="42"/>
    </row>
    <row r="122" spans="6:7" x14ac:dyDescent="0.25">
      <c r="G122" s="42"/>
    </row>
    <row r="123" spans="6:7" x14ac:dyDescent="0.25">
      <c r="F123" s="42"/>
      <c r="G123" s="42"/>
    </row>
    <row r="124" spans="6:7" x14ac:dyDescent="0.25">
      <c r="F124" s="42"/>
      <c r="G124" s="42"/>
    </row>
    <row r="125" spans="6:7" x14ac:dyDescent="0.25">
      <c r="F125" s="42"/>
      <c r="G125" s="42"/>
    </row>
  </sheetData>
  <mergeCells count="6">
    <mergeCell ref="I1:L1"/>
    <mergeCell ref="A2:E2"/>
    <mergeCell ref="I2:L2"/>
    <mergeCell ref="A5:E5"/>
    <mergeCell ref="I5:L5"/>
    <mergeCell ref="A6:E6"/>
  </mergeCells>
  <pageMargins left="0.75" right="0.75" top="1" bottom="1" header="0.5" footer="0.5"/>
  <pageSetup scale="84" orientation="portrait" r:id="rId1"/>
  <headerFooter alignWithMargins="0"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5"/>
  <sheetViews>
    <sheetView workbookViewId="0">
      <selection activeCell="C4" sqref="C4"/>
    </sheetView>
  </sheetViews>
  <sheetFormatPr defaultRowHeight="13.2" x14ac:dyDescent="0.25"/>
  <cols>
    <col min="1" max="1" width="5.44140625" style="1" customWidth="1"/>
    <col min="2" max="2" width="1.6640625" style="1" customWidth="1"/>
    <col min="3" max="3" width="69.33203125" style="1" customWidth="1"/>
    <col min="4" max="4" width="14.44140625" style="1" customWidth="1"/>
    <col min="5" max="5" width="2.88671875" style="1" customWidth="1"/>
    <col min="6" max="6" width="11.44140625" style="1" customWidth="1"/>
    <col min="7" max="7" width="3.109375" style="3" customWidth="1"/>
    <col min="8" max="8" width="2.6640625" style="4" customWidth="1"/>
  </cols>
  <sheetData>
    <row r="1" spans="1:12" x14ac:dyDescent="0.25">
      <c r="F1" s="2"/>
      <c r="I1" s="47"/>
      <c r="J1" s="47"/>
      <c r="K1" s="47"/>
      <c r="L1" s="47"/>
    </row>
    <row r="2" spans="1:12" x14ac:dyDescent="0.25">
      <c r="A2" s="48" t="s">
        <v>27</v>
      </c>
      <c r="B2" s="48"/>
      <c r="C2" s="48"/>
      <c r="D2" s="48"/>
      <c r="E2" s="48"/>
      <c r="I2" s="47"/>
      <c r="J2" s="47"/>
      <c r="K2" s="47"/>
      <c r="L2" s="47"/>
    </row>
    <row r="3" spans="1:12" x14ac:dyDescent="0.25">
      <c r="A3" s="45"/>
      <c r="B3" s="45"/>
      <c r="C3" s="45" t="s">
        <v>30</v>
      </c>
      <c r="D3" s="45"/>
      <c r="E3" s="45"/>
      <c r="I3" s="46"/>
      <c r="J3" s="46"/>
      <c r="K3" s="46"/>
      <c r="L3" s="46"/>
    </row>
    <row r="4" spans="1:12" x14ac:dyDescent="0.25">
      <c r="A4" s="45"/>
      <c r="B4" s="45"/>
      <c r="C4" s="45" t="s">
        <v>32</v>
      </c>
      <c r="D4" s="45"/>
      <c r="E4" s="45"/>
      <c r="I4" s="46"/>
      <c r="J4" s="46"/>
      <c r="K4" s="46"/>
      <c r="L4" s="46"/>
    </row>
    <row r="5" spans="1:12" x14ac:dyDescent="0.25">
      <c r="A5" s="49" t="s">
        <v>28</v>
      </c>
      <c r="B5" s="49"/>
      <c r="C5" s="49"/>
      <c r="D5" s="49"/>
      <c r="E5" s="49"/>
      <c r="I5" s="47"/>
      <c r="J5" s="47"/>
      <c r="K5" s="47"/>
      <c r="L5" s="47"/>
    </row>
    <row r="6" spans="1:12" x14ac:dyDescent="0.25">
      <c r="A6" s="50">
        <v>41759</v>
      </c>
      <c r="B6" s="49"/>
      <c r="C6" s="49"/>
      <c r="D6" s="49"/>
      <c r="E6" s="49"/>
      <c r="F6" s="5"/>
      <c r="H6" s="5"/>
    </row>
    <row r="7" spans="1:12" x14ac:dyDescent="0.25">
      <c r="C7" s="6"/>
      <c r="H7" s="5"/>
    </row>
    <row r="8" spans="1:12" x14ac:dyDescent="0.25">
      <c r="A8" s="5" t="s">
        <v>0</v>
      </c>
      <c r="B8" s="5"/>
      <c r="F8" s="5"/>
      <c r="H8" s="5"/>
    </row>
    <row r="9" spans="1:12" x14ac:dyDescent="0.25">
      <c r="A9" s="7" t="s">
        <v>1</v>
      </c>
      <c r="B9" s="8"/>
      <c r="C9" s="9" t="s">
        <v>2</v>
      </c>
      <c r="D9" s="10" t="s">
        <v>3</v>
      </c>
    </row>
    <row r="10" spans="1:12" x14ac:dyDescent="0.25">
      <c r="A10" s="8"/>
      <c r="B10" s="8"/>
      <c r="C10" s="11"/>
      <c r="D10" s="11"/>
    </row>
    <row r="11" spans="1:12" x14ac:dyDescent="0.25">
      <c r="A11" s="8"/>
      <c r="B11" s="8"/>
      <c r="C11" s="11"/>
      <c r="D11" s="11"/>
    </row>
    <row r="12" spans="1:12" x14ac:dyDescent="0.25">
      <c r="A12" s="5">
        <v>1</v>
      </c>
      <c r="B12" s="5"/>
      <c r="C12" s="12" t="s">
        <v>4</v>
      </c>
    </row>
    <row r="13" spans="1:12" x14ac:dyDescent="0.25">
      <c r="A13" s="5">
        <v>2</v>
      </c>
      <c r="B13" s="5"/>
      <c r="C13" s="4" t="s">
        <v>5</v>
      </c>
      <c r="D13" s="3">
        <f>D26*D35+(D28*D27/D37)*D36</f>
        <v>2.0711184573933075E-2</v>
      </c>
    </row>
    <row r="14" spans="1:12" x14ac:dyDescent="0.25">
      <c r="A14" s="5">
        <v>3</v>
      </c>
      <c r="B14" s="5"/>
      <c r="C14" s="4" t="s">
        <v>6</v>
      </c>
      <c r="D14" s="3">
        <f>D36*(D30*D29/D37+D32*D31/D37)</f>
        <v>4.1993030761871039E-2</v>
      </c>
    </row>
    <row r="15" spans="1:12" ht="13.8" thickBot="1" x14ac:dyDescent="0.3">
      <c r="A15" s="5">
        <v>4</v>
      </c>
      <c r="B15" s="5"/>
      <c r="C15" s="4" t="s">
        <v>7</v>
      </c>
      <c r="D15" s="13">
        <f>D13+D14</f>
        <v>6.2704215335804114E-2</v>
      </c>
    </row>
    <row r="16" spans="1:12" ht="13.8" thickTop="1" x14ac:dyDescent="0.25">
      <c r="A16" s="5"/>
      <c r="B16" s="5"/>
      <c r="C16" s="4"/>
      <c r="D16" s="14"/>
    </row>
    <row r="17" spans="1:6" x14ac:dyDescent="0.25">
      <c r="A17" s="5">
        <v>5</v>
      </c>
      <c r="B17" s="5"/>
      <c r="C17" s="12" t="s">
        <v>8</v>
      </c>
      <c r="D17" s="14"/>
      <c r="F17" s="43" t="s">
        <v>9</v>
      </c>
    </row>
    <row r="18" spans="1:6" x14ac:dyDescent="0.25">
      <c r="A18" s="5">
        <v>6</v>
      </c>
      <c r="B18" s="5"/>
      <c r="C18" s="15" t="s">
        <v>10</v>
      </c>
      <c r="D18" s="16">
        <f>ROUND((D13/2)+((1+D13/2)*D13/2),8)</f>
        <v>2.0818420000000001E-2</v>
      </c>
      <c r="F18" s="44">
        <f>(1+D18)^(1/12)-1</f>
        <v>1.7185314953218622E-3</v>
      </c>
    </row>
    <row r="19" spans="1:6" x14ac:dyDescent="0.25">
      <c r="A19" s="5">
        <v>7</v>
      </c>
      <c r="B19" s="5"/>
      <c r="C19" s="15" t="s">
        <v>11</v>
      </c>
      <c r="D19" s="16">
        <f>ROUND((D14/2)+((1+D14/2)*D14/2),8)</f>
        <v>4.243388E-2</v>
      </c>
      <c r="F19" s="44">
        <f>(1+D19)^(1/12)-1</f>
        <v>3.4691911136139897E-3</v>
      </c>
    </row>
    <row r="20" spans="1:6" ht="13.8" thickBot="1" x14ac:dyDescent="0.3">
      <c r="A20" s="5">
        <v>8</v>
      </c>
      <c r="B20" s="5"/>
      <c r="C20" s="17" t="s">
        <v>12</v>
      </c>
      <c r="D20" s="18">
        <f>D18+D19</f>
        <v>6.3252299999999997E-2</v>
      </c>
    </row>
    <row r="21" spans="1:6" ht="13.8" thickTop="1" x14ac:dyDescent="0.25">
      <c r="A21" s="5"/>
      <c r="B21" s="5"/>
      <c r="C21" s="4"/>
      <c r="D21" s="14"/>
    </row>
    <row r="22" spans="1:6" ht="13.8" x14ac:dyDescent="0.3">
      <c r="A22" s="5">
        <v>9</v>
      </c>
      <c r="B22" s="5"/>
      <c r="C22" s="19" t="s">
        <v>13</v>
      </c>
      <c r="F22" s="20"/>
    </row>
    <row r="23" spans="1:6" x14ac:dyDescent="0.25">
      <c r="A23" s="5">
        <v>10</v>
      </c>
      <c r="B23" s="5"/>
      <c r="C23" s="4" t="s">
        <v>14</v>
      </c>
      <c r="D23" s="20"/>
    </row>
    <row r="24" spans="1:6" x14ac:dyDescent="0.25">
      <c r="A24" s="5">
        <v>11</v>
      </c>
      <c r="B24" s="5"/>
      <c r="C24" s="4" t="s">
        <v>15</v>
      </c>
      <c r="D24" s="20"/>
    </row>
    <row r="25" spans="1:6" ht="15.6" x14ac:dyDescent="0.25">
      <c r="A25" s="5">
        <v>12</v>
      </c>
      <c r="B25" s="5"/>
      <c r="C25" s="4" t="s">
        <v>16</v>
      </c>
      <c r="D25" s="21">
        <v>28732519.530000001</v>
      </c>
      <c r="E25" s="22"/>
      <c r="F25" s="23"/>
    </row>
    <row r="26" spans="1:6" ht="15.6" x14ac:dyDescent="0.25">
      <c r="A26" s="24">
        <v>13</v>
      </c>
      <c r="B26" s="24"/>
      <c r="C26" s="25" t="s">
        <v>17</v>
      </c>
      <c r="D26" s="26">
        <v>3.1710000000000002E-3</v>
      </c>
      <c r="E26" s="22"/>
    </row>
    <row r="27" spans="1:6" ht="15.6" x14ac:dyDescent="0.25">
      <c r="A27" s="24">
        <v>14</v>
      </c>
      <c r="B27" s="5"/>
      <c r="C27" s="4" t="s">
        <v>18</v>
      </c>
      <c r="D27" s="27">
        <v>746977546.70000005</v>
      </c>
      <c r="E27" s="22"/>
    </row>
    <row r="28" spans="1:6" ht="15.6" x14ac:dyDescent="0.25">
      <c r="A28" s="5">
        <v>15</v>
      </c>
      <c r="B28" s="5"/>
      <c r="C28" s="25" t="s">
        <v>19</v>
      </c>
      <c r="D28" s="26">
        <v>5.092816E-2</v>
      </c>
      <c r="E28" s="22"/>
    </row>
    <row r="29" spans="1:6" ht="15.6" x14ac:dyDescent="0.25">
      <c r="A29" s="28">
        <v>16</v>
      </c>
      <c r="B29" s="5"/>
      <c r="C29" s="4" t="s">
        <v>20</v>
      </c>
      <c r="D29" s="27">
        <v>0</v>
      </c>
      <c r="E29" s="22"/>
    </row>
    <row r="30" spans="1:6" ht="15.6" x14ac:dyDescent="0.25">
      <c r="A30" s="28">
        <v>17</v>
      </c>
      <c r="B30" s="5"/>
      <c r="C30" s="1" t="s">
        <v>21</v>
      </c>
      <c r="D30" s="29">
        <v>0</v>
      </c>
      <c r="E30" s="22"/>
    </row>
    <row r="31" spans="1:6" ht="15.6" x14ac:dyDescent="0.25">
      <c r="A31" s="28">
        <v>18</v>
      </c>
      <c r="B31" s="5"/>
      <c r="C31" s="1" t="s">
        <v>22</v>
      </c>
      <c r="D31" s="30">
        <v>758547369.58000004</v>
      </c>
      <c r="E31" s="22"/>
    </row>
    <row r="32" spans="1:6" ht="15.6" x14ac:dyDescent="0.25">
      <c r="A32" s="28">
        <v>19</v>
      </c>
      <c r="B32" s="5"/>
      <c r="C32" s="4" t="s">
        <v>23</v>
      </c>
      <c r="D32" s="29">
        <v>0.105</v>
      </c>
      <c r="E32" s="22"/>
    </row>
    <row r="33" spans="1:8" ht="15.6" x14ac:dyDescent="0.25">
      <c r="A33" s="31">
        <v>20</v>
      </c>
      <c r="B33" s="5"/>
      <c r="C33" s="32" t="s">
        <v>29</v>
      </c>
      <c r="D33" s="33">
        <v>139320819.81999999</v>
      </c>
      <c r="E33" s="34"/>
    </row>
    <row r="34" spans="1:8" x14ac:dyDescent="0.25">
      <c r="C34" s="4"/>
      <c r="D34" s="35"/>
    </row>
    <row r="35" spans="1:8" x14ac:dyDescent="0.25">
      <c r="A35" s="28">
        <v>21</v>
      </c>
      <c r="B35" s="5"/>
      <c r="C35" s="4" t="s">
        <v>24</v>
      </c>
      <c r="D35" s="3">
        <f>IF(D25&lt;D33,D25/D33,1)</f>
        <v>0.20623277674594437</v>
      </c>
    </row>
    <row r="36" spans="1:8" x14ac:dyDescent="0.25">
      <c r="A36" s="28">
        <v>22</v>
      </c>
      <c r="B36" s="28"/>
      <c r="C36" s="4" t="s">
        <v>25</v>
      </c>
      <c r="D36" s="3">
        <f>1-D35</f>
        <v>0.79376722325405558</v>
      </c>
    </row>
    <row r="37" spans="1:8" x14ac:dyDescent="0.25">
      <c r="A37" s="28">
        <v>23</v>
      </c>
      <c r="B37" s="28"/>
      <c r="C37" s="4" t="s">
        <v>26</v>
      </c>
      <c r="D37" s="36">
        <f>D27+D29+D31</f>
        <v>1505524916.2800002</v>
      </c>
    </row>
    <row r="38" spans="1:8" x14ac:dyDescent="0.25">
      <c r="C38" s="4"/>
    </row>
    <row r="41" spans="1:8" x14ac:dyDescent="0.25">
      <c r="A41" s="37"/>
      <c r="C41"/>
      <c r="D41"/>
      <c r="E41"/>
      <c r="F41"/>
      <c r="G41"/>
      <c r="H41"/>
    </row>
    <row r="42" spans="1:8" x14ac:dyDescent="0.25">
      <c r="A42" s="38"/>
      <c r="C42"/>
      <c r="D42"/>
      <c r="E42"/>
      <c r="F42"/>
      <c r="G42"/>
      <c r="H42"/>
    </row>
    <row r="43" spans="1:8" x14ac:dyDescent="0.25">
      <c r="A43" s="39"/>
      <c r="C43"/>
      <c r="D43"/>
      <c r="E43"/>
      <c r="F43"/>
      <c r="G43"/>
      <c r="H43"/>
    </row>
    <row r="44" spans="1:8" x14ac:dyDescent="0.25">
      <c r="A44" s="24"/>
      <c r="C44" s="40"/>
      <c r="D44"/>
      <c r="E44"/>
      <c r="F44"/>
      <c r="G44"/>
      <c r="H44"/>
    </row>
    <row r="45" spans="1:8" x14ac:dyDescent="0.25">
      <c r="A45" s="24"/>
      <c r="C45" s="40"/>
      <c r="D45"/>
      <c r="E45"/>
      <c r="F45"/>
      <c r="G45"/>
      <c r="H45"/>
    </row>
    <row r="46" spans="1:8" x14ac:dyDescent="0.25">
      <c r="A46" s="24"/>
      <c r="C46" s="40"/>
      <c r="D46"/>
      <c r="E46"/>
      <c r="F46"/>
      <c r="G46"/>
      <c r="H46"/>
    </row>
    <row r="47" spans="1:8" x14ac:dyDescent="0.25">
      <c r="A47" s="24"/>
      <c r="C47" s="40"/>
      <c r="D47"/>
      <c r="E47"/>
      <c r="F47"/>
      <c r="G47"/>
      <c r="H47"/>
    </row>
    <row r="48" spans="1:8" x14ac:dyDescent="0.25">
      <c r="A48" s="24"/>
      <c r="C48" s="40"/>
      <c r="D48"/>
      <c r="E48"/>
      <c r="F48"/>
      <c r="G48"/>
      <c r="H48"/>
    </row>
    <row r="49" spans="1:8" x14ac:dyDescent="0.25">
      <c r="A49" s="24"/>
      <c r="C49" s="40"/>
      <c r="D49"/>
      <c r="E49"/>
      <c r="F49"/>
      <c r="G49"/>
      <c r="H49"/>
    </row>
    <row r="50" spans="1:8" x14ac:dyDescent="0.25">
      <c r="A50" s="24"/>
      <c r="C50" s="40"/>
      <c r="D50"/>
      <c r="E50"/>
      <c r="F50"/>
      <c r="G50"/>
      <c r="H50"/>
    </row>
    <row r="51" spans="1:8" x14ac:dyDescent="0.25">
      <c r="A51" s="24"/>
      <c r="D51"/>
      <c r="E51"/>
      <c r="F51"/>
      <c r="G51"/>
      <c r="H51"/>
    </row>
    <row r="52" spans="1:8" x14ac:dyDescent="0.25">
      <c r="A52" s="24"/>
      <c r="C52" s="41"/>
      <c r="D52"/>
      <c r="E52"/>
      <c r="F52"/>
      <c r="G52"/>
      <c r="H52"/>
    </row>
    <row r="53" spans="1:8" x14ac:dyDescent="0.25">
      <c r="C53"/>
      <c r="D53"/>
      <c r="E53"/>
      <c r="F53"/>
      <c r="G53"/>
      <c r="H53"/>
    </row>
    <row r="54" spans="1:8" x14ac:dyDescent="0.25">
      <c r="C54"/>
      <c r="D54"/>
      <c r="E54"/>
      <c r="F54"/>
      <c r="G54"/>
      <c r="H54"/>
    </row>
    <row r="55" spans="1:8" x14ac:dyDescent="0.25">
      <c r="C55"/>
      <c r="D55"/>
      <c r="E55"/>
      <c r="F55"/>
      <c r="G55"/>
      <c r="H55"/>
    </row>
    <row r="56" spans="1:8" x14ac:dyDescent="0.25">
      <c r="C56"/>
      <c r="D56"/>
      <c r="E56"/>
      <c r="F56"/>
      <c r="G56"/>
      <c r="H56"/>
    </row>
    <row r="57" spans="1:8" x14ac:dyDescent="0.25">
      <c r="C57"/>
      <c r="D57"/>
      <c r="E57"/>
      <c r="F57"/>
      <c r="G57"/>
      <c r="H57"/>
    </row>
    <row r="58" spans="1:8" x14ac:dyDescent="0.25">
      <c r="C58"/>
      <c r="D58"/>
      <c r="E58"/>
      <c r="F58"/>
      <c r="G58"/>
      <c r="H58"/>
    </row>
    <row r="59" spans="1:8" x14ac:dyDescent="0.25">
      <c r="C59"/>
      <c r="D59"/>
      <c r="E59"/>
      <c r="F59"/>
      <c r="G59"/>
      <c r="H59"/>
    </row>
    <row r="60" spans="1:8" x14ac:dyDescent="0.25">
      <c r="C60"/>
      <c r="D60"/>
      <c r="E60"/>
      <c r="F60"/>
      <c r="G60"/>
      <c r="H60"/>
    </row>
    <row r="61" spans="1:8" x14ac:dyDescent="0.25">
      <c r="C61"/>
      <c r="D61"/>
      <c r="E61"/>
      <c r="F61"/>
      <c r="G61"/>
      <c r="H61"/>
    </row>
    <row r="62" spans="1:8" x14ac:dyDescent="0.25">
      <c r="C62"/>
      <c r="D62"/>
      <c r="E62"/>
      <c r="F62"/>
      <c r="G62"/>
      <c r="H62"/>
    </row>
    <row r="63" spans="1:8" x14ac:dyDescent="0.25">
      <c r="C63"/>
      <c r="D63"/>
      <c r="E63"/>
      <c r="F63"/>
      <c r="G63"/>
      <c r="H63"/>
    </row>
    <row r="64" spans="1:8" x14ac:dyDescent="0.25">
      <c r="C64"/>
      <c r="D64"/>
      <c r="E64"/>
      <c r="F64"/>
      <c r="G64"/>
      <c r="H64"/>
    </row>
    <row r="65" spans="3:8" x14ac:dyDescent="0.25">
      <c r="C65"/>
      <c r="D65"/>
      <c r="E65"/>
      <c r="F65"/>
      <c r="G65"/>
      <c r="H65"/>
    </row>
    <row r="66" spans="3:8" x14ac:dyDescent="0.25">
      <c r="C66"/>
      <c r="D66"/>
      <c r="E66"/>
      <c r="F66"/>
      <c r="G66"/>
      <c r="H66"/>
    </row>
    <row r="67" spans="3:8" x14ac:dyDescent="0.25">
      <c r="C67"/>
      <c r="D67"/>
      <c r="E67"/>
      <c r="F67"/>
      <c r="G67"/>
      <c r="H67"/>
    </row>
    <row r="68" spans="3:8" x14ac:dyDescent="0.25">
      <c r="C68"/>
      <c r="D68"/>
      <c r="E68"/>
      <c r="F68"/>
      <c r="G68"/>
      <c r="H68"/>
    </row>
    <row r="69" spans="3:8" x14ac:dyDescent="0.25">
      <c r="C69"/>
      <c r="D69"/>
      <c r="E69"/>
      <c r="F69"/>
      <c r="G69"/>
      <c r="H69"/>
    </row>
    <row r="70" spans="3:8" x14ac:dyDescent="0.25">
      <c r="C70"/>
      <c r="D70"/>
      <c r="E70"/>
      <c r="F70"/>
      <c r="G70"/>
      <c r="H70"/>
    </row>
    <row r="71" spans="3:8" x14ac:dyDescent="0.25">
      <c r="C71"/>
      <c r="D71"/>
      <c r="E71"/>
      <c r="F71"/>
      <c r="G71"/>
      <c r="H71"/>
    </row>
    <row r="72" spans="3:8" x14ac:dyDescent="0.25">
      <c r="C72"/>
      <c r="D72"/>
      <c r="E72"/>
      <c r="F72"/>
      <c r="G72"/>
      <c r="H72"/>
    </row>
    <row r="73" spans="3:8" x14ac:dyDescent="0.25">
      <c r="C73"/>
      <c r="D73"/>
      <c r="E73"/>
      <c r="F73"/>
      <c r="G73"/>
      <c r="H73"/>
    </row>
    <row r="74" spans="3:8" x14ac:dyDescent="0.25">
      <c r="G74" s="4"/>
    </row>
    <row r="75" spans="3:8" x14ac:dyDescent="0.25">
      <c r="G75" s="4"/>
    </row>
    <row r="76" spans="3:8" x14ac:dyDescent="0.25">
      <c r="G76" s="4"/>
    </row>
    <row r="77" spans="3:8" x14ac:dyDescent="0.25">
      <c r="G77" s="4"/>
    </row>
    <row r="78" spans="3:8" x14ac:dyDescent="0.25">
      <c r="G78" s="4"/>
    </row>
    <row r="79" spans="3:8" x14ac:dyDescent="0.25">
      <c r="G79" s="4"/>
    </row>
    <row r="80" spans="3:8" x14ac:dyDescent="0.25">
      <c r="G80" s="4"/>
    </row>
    <row r="81" spans="6:8" x14ac:dyDescent="0.25">
      <c r="G81" s="4"/>
    </row>
    <row r="82" spans="6:8" x14ac:dyDescent="0.25">
      <c r="G82" s="4"/>
    </row>
    <row r="83" spans="6:8" x14ac:dyDescent="0.25">
      <c r="G83" s="4"/>
    </row>
    <row r="84" spans="6:8" x14ac:dyDescent="0.25">
      <c r="G84" s="4"/>
    </row>
    <row r="85" spans="6:8" x14ac:dyDescent="0.25">
      <c r="G85" s="4"/>
    </row>
    <row r="86" spans="6:8" x14ac:dyDescent="0.25">
      <c r="G86" s="4"/>
    </row>
    <row r="87" spans="6:8" x14ac:dyDescent="0.25">
      <c r="G87" s="4"/>
    </row>
    <row r="88" spans="6:8" x14ac:dyDescent="0.25">
      <c r="G88" s="4"/>
    </row>
    <row r="89" spans="6:8" x14ac:dyDescent="0.25">
      <c r="G89" s="4"/>
    </row>
    <row r="90" spans="6:8" x14ac:dyDescent="0.25">
      <c r="F90" s="42"/>
    </row>
    <row r="91" spans="6:8" x14ac:dyDescent="0.25">
      <c r="F91" s="42"/>
      <c r="G91" s="42"/>
      <c r="H91" s="42"/>
    </row>
    <row r="92" spans="6:8" x14ac:dyDescent="0.25">
      <c r="F92" s="42"/>
      <c r="G92" s="42"/>
      <c r="H92" s="42"/>
    </row>
    <row r="93" spans="6:8" x14ac:dyDescent="0.25">
      <c r="F93" s="42"/>
      <c r="G93" s="42"/>
      <c r="H93" s="42"/>
    </row>
    <row r="94" spans="6:8" x14ac:dyDescent="0.25">
      <c r="G94" s="4"/>
      <c r="H94" s="3"/>
    </row>
    <row r="111" spans="7:7" x14ac:dyDescent="0.25">
      <c r="G111" s="42"/>
    </row>
    <row r="112" spans="7:7" x14ac:dyDescent="0.25">
      <c r="G112" s="42"/>
    </row>
    <row r="113" spans="6:7" x14ac:dyDescent="0.25">
      <c r="G113" s="42"/>
    </row>
    <row r="114" spans="6:7" x14ac:dyDescent="0.25">
      <c r="G114" s="42"/>
    </row>
    <row r="115" spans="6:7" x14ac:dyDescent="0.25">
      <c r="G115" s="42"/>
    </row>
    <row r="116" spans="6:7" x14ac:dyDescent="0.25">
      <c r="G116" s="42"/>
    </row>
    <row r="117" spans="6:7" x14ac:dyDescent="0.25">
      <c r="G117" s="42"/>
    </row>
    <row r="118" spans="6:7" x14ac:dyDescent="0.25">
      <c r="G118" s="42"/>
    </row>
    <row r="119" spans="6:7" x14ac:dyDescent="0.25">
      <c r="G119" s="42"/>
    </row>
    <row r="120" spans="6:7" x14ac:dyDescent="0.25">
      <c r="G120" s="42"/>
    </row>
    <row r="121" spans="6:7" x14ac:dyDescent="0.25">
      <c r="G121" s="42"/>
    </row>
    <row r="122" spans="6:7" x14ac:dyDescent="0.25">
      <c r="G122" s="42"/>
    </row>
    <row r="123" spans="6:7" x14ac:dyDescent="0.25">
      <c r="F123" s="42"/>
      <c r="G123" s="42"/>
    </row>
    <row r="124" spans="6:7" x14ac:dyDescent="0.25">
      <c r="F124" s="42"/>
      <c r="G124" s="42"/>
    </row>
    <row r="125" spans="6:7" x14ac:dyDescent="0.25">
      <c r="F125" s="42"/>
      <c r="G125" s="42"/>
    </row>
  </sheetData>
  <mergeCells count="6">
    <mergeCell ref="I1:L1"/>
    <mergeCell ref="A2:E2"/>
    <mergeCell ref="I2:L2"/>
    <mergeCell ref="A5:E5"/>
    <mergeCell ref="I5:L5"/>
    <mergeCell ref="A6:E6"/>
  </mergeCells>
  <pageMargins left="0.75" right="0.75" top="1" bottom="1" header="0.5" footer="0.5"/>
  <pageSetup scale="84" orientation="portrait" r:id="rId1"/>
  <headerFooter alignWithMargins="0">
    <oddFooter>&amp;L&amp;Z&amp;F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5"/>
  <sheetViews>
    <sheetView workbookViewId="0">
      <selection activeCell="C4" sqref="C4"/>
    </sheetView>
  </sheetViews>
  <sheetFormatPr defaultRowHeight="13.2" x14ac:dyDescent="0.25"/>
  <cols>
    <col min="1" max="1" width="5.44140625" style="1" customWidth="1"/>
    <col min="2" max="2" width="1.6640625" style="1" customWidth="1"/>
    <col min="3" max="3" width="69.33203125" style="1" customWidth="1"/>
    <col min="4" max="4" width="14.44140625" style="1" customWidth="1"/>
    <col min="5" max="5" width="2.88671875" style="1" customWidth="1"/>
    <col min="6" max="6" width="11.44140625" style="1" customWidth="1"/>
    <col min="7" max="7" width="3.109375" style="3" customWidth="1"/>
    <col min="8" max="8" width="2.6640625" style="4" customWidth="1"/>
  </cols>
  <sheetData>
    <row r="1" spans="1:12" x14ac:dyDescent="0.25">
      <c r="F1" s="2"/>
      <c r="I1" s="47"/>
      <c r="J1" s="47"/>
      <c r="K1" s="47"/>
      <c r="L1" s="47"/>
    </row>
    <row r="2" spans="1:12" x14ac:dyDescent="0.25">
      <c r="A2" s="48" t="s">
        <v>27</v>
      </c>
      <c r="B2" s="48"/>
      <c r="C2" s="48"/>
      <c r="D2" s="48"/>
      <c r="E2" s="48"/>
      <c r="I2" s="47"/>
      <c r="J2" s="47"/>
      <c r="K2" s="47"/>
      <c r="L2" s="47"/>
    </row>
    <row r="3" spans="1:12" x14ac:dyDescent="0.25">
      <c r="A3" s="45"/>
      <c r="B3" s="45"/>
      <c r="C3" s="45" t="s">
        <v>30</v>
      </c>
      <c r="D3" s="45"/>
      <c r="E3" s="45"/>
      <c r="I3" s="46"/>
      <c r="J3" s="46"/>
      <c r="K3" s="46"/>
      <c r="L3" s="46"/>
    </row>
    <row r="4" spans="1:12" x14ac:dyDescent="0.25">
      <c r="A4" s="45"/>
      <c r="B4" s="45"/>
      <c r="C4" s="45" t="s">
        <v>32</v>
      </c>
      <c r="D4" s="45"/>
      <c r="E4" s="45"/>
      <c r="I4" s="46"/>
      <c r="J4" s="46"/>
      <c r="K4" s="46"/>
      <c r="L4" s="46"/>
    </row>
    <row r="5" spans="1:12" x14ac:dyDescent="0.25">
      <c r="A5" s="49" t="s">
        <v>28</v>
      </c>
      <c r="B5" s="49"/>
      <c r="C5" s="49"/>
      <c r="D5" s="49"/>
      <c r="E5" s="49"/>
      <c r="I5" s="47"/>
      <c r="J5" s="47"/>
      <c r="K5" s="47"/>
      <c r="L5" s="47"/>
    </row>
    <row r="6" spans="1:12" x14ac:dyDescent="0.25">
      <c r="A6" s="50">
        <v>41790</v>
      </c>
      <c r="B6" s="49"/>
      <c r="C6" s="49"/>
      <c r="D6" s="49"/>
      <c r="E6" s="49"/>
      <c r="F6" s="5"/>
      <c r="H6" s="5"/>
    </row>
    <row r="7" spans="1:12" x14ac:dyDescent="0.25">
      <c r="C7" s="6"/>
      <c r="H7" s="5"/>
    </row>
    <row r="8" spans="1:12" x14ac:dyDescent="0.25">
      <c r="A8" s="5" t="s">
        <v>0</v>
      </c>
      <c r="B8" s="5"/>
      <c r="F8" s="5"/>
      <c r="H8" s="5"/>
    </row>
    <row r="9" spans="1:12" x14ac:dyDescent="0.25">
      <c r="A9" s="7" t="s">
        <v>1</v>
      </c>
      <c r="B9" s="8"/>
      <c r="C9" s="9" t="s">
        <v>2</v>
      </c>
      <c r="D9" s="10" t="s">
        <v>3</v>
      </c>
    </row>
    <row r="10" spans="1:12" x14ac:dyDescent="0.25">
      <c r="A10" s="8"/>
      <c r="B10" s="8"/>
      <c r="C10" s="11"/>
      <c r="D10" s="11"/>
    </row>
    <row r="11" spans="1:12" x14ac:dyDescent="0.25">
      <c r="A11" s="8"/>
      <c r="B11" s="8"/>
      <c r="C11" s="11"/>
      <c r="D11" s="11"/>
    </row>
    <row r="12" spans="1:12" x14ac:dyDescent="0.25">
      <c r="A12" s="5">
        <v>1</v>
      </c>
      <c r="B12" s="5"/>
      <c r="C12" s="12" t="s">
        <v>4</v>
      </c>
    </row>
    <row r="13" spans="1:12" x14ac:dyDescent="0.25">
      <c r="A13" s="5">
        <v>2</v>
      </c>
      <c r="B13" s="5"/>
      <c r="C13" s="4" t="s">
        <v>5</v>
      </c>
      <c r="D13" s="3">
        <f>D26*D35+(D28*D27/D37)*D36</f>
        <v>1.9205759736203795E-2</v>
      </c>
    </row>
    <row r="14" spans="1:12" x14ac:dyDescent="0.25">
      <c r="A14" s="5">
        <v>3</v>
      </c>
      <c r="B14" s="5"/>
      <c r="C14" s="4" t="s">
        <v>6</v>
      </c>
      <c r="D14" s="3">
        <f>D36*(D30*D29/D37+D32*D31/D37)</f>
        <v>3.8970306763274926E-2</v>
      </c>
    </row>
    <row r="15" spans="1:12" ht="13.8" thickBot="1" x14ac:dyDescent="0.3">
      <c r="A15" s="5">
        <v>4</v>
      </c>
      <c r="B15" s="5"/>
      <c r="C15" s="4" t="s">
        <v>7</v>
      </c>
      <c r="D15" s="13">
        <f>D13+D14</f>
        <v>5.8176066499478721E-2</v>
      </c>
    </row>
    <row r="16" spans="1:12" ht="13.8" thickTop="1" x14ac:dyDescent="0.25">
      <c r="A16" s="5"/>
      <c r="B16" s="5"/>
      <c r="C16" s="4"/>
      <c r="D16" s="14"/>
    </row>
    <row r="17" spans="1:6" x14ac:dyDescent="0.25">
      <c r="A17" s="5">
        <v>5</v>
      </c>
      <c r="B17" s="5"/>
      <c r="C17" s="12" t="s">
        <v>8</v>
      </c>
      <c r="D17" s="14"/>
      <c r="F17" s="43" t="s">
        <v>9</v>
      </c>
    </row>
    <row r="18" spans="1:6" x14ac:dyDescent="0.25">
      <c r="A18" s="5">
        <v>6</v>
      </c>
      <c r="B18" s="5"/>
      <c r="C18" s="15" t="s">
        <v>10</v>
      </c>
      <c r="D18" s="16">
        <f>ROUND((D13/2)+((1+D13/2)*D13/2),8)</f>
        <v>1.9297979999999999E-2</v>
      </c>
      <c r="F18" s="44">
        <f>(1+D18)^(1/12)-1</f>
        <v>1.5941138706487834E-3</v>
      </c>
    </row>
    <row r="19" spans="1:6" x14ac:dyDescent="0.25">
      <c r="A19" s="5">
        <v>7</v>
      </c>
      <c r="B19" s="5"/>
      <c r="C19" s="15" t="s">
        <v>11</v>
      </c>
      <c r="D19" s="16">
        <f>ROUND((D14/2)+((1+D14/2)*D14/2),8)</f>
        <v>3.934998E-2</v>
      </c>
      <c r="F19" s="44">
        <f>(1+D19)^(1/12)-1</f>
        <v>3.2214693583252352E-3</v>
      </c>
    </row>
    <row r="20" spans="1:6" ht="13.8" thickBot="1" x14ac:dyDescent="0.3">
      <c r="A20" s="5">
        <v>8</v>
      </c>
      <c r="B20" s="5"/>
      <c r="C20" s="17" t="s">
        <v>12</v>
      </c>
      <c r="D20" s="18">
        <f>D18+D19</f>
        <v>5.8647959999999999E-2</v>
      </c>
    </row>
    <row r="21" spans="1:6" ht="13.8" thickTop="1" x14ac:dyDescent="0.25">
      <c r="A21" s="5"/>
      <c r="B21" s="5"/>
      <c r="C21" s="4"/>
      <c r="D21" s="14"/>
    </row>
    <row r="22" spans="1:6" ht="13.8" x14ac:dyDescent="0.3">
      <c r="A22" s="5">
        <v>9</v>
      </c>
      <c r="B22" s="5"/>
      <c r="C22" s="19" t="s">
        <v>13</v>
      </c>
      <c r="F22" s="20"/>
    </row>
    <row r="23" spans="1:6" x14ac:dyDescent="0.25">
      <c r="A23" s="5">
        <v>10</v>
      </c>
      <c r="B23" s="5"/>
      <c r="C23" s="4" t="s">
        <v>14</v>
      </c>
      <c r="D23" s="20"/>
    </row>
    <row r="24" spans="1:6" x14ac:dyDescent="0.25">
      <c r="A24" s="5">
        <v>11</v>
      </c>
      <c r="B24" s="5"/>
      <c r="C24" s="4" t="s">
        <v>15</v>
      </c>
      <c r="D24" s="20"/>
    </row>
    <row r="25" spans="1:6" ht="15.6" x14ac:dyDescent="0.25">
      <c r="A25" s="5">
        <v>12</v>
      </c>
      <c r="B25" s="5"/>
      <c r="C25" s="4" t="s">
        <v>16</v>
      </c>
      <c r="D25" s="21">
        <v>38596192.340000004</v>
      </c>
      <c r="E25" s="22"/>
      <c r="F25" s="23"/>
    </row>
    <row r="26" spans="1:6" ht="15.6" x14ac:dyDescent="0.25">
      <c r="A26" s="24">
        <v>13</v>
      </c>
      <c r="B26" s="24"/>
      <c r="C26" s="25" t="s">
        <v>17</v>
      </c>
      <c r="D26" s="26">
        <v>2.745E-3</v>
      </c>
      <c r="E26" s="22"/>
    </row>
    <row r="27" spans="1:6" ht="15.6" x14ac:dyDescent="0.25">
      <c r="A27" s="24">
        <v>14</v>
      </c>
      <c r="B27" s="5"/>
      <c r="C27" s="4" t="s">
        <v>18</v>
      </c>
      <c r="D27" s="27">
        <v>747019616.25</v>
      </c>
      <c r="E27" s="22"/>
    </row>
    <row r="28" spans="1:6" ht="15.6" x14ac:dyDescent="0.25">
      <c r="A28" s="5">
        <v>15</v>
      </c>
      <c r="B28" s="5"/>
      <c r="C28" s="25" t="s">
        <v>19</v>
      </c>
      <c r="D28" s="26">
        <v>5.0826469999999999E-2</v>
      </c>
      <c r="E28" s="22"/>
    </row>
    <row r="29" spans="1:6" ht="15.6" x14ac:dyDescent="0.25">
      <c r="A29" s="28">
        <v>16</v>
      </c>
      <c r="B29" s="5"/>
      <c r="C29" s="4" t="s">
        <v>20</v>
      </c>
      <c r="D29" s="27">
        <v>0</v>
      </c>
      <c r="E29" s="22"/>
    </row>
    <row r="30" spans="1:6" ht="15.6" x14ac:dyDescent="0.25">
      <c r="A30" s="28">
        <v>17</v>
      </c>
      <c r="B30" s="5"/>
      <c r="C30" s="1" t="s">
        <v>21</v>
      </c>
      <c r="D30" s="29">
        <v>0</v>
      </c>
      <c r="E30" s="22"/>
    </row>
    <row r="31" spans="1:6" ht="15.6" x14ac:dyDescent="0.25">
      <c r="A31" s="28">
        <v>18</v>
      </c>
      <c r="B31" s="5"/>
      <c r="C31" s="1" t="s">
        <v>22</v>
      </c>
      <c r="D31" s="30">
        <v>762647584.45000005</v>
      </c>
      <c r="E31" s="22"/>
    </row>
    <row r="32" spans="1:6" ht="15.6" x14ac:dyDescent="0.25">
      <c r="A32" s="28">
        <v>19</v>
      </c>
      <c r="B32" s="5"/>
      <c r="C32" s="4" t="s">
        <v>23</v>
      </c>
      <c r="D32" s="29">
        <v>0.105</v>
      </c>
      <c r="E32" s="22"/>
    </row>
    <row r="33" spans="1:8" ht="15.6" x14ac:dyDescent="0.25">
      <c r="A33" s="31">
        <v>20</v>
      </c>
      <c r="B33" s="5"/>
      <c r="C33" s="32" t="s">
        <v>29</v>
      </c>
      <c r="D33" s="33">
        <v>145473712.18000001</v>
      </c>
      <c r="E33" s="34"/>
    </row>
    <row r="34" spans="1:8" x14ac:dyDescent="0.25">
      <c r="C34" s="4"/>
      <c r="D34" s="35"/>
    </row>
    <row r="35" spans="1:8" x14ac:dyDescent="0.25">
      <c r="A35" s="28">
        <v>21</v>
      </c>
      <c r="B35" s="5"/>
      <c r="C35" s="4" t="s">
        <v>24</v>
      </c>
      <c r="D35" s="3">
        <f>IF(D25&lt;D33,D25/D33,1)</f>
        <v>0.26531386160163084</v>
      </c>
    </row>
    <row r="36" spans="1:8" x14ac:dyDescent="0.25">
      <c r="A36" s="28">
        <v>22</v>
      </c>
      <c r="B36" s="28"/>
      <c r="C36" s="4" t="s">
        <v>25</v>
      </c>
      <c r="D36" s="3">
        <f>1-D35</f>
        <v>0.73468613839836916</v>
      </c>
    </row>
    <row r="37" spans="1:8" x14ac:dyDescent="0.25">
      <c r="A37" s="28">
        <v>23</v>
      </c>
      <c r="B37" s="28"/>
      <c r="C37" s="4" t="s">
        <v>26</v>
      </c>
      <c r="D37" s="36">
        <f>D27+D29+D31</f>
        <v>1509667200.7</v>
      </c>
    </row>
    <row r="38" spans="1:8" x14ac:dyDescent="0.25">
      <c r="C38" s="4"/>
    </row>
    <row r="41" spans="1:8" x14ac:dyDescent="0.25">
      <c r="A41" s="37"/>
      <c r="C41"/>
      <c r="D41"/>
      <c r="E41"/>
      <c r="F41"/>
      <c r="G41"/>
      <c r="H41"/>
    </row>
    <row r="42" spans="1:8" x14ac:dyDescent="0.25">
      <c r="A42" s="38"/>
      <c r="C42"/>
      <c r="D42"/>
      <c r="E42"/>
      <c r="F42"/>
      <c r="G42"/>
      <c r="H42"/>
    </row>
    <row r="43" spans="1:8" x14ac:dyDescent="0.25">
      <c r="A43" s="39"/>
      <c r="C43"/>
      <c r="D43"/>
      <c r="E43"/>
      <c r="F43"/>
      <c r="G43"/>
      <c r="H43"/>
    </row>
    <row r="44" spans="1:8" x14ac:dyDescent="0.25">
      <c r="A44" s="24"/>
      <c r="C44" s="40"/>
      <c r="D44"/>
      <c r="E44"/>
      <c r="F44"/>
      <c r="G44"/>
      <c r="H44"/>
    </row>
    <row r="45" spans="1:8" x14ac:dyDescent="0.25">
      <c r="A45" s="24"/>
      <c r="C45" s="40"/>
      <c r="D45"/>
      <c r="E45"/>
      <c r="F45"/>
      <c r="G45"/>
      <c r="H45"/>
    </row>
    <row r="46" spans="1:8" x14ac:dyDescent="0.25">
      <c r="A46" s="24"/>
      <c r="C46" s="40"/>
      <c r="D46"/>
      <c r="E46"/>
      <c r="F46"/>
      <c r="G46"/>
      <c r="H46"/>
    </row>
    <row r="47" spans="1:8" x14ac:dyDescent="0.25">
      <c r="A47" s="24"/>
      <c r="C47" s="40"/>
      <c r="D47"/>
      <c r="E47"/>
      <c r="F47"/>
      <c r="G47"/>
      <c r="H47"/>
    </row>
    <row r="48" spans="1:8" x14ac:dyDescent="0.25">
      <c r="A48" s="24"/>
      <c r="C48" s="40"/>
      <c r="D48"/>
      <c r="E48"/>
      <c r="F48"/>
      <c r="G48"/>
      <c r="H48"/>
    </row>
    <row r="49" spans="1:8" x14ac:dyDescent="0.25">
      <c r="A49" s="24"/>
      <c r="C49" s="40"/>
      <c r="D49"/>
      <c r="E49"/>
      <c r="F49"/>
      <c r="G49"/>
      <c r="H49"/>
    </row>
    <row r="50" spans="1:8" x14ac:dyDescent="0.25">
      <c r="A50" s="24"/>
      <c r="C50" s="40"/>
      <c r="D50"/>
      <c r="E50"/>
      <c r="F50"/>
      <c r="G50"/>
      <c r="H50"/>
    </row>
    <row r="51" spans="1:8" x14ac:dyDescent="0.25">
      <c r="A51" s="24"/>
      <c r="D51"/>
      <c r="E51"/>
      <c r="F51"/>
      <c r="G51"/>
      <c r="H51"/>
    </row>
    <row r="52" spans="1:8" x14ac:dyDescent="0.25">
      <c r="A52" s="24"/>
      <c r="C52" s="41"/>
      <c r="D52"/>
      <c r="E52"/>
      <c r="F52"/>
      <c r="G52"/>
      <c r="H52"/>
    </row>
    <row r="53" spans="1:8" x14ac:dyDescent="0.25">
      <c r="C53"/>
      <c r="D53"/>
      <c r="E53"/>
      <c r="F53"/>
      <c r="G53"/>
      <c r="H53"/>
    </row>
    <row r="54" spans="1:8" x14ac:dyDescent="0.25">
      <c r="C54"/>
      <c r="D54"/>
      <c r="E54"/>
      <c r="F54"/>
      <c r="G54"/>
      <c r="H54"/>
    </row>
    <row r="55" spans="1:8" x14ac:dyDescent="0.25">
      <c r="C55"/>
      <c r="D55"/>
      <c r="E55"/>
      <c r="F55"/>
      <c r="G55"/>
      <c r="H55"/>
    </row>
    <row r="56" spans="1:8" x14ac:dyDescent="0.25">
      <c r="C56"/>
      <c r="D56"/>
      <c r="E56"/>
      <c r="F56"/>
      <c r="G56"/>
      <c r="H56"/>
    </row>
    <row r="57" spans="1:8" x14ac:dyDescent="0.25">
      <c r="C57"/>
      <c r="D57"/>
      <c r="E57"/>
      <c r="F57"/>
      <c r="G57"/>
      <c r="H57"/>
    </row>
    <row r="58" spans="1:8" x14ac:dyDescent="0.25">
      <c r="C58"/>
      <c r="D58"/>
      <c r="E58"/>
      <c r="F58"/>
      <c r="G58"/>
      <c r="H58"/>
    </row>
    <row r="59" spans="1:8" x14ac:dyDescent="0.25">
      <c r="C59"/>
      <c r="D59"/>
      <c r="E59"/>
      <c r="F59"/>
      <c r="G59"/>
      <c r="H59"/>
    </row>
    <row r="60" spans="1:8" x14ac:dyDescent="0.25">
      <c r="C60"/>
      <c r="D60"/>
      <c r="E60"/>
      <c r="F60"/>
      <c r="G60"/>
      <c r="H60"/>
    </row>
    <row r="61" spans="1:8" x14ac:dyDescent="0.25">
      <c r="C61"/>
      <c r="D61"/>
      <c r="E61"/>
      <c r="F61"/>
      <c r="G61"/>
      <c r="H61"/>
    </row>
    <row r="62" spans="1:8" x14ac:dyDescent="0.25">
      <c r="C62"/>
      <c r="D62"/>
      <c r="E62"/>
      <c r="F62"/>
      <c r="G62"/>
      <c r="H62"/>
    </row>
    <row r="63" spans="1:8" x14ac:dyDescent="0.25">
      <c r="C63"/>
      <c r="D63"/>
      <c r="E63"/>
      <c r="F63"/>
      <c r="G63"/>
      <c r="H63"/>
    </row>
    <row r="64" spans="1:8" x14ac:dyDescent="0.25">
      <c r="C64"/>
      <c r="D64"/>
      <c r="E64"/>
      <c r="F64"/>
      <c r="G64"/>
      <c r="H64"/>
    </row>
    <row r="65" spans="3:8" x14ac:dyDescent="0.25">
      <c r="C65"/>
      <c r="D65"/>
      <c r="E65"/>
      <c r="F65"/>
      <c r="G65"/>
      <c r="H65"/>
    </row>
    <row r="66" spans="3:8" x14ac:dyDescent="0.25">
      <c r="C66"/>
      <c r="D66"/>
      <c r="E66"/>
      <c r="F66"/>
      <c r="G66"/>
      <c r="H66"/>
    </row>
    <row r="67" spans="3:8" x14ac:dyDescent="0.25">
      <c r="C67"/>
      <c r="D67"/>
      <c r="E67"/>
      <c r="F67"/>
      <c r="G67"/>
      <c r="H67"/>
    </row>
    <row r="68" spans="3:8" x14ac:dyDescent="0.25">
      <c r="C68"/>
      <c r="D68"/>
      <c r="E68"/>
      <c r="F68"/>
      <c r="G68"/>
      <c r="H68"/>
    </row>
    <row r="69" spans="3:8" x14ac:dyDescent="0.25">
      <c r="C69"/>
      <c r="D69"/>
      <c r="E69"/>
      <c r="F69"/>
      <c r="G69"/>
      <c r="H69"/>
    </row>
    <row r="70" spans="3:8" x14ac:dyDescent="0.25">
      <c r="C70"/>
      <c r="D70"/>
      <c r="E70"/>
      <c r="F70"/>
      <c r="G70"/>
      <c r="H70"/>
    </row>
    <row r="71" spans="3:8" x14ac:dyDescent="0.25">
      <c r="C71"/>
      <c r="D71"/>
      <c r="E71"/>
      <c r="F71"/>
      <c r="G71"/>
      <c r="H71"/>
    </row>
    <row r="72" spans="3:8" x14ac:dyDescent="0.25">
      <c r="C72"/>
      <c r="D72"/>
      <c r="E72"/>
      <c r="F72"/>
      <c r="G72"/>
      <c r="H72"/>
    </row>
    <row r="73" spans="3:8" x14ac:dyDescent="0.25">
      <c r="C73"/>
      <c r="D73"/>
      <c r="E73"/>
      <c r="F73"/>
      <c r="G73"/>
      <c r="H73"/>
    </row>
    <row r="74" spans="3:8" x14ac:dyDescent="0.25">
      <c r="G74" s="4"/>
    </row>
    <row r="75" spans="3:8" x14ac:dyDescent="0.25">
      <c r="G75" s="4"/>
    </row>
    <row r="76" spans="3:8" x14ac:dyDescent="0.25">
      <c r="G76" s="4"/>
    </row>
    <row r="77" spans="3:8" x14ac:dyDescent="0.25">
      <c r="G77" s="4"/>
    </row>
    <row r="78" spans="3:8" x14ac:dyDescent="0.25">
      <c r="G78" s="4"/>
    </row>
    <row r="79" spans="3:8" x14ac:dyDescent="0.25">
      <c r="G79" s="4"/>
    </row>
    <row r="80" spans="3:8" x14ac:dyDescent="0.25">
      <c r="G80" s="4"/>
    </row>
    <row r="81" spans="6:8" x14ac:dyDescent="0.25">
      <c r="G81" s="4"/>
    </row>
    <row r="82" spans="6:8" x14ac:dyDescent="0.25">
      <c r="G82" s="4"/>
    </row>
    <row r="83" spans="6:8" x14ac:dyDescent="0.25">
      <c r="G83" s="4"/>
    </row>
    <row r="84" spans="6:8" x14ac:dyDescent="0.25">
      <c r="G84" s="4"/>
    </row>
    <row r="85" spans="6:8" x14ac:dyDescent="0.25">
      <c r="G85" s="4"/>
    </row>
    <row r="86" spans="6:8" x14ac:dyDescent="0.25">
      <c r="G86" s="4"/>
    </row>
    <row r="87" spans="6:8" x14ac:dyDescent="0.25">
      <c r="G87" s="4"/>
    </row>
    <row r="88" spans="6:8" x14ac:dyDescent="0.25">
      <c r="G88" s="4"/>
    </row>
    <row r="89" spans="6:8" x14ac:dyDescent="0.25">
      <c r="G89" s="4"/>
    </row>
    <row r="90" spans="6:8" x14ac:dyDescent="0.25">
      <c r="F90" s="42"/>
    </row>
    <row r="91" spans="6:8" x14ac:dyDescent="0.25">
      <c r="F91" s="42"/>
      <c r="G91" s="42"/>
      <c r="H91" s="42"/>
    </row>
    <row r="92" spans="6:8" x14ac:dyDescent="0.25">
      <c r="F92" s="42"/>
      <c r="G92" s="42"/>
      <c r="H92" s="42"/>
    </row>
    <row r="93" spans="6:8" x14ac:dyDescent="0.25">
      <c r="F93" s="42"/>
      <c r="G93" s="42"/>
      <c r="H93" s="42"/>
    </row>
    <row r="94" spans="6:8" x14ac:dyDescent="0.25">
      <c r="G94" s="4"/>
      <c r="H94" s="3"/>
    </row>
    <row r="111" spans="7:7" x14ac:dyDescent="0.25">
      <c r="G111" s="42"/>
    </row>
    <row r="112" spans="7:7" x14ac:dyDescent="0.25">
      <c r="G112" s="42"/>
    </row>
    <row r="113" spans="6:7" x14ac:dyDescent="0.25">
      <c r="G113" s="42"/>
    </row>
    <row r="114" spans="6:7" x14ac:dyDescent="0.25">
      <c r="G114" s="42"/>
    </row>
    <row r="115" spans="6:7" x14ac:dyDescent="0.25">
      <c r="G115" s="42"/>
    </row>
    <row r="116" spans="6:7" x14ac:dyDescent="0.25">
      <c r="G116" s="42"/>
    </row>
    <row r="117" spans="6:7" x14ac:dyDescent="0.25">
      <c r="G117" s="42"/>
    </row>
    <row r="118" spans="6:7" x14ac:dyDescent="0.25">
      <c r="G118" s="42"/>
    </row>
    <row r="119" spans="6:7" x14ac:dyDescent="0.25">
      <c r="G119" s="42"/>
    </row>
    <row r="120" spans="6:7" x14ac:dyDescent="0.25">
      <c r="G120" s="42"/>
    </row>
    <row r="121" spans="6:7" x14ac:dyDescent="0.25">
      <c r="G121" s="42"/>
    </row>
    <row r="122" spans="6:7" x14ac:dyDescent="0.25">
      <c r="G122" s="42"/>
    </row>
    <row r="123" spans="6:7" x14ac:dyDescent="0.25">
      <c r="F123" s="42"/>
      <c r="G123" s="42"/>
    </row>
    <row r="124" spans="6:7" x14ac:dyDescent="0.25">
      <c r="F124" s="42"/>
      <c r="G124" s="42"/>
    </row>
    <row r="125" spans="6:7" x14ac:dyDescent="0.25">
      <c r="F125" s="42"/>
      <c r="G125" s="42"/>
    </row>
  </sheetData>
  <mergeCells count="6">
    <mergeCell ref="I1:L1"/>
    <mergeCell ref="A2:E2"/>
    <mergeCell ref="I2:L2"/>
    <mergeCell ref="A5:E5"/>
    <mergeCell ref="I5:L5"/>
    <mergeCell ref="A6:E6"/>
  </mergeCells>
  <pageMargins left="0.75" right="0.75" top="1" bottom="1" header="0.5" footer="0.5"/>
  <pageSetup scale="84" orientation="portrait" r:id="rId1"/>
  <headerFooter alignWithMargins="0">
    <oddFooter>&amp;L&amp;Z&amp;F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5"/>
  <sheetViews>
    <sheetView workbookViewId="0">
      <selection activeCell="C4" sqref="C4"/>
    </sheetView>
  </sheetViews>
  <sheetFormatPr defaultRowHeight="13.2" x14ac:dyDescent="0.25"/>
  <cols>
    <col min="1" max="1" width="5.44140625" style="1" customWidth="1"/>
    <col min="2" max="2" width="1.6640625" style="1" customWidth="1"/>
    <col min="3" max="3" width="69.33203125" style="1" customWidth="1"/>
    <col min="4" max="4" width="14.44140625" style="1" customWidth="1"/>
    <col min="5" max="5" width="2.88671875" style="1" customWidth="1"/>
    <col min="6" max="6" width="11.44140625" style="1" customWidth="1"/>
    <col min="7" max="7" width="3.109375" style="3" customWidth="1"/>
    <col min="8" max="8" width="2.6640625" style="4" customWidth="1"/>
  </cols>
  <sheetData>
    <row r="1" spans="1:12" x14ac:dyDescent="0.25">
      <c r="F1" s="2"/>
      <c r="I1" s="47"/>
      <c r="J1" s="47"/>
      <c r="K1" s="47"/>
      <c r="L1" s="47"/>
    </row>
    <row r="2" spans="1:12" x14ac:dyDescent="0.25">
      <c r="A2" s="48" t="s">
        <v>27</v>
      </c>
      <c r="B2" s="48"/>
      <c r="C2" s="48"/>
      <c r="D2" s="48"/>
      <c r="E2" s="48"/>
      <c r="I2" s="47"/>
      <c r="J2" s="47"/>
      <c r="K2" s="47"/>
      <c r="L2" s="47"/>
    </row>
    <row r="3" spans="1:12" x14ac:dyDescent="0.25">
      <c r="A3" s="45"/>
      <c r="B3" s="45"/>
      <c r="C3" s="45" t="s">
        <v>30</v>
      </c>
      <c r="D3" s="45"/>
      <c r="E3" s="45"/>
      <c r="I3" s="46"/>
      <c r="J3" s="46"/>
      <c r="K3" s="46"/>
      <c r="L3" s="46"/>
    </row>
    <row r="4" spans="1:12" x14ac:dyDescent="0.25">
      <c r="A4" s="45"/>
      <c r="B4" s="45"/>
      <c r="C4" s="45" t="s">
        <v>32</v>
      </c>
      <c r="D4" s="45"/>
      <c r="E4" s="45"/>
      <c r="I4" s="46"/>
      <c r="J4" s="46"/>
      <c r="K4" s="46"/>
      <c r="L4" s="46"/>
    </row>
    <row r="5" spans="1:12" x14ac:dyDescent="0.25">
      <c r="A5" s="49" t="s">
        <v>28</v>
      </c>
      <c r="B5" s="49"/>
      <c r="C5" s="49"/>
      <c r="D5" s="49"/>
      <c r="E5" s="49"/>
      <c r="I5" s="47"/>
      <c r="J5" s="47"/>
      <c r="K5" s="47"/>
      <c r="L5" s="47"/>
    </row>
    <row r="6" spans="1:12" x14ac:dyDescent="0.25">
      <c r="A6" s="50">
        <v>41820</v>
      </c>
      <c r="B6" s="49"/>
      <c r="C6" s="49"/>
      <c r="D6" s="49"/>
      <c r="E6" s="49"/>
      <c r="F6" s="5"/>
      <c r="H6" s="5"/>
    </row>
    <row r="7" spans="1:12" x14ac:dyDescent="0.25">
      <c r="C7" s="6"/>
      <c r="H7" s="5"/>
    </row>
    <row r="8" spans="1:12" x14ac:dyDescent="0.25">
      <c r="A8" s="5" t="s">
        <v>0</v>
      </c>
      <c r="B8" s="5"/>
      <c r="F8" s="5"/>
      <c r="H8" s="5"/>
    </row>
    <row r="9" spans="1:12" x14ac:dyDescent="0.25">
      <c r="A9" s="7" t="s">
        <v>1</v>
      </c>
      <c r="B9" s="8"/>
      <c r="C9" s="9" t="s">
        <v>2</v>
      </c>
      <c r="D9" s="10" t="s">
        <v>3</v>
      </c>
    </row>
    <row r="10" spans="1:12" x14ac:dyDescent="0.25">
      <c r="A10" s="8"/>
      <c r="B10" s="8"/>
      <c r="C10" s="11"/>
      <c r="D10" s="11"/>
    </row>
    <row r="11" spans="1:12" x14ac:dyDescent="0.25">
      <c r="A11" s="8"/>
      <c r="B11" s="8"/>
      <c r="C11" s="11"/>
      <c r="D11" s="11"/>
    </row>
    <row r="12" spans="1:12" x14ac:dyDescent="0.25">
      <c r="A12" s="5">
        <v>1</v>
      </c>
      <c r="B12" s="5"/>
      <c r="C12" s="12" t="s">
        <v>4</v>
      </c>
    </row>
    <row r="13" spans="1:12" x14ac:dyDescent="0.25">
      <c r="A13" s="5">
        <v>2</v>
      </c>
      <c r="B13" s="5"/>
      <c r="C13" s="4" t="s">
        <v>5</v>
      </c>
      <c r="D13" s="3">
        <f>D26*D35+(D28*D27/D37)*D36</f>
        <v>2.1549375606159653E-2</v>
      </c>
    </row>
    <row r="14" spans="1:12" x14ac:dyDescent="0.25">
      <c r="A14" s="5">
        <v>3</v>
      </c>
      <c r="B14" s="5"/>
      <c r="C14" s="4" t="s">
        <v>6</v>
      </c>
      <c r="D14" s="3">
        <f>D36*(D30*D29/D37+D32*D31/D37)</f>
        <v>4.3873879729468615E-2</v>
      </c>
    </row>
    <row r="15" spans="1:12" ht="13.8" thickBot="1" x14ac:dyDescent="0.3">
      <c r="A15" s="5">
        <v>4</v>
      </c>
      <c r="B15" s="5"/>
      <c r="C15" s="4" t="s">
        <v>7</v>
      </c>
      <c r="D15" s="13">
        <f>D13+D14</f>
        <v>6.5423255335628261E-2</v>
      </c>
    </row>
    <row r="16" spans="1:12" ht="13.8" thickTop="1" x14ac:dyDescent="0.25">
      <c r="A16" s="5"/>
      <c r="B16" s="5"/>
      <c r="C16" s="4"/>
      <c r="D16" s="14"/>
    </row>
    <row r="17" spans="1:6" x14ac:dyDescent="0.25">
      <c r="A17" s="5">
        <v>5</v>
      </c>
      <c r="B17" s="5"/>
      <c r="C17" s="12" t="s">
        <v>8</v>
      </c>
      <c r="D17" s="14"/>
      <c r="F17" s="43" t="s">
        <v>9</v>
      </c>
    </row>
    <row r="18" spans="1:6" x14ac:dyDescent="0.25">
      <c r="A18" s="5">
        <v>6</v>
      </c>
      <c r="B18" s="5"/>
      <c r="C18" s="15" t="s">
        <v>10</v>
      </c>
      <c r="D18" s="16">
        <f>ROUND((D13/2)+((1+D13/2)*D13/2),8)</f>
        <v>2.1665469999999999E-2</v>
      </c>
      <c r="F18" s="44">
        <f>(1+D18)^(1/12)-1</f>
        <v>1.7877719480559051E-3</v>
      </c>
    </row>
    <row r="19" spans="1:6" x14ac:dyDescent="0.25">
      <c r="A19" s="5">
        <v>7</v>
      </c>
      <c r="B19" s="5"/>
      <c r="C19" s="15" t="s">
        <v>11</v>
      </c>
      <c r="D19" s="16">
        <f>ROUND((D14/2)+((1+D14/2)*D14/2),8)</f>
        <v>4.4355110000000003E-2</v>
      </c>
      <c r="F19" s="44">
        <f>(1+D19)^(1/12)-1</f>
        <v>3.6231791775320765E-3</v>
      </c>
    </row>
    <row r="20" spans="1:6" ht="13.8" thickBot="1" x14ac:dyDescent="0.3">
      <c r="A20" s="5">
        <v>8</v>
      </c>
      <c r="B20" s="5"/>
      <c r="C20" s="17" t="s">
        <v>12</v>
      </c>
      <c r="D20" s="18">
        <f>D18+D19</f>
        <v>6.6020579999999995E-2</v>
      </c>
    </row>
    <row r="21" spans="1:6" ht="13.8" thickTop="1" x14ac:dyDescent="0.25">
      <c r="A21" s="5"/>
      <c r="B21" s="5"/>
      <c r="C21" s="4"/>
      <c r="D21" s="14"/>
    </row>
    <row r="22" spans="1:6" ht="13.8" x14ac:dyDescent="0.3">
      <c r="A22" s="5">
        <v>9</v>
      </c>
      <c r="B22" s="5"/>
      <c r="C22" s="19" t="s">
        <v>13</v>
      </c>
      <c r="F22" s="20"/>
    </row>
    <row r="23" spans="1:6" x14ac:dyDescent="0.25">
      <c r="A23" s="5">
        <v>10</v>
      </c>
      <c r="B23" s="5"/>
      <c r="C23" s="4" t="s">
        <v>14</v>
      </c>
      <c r="D23" s="20"/>
    </row>
    <row r="24" spans="1:6" x14ac:dyDescent="0.25">
      <c r="A24" s="5">
        <v>11</v>
      </c>
      <c r="B24" s="5"/>
      <c r="C24" s="4" t="s">
        <v>15</v>
      </c>
      <c r="D24" s="20"/>
    </row>
    <row r="25" spans="1:6" ht="15.6" x14ac:dyDescent="0.25">
      <c r="A25" s="5">
        <v>12</v>
      </c>
      <c r="B25" s="5"/>
      <c r="C25" s="4" t="s">
        <v>16</v>
      </c>
      <c r="D25" s="21">
        <v>25142516.359999999</v>
      </c>
      <c r="E25" s="22"/>
      <c r="F25" s="23"/>
    </row>
    <row r="26" spans="1:6" ht="15.6" x14ac:dyDescent="0.25">
      <c r="A26" s="24">
        <v>13</v>
      </c>
      <c r="B26" s="24"/>
      <c r="C26" s="25" t="s">
        <v>17</v>
      </c>
      <c r="D26" s="26">
        <v>2.4989999999999999E-3</v>
      </c>
      <c r="E26" s="22"/>
    </row>
    <row r="27" spans="1:6" ht="15.6" x14ac:dyDescent="0.25">
      <c r="A27" s="24">
        <v>14</v>
      </c>
      <c r="B27" s="5"/>
      <c r="C27" s="4" t="s">
        <v>18</v>
      </c>
      <c r="D27" s="27">
        <v>747061685.82000005</v>
      </c>
      <c r="E27" s="22"/>
    </row>
    <row r="28" spans="1:6" ht="15.6" x14ac:dyDescent="0.25">
      <c r="A28" s="5">
        <v>15</v>
      </c>
      <c r="B28" s="5"/>
      <c r="C28" s="25" t="s">
        <v>19</v>
      </c>
      <c r="D28" s="26">
        <v>5.0949880000000003E-2</v>
      </c>
      <c r="E28" s="22"/>
    </row>
    <row r="29" spans="1:6" ht="15.6" x14ac:dyDescent="0.25">
      <c r="A29" s="28">
        <v>16</v>
      </c>
      <c r="B29" s="5"/>
      <c r="C29" s="4" t="s">
        <v>20</v>
      </c>
      <c r="D29" s="27">
        <v>0</v>
      </c>
      <c r="E29" s="22"/>
    </row>
    <row r="30" spans="1:6" ht="15.6" x14ac:dyDescent="0.25">
      <c r="A30" s="28">
        <v>17</v>
      </c>
      <c r="B30" s="5"/>
      <c r="C30" s="1" t="s">
        <v>21</v>
      </c>
      <c r="D30" s="29">
        <v>0</v>
      </c>
      <c r="E30" s="22"/>
    </row>
    <row r="31" spans="1:6" ht="15.6" x14ac:dyDescent="0.25">
      <c r="A31" s="28">
        <v>18</v>
      </c>
      <c r="B31" s="5"/>
      <c r="C31" s="1" t="s">
        <v>22</v>
      </c>
      <c r="D31" s="30">
        <v>752655209.26999998</v>
      </c>
      <c r="E31" s="22"/>
    </row>
    <row r="32" spans="1:6" ht="15.6" x14ac:dyDescent="0.25">
      <c r="A32" s="28">
        <v>19</v>
      </c>
      <c r="B32" s="5"/>
      <c r="C32" s="4" t="s">
        <v>23</v>
      </c>
      <c r="D32" s="29">
        <v>0.105</v>
      </c>
      <c r="E32" s="22"/>
    </row>
    <row r="33" spans="1:8" ht="15.6" x14ac:dyDescent="0.25">
      <c r="A33" s="31">
        <v>20</v>
      </c>
      <c r="B33" s="5"/>
      <c r="C33" s="32" t="s">
        <v>29</v>
      </c>
      <c r="D33" s="33">
        <v>150183144.69999999</v>
      </c>
      <c r="E33" s="34"/>
    </row>
    <row r="34" spans="1:8" x14ac:dyDescent="0.25">
      <c r="C34" s="4"/>
      <c r="D34" s="35"/>
    </row>
    <row r="35" spans="1:8" x14ac:dyDescent="0.25">
      <c r="A35" s="28">
        <v>21</v>
      </c>
      <c r="B35" s="5"/>
      <c r="C35" s="4" t="s">
        <v>24</v>
      </c>
      <c r="D35" s="3">
        <f>IF(D25&lt;D33,D25/D33,1)</f>
        <v>0.16741237114340435</v>
      </c>
    </row>
    <row r="36" spans="1:8" x14ac:dyDescent="0.25">
      <c r="A36" s="28">
        <v>22</v>
      </c>
      <c r="B36" s="28"/>
      <c r="C36" s="4" t="s">
        <v>25</v>
      </c>
      <c r="D36" s="3">
        <f>1-D35</f>
        <v>0.83258762885659565</v>
      </c>
    </row>
    <row r="37" spans="1:8" x14ac:dyDescent="0.25">
      <c r="A37" s="28">
        <v>23</v>
      </c>
      <c r="B37" s="28"/>
      <c r="C37" s="4" t="s">
        <v>26</v>
      </c>
      <c r="D37" s="36">
        <f>D27+D29+D31</f>
        <v>1499716895.0900002</v>
      </c>
    </row>
    <row r="38" spans="1:8" x14ac:dyDescent="0.25">
      <c r="C38" s="4"/>
    </row>
    <row r="41" spans="1:8" x14ac:dyDescent="0.25">
      <c r="A41" s="37"/>
      <c r="C41"/>
      <c r="D41"/>
      <c r="E41"/>
      <c r="F41"/>
      <c r="G41"/>
      <c r="H41"/>
    </row>
    <row r="42" spans="1:8" x14ac:dyDescent="0.25">
      <c r="A42" s="38"/>
      <c r="C42"/>
      <c r="D42"/>
      <c r="E42"/>
      <c r="F42"/>
      <c r="G42"/>
      <c r="H42"/>
    </row>
    <row r="43" spans="1:8" x14ac:dyDescent="0.25">
      <c r="A43" s="39"/>
      <c r="C43"/>
      <c r="D43"/>
      <c r="E43"/>
      <c r="F43"/>
      <c r="G43"/>
      <c r="H43"/>
    </row>
    <row r="44" spans="1:8" x14ac:dyDescent="0.25">
      <c r="A44" s="24"/>
      <c r="C44" s="40"/>
      <c r="D44"/>
      <c r="E44"/>
      <c r="F44"/>
      <c r="G44"/>
      <c r="H44"/>
    </row>
    <row r="45" spans="1:8" x14ac:dyDescent="0.25">
      <c r="A45" s="24"/>
      <c r="C45" s="40"/>
      <c r="D45"/>
      <c r="E45"/>
      <c r="F45"/>
      <c r="G45"/>
      <c r="H45"/>
    </row>
    <row r="46" spans="1:8" x14ac:dyDescent="0.25">
      <c r="A46" s="24"/>
      <c r="C46" s="40"/>
      <c r="D46"/>
      <c r="E46"/>
      <c r="F46"/>
      <c r="G46"/>
      <c r="H46"/>
    </row>
    <row r="47" spans="1:8" x14ac:dyDescent="0.25">
      <c r="A47" s="24"/>
      <c r="C47" s="40"/>
      <c r="D47"/>
      <c r="E47"/>
      <c r="F47"/>
      <c r="G47"/>
      <c r="H47"/>
    </row>
    <row r="48" spans="1:8" x14ac:dyDescent="0.25">
      <c r="A48" s="24"/>
      <c r="C48" s="40"/>
      <c r="D48"/>
      <c r="E48"/>
      <c r="F48"/>
      <c r="G48"/>
      <c r="H48"/>
    </row>
    <row r="49" spans="1:8" x14ac:dyDescent="0.25">
      <c r="A49" s="24"/>
      <c r="C49" s="40"/>
      <c r="D49"/>
      <c r="E49"/>
      <c r="F49"/>
      <c r="G49"/>
      <c r="H49"/>
    </row>
    <row r="50" spans="1:8" x14ac:dyDescent="0.25">
      <c r="A50" s="24"/>
      <c r="C50" s="40"/>
      <c r="D50"/>
      <c r="E50"/>
      <c r="F50"/>
      <c r="G50"/>
      <c r="H50"/>
    </row>
    <row r="51" spans="1:8" x14ac:dyDescent="0.25">
      <c r="A51" s="24"/>
      <c r="D51"/>
      <c r="E51"/>
      <c r="F51"/>
      <c r="G51"/>
      <c r="H51"/>
    </row>
    <row r="52" spans="1:8" x14ac:dyDescent="0.25">
      <c r="A52" s="24"/>
      <c r="C52" s="41"/>
      <c r="D52"/>
      <c r="E52"/>
      <c r="F52"/>
      <c r="G52"/>
      <c r="H52"/>
    </row>
    <row r="53" spans="1:8" x14ac:dyDescent="0.25">
      <c r="C53"/>
      <c r="D53"/>
      <c r="E53"/>
      <c r="F53"/>
      <c r="G53"/>
      <c r="H53"/>
    </row>
    <row r="54" spans="1:8" x14ac:dyDescent="0.25">
      <c r="C54"/>
      <c r="D54"/>
      <c r="E54"/>
      <c r="F54"/>
      <c r="G54"/>
      <c r="H54"/>
    </row>
    <row r="55" spans="1:8" x14ac:dyDescent="0.25">
      <c r="C55"/>
      <c r="D55"/>
      <c r="E55"/>
      <c r="F55"/>
      <c r="G55"/>
      <c r="H55"/>
    </row>
    <row r="56" spans="1:8" x14ac:dyDescent="0.25">
      <c r="C56"/>
      <c r="D56"/>
      <c r="E56"/>
      <c r="F56"/>
      <c r="G56"/>
      <c r="H56"/>
    </row>
    <row r="57" spans="1:8" x14ac:dyDescent="0.25">
      <c r="C57"/>
      <c r="D57"/>
      <c r="E57"/>
      <c r="F57"/>
      <c r="G57"/>
      <c r="H57"/>
    </row>
    <row r="58" spans="1:8" x14ac:dyDescent="0.25">
      <c r="C58"/>
      <c r="D58"/>
      <c r="E58"/>
      <c r="F58"/>
      <c r="G58"/>
      <c r="H58"/>
    </row>
    <row r="59" spans="1:8" x14ac:dyDescent="0.25">
      <c r="C59"/>
      <c r="D59"/>
      <c r="E59"/>
      <c r="F59"/>
      <c r="G59"/>
      <c r="H59"/>
    </row>
    <row r="60" spans="1:8" x14ac:dyDescent="0.25">
      <c r="C60"/>
      <c r="D60"/>
      <c r="E60"/>
      <c r="F60"/>
      <c r="G60"/>
      <c r="H60"/>
    </row>
    <row r="61" spans="1:8" x14ac:dyDescent="0.25">
      <c r="C61"/>
      <c r="D61"/>
      <c r="E61"/>
      <c r="F61"/>
      <c r="G61"/>
      <c r="H61"/>
    </row>
    <row r="62" spans="1:8" x14ac:dyDescent="0.25">
      <c r="C62"/>
      <c r="D62"/>
      <c r="E62"/>
      <c r="F62"/>
      <c r="G62"/>
      <c r="H62"/>
    </row>
    <row r="63" spans="1:8" x14ac:dyDescent="0.25">
      <c r="C63"/>
      <c r="D63"/>
      <c r="E63"/>
      <c r="F63"/>
      <c r="G63"/>
      <c r="H63"/>
    </row>
    <row r="64" spans="1:8" x14ac:dyDescent="0.25">
      <c r="C64"/>
      <c r="D64"/>
      <c r="E64"/>
      <c r="F64"/>
      <c r="G64"/>
      <c r="H64"/>
    </row>
    <row r="65" spans="3:8" x14ac:dyDescent="0.25">
      <c r="C65"/>
      <c r="D65"/>
      <c r="E65"/>
      <c r="F65"/>
      <c r="G65"/>
      <c r="H65"/>
    </row>
    <row r="66" spans="3:8" x14ac:dyDescent="0.25">
      <c r="C66"/>
      <c r="D66"/>
      <c r="E66"/>
      <c r="F66"/>
      <c r="G66"/>
      <c r="H66"/>
    </row>
    <row r="67" spans="3:8" x14ac:dyDescent="0.25">
      <c r="C67"/>
      <c r="D67"/>
      <c r="E67"/>
      <c r="F67"/>
      <c r="G67"/>
      <c r="H67"/>
    </row>
    <row r="68" spans="3:8" x14ac:dyDescent="0.25">
      <c r="C68"/>
      <c r="D68"/>
      <c r="E68"/>
      <c r="F68"/>
      <c r="G68"/>
      <c r="H68"/>
    </row>
    <row r="69" spans="3:8" x14ac:dyDescent="0.25">
      <c r="C69"/>
      <c r="D69"/>
      <c r="E69"/>
      <c r="F69"/>
      <c r="G69"/>
      <c r="H69"/>
    </row>
    <row r="70" spans="3:8" x14ac:dyDescent="0.25">
      <c r="C70"/>
      <c r="D70"/>
      <c r="E70"/>
      <c r="F70"/>
      <c r="G70"/>
      <c r="H70"/>
    </row>
    <row r="71" spans="3:8" x14ac:dyDescent="0.25">
      <c r="C71"/>
      <c r="D71"/>
      <c r="E71"/>
      <c r="F71"/>
      <c r="G71"/>
      <c r="H71"/>
    </row>
    <row r="72" spans="3:8" x14ac:dyDescent="0.25">
      <c r="C72"/>
      <c r="D72"/>
      <c r="E72"/>
      <c r="F72"/>
      <c r="G72"/>
      <c r="H72"/>
    </row>
    <row r="73" spans="3:8" x14ac:dyDescent="0.25">
      <c r="C73"/>
      <c r="D73"/>
      <c r="E73"/>
      <c r="F73"/>
      <c r="G73"/>
      <c r="H73"/>
    </row>
    <row r="74" spans="3:8" x14ac:dyDescent="0.25">
      <c r="G74" s="4"/>
    </row>
    <row r="75" spans="3:8" x14ac:dyDescent="0.25">
      <c r="G75" s="4"/>
    </row>
    <row r="76" spans="3:8" x14ac:dyDescent="0.25">
      <c r="G76" s="4"/>
    </row>
    <row r="77" spans="3:8" x14ac:dyDescent="0.25">
      <c r="G77" s="4"/>
    </row>
    <row r="78" spans="3:8" x14ac:dyDescent="0.25">
      <c r="G78" s="4"/>
    </row>
    <row r="79" spans="3:8" x14ac:dyDescent="0.25">
      <c r="G79" s="4"/>
    </row>
    <row r="80" spans="3:8" x14ac:dyDescent="0.25">
      <c r="G80" s="4"/>
    </row>
    <row r="81" spans="6:8" x14ac:dyDescent="0.25">
      <c r="G81" s="4"/>
    </row>
    <row r="82" spans="6:8" x14ac:dyDescent="0.25">
      <c r="G82" s="4"/>
    </row>
    <row r="83" spans="6:8" x14ac:dyDescent="0.25">
      <c r="G83" s="4"/>
    </row>
    <row r="84" spans="6:8" x14ac:dyDescent="0.25">
      <c r="G84" s="4"/>
    </row>
    <row r="85" spans="6:8" x14ac:dyDescent="0.25">
      <c r="G85" s="4"/>
    </row>
    <row r="86" spans="6:8" x14ac:dyDescent="0.25">
      <c r="G86" s="4"/>
    </row>
    <row r="87" spans="6:8" x14ac:dyDescent="0.25">
      <c r="G87" s="4"/>
    </row>
    <row r="88" spans="6:8" x14ac:dyDescent="0.25">
      <c r="G88" s="4"/>
    </row>
    <row r="89" spans="6:8" x14ac:dyDescent="0.25">
      <c r="G89" s="4"/>
    </row>
    <row r="90" spans="6:8" x14ac:dyDescent="0.25">
      <c r="F90" s="42"/>
    </row>
    <row r="91" spans="6:8" x14ac:dyDescent="0.25">
      <c r="F91" s="42"/>
      <c r="G91" s="42"/>
      <c r="H91" s="42"/>
    </row>
    <row r="92" spans="6:8" x14ac:dyDescent="0.25">
      <c r="F92" s="42"/>
      <c r="G92" s="42"/>
      <c r="H92" s="42"/>
    </row>
    <row r="93" spans="6:8" x14ac:dyDescent="0.25">
      <c r="F93" s="42"/>
      <c r="G93" s="42"/>
      <c r="H93" s="42"/>
    </row>
    <row r="94" spans="6:8" x14ac:dyDescent="0.25">
      <c r="G94" s="4"/>
      <c r="H94" s="3"/>
    </row>
    <row r="111" spans="7:7" x14ac:dyDescent="0.25">
      <c r="G111" s="42"/>
    </row>
    <row r="112" spans="7:7" x14ac:dyDescent="0.25">
      <c r="G112" s="42"/>
    </row>
    <row r="113" spans="6:7" x14ac:dyDescent="0.25">
      <c r="G113" s="42"/>
    </row>
    <row r="114" spans="6:7" x14ac:dyDescent="0.25">
      <c r="G114" s="42"/>
    </row>
    <row r="115" spans="6:7" x14ac:dyDescent="0.25">
      <c r="G115" s="42"/>
    </row>
    <row r="116" spans="6:7" x14ac:dyDescent="0.25">
      <c r="G116" s="42"/>
    </row>
    <row r="117" spans="6:7" x14ac:dyDescent="0.25">
      <c r="G117" s="42"/>
    </row>
    <row r="118" spans="6:7" x14ac:dyDescent="0.25">
      <c r="G118" s="42"/>
    </row>
    <row r="119" spans="6:7" x14ac:dyDescent="0.25">
      <c r="G119" s="42"/>
    </row>
    <row r="120" spans="6:7" x14ac:dyDescent="0.25">
      <c r="G120" s="42"/>
    </row>
    <row r="121" spans="6:7" x14ac:dyDescent="0.25">
      <c r="G121" s="42"/>
    </row>
    <row r="122" spans="6:7" x14ac:dyDescent="0.25">
      <c r="G122" s="42"/>
    </row>
    <row r="123" spans="6:7" x14ac:dyDescent="0.25">
      <c r="F123" s="42"/>
      <c r="G123" s="42"/>
    </row>
    <row r="124" spans="6:7" x14ac:dyDescent="0.25">
      <c r="F124" s="42"/>
      <c r="G124" s="42"/>
    </row>
    <row r="125" spans="6:7" x14ac:dyDescent="0.25">
      <c r="F125" s="42"/>
      <c r="G125" s="42"/>
    </row>
  </sheetData>
  <mergeCells count="6">
    <mergeCell ref="I1:L1"/>
    <mergeCell ref="A2:E2"/>
    <mergeCell ref="I2:L2"/>
    <mergeCell ref="A5:E5"/>
    <mergeCell ref="I5:L5"/>
    <mergeCell ref="A6:E6"/>
  </mergeCells>
  <pageMargins left="0.75" right="0.75" top="1" bottom="1" header="0.5" footer="0.5"/>
  <pageSetup scale="84" orientation="portrait" r:id="rId1"/>
  <headerFooter alignWithMargins="0"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Oct 2013</vt:lpstr>
      <vt:lpstr>Nov 2013</vt:lpstr>
      <vt:lpstr>Dec 2013</vt:lpstr>
      <vt:lpstr>Jan 2014</vt:lpstr>
      <vt:lpstr>Feb 2014</vt:lpstr>
      <vt:lpstr>Mar 2014</vt:lpstr>
      <vt:lpstr>Apr2014</vt:lpstr>
      <vt:lpstr>May 2014</vt:lpstr>
      <vt:lpstr>Jun 2014</vt:lpstr>
      <vt:lpstr>Jul 2014</vt:lpstr>
      <vt:lpstr>Aug 2014</vt:lpstr>
      <vt:lpstr>Sept 2014</vt:lpstr>
      <vt:lpstr>Apr2014!Print_Area</vt:lpstr>
      <vt:lpstr>'Aug 2014'!Print_Area</vt:lpstr>
      <vt:lpstr>'Dec 2013'!Print_Area</vt:lpstr>
      <vt:lpstr>'Feb 2014'!Print_Area</vt:lpstr>
      <vt:lpstr>'Jan 2014'!Print_Area</vt:lpstr>
      <vt:lpstr>'Jul 2014'!Print_Area</vt:lpstr>
      <vt:lpstr>'Jun 2014'!Print_Area</vt:lpstr>
      <vt:lpstr>'Mar 2014'!Print_Area</vt:lpstr>
      <vt:lpstr>'May 2014'!Print_Area</vt:lpstr>
      <vt:lpstr>'Nov 2013'!Print_Area</vt:lpstr>
      <vt:lpstr>'Oct 2013'!Print_Area</vt:lpstr>
      <vt:lpstr>'Sept 2014'!Print_Area</vt:lpstr>
    </vt:vector>
  </TitlesOfParts>
  <Company>AEP-IT-CPS 4/30/3-(8-835-3050)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AEP</dc:creator>
  <cp:lastModifiedBy>JMY</cp:lastModifiedBy>
  <cp:lastPrinted>2015-03-03T15:50:20Z</cp:lastPrinted>
  <dcterms:created xsi:type="dcterms:W3CDTF">2010-05-10T11:05:04Z</dcterms:created>
  <dcterms:modified xsi:type="dcterms:W3CDTF">2015-03-10T18:34:55Z</dcterms:modified>
</cp:coreProperties>
</file>