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1075" windowHeight="9525"/>
  </bookViews>
  <sheets>
    <sheet name="Annual" sheetId="5" r:id="rId1"/>
    <sheet name="Dividends To Parent" sheetId="2" r:id="rId2"/>
    <sheet name="equity infusion" sheetId="6" r:id="rId3"/>
  </sheets>
  <calcPr calcId="145621"/>
</workbook>
</file>

<file path=xl/calcChain.xml><?xml version="1.0" encoding="utf-8"?>
<calcChain xmlns="http://schemas.openxmlformats.org/spreadsheetml/2006/main">
  <c r="E11" i="5" l="1"/>
  <c r="D11" i="5"/>
  <c r="C11" i="5"/>
  <c r="E12" i="5"/>
  <c r="D12" i="5"/>
  <c r="C12" i="5"/>
  <c r="B12" i="5"/>
  <c r="B11" i="5"/>
  <c r="D11" i="2" l="1"/>
  <c r="C11" i="2"/>
  <c r="B11" i="2"/>
</calcChain>
</file>

<file path=xl/sharedStrings.xml><?xml version="1.0" encoding="utf-8"?>
<sst xmlns="http://schemas.openxmlformats.org/spreadsheetml/2006/main" count="64" uniqueCount="51">
  <si>
    <t>KY Aug 2014 Forecast (2015BP-Preliminary)- No RC</t>
  </si>
  <si>
    <t xml:space="preserve">     Total Dividend to pay Parent</t>
  </si>
  <si>
    <t xml:space="preserve">       Entity: LG&amp;E [Orig]</t>
  </si>
  <si>
    <t xml:space="preserve">    Line: AT:[     Total Dividend to pay Parent] </t>
  </si>
  <si>
    <t xml:space="preserve">Post from Report: Dividends To Parent (Low-Level Planning Entity) </t>
  </si>
  <si>
    <t>Credits</t>
  </si>
  <si>
    <t xml:space="preserve">       Entity: LG&amp;E [Lagged Cash]</t>
  </si>
  <si>
    <t>Debits</t>
  </si>
  <si>
    <t>Beginning Balance</t>
  </si>
  <si>
    <t>Input Dividend to Pay Parent (Enter quarterly)</t>
  </si>
  <si>
    <t>Dividend Based on Payout Ratio</t>
  </si>
  <si>
    <t>Payout Percent - Div to pay parent</t>
  </si>
  <si>
    <t>Income for dividend calc</t>
  </si>
  <si>
    <t>Income for dividends</t>
  </si>
  <si>
    <t>Income for dividends if negative income</t>
  </si>
  <si>
    <t>Net Income for Quarter or Year</t>
  </si>
  <si>
    <t>Dividends Paid to Parent:</t>
  </si>
  <si>
    <t>LG&amp;E </t>
  </si>
  <si>
    <t>Year 2014</t>
  </si>
  <si>
    <t>Year 2015</t>
  </si>
  <si>
    <t>Jan-Jun 2016</t>
  </si>
  <si>
    <t>2013</t>
  </si>
  <si>
    <t>2014</t>
  </si>
  <si>
    <t>2015</t>
  </si>
  <si>
    <t>Equity Infusions from Parent</t>
  </si>
  <si>
    <t>Dividends Paid to Parent</t>
  </si>
  <si>
    <t>this data is using the scenario sent to the rates department. The numbers differ a little from the official 2015BP due to removal of rate case revenue.</t>
  </si>
  <si>
    <t>2013*</t>
  </si>
  <si>
    <t>Per Financial Statements- 2013 10-K</t>
  </si>
  <si>
    <t>*Taken from above</t>
  </si>
  <si>
    <t>Qtr-1 2014</t>
  </si>
  <si>
    <t>Qtr-2 2014</t>
  </si>
  <si>
    <t>Qtr-3 2014</t>
  </si>
  <si>
    <t>Qtr-4 2014</t>
  </si>
  <si>
    <t>Qtr-1 2015</t>
  </si>
  <si>
    <t>Qtr-2 2015</t>
  </si>
  <si>
    <t>Qtr-3 2015</t>
  </si>
  <si>
    <t>Qtr-4 2015</t>
  </si>
  <si>
    <t>Qtr-1 2016</t>
  </si>
  <si>
    <t>Qtr-2 2016</t>
  </si>
  <si>
    <t xml:space="preserve">     Capital Balances:</t>
  </si>
  <si>
    <t xml:space="preserve">     Short-term Debt</t>
  </si>
  <si>
    <t xml:space="preserve">               Long-term Debt</t>
  </si>
  <si>
    <t xml:space="preserve">               Common Equity</t>
  </si>
  <si>
    <t xml:space="preserve">     Total capitalization</t>
  </si>
  <si>
    <t xml:space="preserve">     Equity Ratio</t>
  </si>
  <si>
    <t xml:space="preserve">     Target Equity</t>
  </si>
  <si>
    <t xml:space="preserve">     Incremental Equity to Hit Target</t>
  </si>
  <si>
    <t xml:space="preserve">     Tolerance</t>
  </si>
  <si>
    <t xml:space="preserve">     </t>
  </si>
  <si>
    <t xml:space="preserve">     Equity Contribution from (Dividend to) parent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</si>
</sst>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);[Red]\(#,##0\);&quot; &quot;"/>
    <numFmt numFmtId="165" formatCode="#,##0.000_);[Red]\(#,##0.000\);&quot; &quot;"/>
    <numFmt numFmtId="166" formatCode="#,##0.0%_);[Red]\(#,##0.0%\);&quot; 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right" wrapText="1"/>
    </xf>
    <xf numFmtId="49" fontId="0" fillId="0" borderId="0" xfId="0" applyNumberFormat="1" applyFont="1" applyAlignment="1">
      <alignment horizontal="left" wrapText="1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right"/>
    </xf>
    <xf numFmtId="164" fontId="16" fillId="0" borderId="0" xfId="0" applyNumberFormat="1" applyFont="1" applyAlignment="1">
      <alignment horizontal="left"/>
    </xf>
    <xf numFmtId="164" fontId="16" fillId="0" borderId="1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center" wrapText="1"/>
    </xf>
    <xf numFmtId="0" fontId="0" fillId="0" borderId="0" xfId="0"/>
    <xf numFmtId="164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 wrapText="1"/>
    </xf>
    <xf numFmtId="0" fontId="0" fillId="0" borderId="0" xfId="0"/>
    <xf numFmtId="164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 wrapText="1"/>
    </xf>
    <xf numFmtId="165" fontId="0" fillId="0" borderId="0" xfId="0" applyNumberFormat="1" applyFont="1" applyAlignment="1">
      <alignment horizontal="right"/>
    </xf>
    <xf numFmtId="49" fontId="14" fillId="33" borderId="0" xfId="0" applyNumberFormat="1" applyFont="1" applyFill="1" applyAlignment="1">
      <alignment horizontal="left" wrapText="1"/>
    </xf>
    <xf numFmtId="0" fontId="0" fillId="0" borderId="0" xfId="0"/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right" wrapText="1"/>
    </xf>
    <xf numFmtId="49" fontId="0" fillId="0" borderId="0" xfId="0" applyNumberFormat="1" applyFont="1" applyAlignment="1">
      <alignment horizontal="left" wrapText="1"/>
    </xf>
    <xf numFmtId="166" fontId="0" fillId="0" borderId="0" xfId="0" applyNumberFormat="1" applyFont="1" applyAlignment="1">
      <alignment horizontal="left"/>
    </xf>
    <xf numFmtId="166" fontId="0" fillId="0" borderId="0" xfId="0" applyNumberFormat="1" applyFont="1" applyAlignment="1">
      <alignment horizontal="right"/>
    </xf>
    <xf numFmtId="164" fontId="16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LG&amp;E - Dividends vs. Equity Infusions</a:t>
            </a:r>
          </a:p>
        </c:rich>
      </c:tx>
      <c:layout>
        <c:manualLayout>
          <c:xMode val="edge"/>
          <c:yMode val="edge"/>
          <c:x val="0.24313443989206818"/>
          <c:y val="2.146749403238175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5268295267439397"/>
          <c:y val="0.13157072757209698"/>
          <c:w val="0.73898381452318462"/>
          <c:h val="0.66461978710994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Annual!$A$11</c:f>
              <c:strCache>
                <c:ptCount val="1"/>
                <c:pt idx="0">
                  <c:v>Equity Infusions from Parent</c:v>
                </c:pt>
              </c:strCache>
            </c:strRef>
          </c:tx>
          <c:invertIfNegative val="0"/>
          <c:cat>
            <c:strRef>
              <c:f>Annual!$B$8:$E$8</c:f>
              <c:strCache>
                <c:ptCount val="4"/>
                <c:pt idx="0">
                  <c:v>2013*</c:v>
                </c:pt>
                <c:pt idx="1">
                  <c:v>2014</c:v>
                </c:pt>
                <c:pt idx="2">
                  <c:v>2015</c:v>
                </c:pt>
                <c:pt idx="3">
                  <c:v>Jan-Jun 2016</c:v>
                </c:pt>
              </c:strCache>
            </c:strRef>
          </c:cat>
          <c:val>
            <c:numRef>
              <c:f>Annual!$B$11:$E$11</c:f>
              <c:numCache>
                <c:formatCode>#,##0_);[Red]\(#,##0\);" "</c:formatCode>
                <c:ptCount val="4"/>
                <c:pt idx="0">
                  <c:v>86</c:v>
                </c:pt>
                <c:pt idx="1">
                  <c:v>160.31072090594299</c:v>
                </c:pt>
                <c:pt idx="2">
                  <c:v>150.79906600104999</c:v>
                </c:pt>
                <c:pt idx="3">
                  <c:v>0.713950846310901</c:v>
                </c:pt>
              </c:numCache>
            </c:numRef>
          </c:val>
        </c:ser>
        <c:ser>
          <c:idx val="1"/>
          <c:order val="1"/>
          <c:tx>
            <c:strRef>
              <c:f>Annual!$A$12</c:f>
              <c:strCache>
                <c:ptCount val="1"/>
                <c:pt idx="0">
                  <c:v>Dividends Paid to Parent</c:v>
                </c:pt>
              </c:strCache>
            </c:strRef>
          </c:tx>
          <c:invertIfNegative val="0"/>
          <c:cat>
            <c:strRef>
              <c:f>Annual!$B$8:$E$8</c:f>
              <c:strCache>
                <c:ptCount val="4"/>
                <c:pt idx="0">
                  <c:v>2013*</c:v>
                </c:pt>
                <c:pt idx="1">
                  <c:v>2014</c:v>
                </c:pt>
                <c:pt idx="2">
                  <c:v>2015</c:v>
                </c:pt>
                <c:pt idx="3">
                  <c:v>Jan-Jun 2016</c:v>
                </c:pt>
              </c:strCache>
            </c:strRef>
          </c:cat>
          <c:val>
            <c:numRef>
              <c:f>Annual!$B$12:$E$12</c:f>
              <c:numCache>
                <c:formatCode>#,##0_);[Red]\(#,##0\);" "</c:formatCode>
                <c:ptCount val="4"/>
                <c:pt idx="0">
                  <c:v>99</c:v>
                </c:pt>
                <c:pt idx="1">
                  <c:v>113.033811547786</c:v>
                </c:pt>
                <c:pt idx="2">
                  <c:v>102.91366301191</c:v>
                </c:pt>
                <c:pt idx="3">
                  <c:v>57.349076261819604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3085184"/>
        <c:axId val="385307008"/>
      </c:barChart>
      <c:catAx>
        <c:axId val="383085184"/>
        <c:scaling>
          <c:orientation val="minMax"/>
        </c:scaling>
        <c:delete val="0"/>
        <c:axPos val="b"/>
        <c:majorTickMark val="out"/>
        <c:minorTickMark val="none"/>
        <c:tickLblPos val="nextTo"/>
        <c:crossAx val="385307008"/>
        <c:crosses val="autoZero"/>
        <c:auto val="1"/>
        <c:lblAlgn val="ctr"/>
        <c:lblOffset val="100"/>
        <c:noMultiLvlLbl val="0"/>
      </c:catAx>
      <c:valAx>
        <c:axId val="38530700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$ Millions</a:t>
                </a:r>
              </a:p>
            </c:rich>
          </c:tx>
          <c:layout>
            <c:manualLayout>
              <c:xMode val="edge"/>
              <c:yMode val="edge"/>
              <c:x val="2.870370370370371E-2"/>
              <c:y val="4.2596307983909176E-2"/>
            </c:manualLayout>
          </c:layout>
          <c:overlay val="0"/>
        </c:title>
        <c:numFmt formatCode="#,##0_);[Red]\(#,##0\);&quot; &quot;" sourceLinked="1"/>
        <c:majorTickMark val="out"/>
        <c:minorTickMark val="none"/>
        <c:tickLblPos val="nextTo"/>
        <c:crossAx val="3830851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41421905595134"/>
          <c:y val="0.91855350667594204"/>
          <c:w val="0.75493919238356078"/>
          <c:h val="7.4877488140069448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100"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1179195</xdr:colOff>
      <xdr:row>16</xdr:row>
      <xdr:rowOff>49530</xdr:rowOff>
    </xdr:from>
    <xdr:to>
      <xdr:col>8</xdr:col>
      <xdr:colOff>49530</xdr:colOff>
      <xdr:row>36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G11" sqref="G11"/>
    </sheetView>
  </sheetViews>
  <sheetFormatPr defaultRowHeight="15" x14ac:dyDescent="0.25"/>
  <cols>
    <col min="1" max="1" width="34.42578125" style="13" customWidth="1"/>
    <col min="2" max="16384" width="9.140625" style="13"/>
  </cols>
  <sheetData>
    <row r="1" spans="1:6" x14ac:dyDescent="0.25">
      <c r="A1" s="17" t="s">
        <v>28</v>
      </c>
      <c r="B1" s="15" t="s">
        <v>21</v>
      </c>
    </row>
    <row r="2" spans="1:6" x14ac:dyDescent="0.25">
      <c r="A2" s="4"/>
      <c r="B2" s="15"/>
    </row>
    <row r="3" spans="1:6" x14ac:dyDescent="0.25">
      <c r="A3" s="7" t="s">
        <v>17</v>
      </c>
      <c r="B3" s="14">
        <v>0</v>
      </c>
    </row>
    <row r="4" spans="1:6" x14ac:dyDescent="0.25">
      <c r="A4" s="7" t="s">
        <v>24</v>
      </c>
      <c r="B4" s="14">
        <v>86</v>
      </c>
    </row>
    <row r="5" spans="1:6" x14ac:dyDescent="0.25">
      <c r="A5" s="7" t="s">
        <v>25</v>
      </c>
      <c r="B5" s="14">
        <v>99</v>
      </c>
    </row>
    <row r="7" spans="1:6" x14ac:dyDescent="0.25">
      <c r="A7" s="4"/>
      <c r="B7" s="15"/>
      <c r="C7" s="15"/>
      <c r="D7" s="15"/>
      <c r="E7" s="15"/>
      <c r="F7" s="15"/>
    </row>
    <row r="8" spans="1:6" ht="30" x14ac:dyDescent="0.25">
      <c r="A8" s="4"/>
      <c r="B8" s="15" t="s">
        <v>27</v>
      </c>
      <c r="C8" s="15" t="s">
        <v>22</v>
      </c>
      <c r="D8" s="15" t="s">
        <v>23</v>
      </c>
      <c r="E8" s="15" t="s">
        <v>20</v>
      </c>
      <c r="F8" s="15"/>
    </row>
    <row r="9" spans="1:6" x14ac:dyDescent="0.25">
      <c r="A9" s="4"/>
      <c r="B9" s="15"/>
      <c r="C9" s="15"/>
      <c r="D9" s="15"/>
      <c r="E9" s="15"/>
      <c r="F9" s="15"/>
    </row>
    <row r="10" spans="1:6" x14ac:dyDescent="0.25">
      <c r="A10" s="7" t="s">
        <v>17</v>
      </c>
      <c r="B10" s="14">
        <v>0</v>
      </c>
      <c r="C10" s="14">
        <v>0</v>
      </c>
      <c r="D10" s="14">
        <v>0</v>
      </c>
      <c r="E10" s="14">
        <v>0</v>
      </c>
      <c r="F10" s="14"/>
    </row>
    <row r="11" spans="1:6" x14ac:dyDescent="0.25">
      <c r="A11" s="7" t="s">
        <v>24</v>
      </c>
      <c r="B11" s="14">
        <f>+B4</f>
        <v>86</v>
      </c>
      <c r="C11" s="14">
        <f>+'equity infusion'!F14</f>
        <v>160.31072090594299</v>
      </c>
      <c r="D11" s="14">
        <f>+'equity infusion'!K14</f>
        <v>150.79906600104999</v>
      </c>
      <c r="E11" s="14">
        <f>+'equity infusion'!N14</f>
        <v>0.713950846310901</v>
      </c>
      <c r="F11" s="14"/>
    </row>
    <row r="12" spans="1:6" x14ac:dyDescent="0.25">
      <c r="A12" s="7" t="s">
        <v>25</v>
      </c>
      <c r="B12" s="14">
        <f>+B5</f>
        <v>99</v>
      </c>
      <c r="C12" s="14">
        <f>'Dividends To Parent'!B22</f>
        <v>113.033811547786</v>
      </c>
      <c r="D12" s="14">
        <f>'Dividends To Parent'!C22</f>
        <v>102.91366301191</v>
      </c>
      <c r="E12" s="14">
        <f>'Dividends To Parent'!D22</f>
        <v>57.349076261819604</v>
      </c>
      <c r="F12" s="14"/>
    </row>
    <row r="13" spans="1:6" x14ac:dyDescent="0.25">
      <c r="A13" s="2"/>
      <c r="B13" s="14"/>
      <c r="C13" s="14"/>
      <c r="D13" s="14"/>
      <c r="E13" s="14"/>
      <c r="F13" s="14"/>
    </row>
    <row r="14" spans="1:6" x14ac:dyDescent="0.25">
      <c r="A14" s="2" t="s">
        <v>29</v>
      </c>
      <c r="B14" s="14"/>
      <c r="C14" s="14"/>
      <c r="D14" s="14"/>
      <c r="E14" s="14"/>
      <c r="F14" s="14"/>
    </row>
    <row r="15" spans="1:6" x14ac:dyDescent="0.25">
      <c r="A15" s="2" t="s">
        <v>26</v>
      </c>
      <c r="B15" s="14"/>
      <c r="C15" s="14"/>
      <c r="D15" s="14"/>
      <c r="E15" s="14"/>
      <c r="F15" s="14"/>
    </row>
    <row r="16" spans="1:6" x14ac:dyDescent="0.25">
      <c r="A16" s="2"/>
      <c r="B16" s="14"/>
      <c r="C16" s="14"/>
      <c r="D16" s="14"/>
      <c r="E16" s="14"/>
      <c r="F16" s="14"/>
    </row>
    <row r="17" spans="1:6" x14ac:dyDescent="0.25">
      <c r="A17" s="2"/>
      <c r="B17" s="14"/>
      <c r="C17" s="14"/>
      <c r="D17" s="14"/>
      <c r="E17" s="14"/>
      <c r="F17" s="14"/>
    </row>
    <row r="18" spans="1:6" x14ac:dyDescent="0.25">
      <c r="A18" s="2"/>
      <c r="B18" s="14"/>
      <c r="C18" s="14"/>
      <c r="D18" s="14"/>
      <c r="E18" s="14"/>
      <c r="F18" s="14"/>
    </row>
    <row r="19" spans="1:6" x14ac:dyDescent="0.25">
      <c r="A19" s="2"/>
      <c r="B19" s="14"/>
      <c r="C19" s="14"/>
      <c r="D19" s="14"/>
      <c r="E19" s="14"/>
      <c r="F19" s="14"/>
    </row>
    <row r="20" spans="1:6" x14ac:dyDescent="0.25">
      <c r="A20" s="2"/>
      <c r="B20" s="14"/>
      <c r="C20" s="14"/>
      <c r="D20" s="14"/>
      <c r="E20" s="14"/>
      <c r="F20" s="1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31" sqref="A31"/>
    </sheetView>
  </sheetViews>
  <sheetFormatPr defaultRowHeight="15" outlineLevelRow="1" x14ac:dyDescent="0.25"/>
  <cols>
    <col min="1" max="1" width="30.7109375" style="2" customWidth="1"/>
    <col min="2" max="2" width="10.7109375" style="1" customWidth="1"/>
    <col min="3" max="16384" width="9.140625" style="1"/>
  </cols>
  <sheetData>
    <row r="1" spans="1:4" s="3" customFormat="1" x14ac:dyDescent="0.25">
      <c r="A1" s="4"/>
      <c r="C1" s="12"/>
      <c r="D1" s="15"/>
    </row>
    <row r="2" spans="1:4" s="3" customFormat="1" ht="30" x14ac:dyDescent="0.25">
      <c r="A2" s="4" t="s">
        <v>0</v>
      </c>
      <c r="B2" s="3" t="s">
        <v>18</v>
      </c>
      <c r="C2" s="12" t="s">
        <v>19</v>
      </c>
      <c r="D2" s="9" t="s">
        <v>20</v>
      </c>
    </row>
    <row r="3" spans="1:4" s="3" customFormat="1" x14ac:dyDescent="0.25">
      <c r="A3" s="4"/>
      <c r="C3" s="12"/>
      <c r="D3" s="15"/>
    </row>
    <row r="4" spans="1:4" x14ac:dyDescent="0.25">
      <c r="A4" s="7" t="s">
        <v>17</v>
      </c>
      <c r="C4" s="10"/>
      <c r="D4" s="14">
        <v>0</v>
      </c>
    </row>
    <row r="5" spans="1:4" ht="15.75" thickBot="1" x14ac:dyDescent="0.3">
      <c r="A5" s="8" t="s">
        <v>16</v>
      </c>
      <c r="C5" s="10"/>
      <c r="D5" s="14">
        <v>0</v>
      </c>
    </row>
    <row r="6" spans="1:4" x14ac:dyDescent="0.25">
      <c r="A6" s="2" t="s">
        <v>15</v>
      </c>
      <c r="B6" s="1">
        <v>170.06388265967101</v>
      </c>
      <c r="C6" s="11">
        <v>158.32871232601499</v>
      </c>
      <c r="D6" s="14">
        <v>88.229348095107099</v>
      </c>
    </row>
    <row r="7" spans="1:4" x14ac:dyDescent="0.25">
      <c r="A7" s="2" t="s">
        <v>14</v>
      </c>
      <c r="B7" s="1">
        <v>0</v>
      </c>
      <c r="C7" s="11">
        <v>0</v>
      </c>
      <c r="D7" s="14">
        <v>0</v>
      </c>
    </row>
    <row r="8" spans="1:4" x14ac:dyDescent="0.25">
      <c r="A8" s="2" t="s">
        <v>13</v>
      </c>
      <c r="B8" s="1">
        <v>170.06388265967101</v>
      </c>
      <c r="C8" s="11">
        <v>158.32871232601499</v>
      </c>
      <c r="D8" s="14">
        <v>88.229348095107099</v>
      </c>
    </row>
    <row r="9" spans="1:4" x14ac:dyDescent="0.25">
      <c r="A9" s="2" t="s">
        <v>12</v>
      </c>
      <c r="B9" s="1">
        <v>170.06388265967101</v>
      </c>
      <c r="C9" s="11">
        <v>158.32871232601499</v>
      </c>
      <c r="D9" s="14">
        <v>88.229348095107099</v>
      </c>
    </row>
    <row r="10" spans="1:4" s="6" customFormat="1" x14ac:dyDescent="0.25">
      <c r="A10" s="5" t="s">
        <v>11</v>
      </c>
      <c r="B10" s="16">
        <v>0.65</v>
      </c>
      <c r="C10" s="16">
        <v>0.65</v>
      </c>
      <c r="D10" s="16">
        <v>0.65</v>
      </c>
    </row>
    <row r="11" spans="1:4" x14ac:dyDescent="0.25">
      <c r="A11" s="2" t="s">
        <v>10</v>
      </c>
      <c r="B11" s="14">
        <f>+B9*B10</f>
        <v>110.54152372878616</v>
      </c>
      <c r="C11" s="14">
        <f>+C9*C10</f>
        <v>102.91366301190975</v>
      </c>
      <c r="D11" s="14">
        <f>+D9*D10</f>
        <v>57.349076261819619</v>
      </c>
    </row>
    <row r="12" spans="1:4" x14ac:dyDescent="0.25">
      <c r="A12" s="2" t="s">
        <v>9</v>
      </c>
      <c r="B12" s="1">
        <v>0</v>
      </c>
      <c r="C12" s="11">
        <v>0</v>
      </c>
      <c r="D12" s="14">
        <v>0</v>
      </c>
    </row>
    <row r="13" spans="1:4" hidden="1" outlineLevel="1" x14ac:dyDescent="0.25">
      <c r="A13" s="2" t="s">
        <v>8</v>
      </c>
      <c r="C13" s="10"/>
      <c r="D13" s="14">
        <v>0</v>
      </c>
    </row>
    <row r="14" spans="1:4" hidden="1" outlineLevel="1" x14ac:dyDescent="0.25">
      <c r="A14" s="2" t="s">
        <v>7</v>
      </c>
      <c r="C14" s="10"/>
      <c r="D14" s="14">
        <v>0</v>
      </c>
    </row>
    <row r="15" spans="1:4" hidden="1" outlineLevel="1" x14ac:dyDescent="0.25">
      <c r="A15" s="2" t="s">
        <v>4</v>
      </c>
      <c r="C15" s="10"/>
      <c r="D15" s="14">
        <v>0</v>
      </c>
    </row>
    <row r="16" spans="1:4" hidden="1" outlineLevel="1" x14ac:dyDescent="0.25">
      <c r="A16" s="2" t="s">
        <v>3</v>
      </c>
      <c r="C16" s="10"/>
      <c r="D16" s="14">
        <v>0</v>
      </c>
    </row>
    <row r="17" spans="1:4" hidden="1" outlineLevel="1" x14ac:dyDescent="0.25">
      <c r="A17" s="2" t="s">
        <v>6</v>
      </c>
      <c r="B17" s="1">
        <v>-113.033811547786</v>
      </c>
      <c r="C17" s="11">
        <v>-102.91366301191</v>
      </c>
      <c r="D17" s="14">
        <v>0</v>
      </c>
    </row>
    <row r="18" spans="1:4" hidden="1" outlineLevel="1" x14ac:dyDescent="0.25">
      <c r="A18" s="2" t="s">
        <v>5</v>
      </c>
      <c r="C18" s="10"/>
      <c r="D18" s="14">
        <v>0</v>
      </c>
    </row>
    <row r="19" spans="1:4" hidden="1" outlineLevel="1" x14ac:dyDescent="0.25">
      <c r="A19" s="2" t="s">
        <v>4</v>
      </c>
      <c r="C19" s="10"/>
      <c r="D19" s="14">
        <v>0</v>
      </c>
    </row>
    <row r="20" spans="1:4" hidden="1" outlineLevel="1" x14ac:dyDescent="0.25">
      <c r="A20" s="2" t="s">
        <v>3</v>
      </c>
      <c r="C20" s="10"/>
      <c r="D20" s="14">
        <v>0</v>
      </c>
    </row>
    <row r="21" spans="1:4" hidden="1" outlineLevel="1" x14ac:dyDescent="0.25">
      <c r="A21" s="2" t="s">
        <v>2</v>
      </c>
      <c r="B21" s="1">
        <v>113.033811547786</v>
      </c>
      <c r="C21" s="11">
        <v>102.91366301191</v>
      </c>
      <c r="D21" s="14">
        <v>57.349076261819604</v>
      </c>
    </row>
    <row r="22" spans="1:4" collapsed="1" x14ac:dyDescent="0.25">
      <c r="A22" s="7" t="s">
        <v>1</v>
      </c>
      <c r="B22" s="1">
        <v>113.033811547786</v>
      </c>
      <c r="C22" s="11">
        <v>102.91366301191</v>
      </c>
      <c r="D22" s="14">
        <v>57.349076261819604</v>
      </c>
    </row>
  </sheetData>
  <pageMargins left="0.75" right="0.75" top="1" bottom="1" header="0.5" footer="0.5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1" sqref="A31"/>
    </sheetView>
  </sheetViews>
  <sheetFormatPr defaultRowHeight="15" outlineLevelCol="1" x14ac:dyDescent="0.25"/>
  <cols>
    <col min="1" max="1" width="44.7109375" bestFit="1" customWidth="1"/>
    <col min="2" max="5" width="10.85546875" hidden="1" customWidth="1" outlineLevel="1"/>
    <col min="6" max="6" width="10.85546875" customWidth="1" collapsed="1"/>
    <col min="7" max="10" width="10.85546875" hidden="1" customWidth="1" outlineLevel="1"/>
    <col min="11" max="11" width="10.85546875" customWidth="1" collapsed="1"/>
    <col min="12" max="13" width="10.85546875" hidden="1" customWidth="1" outlineLevel="1"/>
    <col min="14" max="14" width="10.85546875" customWidth="1" collapsed="1"/>
  </cols>
  <sheetData>
    <row r="1" spans="1:14" x14ac:dyDescent="0.25">
      <c r="A1" s="22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27.75" customHeight="1" x14ac:dyDescent="0.25">
      <c r="A2" s="22" t="s">
        <v>0</v>
      </c>
      <c r="B2" s="21" t="s">
        <v>30</v>
      </c>
      <c r="C2" s="21" t="s">
        <v>31</v>
      </c>
      <c r="D2" s="21" t="s">
        <v>32</v>
      </c>
      <c r="E2" s="21" t="s">
        <v>33</v>
      </c>
      <c r="F2" s="26" t="s">
        <v>22</v>
      </c>
      <c r="G2" s="21" t="s">
        <v>34</v>
      </c>
      <c r="H2" s="21" t="s">
        <v>35</v>
      </c>
      <c r="I2" s="21" t="s">
        <v>36</v>
      </c>
      <c r="J2" s="21" t="s">
        <v>37</v>
      </c>
      <c r="K2" s="26" t="s">
        <v>23</v>
      </c>
      <c r="L2" s="21" t="s">
        <v>38</v>
      </c>
      <c r="M2" s="21" t="s">
        <v>39</v>
      </c>
      <c r="N2" s="26" t="s">
        <v>20</v>
      </c>
    </row>
    <row r="3" spans="1:14" x14ac:dyDescent="0.25">
      <c r="A3" s="25" t="s">
        <v>17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x14ac:dyDescent="0.25">
      <c r="A4" s="20" t="s">
        <v>40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x14ac:dyDescent="0.25">
      <c r="A5" s="20" t="s">
        <v>41</v>
      </c>
      <c r="B5" s="19">
        <v>0</v>
      </c>
      <c r="C5" s="19">
        <v>69.992485520000002</v>
      </c>
      <c r="D5" s="19">
        <v>176.026053789011</v>
      </c>
      <c r="E5" s="19">
        <v>226.89639261524101</v>
      </c>
      <c r="F5" s="19">
        <v>226.89639261524101</v>
      </c>
      <c r="G5" s="19">
        <v>247.96552192349299</v>
      </c>
      <c r="H5" s="19">
        <v>305.33037690651599</v>
      </c>
      <c r="I5" s="19">
        <v>366.843737512438</v>
      </c>
      <c r="J5" s="19">
        <v>112.569708095039</v>
      </c>
      <c r="K5" s="19">
        <v>112.569708095039</v>
      </c>
      <c r="L5" s="19">
        <v>90.705529609432702</v>
      </c>
      <c r="M5" s="19">
        <v>135.325653992398</v>
      </c>
      <c r="N5" s="19">
        <v>135.325653992398</v>
      </c>
    </row>
    <row r="6" spans="1:14" x14ac:dyDescent="0.25">
      <c r="A6" s="20" t="s">
        <v>42</v>
      </c>
      <c r="B6" s="19">
        <v>1354.4877551</v>
      </c>
      <c r="C6" s="19">
        <v>1354.5723370000001</v>
      </c>
      <c r="D6" s="19">
        <v>1354.6579282891601</v>
      </c>
      <c r="E6" s="19">
        <v>1354.7434970266099</v>
      </c>
      <c r="F6" s="19">
        <v>1354.7434970266099</v>
      </c>
      <c r="G6" s="19">
        <v>1354.8272055741199</v>
      </c>
      <c r="H6" s="19">
        <v>1354.9118442166</v>
      </c>
      <c r="I6" s="19">
        <v>1354.9974129540501</v>
      </c>
      <c r="J6" s="19">
        <v>1655.0607691676</v>
      </c>
      <c r="K6" s="19">
        <v>1655.0607691676</v>
      </c>
      <c r="L6" s="19">
        <v>1655.1014656432401</v>
      </c>
      <c r="M6" s="19">
        <v>1655.1421621188799</v>
      </c>
      <c r="N6" s="19">
        <v>1655.1421621188799</v>
      </c>
    </row>
    <row r="7" spans="1:14" x14ac:dyDescent="0.25">
      <c r="A7" s="20" t="s">
        <v>43</v>
      </c>
      <c r="B7" s="19">
        <v>1594.5747079499899</v>
      </c>
      <c r="C7" s="19">
        <v>1650.2207092599999</v>
      </c>
      <c r="D7" s="19">
        <v>1693.4265731794001</v>
      </c>
      <c r="E7" s="19">
        <v>1781.17594869511</v>
      </c>
      <c r="F7" s="19">
        <v>1781.17594869511</v>
      </c>
      <c r="G7" s="19">
        <v>1807.9464995712599</v>
      </c>
      <c r="H7" s="19">
        <v>1871.0140782242199</v>
      </c>
      <c r="I7" s="19">
        <v>1942.14926080081</v>
      </c>
      <c r="J7" s="19">
        <v>1994.4261527834001</v>
      </c>
      <c r="K7" s="19">
        <v>1994.4261527834001</v>
      </c>
      <c r="L7" s="19">
        <v>1974.5291533520401</v>
      </c>
      <c r="M7" s="19">
        <v>2022.0321297236101</v>
      </c>
      <c r="N7" s="19">
        <v>2022.0321297236101</v>
      </c>
    </row>
    <row r="8" spans="1:14" x14ac:dyDescent="0.25">
      <c r="A8" s="20" t="s">
        <v>44</v>
      </c>
      <c r="B8" s="19">
        <v>2949.0624630499901</v>
      </c>
      <c r="C8" s="19">
        <v>3074.7855317799999</v>
      </c>
      <c r="D8" s="19">
        <v>3224.11055525758</v>
      </c>
      <c r="E8" s="19">
        <v>3362.81583833697</v>
      </c>
      <c r="F8" s="19">
        <v>3362.81583833697</v>
      </c>
      <c r="G8" s="19">
        <v>3410.7392270688802</v>
      </c>
      <c r="H8" s="19">
        <v>3531.2562993473398</v>
      </c>
      <c r="I8" s="19">
        <v>3663.9904112672998</v>
      </c>
      <c r="J8" s="19">
        <v>3762.05663004604</v>
      </c>
      <c r="K8" s="19">
        <v>3762.05663004604</v>
      </c>
      <c r="L8" s="19">
        <v>3720.3361486047102</v>
      </c>
      <c r="M8" s="19">
        <v>3812.4999458348898</v>
      </c>
      <c r="N8" s="19">
        <v>3812.4999458348898</v>
      </c>
    </row>
    <row r="9" spans="1:14" x14ac:dyDescent="0.25">
      <c r="A9" s="23" t="s">
        <v>45</v>
      </c>
      <c r="B9" s="24">
        <v>0.54070564049730097</v>
      </c>
      <c r="C9" s="24">
        <v>0.53669457339506899</v>
      </c>
      <c r="D9" s="24">
        <v>0.52523837013526598</v>
      </c>
      <c r="E9" s="24">
        <v>0.52966800274616499</v>
      </c>
      <c r="F9" s="24">
        <v>0.52966800274616499</v>
      </c>
      <c r="G9" s="24">
        <v>0.53007467859833302</v>
      </c>
      <c r="H9" s="24">
        <v>0.52984374953753199</v>
      </c>
      <c r="I9" s="24">
        <v>0.53006395836310605</v>
      </c>
      <c r="J9" s="24">
        <v>0.53014251217132502</v>
      </c>
      <c r="K9" s="24">
        <v>0.53014251217132502</v>
      </c>
      <c r="L9" s="24">
        <v>0.53073944785676797</v>
      </c>
      <c r="M9" s="24">
        <v>0.53036909074127503</v>
      </c>
      <c r="N9" s="24">
        <v>0.53036909074127503</v>
      </c>
    </row>
    <row r="10" spans="1:14" x14ac:dyDescent="0.25">
      <c r="A10" s="20" t="s">
        <v>46</v>
      </c>
      <c r="B10" s="19">
        <v>1563.0031054164999</v>
      </c>
      <c r="C10" s="19">
        <v>1629.6363318433901</v>
      </c>
      <c r="D10" s="19">
        <v>1708.77859428651</v>
      </c>
      <c r="E10" s="19">
        <v>1782.2923943185899</v>
      </c>
      <c r="F10" s="19">
        <v>1782.2923943185899</v>
      </c>
      <c r="G10" s="19">
        <v>1807.6917903465001</v>
      </c>
      <c r="H10" s="19">
        <v>1871.5658386540899</v>
      </c>
      <c r="I10" s="19">
        <v>1941.9149179716701</v>
      </c>
      <c r="J10" s="19">
        <v>1993.8900139243999</v>
      </c>
      <c r="K10" s="19">
        <v>1993.8900139243999</v>
      </c>
      <c r="L10" s="19">
        <v>1971.77815876049</v>
      </c>
      <c r="M10" s="19">
        <v>2020.62497129249</v>
      </c>
      <c r="N10" s="19">
        <v>2020.62497129249</v>
      </c>
    </row>
    <row r="11" spans="1:14" x14ac:dyDescent="0.25">
      <c r="A11" s="20" t="s">
        <v>47</v>
      </c>
      <c r="B11" s="19">
        <v>-31.571602533499899</v>
      </c>
      <c r="C11" s="19">
        <v>-20.584377416599999</v>
      </c>
      <c r="D11" s="19">
        <v>15.352021107116</v>
      </c>
      <c r="E11" s="19">
        <v>1.11644562348001</v>
      </c>
      <c r="F11" s="19">
        <v>1.11644562348001</v>
      </c>
      <c r="G11" s="19">
        <v>-0.25470922475797098</v>
      </c>
      <c r="H11" s="19">
        <v>0.55176042986451601</v>
      </c>
      <c r="I11" s="19">
        <v>-0.234342829143628</v>
      </c>
      <c r="J11" s="19">
        <v>-0.53613885899819402</v>
      </c>
      <c r="K11" s="19">
        <v>-0.53613885899819402</v>
      </c>
      <c r="L11" s="19">
        <v>-2.7509945915420499</v>
      </c>
      <c r="M11" s="19">
        <v>-1.40715843112207</v>
      </c>
      <c r="N11" s="19">
        <v>-1.40715843112207</v>
      </c>
    </row>
    <row r="12" spans="1:14" x14ac:dyDescent="0.25">
      <c r="A12" s="20" t="s">
        <v>48</v>
      </c>
      <c r="B12" s="19">
        <v>1.17962498521999</v>
      </c>
      <c r="C12" s="19">
        <v>1.229914212712</v>
      </c>
      <c r="D12" s="19">
        <v>1.28964422210303</v>
      </c>
      <c r="E12" s="19">
        <v>1.34512633533479</v>
      </c>
      <c r="F12" s="19">
        <v>1.34512633533479</v>
      </c>
      <c r="G12" s="19">
        <v>1.3642956908275501</v>
      </c>
      <c r="H12" s="19">
        <v>1.41250251973893</v>
      </c>
      <c r="I12" s="19">
        <v>1.46559616450692</v>
      </c>
      <c r="J12" s="19">
        <v>1.50482265201841</v>
      </c>
      <c r="K12" s="19">
        <v>1.50482265201841</v>
      </c>
      <c r="L12" s="19">
        <v>1.4881344594418799</v>
      </c>
      <c r="M12" s="19">
        <v>1.5249999783339501</v>
      </c>
      <c r="N12" s="19">
        <v>1.5249999783339501</v>
      </c>
    </row>
    <row r="13" spans="1:14" x14ac:dyDescent="0.25">
      <c r="A13" s="20" t="s">
        <v>49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 x14ac:dyDescent="0.25">
      <c r="A14" s="20" t="s">
        <v>50</v>
      </c>
      <c r="B14" s="19">
        <v>0</v>
      </c>
      <c r="C14" s="19">
        <v>53</v>
      </c>
      <c r="D14" s="19">
        <v>20</v>
      </c>
      <c r="E14" s="19">
        <v>87.310720905943398</v>
      </c>
      <c r="F14" s="19">
        <v>160.31072090594299</v>
      </c>
      <c r="G14" s="19">
        <v>0</v>
      </c>
      <c r="H14" s="19">
        <v>69.777591242142194</v>
      </c>
      <c r="I14" s="19">
        <v>28.7396032986581</v>
      </c>
      <c r="J14" s="19">
        <v>52.281871460250102</v>
      </c>
      <c r="K14" s="19">
        <v>150.79906600104999</v>
      </c>
      <c r="L14" s="19">
        <v>-46.237231891278199</v>
      </c>
      <c r="M14" s="19">
        <v>46.9511827375891</v>
      </c>
      <c r="N14" s="19">
        <v>0.713950846310901</v>
      </c>
    </row>
    <row r="15" spans="1:14" x14ac:dyDescent="0.25">
      <c r="A15" s="20" t="s">
        <v>49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Annual</vt:lpstr>
      <vt:lpstr>Dividends To Parent</vt:lpstr>
      <vt:lpstr>equity infusion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Kehdy, Angele</dc:creator>
  <cp:lastModifiedBy>Kehdy, Angele</cp:lastModifiedBy>
  <dcterms:created xsi:type="dcterms:W3CDTF">2015-01-13T19:09:51Z</dcterms:created>
  <dcterms:modified xsi:type="dcterms:W3CDTF">2015-01-13T19:50:45Z</dcterms:modified>
</cp:coreProperties>
</file>