
<file path=[Content_Types].xml><?xml version="1.0" encoding="utf-8"?>
<Types xmlns="http://schemas.openxmlformats.org/package/2006/content-types">
  <Default Extension="png" ContentType="image/png"/>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950" yWindow="960" windowWidth="16470" windowHeight="7830" tabRatio="725" firstSheet="6" activeTab="6"/>
  </bookViews>
  <sheets>
    <sheet name="PopCache" sheetId="4" state="veryHidden" r:id="rId1"/>
    <sheet name="BneWorkBookProperties" sheetId="5" state="veryHidden" r:id="rId2"/>
    <sheet name="BneLog" sheetId="11" state="veryHidden" r:id="rId3"/>
    <sheet name="Process Documentation" sheetId="10" r:id="rId4"/>
    <sheet name="J126" sheetId="1" r:id="rId5"/>
    <sheet name="J130" sheetId="13" r:id="rId6"/>
    <sheet name="TC 2 Fuel and Reactant Cost" sheetId="7" r:id="rId7"/>
    <sheet name="TC Fuel Costs Query - Coal Oil" sheetId="8" r:id="rId8"/>
    <sheet name="TC Fuel Costs Query - Other" sheetId="12" r:id="rId9"/>
    <sheet name="Original Data" sheetId="14" r:id="rId10"/>
  </sheets>
  <externalReferences>
    <externalReference r:id="rId11"/>
    <externalReference r:id="rId12"/>
    <externalReference r:id="rId13"/>
    <externalReference r:id="rId14"/>
    <externalReference r:id="rId15"/>
    <externalReference r:id="rId16"/>
    <externalReference r:id="rId17"/>
  </externalReferences>
  <definedNames>
    <definedName name="\S" localSheetId="5">[1]j028!#REF!</definedName>
    <definedName name="\S" localSheetId="8">[1]j028!#REF!</definedName>
    <definedName name="\S">[1]j028!#REF!</definedName>
    <definedName name="__123Graph_A" localSheetId="5" hidden="1">#REF!</definedName>
    <definedName name="__123Graph_A" localSheetId="8" hidden="1">#REF!</definedName>
    <definedName name="__123Graph_A" hidden="1">#REF!</definedName>
    <definedName name="__123Graph_B" localSheetId="5" hidden="1">#REF!</definedName>
    <definedName name="__123Graph_B" localSheetId="8" hidden="1">#REF!</definedName>
    <definedName name="__123Graph_B" hidden="1">#REF!</definedName>
    <definedName name="__123Graph_C" localSheetId="5" hidden="1">#REF!</definedName>
    <definedName name="__123Graph_C" hidden="1">#REF!</definedName>
    <definedName name="__123Graph_D" localSheetId="5" hidden="1">#REF!</definedName>
    <definedName name="__123Graph_D" hidden="1">#REF!</definedName>
    <definedName name="__123Graph_E" localSheetId="5" hidden="1">#REF!</definedName>
    <definedName name="__123Graph_E" hidden="1">#REF!</definedName>
    <definedName name="__123Graph_F" localSheetId="5" hidden="1">#REF!</definedName>
    <definedName name="__123Graph_F" hidden="1">#REF!</definedName>
    <definedName name="_xlnm._FilterDatabase" localSheetId="9" hidden="1">'Original Data'!$A$1:$F$11</definedName>
    <definedName name="_Key1" localSheetId="5" hidden="1">#REF!</definedName>
    <definedName name="_Key1" hidden="1">#REF!</definedName>
    <definedName name="_Key2" localSheetId="5" hidden="1">#REF!</definedName>
    <definedName name="_Key2" hidden="1">#REF!</definedName>
    <definedName name="_Order1" hidden="1">255</definedName>
    <definedName name="_Order2" hidden="1">255</definedName>
    <definedName name="_Sort" localSheetId="5" hidden="1">#REF!</definedName>
    <definedName name="_Sort" hidden="1">#REF!</definedName>
    <definedName name="BNE_MESSAGES" localSheetId="4" hidden="1">'J126'!$R$22:$R$37</definedName>
    <definedName name="BNE_MESSAGES" localSheetId="5" hidden="1">'J130'!$R$22:$R$41</definedName>
    <definedName name="BNE_MESSAGES_HIDDEN" localSheetId="4" hidden="1">'J126'!$Q$22:$Q$37</definedName>
    <definedName name="BNE_MESSAGES_HIDDEN" localSheetId="5" hidden="1">'J130'!$Q$22:$Q$41</definedName>
    <definedName name="BNE_MESSAGES_LAMP" localSheetId="4" hidden="1">'J126'!$P$22:$P$37</definedName>
    <definedName name="BNE_MESSAGES_LAMP" localSheetId="5" hidden="1">'J130'!$P$22:$P$41</definedName>
    <definedName name="BNE_UPLOAD" localSheetId="4" hidden="1">'J126'!$B$22:$B$37</definedName>
    <definedName name="BNE_UPLOAD" localSheetId="5" hidden="1">'J130'!$B$22:$B$41</definedName>
    <definedName name="BOOK_VALUE" localSheetId="5">#REF!</definedName>
    <definedName name="BOOK_VALUE">#REF!</definedName>
    <definedName name="CONTEXT" localSheetId="4" hidden="1">'J126'!$B$4:$G$8</definedName>
    <definedName name="CONTEXT" localSheetId="5" hidden="1">'J130'!$B$4:$G$8</definedName>
    <definedName name="COST" localSheetId="5">#REF!</definedName>
    <definedName name="COST">#REF!</definedName>
    <definedName name="d">[2]CRITERIA1!$B$22</definedName>
    <definedName name="DEPRECIATION" localSheetId="5">#REF!</definedName>
    <definedName name="DEPRECIATION">#REF!</definedName>
    <definedName name="GL_INTERFACE_ACCESS_SET_ID" localSheetId="4" hidden="1">'J126'!$F$5</definedName>
    <definedName name="GL_INTERFACE_ACCESS_SET_ID" localSheetId="5" hidden="1">'J130'!$F$5</definedName>
    <definedName name="GL_INTERFACE_ACCOUNTING_DATE" localSheetId="4" hidden="1">'J126'!$G$12</definedName>
    <definedName name="GL_INTERFACE_ACCOUNTING_DATE" localSheetId="5" hidden="1">'J130'!$G$12</definedName>
    <definedName name="GL_INTERFACE_ACTUAL_FLAG" localSheetId="4" hidden="1">'J126'!$A$2</definedName>
    <definedName name="GL_INTERFACE_ACTUAL_FLAG" localSheetId="5" hidden="1">'J130'!$A$2</definedName>
    <definedName name="GL_INTERFACE_CHART_OF_ACCOUNTS_ID" localSheetId="4" hidden="1">'J126'!$F$7</definedName>
    <definedName name="GL_INTERFACE_CHART_OF_ACCOUNTS_ID" localSheetId="5" hidden="1">'J130'!$F$7</definedName>
    <definedName name="GL_INTERFACE_CURRENCY_CODE" localSheetId="4" hidden="1">'J126'!$F$8</definedName>
    <definedName name="GL_INTERFACE_CURRENCY_CODE" localSheetId="5" hidden="1">'J130'!$F$8</definedName>
    <definedName name="GL_INTERFACE_DATABASE" localSheetId="4" hidden="1">'J126'!$F$4</definedName>
    <definedName name="GL_INTERFACE_DATABASE" localSheetId="5" hidden="1">'J130'!$F$4</definedName>
    <definedName name="GL_INTERFACE_ENTERED_CR" localSheetId="4" hidden="1">'J126'!$L$22:$L$37</definedName>
    <definedName name="GL_INTERFACE_ENTERED_CR" localSheetId="5" hidden="1">'J130'!$L$22:$L$41</definedName>
    <definedName name="GL_INTERFACE_ENTERED_DR" localSheetId="4" hidden="1">'J126'!$K$22:$K$37</definedName>
    <definedName name="GL_INTERFACE_ENTERED_DR" localSheetId="5" hidden="1">'J130'!$K$22:$K$41</definedName>
    <definedName name="GL_INTERFACE_GROUP_ID" localSheetId="4" hidden="1">'J126'!$G$13</definedName>
    <definedName name="GL_INTERFACE_GROUP_ID" localSheetId="5" hidden="1">'J130'!$G$13</definedName>
    <definedName name="GL_INTERFACE_JOURNAL_LINE_DFF" localSheetId="4" hidden="1">'J126'!$O$22:$O$37</definedName>
    <definedName name="GL_INTERFACE_JOURNAL_LINE_DFF" localSheetId="5" hidden="1">'J130'!$O$22:$O$41</definedName>
    <definedName name="GL_INTERFACE_LEDGER_ID" localSheetId="4" hidden="1">'J126'!$F$6</definedName>
    <definedName name="GL_INTERFACE_LEDGER_ID" localSheetId="5" hidden="1">'J130'!$F$6</definedName>
    <definedName name="GL_INTERFACE_REFERENCE1" localSheetId="4" hidden="1">'J126'!$G$14</definedName>
    <definedName name="GL_INTERFACE_REFERENCE1" localSheetId="5" hidden="1">'J130'!$G$14</definedName>
    <definedName name="GL_INTERFACE_REFERENCE10" localSheetId="4" hidden="1">'J126'!$N$22:$N$37</definedName>
    <definedName name="GL_INTERFACE_REFERENCE10" localSheetId="5" hidden="1">'J130'!$N$22:$N$41</definedName>
    <definedName name="GL_INTERFACE_REFERENCE4" localSheetId="4" hidden="1">'J126'!$G$15</definedName>
    <definedName name="GL_INTERFACE_REFERENCE4" localSheetId="5" hidden="1">'J130'!$G$15</definedName>
    <definedName name="GL_INTERFACE_REFERENCE5" localSheetId="4" hidden="1">'J126'!$G$16</definedName>
    <definedName name="GL_INTERFACE_REFERENCE5" localSheetId="5" hidden="1">'J130'!$G$16</definedName>
    <definedName name="GL_INTERFACE_REFERENCE6" localSheetId="4" hidden="1">'J126'!$B$2</definedName>
    <definedName name="GL_INTERFACE_REFERENCE6" localSheetId="5" hidden="1">'J130'!$B$2</definedName>
    <definedName name="GL_INTERFACE_REFERENCE7" localSheetId="4" hidden="1">'J126'!$G$17</definedName>
    <definedName name="GL_INTERFACE_REFERENCE7" localSheetId="5" hidden="1">'J130'!$G$17</definedName>
    <definedName name="GL_INTERFACE_REFERENCE8" localSheetId="4" hidden="1">'J126'!$G$18</definedName>
    <definedName name="GL_INTERFACE_REFERENCE8" localSheetId="5" hidden="1">'J130'!$G$18</definedName>
    <definedName name="GL_INTERFACE_SEGMENT1" localSheetId="4" hidden="1">'J126'!$C$22:$C$37</definedName>
    <definedName name="GL_INTERFACE_SEGMENT1" localSheetId="5" hidden="1">'J130'!$C$22:$C$41</definedName>
    <definedName name="GL_INTERFACE_SEGMENT2" localSheetId="4" hidden="1">'J126'!$D$22:$D$37</definedName>
    <definedName name="GL_INTERFACE_SEGMENT2" localSheetId="5" hidden="1">'J130'!$D$22:$D$41</definedName>
    <definedName name="GL_INTERFACE_SEGMENT3" localSheetId="4" hidden="1">'J126'!$E$22:$E$37</definedName>
    <definedName name="GL_INTERFACE_SEGMENT3" localSheetId="5" hidden="1">'J130'!$E$22:$E$41</definedName>
    <definedName name="GL_INTERFACE_SEGMENT4" localSheetId="4" hidden="1">'J126'!$F$22:$F$37</definedName>
    <definedName name="GL_INTERFACE_SEGMENT4" localSheetId="5" hidden="1">'J130'!$F$22:$F$41</definedName>
    <definedName name="GL_INTERFACE_SEGMENT5" localSheetId="4" hidden="1">'J126'!$G$22:$G$37</definedName>
    <definedName name="GL_INTERFACE_SEGMENT5" localSheetId="5" hidden="1">'J130'!$G$22:$G$41</definedName>
    <definedName name="GL_INTERFACE_SEGMENT6" localSheetId="4" hidden="1">'J126'!$H$22:$H$37</definedName>
    <definedName name="GL_INTERFACE_SEGMENT6" localSheetId="5" hidden="1">'J130'!$H$22:$H$41</definedName>
    <definedName name="GL_INTERFACE_SEGMENT7" localSheetId="4" hidden="1">'J126'!$I$22:$I$37</definedName>
    <definedName name="GL_INTERFACE_SEGMENT7" localSheetId="5" hidden="1">'J130'!$I$22:$I$41</definedName>
    <definedName name="GL_INTERFACE_SEGMENT8" localSheetId="4" hidden="1">'J126'!$J$22:$J$37</definedName>
    <definedName name="GL_INTERFACE_SEGMENT8" localSheetId="5" hidden="1">'J130'!$J$22:$J$41</definedName>
    <definedName name="GL_INTERFACE_STAT_AMOUNT" localSheetId="4" hidden="1">'J126'!$M$22:$M$37</definedName>
    <definedName name="GL_INTERFACE_STAT_AMOUNT" localSheetId="5" hidden="1">'J130'!$M$22:$M$41</definedName>
    <definedName name="GL_INTERFACE_USER_JE_CATEGORY_NAME" localSheetId="4" hidden="1">'J126'!$G$10</definedName>
    <definedName name="GL_INTERFACE_USER_JE_CATEGORY_NAME" localSheetId="5" hidden="1">'J130'!$G$10</definedName>
    <definedName name="GL_INTERFACE_USER_JE_SOURCE_NAME" localSheetId="4" hidden="1">'J126'!$G$11</definedName>
    <definedName name="GL_INTERFACE_USER_JE_SOURCE_NAME" localSheetId="5" hidden="1">'J130'!$G$11</definedName>
    <definedName name="HEADER" localSheetId="4" hidden="1">'J126'!$B$10:$H$18</definedName>
    <definedName name="HEADER" localSheetId="5" hidden="1">'J130'!$B$10:$H$18</definedName>
    <definedName name="INTERFACE_REF7" hidden="1">[3]PopCache!$A$1:$A$2</definedName>
    <definedName name="INTERFACE_REFERENCE7" hidden="1">[4]PopCache!$A$1:$A$2</definedName>
    <definedName name="JE_Name_2" localSheetId="4">'J126'!$H$14</definedName>
    <definedName name="JE_Name_2" localSheetId="5">'J130'!$H$14</definedName>
    <definedName name="JE_Name_2">'[5]Journal 1'!$J$14</definedName>
    <definedName name="LINE" localSheetId="4" hidden="1">'J126'!$B$20:$R$38</definedName>
    <definedName name="LINE" localSheetId="5" hidden="1">'J130'!$B$20:$R$42</definedName>
    <definedName name="Page1" localSheetId="5">#REF!</definedName>
    <definedName name="Page1">#REF!</definedName>
    <definedName name="Page2" localSheetId="5">#REF!</definedName>
    <definedName name="Page2">#REF!</definedName>
    <definedName name="Page3" localSheetId="5">#REF!</definedName>
    <definedName name="Page3">#REF!</definedName>
    <definedName name="PopCache_GL_INTERFACE_REFERENCE7" localSheetId="5" hidden="1">[6]PopCache!$A$1:$A$2</definedName>
    <definedName name="PopCache_GL_INTERFACE_REFERENCE7" localSheetId="8" hidden="1">[6]PopCache!$A$1:$A$2</definedName>
    <definedName name="PopCache_GL_INTERFACE_REFERENCE7" hidden="1">PopCache!$A$1:$A$2</definedName>
    <definedName name="_xlnm.Print_Area" localSheetId="4">'J126'!$A$1:$O$45</definedName>
    <definedName name="_xlnm.Print_Area" localSheetId="5">'J130'!$A$1:$O$49</definedName>
    <definedName name="_xlnm.Print_Area" localSheetId="6">'TC 2 Fuel and Reactant Cost'!$A$1:$H$55</definedName>
    <definedName name="Recover">[7]Macro1!$A$88</definedName>
    <definedName name="SPage1" localSheetId="5">#REF!</definedName>
    <definedName name="SPage1" localSheetId="8">#REF!</definedName>
    <definedName name="SPage1">#REF!</definedName>
    <definedName name="SPage2" localSheetId="5">#REF!</definedName>
    <definedName name="SPage2" localSheetId="8">#REF!</definedName>
    <definedName name="SPage2">#REF!</definedName>
    <definedName name="SPage3" localSheetId="5">#REF!</definedName>
    <definedName name="SPage3" localSheetId="8">#REF!</definedName>
    <definedName name="SPage3">#REF!</definedName>
    <definedName name="SPage4" localSheetId="5">#REF!</definedName>
    <definedName name="SPage4">#REF!</definedName>
    <definedName name="STATIC_READ_ONLY_REGIONS" localSheetId="4">'J126'!$F$4:$G$8,'J126'!$G$11:$H$11</definedName>
    <definedName name="STATIC_READ_ONLY_REGIONS" localSheetId="5">'J130'!$F$4:$G$8,'J130'!$G$11:$H$11</definedName>
    <definedName name="SUPP1" localSheetId="5">#REF!</definedName>
    <definedName name="SUPP1">#REF!</definedName>
    <definedName name="SUPP17" localSheetId="5">#REF!</definedName>
    <definedName name="SUPP17">#REF!</definedName>
    <definedName name="SUPP2" localSheetId="5">#REF!</definedName>
    <definedName name="SUPP2">#REF!</definedName>
    <definedName name="SUPP3" localSheetId="5">#REF!</definedName>
    <definedName name="SUPP3">#REF!</definedName>
    <definedName name="SUPPORT" localSheetId="5">#REF!</definedName>
    <definedName name="SUPPORT">#REF!</definedName>
    <definedName name="TableName">"Dummy"</definedName>
  </definedNames>
  <calcPr calcId="145621"/>
</workbook>
</file>

<file path=xl/calcChain.xml><?xml version="1.0" encoding="utf-8"?>
<calcChain xmlns="http://schemas.openxmlformats.org/spreadsheetml/2006/main">
  <c r="H55" i="7" l="1"/>
  <c r="F55" i="7"/>
  <c r="J55" i="7" s="1"/>
  <c r="K55" i="7" s="1"/>
  <c r="I43" i="7"/>
  <c r="D51" i="7"/>
  <c r="D50" i="7"/>
  <c r="H50" i="7" s="1"/>
  <c r="D49" i="7"/>
  <c r="D48" i="7"/>
  <c r="H48" i="7" s="1"/>
  <c r="D47" i="7"/>
  <c r="D46" i="7"/>
  <c r="D45" i="7"/>
  <c r="H45" i="7" s="1"/>
  <c r="H51" i="7"/>
  <c r="F50" i="7"/>
  <c r="H49" i="7"/>
  <c r="F49" i="7"/>
  <c r="H47" i="7"/>
  <c r="H46" i="7"/>
  <c r="F46" i="7"/>
  <c r="D32" i="7"/>
  <c r="D31" i="7"/>
  <c r="D30" i="7"/>
  <c r="D13" i="7"/>
  <c r="F14" i="7"/>
  <c r="F45" i="7" l="1"/>
  <c r="H52" i="7"/>
  <c r="D52" i="7"/>
  <c r="F48" i="7"/>
  <c r="D33" i="7"/>
  <c r="F47" i="7"/>
  <c r="F51" i="7"/>
  <c r="D42" i="7"/>
  <c r="D38" i="7"/>
  <c r="H2" i="12"/>
  <c r="F52" i="7" l="1"/>
  <c r="I52" i="7"/>
  <c r="H1" i="8"/>
  <c r="F12" i="7" l="1"/>
  <c r="F17" i="7" s="1"/>
  <c r="D12" i="7"/>
  <c r="D17" i="7" s="1"/>
  <c r="I17" i="7" l="1"/>
  <c r="F32" i="7"/>
  <c r="D16" i="7"/>
  <c r="F31" i="7" s="1"/>
  <c r="H5" i="12"/>
  <c r="H1" i="12"/>
  <c r="F30" i="7" l="1"/>
  <c r="F33" i="7" s="1"/>
  <c r="F42" i="7"/>
  <c r="H3" i="12"/>
  <c r="H6" i="12" s="1"/>
  <c r="H8" i="12"/>
  <c r="M42" i="13" l="1"/>
  <c r="I3" i="13"/>
  <c r="D41" i="7" l="1"/>
  <c r="D40" i="7"/>
  <c r="D39" i="7"/>
  <c r="F39" i="7" s="1"/>
  <c r="D37" i="7"/>
  <c r="D36" i="7"/>
  <c r="D27" i="7"/>
  <c r="D26" i="7"/>
  <c r="D25" i="7"/>
  <c r="F25" i="7" l="1"/>
  <c r="F26" i="7"/>
  <c r="F27" i="7"/>
  <c r="D43" i="7"/>
  <c r="K43" i="7" s="1"/>
  <c r="F13" i="7"/>
  <c r="I3" i="1"/>
  <c r="F16" i="7" l="1"/>
  <c r="L27" i="1"/>
  <c r="L29" i="13"/>
  <c r="F36" i="7"/>
  <c r="L26" i="1"/>
  <c r="F40" i="7"/>
  <c r="L31" i="13" s="1"/>
  <c r="F38" i="7"/>
  <c r="K28" i="13" s="1"/>
  <c r="L25" i="1"/>
  <c r="D28" i="7"/>
  <c r="F37" i="7"/>
  <c r="L27" i="13" s="1"/>
  <c r="F41" i="7"/>
  <c r="L30" i="13" s="1"/>
  <c r="I16" i="7" l="1"/>
  <c r="J17" i="7" s="1"/>
  <c r="H30" i="7"/>
  <c r="H32" i="7"/>
  <c r="H31" i="7"/>
  <c r="H27" i="7"/>
  <c r="H25" i="7"/>
  <c r="L31" i="1" s="1"/>
  <c r="H26" i="7"/>
  <c r="L26" i="13"/>
  <c r="F43" i="7"/>
  <c r="K25" i="13" s="1"/>
  <c r="K28" i="7"/>
  <c r="D55" i="7"/>
  <c r="H42" i="7"/>
  <c r="H39" i="7"/>
  <c r="L38" i="13" s="1"/>
  <c r="H38" i="7"/>
  <c r="K37" i="13" s="1"/>
  <c r="H40" i="7"/>
  <c r="L40" i="13" s="1"/>
  <c r="H41" i="7"/>
  <c r="L39" i="13" s="1"/>
  <c r="H36" i="7"/>
  <c r="L32" i="1"/>
  <c r="H37" i="7"/>
  <c r="L36" i="13" s="1"/>
  <c r="K24" i="1"/>
  <c r="F28" i="7"/>
  <c r="H33" i="7" l="1"/>
  <c r="I33" i="7" s="1"/>
  <c r="L35" i="13"/>
  <c r="L42" i="13" s="1"/>
  <c r="H43" i="7"/>
  <c r="K34" i="13" s="1"/>
  <c r="K42" i="13" s="1"/>
  <c r="H28" i="7"/>
  <c r="I28" i="7" s="1"/>
  <c r="L33" i="1"/>
  <c r="K30" i="1" s="1"/>
  <c r="K38" i="1" s="1"/>
  <c r="L38" i="1" l="1"/>
</calcChain>
</file>

<file path=xl/comments1.xml><?xml version="1.0" encoding="utf-8"?>
<comments xmlns="http://schemas.openxmlformats.org/spreadsheetml/2006/main">
  <authors>
    <author>E008386</author>
    <author>Suyeyasu, Courtney</author>
  </authors>
  <commentList>
    <comment ref="B9" authorId="0">
      <text>
        <r>
          <rPr>
            <b/>
            <sz val="8"/>
            <color indexed="81"/>
            <rFont val="Tahoma"/>
            <family val="2"/>
          </rPr>
          <t>E008386:</t>
        </r>
        <r>
          <rPr>
            <sz val="8"/>
            <color indexed="81"/>
            <rFont val="Tahoma"/>
            <family val="2"/>
          </rPr>
          <t xml:space="preserve">
From IMEA-IMPA "Billing Summary" backup provided by Laura Oetken.</t>
        </r>
      </text>
    </comment>
    <comment ref="B13" authorId="0">
      <text>
        <r>
          <rPr>
            <sz val="8"/>
            <color indexed="81"/>
            <rFont val="Tahoma"/>
            <family val="2"/>
          </rPr>
          <t>From Station Report in EGOR.</t>
        </r>
      </text>
    </comment>
    <comment ref="B14" authorId="0">
      <text>
        <r>
          <rPr>
            <sz val="8"/>
            <color indexed="81"/>
            <rFont val="Tahoma"/>
            <family val="2"/>
          </rPr>
          <t>From Station Report in EGOR.</t>
        </r>
      </text>
    </comment>
    <comment ref="D14" authorId="1">
      <text>
        <r>
          <rPr>
            <b/>
            <sz val="9"/>
            <color indexed="81"/>
            <rFont val="Tahoma"/>
            <family val="2"/>
          </rPr>
          <t>Suyeyasu, Courtney:</t>
        </r>
        <r>
          <rPr>
            <sz val="9"/>
            <color indexed="81"/>
            <rFont val="Tahoma"/>
            <family val="2"/>
          </rPr>
          <t xml:space="preserve">
Input Trimble County Unit 2 net generation from EGOR</t>
        </r>
      </text>
    </comment>
  </commentList>
</comments>
</file>

<file path=xl/sharedStrings.xml><?xml version="1.0" encoding="utf-8"?>
<sst xmlns="http://schemas.openxmlformats.org/spreadsheetml/2006/main" count="2787" uniqueCount="250">
  <si>
    <t>No</t>
  </si>
  <si>
    <t>Yes</t>
  </si>
  <si>
    <t>Database</t>
  </si>
  <si>
    <t>ORAOEBSPROD.OEBSPROD</t>
  </si>
  <si>
    <t>Data Access Set</t>
  </si>
  <si>
    <t>LGE ENERGY LLC</t>
  </si>
  <si>
    <t>Ledger</t>
  </si>
  <si>
    <t>Chart Of Accounts</t>
  </si>
  <si>
    <t>Accounting Flexfield</t>
  </si>
  <si>
    <t>Currency</t>
  </si>
  <si>
    <t>USD</t>
  </si>
  <si>
    <t>Category</t>
  </si>
  <si>
    <t>* List - Text</t>
  </si>
  <si>
    <t/>
  </si>
  <si>
    <t>Source</t>
  </si>
  <si>
    <t>Spreadsheet</t>
  </si>
  <si>
    <t>Accounting Date</t>
  </si>
  <si>
    <t>* List - Date</t>
  </si>
  <si>
    <t>Number</t>
  </si>
  <si>
    <t>Text</t>
  </si>
  <si>
    <t>List - Text</t>
  </si>
  <si>
    <t>COMPANY</t>
  </si>
  <si>
    <t>PRODUCT</t>
  </si>
  <si>
    <t>ORGANIZATION</t>
  </si>
  <si>
    <t>EXPENDITURE_ORG</t>
  </si>
  <si>
    <t>ACCOUNT</t>
  </si>
  <si>
    <t>INTERCOMPANY</t>
  </si>
  <si>
    <t>EXPENDITURE_TYPE</t>
  </si>
  <si>
    <t>LOCATION</t>
  </si>
  <si>
    <t>Debit</t>
  </si>
  <si>
    <t>* Number</t>
  </si>
  <si>
    <t>Credit</t>
  </si>
  <si>
    <t>Stat Amount</t>
  </si>
  <si>
    <t>Line Description</t>
  </si>
  <si>
    <t>Line DFF</t>
  </si>
  <si>
    <t>Messages</t>
  </si>
  <si>
    <t>Totals:</t>
  </si>
  <si>
    <t>Tip: This is not the end of the Template.  Unprotect the sheet and insert as many rows as needed.</t>
  </si>
  <si>
    <t>Prepared by:_________________________________________</t>
  </si>
  <si>
    <t>Upload/Concurrent ID:__________________________________</t>
  </si>
  <si>
    <t>Approved by:_______________________________</t>
  </si>
  <si>
    <t>Posted by:_________________________________________</t>
  </si>
  <si>
    <t>Posted/Concurrent ID:________________________________</t>
  </si>
  <si>
    <t>Adjustment</t>
  </si>
  <si>
    <t>IMEA</t>
  </si>
  <si>
    <t>IMPA</t>
  </si>
  <si>
    <t>Coal</t>
  </si>
  <si>
    <t>Oil Used for Start-up</t>
  </si>
  <si>
    <t>Oil Used for Stabilization</t>
  </si>
  <si>
    <t>IMEA and IMPA Portion of</t>
  </si>
  <si>
    <t>LGE Trimble County Unit 2 Fuel and Reactant Costs</t>
  </si>
  <si>
    <t>Period:</t>
  </si>
  <si>
    <t>Calculation of IMEA/IMPA Portion of Trimble County Generation:</t>
  </si>
  <si>
    <t>Net Electric Energy Allotment in MWH</t>
  </si>
  <si>
    <t>Loss Factor</t>
  </si>
  <si>
    <t>X</t>
  </si>
  <si>
    <t>Net Electric Energy Allotment in MWH - Loss Adjusted</t>
  </si>
  <si>
    <t>Total Trimble County 2 Generation in MWH</t>
  </si>
  <si>
    <t>/</t>
  </si>
  <si>
    <t>IMEA/IMPA Portion of Trimble County Generation</t>
  </si>
  <si>
    <t>GCC#COMPANY</t>
  </si>
  <si>
    <t>0100</t>
  </si>
  <si>
    <t>GCC#ACCOUNT</t>
  </si>
  <si>
    <t>GCC#ACCOUNT Descr</t>
  </si>
  <si>
    <t>GCC#LOCATION</t>
  </si>
  <si>
    <t>Entered Net</t>
  </si>
  <si>
    <t>0321</t>
  </si>
  <si>
    <t>A. Coal Sum</t>
  </si>
  <si>
    <t>B. Oil Used for Start-up Sum</t>
  </si>
  <si>
    <t>C. Oil Used for Stabilization Sum</t>
  </si>
  <si>
    <t>D. Scrubber Reactant Sum</t>
  </si>
  <si>
    <t>Grand Total</t>
  </si>
  <si>
    <t>EiS eXpress Reporting</t>
  </si>
  <si>
    <t>Report Name</t>
  </si>
  <si>
    <t>LKE Trimble County 2 Fuel &amp; Reactant Costs</t>
  </si>
  <si>
    <t>Report Parameters</t>
  </si>
  <si>
    <t>Je Period</t>
  </si>
  <si>
    <t>Report Summary</t>
  </si>
  <si>
    <t>Responsibility Name</t>
  </si>
  <si>
    <t>MULT_Reporting( SOB =&gt; LGE ENERGY LLC )</t>
  </si>
  <si>
    <t>Module Name</t>
  </si>
  <si>
    <t>General Ledger</t>
  </si>
  <si>
    <t>Requested By</t>
  </si>
  <si>
    <t>Request Id</t>
  </si>
  <si>
    <t>Process Id</t>
  </si>
  <si>
    <t>Request Date &amp; Time</t>
  </si>
  <si>
    <t>Actual Start Date</t>
  </si>
  <si>
    <t>Actual Completion Date</t>
  </si>
  <si>
    <t>Fuel/Steam Expenses - IMEA</t>
  </si>
  <si>
    <t>Coal - IMEA</t>
  </si>
  <si>
    <t>Yes.119974.501001-IMEA-2</t>
  </si>
  <si>
    <t>Oil Used for Start-up - IMEA</t>
  </si>
  <si>
    <t>Yes.119974.501020-IMEA-2</t>
  </si>
  <si>
    <t>Oil Used for Stabilization - IMEA</t>
  </si>
  <si>
    <t>Yes.119974.501022-IMEA-2</t>
  </si>
  <si>
    <t>Fuel/Steam Expenses - IMPA</t>
  </si>
  <si>
    <t>Coal - IMPA</t>
  </si>
  <si>
    <t>Yes.119974.501001-IMPA-2</t>
  </si>
  <si>
    <t>Oil Used for Start-up - IMPA</t>
  </si>
  <si>
    <t>Yes.119974.501020-IMPA-2</t>
  </si>
  <si>
    <t>Oil Used for Stabilization - IMPA</t>
  </si>
  <si>
    <t>Yes.119974.501022-IMPA-2</t>
  </si>
  <si>
    <t>O</t>
  </si>
  <si>
    <t>TC2 IMEA/IMPA Fuel - Coal &amp; Oil</t>
  </si>
  <si>
    <t>Regulatory Accounting &amp; Reporting</t>
  </si>
  <si>
    <t>Last Updated:  SLC - 5/31/2013</t>
  </si>
  <si>
    <t>Journal Entry Process Documentation</t>
  </si>
  <si>
    <t>J130-0100 - Fuel for Disallowed Trimble Co. - TC2</t>
  </si>
  <si>
    <t>Purpose:</t>
  </si>
  <si>
    <t>To charge the appropriate portion of fuel, reactant and handling costs for the current month to be billed to IMPA and IMEA from TC2.</t>
  </si>
  <si>
    <r>
      <t>Important Note</t>
    </r>
    <r>
      <rPr>
        <b/>
        <sz val="11"/>
        <color rgb="FFFF0000"/>
        <rFont val="Calibri"/>
        <family val="2"/>
        <scheme val="minor"/>
      </rPr>
      <t xml:space="preserve">:  </t>
    </r>
    <r>
      <rPr>
        <b/>
        <u/>
        <sz val="11"/>
        <color rgb="FFFF0000"/>
        <rFont val="Calibri"/>
        <family val="2"/>
        <scheme val="minor"/>
      </rPr>
      <t>Trimble County allocations must be posted prior to completing this entry!</t>
    </r>
    <r>
      <rPr>
        <sz val="11"/>
        <rFont val="Calibri"/>
        <family val="2"/>
        <scheme val="minor"/>
      </rPr>
      <t xml:space="preserve">  An email stating with the subject “Trimble County Mass Allocations – MM/YY” stating that the Trimble County GL mass allocations have been posted will be sent by Tom Bush, Corporate Accounting on Day 3.  This email is distributed to select individuals.  </t>
    </r>
    <r>
      <rPr>
        <b/>
        <u/>
        <sz val="11"/>
        <color rgb="FFFF0000"/>
        <rFont val="Calibri"/>
        <family val="2"/>
        <scheme val="minor"/>
      </rPr>
      <t>This entry must be completed on Day 3 as Revenue Accounting &amp; Analysis is dependent on the information being recorded prior to Day 4.</t>
    </r>
  </si>
  <si>
    <t>Frequency:</t>
  </si>
  <si>
    <t>Monthly, Due Day 3</t>
  </si>
  <si>
    <t>Procedures:</t>
  </si>
  <si>
    <t>1.</t>
  </si>
  <si>
    <t>Go to acctfinrep:\Monthly Closing\YYYY Journal Entries and Support\MM-Month\LGE \IMEA-IMPA (current year, previous month close folder).</t>
  </si>
  <si>
    <t>2.</t>
  </si>
  <si>
    <t>Copy the “J130 - Fuel for Disallowed Trimble County - TC2” file from the previous month close folder and paste it into the current month close folder.  Update the file name to reflect the current closing month in the format MMYY (i.e. “J130 - Fuel for Disallowed Trimble County - TC2 - 04.13.xlsm” to “J130 - Fuel for Disallowed Trimble County - TC2 - 05.13.xlsm”).</t>
  </si>
  <si>
    <t>3.</t>
  </si>
  <si>
    <t>Open the current month journal entry file and on the “Journal 1” tab update the following:</t>
  </si>
  <si>
    <r>
      <rPr>
        <sz val="11"/>
        <rFont val="Wingdings"/>
        <charset val="2"/>
      </rPr>
      <t>w</t>
    </r>
    <r>
      <rPr>
        <sz val="11"/>
        <rFont val="Calibri"/>
        <family val="2"/>
        <scheme val="minor"/>
      </rPr>
      <t>Accounting Date (cell J11) to the current month close date</t>
    </r>
  </si>
  <si>
    <r>
      <rPr>
        <sz val="11"/>
        <rFont val="Wingdings"/>
        <charset val="2"/>
      </rPr>
      <t>w</t>
    </r>
    <r>
      <rPr>
        <sz val="11"/>
        <rFont val="Calibri"/>
        <family val="2"/>
        <scheme val="minor"/>
      </rPr>
      <t>Group ID (cell J12) to your employee ID #</t>
    </r>
  </si>
  <si>
    <r>
      <rPr>
        <sz val="11"/>
        <rFont val="Wingdings"/>
        <charset val="2"/>
      </rPr>
      <t>w</t>
    </r>
    <r>
      <rPr>
        <sz val="11"/>
        <rFont val="Calibri"/>
        <family val="2"/>
        <scheme val="minor"/>
      </rPr>
      <t>Batch Name (cell J13) to your initials</t>
    </r>
  </si>
  <si>
    <r>
      <rPr>
        <sz val="11"/>
        <rFont val="Wingdings"/>
        <charset val="2"/>
      </rPr>
      <t>w</t>
    </r>
    <r>
      <rPr>
        <sz val="11"/>
        <rFont val="Calibri"/>
        <family val="2"/>
        <scheme val="minor"/>
      </rPr>
      <t>Journal Name (cell J14) to the current closing month (i.e. “J130-0100-0413” to “J130-0100-0513”).</t>
    </r>
  </si>
  <si>
    <t>4.</t>
  </si>
  <si>
    <t xml:space="preserve">Obtain the current month IMEA/IMPA Billing Summary from Beth Breuninger, Revenue Accounting &amp; Analysis (“IMEA-IMPA MM.YYYY.xlsx”).  Open the file and navigate to the “Summary” tab.  Copy the entire billing summary section (range A7:L59) and paste it over the prior month billing summary section located in the current month journal entry file on the “Summary” tab. </t>
  </si>
  <si>
    <t>5.</t>
  </si>
  <si>
    <t xml:space="preserve">Next, obtain the “KWH” excel file provided by Elaine Welsh, Budget &amp; Forecast Generation Operations.  Go to the “letter” tab and copy/paste the entire worksheet into the current month journal entry file on the corresponding “letter” tab.  </t>
  </si>
  <si>
    <t>6.</t>
  </si>
  <si>
    <t>Sign in to EIS and open the query “LKE Trimble County 2 Fuel &amp; Reactant Costs” under ID #E026759.  Click on the TC2 tab (Please note that this query has multiple tabs and is also used for journal entries J131-0100 and J088-0110).</t>
  </si>
  <si>
    <t>7.</t>
  </si>
  <si>
    <t xml:space="preserve">When prompted to enter the query parameters on the “Edit Parameter Values” prompt update the period name with the current month period in the format MMM-YYYY (i.e. MAY-2013) and click ok.  </t>
  </si>
  <si>
    <t>8.</t>
  </si>
  <si>
    <t>Once the query has finished running and the current month data is displayed, go to the page items bar at the top of the query and select company 0100.  This will display the current month data for LG&amp;E (the example below was run for April 2013 instead of May 2013, as May data had was not yet available).  Export this data to excel and copy/paste it into the “LGE TC2 Costs” tab on the appropriate rows to ensure proper linking.</t>
  </si>
  <si>
    <t>9.</t>
  </si>
  <si>
    <t>The “TC 2 Fuel and Reactant Costs” tab will be automatically populated once the aforementioned supporting documentation (IMEA/IMPA Billing Summary, KWH letter and Fuel and Reactant Costs data) has been updated and will flow to the “Journal Summary” and “Journal 1” tabs.  Review all tabs to ensure links are properly updated.</t>
  </si>
  <si>
    <t>10.</t>
  </si>
  <si>
    <t>Print all tabs and tie out.  Refer to previous month JE to view tie-out and support information.  Note that past JEs can be found through Oracle IPM.</t>
  </si>
  <si>
    <t>11.</t>
  </si>
  <si>
    <t>Once all numbers have been correctly tied-out, go to the “Journal 1” tab within the excel file.  Flag, in column B, all rows that have a debit or credit amount by clicking on the cell, hitting the space bar and enter.</t>
  </si>
  <si>
    <t>12.</t>
  </si>
  <si>
    <t>Log-in to Oracle ADI, click on the Ledger icon and select “Upload to Interface.”</t>
  </si>
  <si>
    <t>13.</t>
  </si>
  <si>
    <t>Once the upload is successfully completed, write down Upload ID on JE face page, sign and date the JE, and give to reviewer.</t>
  </si>
  <si>
    <t>14.</t>
  </si>
  <si>
    <t>Sign off on the two journal entry checklists located at:</t>
  </si>
  <si>
    <t>Acctpolicies:\Journal Entry Procedures\Journal Entry Checklist\[current year]\[current month close]</t>
  </si>
  <si>
    <t>Acctfinrep:\Monthly Closing\[current year] Journal Entries and Support\[current month close]</t>
  </si>
  <si>
    <t>L</t>
  </si>
  <si>
    <t>&lt;bne:message xmlns:bne="http://www.oracle.com/bne" bne:type="ERROR" bne:text="You must enter a value in either the Debit column or the Credit column." bne:cause="" bne:source="EnteredDebitCreditGroupValidator" bne:action=""/&gt;&lt;bne:message xmlns:bne="http://www.oracle.com/bne" bne:type="ERROR" bne:text="PRODUCT: Enter value for flexfield segment." bne:cause="" bne:source="BneAccountingFlexValidator" bne:action=""/&gt;</t>
  </si>
  <si>
    <t>You must enter a value in either the Debit column or the Credit column.;PRODUCT: Enter value for flexfield segment.</t>
  </si>
  <si>
    <t>Calculation of IMEA &amp; IMPA Portion of Trimble County Fuel and Reactant Costs:</t>
  </si>
  <si>
    <t>Total TC Fuel Costs</t>
  </si>
  <si>
    <t>Check Total to Query:</t>
  </si>
  <si>
    <t>Scrubber Reactant</t>
  </si>
  <si>
    <t>Fuel Handling</t>
  </si>
  <si>
    <t>E. Fuel Handling Sum</t>
  </si>
  <si>
    <t>Fly Ash Proceeds</t>
  </si>
  <si>
    <t>FLY ASH PROCEEDS</t>
  </si>
  <si>
    <t>Fly Ash Disposal</t>
  </si>
  <si>
    <t>ECR Fly Ash Disposal</t>
  </si>
  <si>
    <t>ECR FLY ASH DISPOSAL</t>
  </si>
  <si>
    <t>Bottom Ash Proceeds/Disposal</t>
  </si>
  <si>
    <t>Total Fuel &amp; Reactant Costs</t>
  </si>
  <si>
    <t>E. Fuel Handling</t>
  </si>
  <si>
    <t>501090</t>
  </si>
  <si>
    <t>FUEL HANDLING</t>
  </si>
  <si>
    <t>501990</t>
  </si>
  <si>
    <t>FUEL HANDLING - INDIRECT</t>
  </si>
  <si>
    <t>F. Fly Ash Proceeds/Disposal</t>
  </si>
  <si>
    <t>501253</t>
  </si>
  <si>
    <t>F. Fly Ash Proceeds/Disposal Sum</t>
  </si>
  <si>
    <t>m</t>
  </si>
  <si>
    <t>TC2 IMEA/IMPA Fuel</t>
  </si>
  <si>
    <t>J</t>
  </si>
  <si>
    <t>Scrubber Reactant - IMEA</t>
  </si>
  <si>
    <t>Yes.119974.502006-IMEA-2</t>
  </si>
  <si>
    <t>Fuel Handling - IMEA</t>
  </si>
  <si>
    <t>Yes.119974.501090-IMEA-2</t>
  </si>
  <si>
    <t>Fly Ash Proceeds - IMEA</t>
  </si>
  <si>
    <t>Yes.119974.501250-IMEA-2</t>
  </si>
  <si>
    <t>Fly Ash Disposal - IMEA</t>
  </si>
  <si>
    <t>Yes.119974.501251-IMEA-2</t>
  </si>
  <si>
    <t>Bottom Ash Proceeds/Disposal - IMEA</t>
  </si>
  <si>
    <t>Yes.119974.501202-IMEA-2</t>
  </si>
  <si>
    <t>ECR Fly Ash Disposal-IMEA</t>
  </si>
  <si>
    <t>Yes.119974.501253-IMEA-2</t>
  </si>
  <si>
    <t>Scrubber Reactant - IMPA</t>
  </si>
  <si>
    <t>Yes.119974.502006-IMPA-2</t>
  </si>
  <si>
    <t>Fuel Handling - IMPA</t>
  </si>
  <si>
    <t>Yes.119974.501090-IMPA-2</t>
  </si>
  <si>
    <t>Fly Ash Proceeds - IMPA</t>
  </si>
  <si>
    <t>Yes.119974.501250-IMPA-2</t>
  </si>
  <si>
    <t>Fly Ash Disposal - IMPA</t>
  </si>
  <si>
    <t>Yes.119974.501251-IMPA-2</t>
  </si>
  <si>
    <t>Bottom Ash Proceeds/Disposal - IMPA</t>
  </si>
  <si>
    <t>Yes.119974.501202-IMPA-2</t>
  </si>
  <si>
    <t>ECR Fly Ash Disposal-IMPA</t>
  </si>
  <si>
    <t>Yes.119974.501253-IMPA-2</t>
  </si>
  <si>
    <t>To charge appropriate portion of fuel, reactant, and handling cost for the current month to be billed to IMPA and IMEA from TC 2.  See supporting papers.</t>
  </si>
  <si>
    <t>Total Coal &amp; Oil</t>
  </si>
  <si>
    <t>Coal &amp; Oil</t>
  </si>
  <si>
    <t>Other Fuel Cost</t>
  </si>
  <si>
    <t>Total TC Fuel Cost</t>
  </si>
  <si>
    <t>Per Query</t>
  </si>
  <si>
    <t>Difference</t>
  </si>
  <si>
    <t>Coal/Oil Check Total</t>
  </si>
  <si>
    <t>0110</t>
  </si>
  <si>
    <t>501250</t>
  </si>
  <si>
    <t>JAB</t>
  </si>
  <si>
    <t>J126-0100-0214</t>
  </si>
  <si>
    <t>J130-0100-0214</t>
  </si>
  <si>
    <t>E026940</t>
  </si>
  <si>
    <t>Z. Uncategorized</t>
  </si>
  <si>
    <t>512101</t>
  </si>
  <si>
    <t>MAINTENANCE OF SCR/NOX REDUCTION EQUIP</t>
  </si>
  <si>
    <t>Z. Uncategorized Sum</t>
  </si>
  <si>
    <t>Maintenance of SCR/NOX Reduction Equip</t>
  </si>
  <si>
    <t>MAY-2014</t>
  </si>
  <si>
    <t>A. Coal</t>
  </si>
  <si>
    <t>501001</t>
  </si>
  <si>
    <t>FUEL-COAL - TON</t>
  </si>
  <si>
    <t>B. Oil Used for Start-up</t>
  </si>
  <si>
    <t>501020</t>
  </si>
  <si>
    <t>START-UP OIL -GAL</t>
  </si>
  <si>
    <t>C. Oil Used for Stabilization</t>
  </si>
  <si>
    <t>501022</t>
  </si>
  <si>
    <t>STABILIZATION OIL - GAL</t>
  </si>
  <si>
    <t>D. Scrubber Reactant</t>
  </si>
  <si>
    <t>502006</t>
  </si>
  <si>
    <t>SCRUBBER REACTANT EX</t>
  </si>
  <si>
    <t>MAY-2014'</t>
  </si>
  <si>
    <t>31857662</t>
  </si>
  <si>
    <t>73320</t>
  </si>
  <si>
    <t>04-JUN-2014</t>
  </si>
  <si>
    <t>04-JUN-201408:31:23 AM</t>
  </si>
  <si>
    <t>04-JUN-201408:31:32 AM</t>
  </si>
  <si>
    <t>31861904</t>
  </si>
  <si>
    <t>73647</t>
  </si>
  <si>
    <t>04-JUN-201404:49:11 PM</t>
  </si>
  <si>
    <t>04-JUN-201404:49:13 PM</t>
  </si>
  <si>
    <t>Trimble County 2 Generation MWH, excl. Station/Resv Aux</t>
  </si>
  <si>
    <t>Trimble Cnty Coal &amp; Oil Expense</t>
  </si>
  <si>
    <t>TC Coal &amp; Oil Expense reimbursement</t>
  </si>
  <si>
    <t>Station/Resv. Aux Coal &amp; Oil Expense</t>
  </si>
  <si>
    <t>Coal &amp; Oil Expense reimbursement - Station/Resv Aux</t>
  </si>
  <si>
    <t>Trimble Cnty Other Fuel Related Expense</t>
  </si>
  <si>
    <t>TC Other Fuel Related Expense</t>
  </si>
  <si>
    <t>Station/Resv. Aux Other Fuel Related Expense</t>
  </si>
  <si>
    <t>Station/Resv Aux - Other Fuel Related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</si>
</sst>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
    <numFmt numFmtId="166" formatCode="000000"/>
    <numFmt numFmtId="167" formatCode="[$-409]mmm\-yy;@"/>
    <numFmt numFmtId="168" formatCode="#,##0.0000_);\(#,##0.0000\)"/>
    <numFmt numFmtId="169" formatCode="0.000%"/>
    <numFmt numFmtId="170" formatCode="_(* #,##0_);_(* \(#,##0\);_(* &quot;-&quot;??_);_(@_)"/>
    <numFmt numFmtId="171" formatCode="_-* #,##0.00_-;\-* #,##0.00_-;_-* &quot;-&quot;??_-;_-@_-"/>
    <numFmt numFmtId="172" formatCode="General_)"/>
    <numFmt numFmtId="173" formatCode="0_);\(0\)"/>
    <numFmt numFmtId="174" formatCode="0\ 00\ 000\ 000"/>
    <numFmt numFmtId="175" formatCode="&quot;$&quot;#,##0\ ;\(&quot;$&quot;#,##0\)"/>
    <numFmt numFmtId="176" formatCode="_-* #,##0.00\ [$€]_-;\-* #,##0.00\ [$€]_-;_-* &quot;-&quot;??\ [$€]_-;_-@_-"/>
    <numFmt numFmtId="177" formatCode="_(* #,##0.00000_);_(* \(#,##0.00000\);_(* &quot;-&quot;??_);_(@_)"/>
  </numFmts>
  <fonts count="100">
    <font>
      <sz val="11"/>
      <color theme="1"/>
      <name val="Calibri"/>
      <family val="2"/>
      <scheme val="minor"/>
    </font>
    <font>
      <sz val="11"/>
      <color theme="1"/>
      <name val="Calibri"/>
      <family val="2"/>
      <scheme val="minor"/>
    </font>
    <font>
      <sz val="9"/>
      <name val="Arial"/>
      <family val="2"/>
    </font>
    <font>
      <b/>
      <sz val="9"/>
      <name val="Arial"/>
      <family val="2"/>
    </font>
    <font>
      <sz val="8"/>
      <name val="Arial"/>
      <family val="2"/>
    </font>
    <font>
      <b/>
      <sz val="8"/>
      <color rgb="FF000000"/>
      <name val="Arial"/>
      <family val="2"/>
    </font>
    <font>
      <sz val="9"/>
      <name val="Wingdings"/>
      <charset val="2"/>
    </font>
    <font>
      <sz val="33"/>
      <name val="IDA Code39 HR Short"/>
      <charset val="2"/>
    </font>
    <font>
      <sz val="10"/>
      <name val="Arial"/>
      <family val="2"/>
    </font>
    <font>
      <b/>
      <sz val="10"/>
      <name val="Arial"/>
      <family val="2"/>
    </font>
    <font>
      <b/>
      <sz val="11"/>
      <name val="Arial"/>
      <family val="2"/>
    </font>
    <font>
      <b/>
      <sz val="11"/>
      <color indexed="12"/>
      <name val="Arial"/>
      <family val="2"/>
    </font>
    <font>
      <sz val="11"/>
      <name val="Arial"/>
      <family val="2"/>
    </font>
    <font>
      <sz val="10"/>
      <color indexed="12"/>
      <name val="Arial"/>
      <family val="2"/>
    </font>
    <font>
      <b/>
      <sz val="10"/>
      <color indexed="12"/>
      <name val="Arial"/>
      <family val="2"/>
    </font>
    <font>
      <b/>
      <u val="double"/>
      <sz val="10"/>
      <name val="Arial"/>
      <family val="2"/>
    </font>
    <font>
      <b/>
      <sz val="8"/>
      <color indexed="81"/>
      <name val="Tahoma"/>
      <family val="2"/>
    </font>
    <font>
      <sz val="8"/>
      <color indexed="81"/>
      <name val="Tahoma"/>
      <family val="2"/>
    </font>
    <font>
      <b/>
      <sz val="9"/>
      <color indexed="81"/>
      <name val="Tahoma"/>
      <family val="2"/>
    </font>
    <font>
      <sz val="9"/>
      <color indexed="81"/>
      <name val="Tahoma"/>
      <family val="2"/>
    </font>
    <font>
      <b/>
      <sz val="8"/>
      <color indexed="9"/>
      <name val="Arial"/>
      <family val="2"/>
    </font>
    <font>
      <b/>
      <sz val="8"/>
      <name val="Arial"/>
      <family val="2"/>
    </font>
    <font>
      <i/>
      <sz val="8"/>
      <name val="Arial"/>
      <family val="2"/>
    </font>
    <font>
      <sz val="12"/>
      <color theme="1"/>
      <name val="Times New Roman"/>
      <family val="2"/>
    </font>
    <font>
      <sz val="12"/>
      <name val="Arial"/>
      <family val="2"/>
    </font>
    <font>
      <u/>
      <sz val="8.25"/>
      <color indexed="12"/>
      <name val="Arial"/>
      <family val="2"/>
    </font>
    <font>
      <sz val="12"/>
      <color indexed="10"/>
      <name val="Times New Roman"/>
      <family val="1"/>
    </font>
    <font>
      <sz val="10"/>
      <name val="MS Sans Serif"/>
      <family val="2"/>
    </font>
    <font>
      <b/>
      <sz val="10"/>
      <name val="MS Sans Serif"/>
      <family val="2"/>
    </font>
    <font>
      <b/>
      <i/>
      <u/>
      <sz val="9"/>
      <name val="Arial"/>
      <family val="2"/>
    </font>
    <font>
      <b/>
      <sz val="11"/>
      <name val="Calibri"/>
      <family val="2"/>
      <scheme val="minor"/>
    </font>
    <font>
      <sz val="11"/>
      <name val="Calibri"/>
      <family val="2"/>
      <scheme val="minor"/>
    </font>
    <font>
      <b/>
      <u/>
      <sz val="11"/>
      <name val="Calibri"/>
      <family val="2"/>
      <scheme val="minor"/>
    </font>
    <font>
      <b/>
      <u/>
      <sz val="11"/>
      <color rgb="FFFF0000"/>
      <name val="Calibri"/>
      <family val="2"/>
      <scheme val="minor"/>
    </font>
    <font>
      <b/>
      <sz val="11"/>
      <color rgb="FFFF0000"/>
      <name val="Calibri"/>
      <family val="2"/>
      <scheme val="minor"/>
    </font>
    <font>
      <sz val="11"/>
      <name val="Wingdings"/>
      <charset val="2"/>
    </font>
    <font>
      <sz val="9"/>
      <color indexed="8"/>
      <name val="Wingdings"/>
      <charset val="2"/>
    </font>
    <font>
      <sz val="9"/>
      <color rgb="FF000000"/>
      <name val="Arial"/>
      <family val="2"/>
    </font>
    <font>
      <b/>
      <u/>
      <sz val="10"/>
      <name val="Arial"/>
      <family val="2"/>
    </font>
    <font>
      <sz val="10"/>
      <color theme="0"/>
      <name val="Arial"/>
      <family val="2"/>
    </font>
    <font>
      <b/>
      <u/>
      <sz val="8"/>
      <name val="Arial"/>
      <family val="2"/>
    </font>
    <font>
      <b/>
      <sz val="9"/>
      <name val="Wingdings"/>
      <charset val="2"/>
    </font>
    <font>
      <b/>
      <sz val="11"/>
      <color rgb="FF000000"/>
      <name val="Calibri"/>
      <family val="2"/>
    </font>
    <font>
      <sz val="8"/>
      <color theme="1"/>
      <name val="Arial"/>
      <family val="2"/>
    </font>
    <font>
      <b/>
      <sz val="8"/>
      <color theme="1"/>
      <name val="Arial"/>
      <family val="2"/>
    </font>
    <font>
      <sz val="7"/>
      <color theme="1"/>
      <name val="Arial"/>
      <family val="2"/>
    </font>
    <font>
      <b/>
      <sz val="15"/>
      <name val="Times New Roman"/>
      <family val="1"/>
    </font>
    <font>
      <sz val="12"/>
      <name val="Times New Roman"/>
      <family val="1"/>
    </font>
    <font>
      <sz val="10"/>
      <color theme="1"/>
      <name val="Calibri"/>
      <family val="2"/>
      <scheme val="minor"/>
    </font>
    <font>
      <b/>
      <sz val="10"/>
      <color indexed="8"/>
      <name val="Arial"/>
      <family val="2"/>
    </font>
    <font>
      <sz val="11"/>
      <color indexed="8"/>
      <name val="Calibri"/>
      <family val="2"/>
    </font>
    <font>
      <sz val="11"/>
      <color theme="1"/>
      <name val="Agency FB"/>
      <family val="2"/>
    </font>
    <font>
      <sz val="11"/>
      <color indexed="9"/>
      <name val="Calibri"/>
      <family val="2"/>
    </font>
    <font>
      <sz val="11"/>
      <color indexed="20"/>
      <name val="Calibri"/>
      <family val="2"/>
    </font>
    <font>
      <sz val="10"/>
      <name val="Helv"/>
    </font>
    <font>
      <b/>
      <sz val="11"/>
      <color rgb="FFFA7D00"/>
      <name val="Agency FB"/>
      <family val="2"/>
    </font>
    <font>
      <b/>
      <sz val="11"/>
      <color indexed="52"/>
      <name val="Calibri"/>
      <family val="2"/>
    </font>
    <font>
      <b/>
      <sz val="11"/>
      <color indexed="9"/>
      <name val="Calibri"/>
      <family val="2"/>
    </font>
    <font>
      <sz val="10"/>
      <color indexed="17"/>
      <name val="Arial"/>
      <family val="2"/>
    </font>
    <font>
      <b/>
      <sz val="10"/>
      <color indexed="9"/>
      <name val="Arial"/>
      <family val="2"/>
    </font>
    <font>
      <b/>
      <sz val="8"/>
      <color indexed="8"/>
      <name val="Arial"/>
      <family val="2"/>
    </font>
    <font>
      <b/>
      <sz val="8"/>
      <color indexed="8"/>
      <name val="Courier New"/>
      <family val="3"/>
    </font>
    <font>
      <sz val="8"/>
      <name val="Times New Roman"/>
      <family val="1"/>
    </font>
    <font>
      <sz val="10"/>
      <name val="Tahoma"/>
      <family val="2"/>
    </font>
    <font>
      <i/>
      <sz val="11"/>
      <color indexed="23"/>
      <name val="Calibri"/>
      <family val="2"/>
    </font>
    <font>
      <sz val="18"/>
      <name val="Arial"/>
      <family val="2"/>
    </font>
    <font>
      <i/>
      <sz val="12"/>
      <name val="Arial"/>
      <family val="2"/>
    </font>
    <font>
      <sz val="18"/>
      <name val="Times New Roman"/>
      <family val="1"/>
    </font>
    <font>
      <i/>
      <sz val="12"/>
      <name val="Times New Roman"/>
      <family val="1"/>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rgb="FF3F3F76"/>
      <name val="Agency FB"/>
      <family val="2"/>
    </font>
    <font>
      <sz val="11"/>
      <color indexed="62"/>
      <name val="Calibri"/>
      <family val="2"/>
    </font>
    <font>
      <sz val="11"/>
      <color indexed="52"/>
      <name val="Calibri"/>
      <family val="2"/>
    </font>
    <font>
      <sz val="11"/>
      <color indexed="60"/>
      <name val="Calibri"/>
      <family val="2"/>
    </font>
    <font>
      <sz val="10"/>
      <name val="Arial Unicode MS"/>
      <family val="2"/>
    </font>
    <font>
      <b/>
      <sz val="11"/>
      <color indexed="63"/>
      <name val="Calibri"/>
      <family val="2"/>
    </font>
    <font>
      <sz val="10"/>
      <color indexed="8"/>
      <name val="Arial"/>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i/>
      <sz val="22"/>
      <color indexed="8"/>
      <name val="Times New Roman"/>
      <family val="1"/>
    </font>
    <font>
      <b/>
      <sz val="22"/>
      <color indexed="8"/>
      <name val="Times New Roman"/>
      <family val="1"/>
    </font>
    <font>
      <b/>
      <sz val="12"/>
      <color indexed="8"/>
      <name val="Arial"/>
      <family val="2"/>
    </font>
    <font>
      <sz val="8"/>
      <color indexed="8"/>
      <name val="Arial"/>
      <family val="2"/>
    </font>
    <font>
      <sz val="8"/>
      <color indexed="12"/>
      <name val="Arial"/>
      <family val="2"/>
    </font>
    <font>
      <sz val="10"/>
      <color indexed="16"/>
      <name val="Arial"/>
      <family val="2"/>
    </font>
    <font>
      <sz val="10"/>
      <color indexed="39"/>
      <name val="Arial"/>
      <family val="2"/>
    </font>
    <font>
      <sz val="19"/>
      <name val="Arial"/>
      <family val="2"/>
    </font>
    <font>
      <b/>
      <sz val="18"/>
      <color indexed="56"/>
      <name val="Cambria"/>
      <family val="2"/>
    </font>
    <font>
      <b/>
      <sz val="11"/>
      <color indexed="8"/>
      <name val="Calibri"/>
      <family val="2"/>
    </font>
    <font>
      <sz val="10"/>
      <name val="Courier"/>
      <family val="3"/>
    </font>
    <font>
      <sz val="8"/>
      <color indexed="8"/>
      <name val="Wingdings"/>
      <charset val="2"/>
    </font>
    <font>
      <sz val="11"/>
      <color indexed="10"/>
      <name val="Calibri"/>
      <family val="2"/>
    </font>
    <font>
      <sz val="10"/>
      <name val="Arial"/>
      <family val="2"/>
    </font>
    <font>
      <i/>
      <sz val="8"/>
      <color theme="0"/>
      <name val="Arial"/>
      <family val="2"/>
    </font>
  </fonts>
  <fills count="51">
    <fill>
      <patternFill patternType="none"/>
    </fill>
    <fill>
      <patternFill patternType="gray125"/>
    </fill>
    <fill>
      <patternFill patternType="solid">
        <fgColor rgb="FFFFFFCC"/>
        <bgColor indexed="64"/>
      </patternFill>
    </fill>
    <fill>
      <patternFill patternType="solid">
        <fgColor indexed="43"/>
        <bgColor indexed="64"/>
      </patternFill>
    </fill>
    <fill>
      <patternFill patternType="solid">
        <fgColor indexed="8"/>
        <bgColor indexed="64"/>
      </patternFill>
    </fill>
    <fill>
      <patternFill patternType="solid">
        <fgColor indexed="22"/>
        <bgColor indexed="64"/>
      </patternFill>
    </fill>
    <fill>
      <patternFill patternType="solid">
        <fgColor rgb="FFADD8E6"/>
        <bgColor indexed="64"/>
      </patternFill>
    </fill>
    <fill>
      <patternFill patternType="solid">
        <fgColor rgb="FF99FFFF"/>
        <bgColor indexed="64"/>
      </patternFill>
    </fill>
    <fill>
      <patternFill patternType="solid">
        <fgColor indexed="26"/>
        <bgColor indexed="14"/>
      </patternFill>
    </fill>
    <fill>
      <patternFill patternType="mediumGray">
        <fgColor indexed="22"/>
      </patternFill>
    </fill>
    <fill>
      <patternFill patternType="solid">
        <fgColor indexed="10"/>
        <bgColor indexed="64"/>
      </patternFill>
    </fill>
    <fill>
      <patternFill patternType="solid">
        <fgColor indexed="11"/>
        <bgColor indexed="64"/>
      </patternFill>
    </fill>
    <fill>
      <patternFill patternType="solid">
        <fgColor rgb="FFFFFF00"/>
        <bgColor indexed="64"/>
      </patternFill>
    </fill>
    <fill>
      <patternFill patternType="solid">
        <fgColor rgb="FFFFCC99"/>
      </patternFill>
    </fill>
    <fill>
      <patternFill patternType="solid">
        <fgColor rgb="FFF2F2F2"/>
      </patternFill>
    </fill>
    <fill>
      <patternFill patternType="solid">
        <fgColor rgb="FFFFFFCC"/>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theme="6" tint="0.79998168889431442"/>
        <bgColor theme="6" tint="0.799981688894314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12"/>
      </patternFill>
    </fill>
    <fill>
      <patternFill patternType="solid">
        <fgColor indexed="9"/>
      </patternFill>
    </fill>
    <fill>
      <patternFill patternType="solid">
        <fgColor indexed="42"/>
      </patternFill>
    </fill>
    <fill>
      <patternFill patternType="solid">
        <fgColor indexed="43"/>
      </patternFill>
    </fill>
    <fill>
      <patternFill patternType="solid">
        <fgColor indexed="26"/>
      </patternFill>
    </fill>
    <fill>
      <patternFill patternType="solid">
        <fgColor indexed="8"/>
      </patternFill>
    </fill>
    <fill>
      <patternFill patternType="solid">
        <fgColor indexed="19"/>
      </patternFill>
    </fill>
    <fill>
      <patternFill patternType="solid">
        <fgColor indexed="17"/>
      </patternFill>
    </fill>
    <fill>
      <patternFill patternType="solid">
        <fgColor indexed="59"/>
      </patternFill>
    </fill>
    <fill>
      <patternFill patternType="solid">
        <fgColor indexed="18"/>
      </patternFill>
    </fill>
    <fill>
      <patternFill patternType="lightUp">
        <fgColor indexed="48"/>
        <bgColor indexed="19"/>
      </patternFill>
    </fill>
    <fill>
      <patternFill patternType="solid">
        <fgColor indexed="54"/>
        <bgColor indexed="64"/>
      </patternFill>
    </fill>
    <fill>
      <patternFill patternType="solid">
        <fgColor indexed="26"/>
        <bgColor indexed="64"/>
      </patternFill>
    </fill>
    <fill>
      <patternFill patternType="solid">
        <fgColor indexed="16"/>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rgb="FFC9C9CB"/>
      </top>
      <bottom style="medium">
        <color indexed="64"/>
      </bottom>
      <diagonal/>
    </border>
    <border>
      <left/>
      <right style="medium">
        <color indexed="64"/>
      </right>
      <top style="thin">
        <color rgb="FFC9C9CB"/>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bottom style="double">
        <color indexed="64"/>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tted">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58"/>
      </left>
      <right style="thin">
        <color indexed="58"/>
      </right>
      <top style="thin">
        <color indexed="58"/>
      </top>
      <bottom style="thin">
        <color indexed="58"/>
      </bottom>
      <diagonal/>
    </border>
    <border>
      <left style="thin">
        <color indexed="48"/>
      </left>
      <right style="thin">
        <color indexed="48"/>
      </right>
      <top style="thin">
        <color indexed="48"/>
      </top>
      <bottom style="thin">
        <color indexed="48"/>
      </bottom>
      <diagonal/>
    </border>
    <border>
      <left/>
      <right/>
      <top style="thin">
        <color indexed="8"/>
      </top>
      <bottom/>
      <diagonal/>
    </border>
    <border>
      <left/>
      <right/>
      <top style="thin">
        <color indexed="62"/>
      </top>
      <bottom style="double">
        <color indexed="62"/>
      </bottom>
      <diagonal/>
    </border>
  </borders>
  <cellStyleXfs count="373">
    <xf numFmtId="0" fontId="0" fillId="0" borderId="0"/>
    <xf numFmtId="43" fontId="1" fillId="0" borderId="0" applyFont="0" applyFill="0" applyBorder="0" applyAlignment="0" applyProtection="0"/>
    <xf numFmtId="44" fontId="1" fillId="0" borderId="0" applyFon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171"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5" fillId="0" borderId="0" applyNumberFormat="0" applyFill="0" applyBorder="0" applyAlignment="0" applyProtection="0">
      <alignment vertical="top"/>
      <protection locked="0"/>
    </xf>
    <xf numFmtId="0" fontId="8" fillId="0" borderId="0"/>
    <xf numFmtId="0" fontId="1" fillId="0" borderId="0"/>
    <xf numFmtId="0" fontId="1" fillId="0" borderId="0"/>
    <xf numFmtId="0" fontId="23" fillId="0" borderId="0"/>
    <xf numFmtId="0" fontId="1" fillId="0" borderId="0"/>
    <xf numFmtId="172" fontId="12" fillId="0" borderId="0"/>
    <xf numFmtId="0" fontId="8" fillId="0" borderId="0"/>
    <xf numFmtId="0" fontId="1" fillId="0" borderId="0"/>
    <xf numFmtId="0" fontId="8" fillId="0" borderId="0"/>
    <xf numFmtId="0" fontId="1" fillId="0" borderId="0"/>
    <xf numFmtId="0" fontId="1" fillId="0" borderId="0"/>
    <xf numFmtId="9" fontId="8" fillId="0" borderId="0" applyFont="0" applyFill="0" applyBorder="0" applyAlignment="0" applyProtection="0"/>
    <xf numFmtId="9" fontId="8" fillId="0" borderId="0" applyFont="0" applyFill="0" applyBorder="0" applyAlignment="0" applyProtection="0"/>
    <xf numFmtId="173" fontId="26" fillId="8" borderId="35">
      <alignment horizontal="left"/>
    </xf>
    <xf numFmtId="0" fontId="27" fillId="0" borderId="0" applyNumberFormat="0" applyFont="0" applyFill="0" applyBorder="0" applyAlignment="0" applyProtection="0">
      <alignment horizontal="left"/>
    </xf>
    <xf numFmtId="15" fontId="27" fillId="0" borderId="0" applyFont="0" applyFill="0" applyBorder="0" applyAlignment="0" applyProtection="0"/>
    <xf numFmtId="4" fontId="27" fillId="0" borderId="0" applyFont="0" applyFill="0" applyBorder="0" applyAlignment="0" applyProtection="0"/>
    <xf numFmtId="0" fontId="28" fillId="0" borderId="9">
      <alignment horizontal="center"/>
    </xf>
    <xf numFmtId="3" fontId="27" fillId="0" borderId="0" applyFont="0" applyFill="0" applyBorder="0" applyAlignment="0" applyProtection="0"/>
    <xf numFmtId="0" fontId="27" fillId="9" borderId="0" applyNumberFormat="0" applyFont="0" applyBorder="0" applyAlignment="0" applyProtection="0"/>
    <xf numFmtId="0" fontId="24" fillId="0" borderId="0" applyProtection="0">
      <alignment horizontal="center"/>
    </xf>
    <xf numFmtId="0" fontId="48" fillId="0" borderId="0"/>
    <xf numFmtId="0" fontId="24" fillId="0" borderId="0"/>
    <xf numFmtId="0" fontId="8" fillId="5" borderId="0"/>
    <xf numFmtId="0" fontId="50" fillId="17" borderId="0" applyNumberFormat="0" applyBorder="0" applyAlignment="0" applyProtection="0"/>
    <xf numFmtId="0" fontId="50" fillId="18" borderId="0" applyNumberFormat="0" applyBorder="0" applyAlignment="0" applyProtection="0"/>
    <xf numFmtId="0" fontId="51" fillId="19" borderId="0" applyNumberFormat="0" applyBorder="0" applyAlignment="0" applyProtection="0"/>
    <xf numFmtId="0" fontId="50" fillId="20" borderId="0" applyNumberFormat="0" applyBorder="0" applyAlignment="0" applyProtection="0"/>
    <xf numFmtId="0" fontId="50" fillId="21" borderId="0" applyNumberFormat="0" applyBorder="0" applyAlignment="0" applyProtection="0"/>
    <xf numFmtId="0" fontId="50" fillId="22" borderId="0" applyNumberFormat="0" applyBorder="0" applyAlignment="0" applyProtection="0"/>
    <xf numFmtId="0" fontId="50" fillId="23" borderId="0" applyNumberFormat="0" applyBorder="0" applyAlignment="0" applyProtection="0"/>
    <xf numFmtId="0" fontId="50" fillId="24" borderId="0" applyNumberFormat="0" applyBorder="0" applyAlignment="0" applyProtection="0"/>
    <xf numFmtId="0" fontId="50" fillId="25" borderId="0" applyNumberFormat="0" applyBorder="0" applyAlignment="0" applyProtection="0"/>
    <xf numFmtId="0" fontId="50" fillId="20" borderId="0" applyNumberFormat="0" applyBorder="0" applyAlignment="0" applyProtection="0"/>
    <xf numFmtId="0" fontId="50" fillId="23" borderId="0" applyNumberFormat="0" applyBorder="0" applyAlignment="0" applyProtection="0"/>
    <xf numFmtId="0" fontId="50" fillId="26" borderId="0" applyNumberFormat="0" applyBorder="0" applyAlignment="0" applyProtection="0"/>
    <xf numFmtId="0" fontId="52" fillId="27" borderId="0" applyNumberFormat="0" applyBorder="0" applyAlignment="0" applyProtection="0"/>
    <xf numFmtId="0" fontId="52" fillId="24" borderId="0" applyNumberFormat="0" applyBorder="0" applyAlignment="0" applyProtection="0"/>
    <xf numFmtId="0" fontId="52" fillId="25" borderId="0" applyNumberFormat="0" applyBorder="0" applyAlignment="0" applyProtection="0"/>
    <xf numFmtId="0" fontId="52" fillId="28" borderId="0" applyNumberFormat="0" applyBorder="0" applyAlignment="0" applyProtection="0"/>
    <xf numFmtId="0" fontId="52" fillId="29" borderId="0" applyNumberFormat="0" applyBorder="0" applyAlignment="0" applyProtection="0"/>
    <xf numFmtId="0" fontId="52" fillId="30" borderId="0" applyNumberFormat="0" applyBorder="0" applyAlignment="0" applyProtection="0"/>
    <xf numFmtId="0" fontId="52" fillId="31" borderId="0" applyNumberFormat="0" applyBorder="0" applyAlignment="0" applyProtection="0"/>
    <xf numFmtId="0" fontId="52" fillId="32" borderId="0" applyNumberFormat="0" applyBorder="0" applyAlignment="0" applyProtection="0"/>
    <xf numFmtId="0" fontId="52" fillId="33" borderId="0" applyNumberFormat="0" applyBorder="0" applyAlignment="0" applyProtection="0"/>
    <xf numFmtId="0" fontId="52" fillId="28" borderId="0" applyNumberFormat="0" applyBorder="0" applyAlignment="0" applyProtection="0"/>
    <xf numFmtId="0" fontId="52" fillId="29" borderId="0" applyNumberFormat="0" applyBorder="0" applyAlignment="0" applyProtection="0"/>
    <xf numFmtId="0" fontId="52" fillId="34" borderId="0" applyNumberFormat="0" applyBorder="0" applyAlignment="0" applyProtection="0"/>
    <xf numFmtId="0" fontId="53" fillId="18" borderId="0" applyNumberFormat="0" applyBorder="0" applyAlignment="0" applyProtection="0"/>
    <xf numFmtId="170" fontId="54" fillId="0" borderId="37"/>
    <xf numFmtId="0" fontId="55" fillId="14" borderId="40" applyNumberFormat="0" applyAlignment="0" applyProtection="0"/>
    <xf numFmtId="0" fontId="56" fillId="35" borderId="43" applyNumberFormat="0" applyAlignment="0" applyProtection="0"/>
    <xf numFmtId="0" fontId="57" fillId="36" borderId="44" applyNumberFormat="0" applyAlignment="0" applyProtection="0"/>
    <xf numFmtId="174" fontId="58" fillId="0" borderId="42" applyBorder="0">
      <alignment horizontal="center" vertical="center"/>
    </xf>
    <xf numFmtId="0" fontId="59" fillId="37" borderId="0">
      <alignment horizontal="left"/>
    </xf>
    <xf numFmtId="0" fontId="20" fillId="37" borderId="0">
      <alignment horizontal="right"/>
    </xf>
    <xf numFmtId="0" fontId="60" fillId="38" borderId="0">
      <alignment horizontal="center"/>
    </xf>
    <xf numFmtId="0" fontId="20" fillId="37" borderId="0">
      <alignment horizontal="right"/>
    </xf>
    <xf numFmtId="0" fontId="61" fillId="38" borderId="0">
      <alignment horizontal="left"/>
    </xf>
    <xf numFmtId="41" fontId="8" fillId="0" borderId="0" applyFont="0" applyFill="0" applyBorder="0" applyAlignment="0" applyProtection="0"/>
    <xf numFmtId="41" fontId="8" fillId="0" borderId="0" applyFont="0" applyFill="0" applyBorder="0" applyAlignment="0" applyProtection="0"/>
    <xf numFmtId="41" fontId="62"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1" fillId="0" borderId="0" applyFont="0" applyFill="0" applyBorder="0" applyAlignment="0" applyProtection="0"/>
    <xf numFmtId="43" fontId="8" fillId="0" borderId="0" applyFont="0" applyFill="0" applyBorder="0" applyAlignment="0" applyProtection="0"/>
    <xf numFmtId="43" fontId="6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47" fillId="0" borderId="0" applyFont="0" applyFill="0" applyBorder="0" applyAlignment="0" applyProtection="0"/>
    <xf numFmtId="43" fontId="8" fillId="0" borderId="0" applyFont="0" applyFill="0" applyBorder="0" applyAlignment="0" applyProtection="0"/>
    <xf numFmtId="3"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175" fontId="8" fillId="0" borderId="0" applyFont="0" applyFill="0" applyBorder="0" applyAlignment="0" applyProtection="0"/>
    <xf numFmtId="0" fontId="8" fillId="0" borderId="0" applyFont="0" applyFill="0" applyBorder="0" applyAlignment="0" applyProtection="0"/>
    <xf numFmtId="0" fontId="8" fillId="25" borderId="45" applyNumberFormat="0" applyFont="0" applyAlignment="0">
      <protection locked="0"/>
    </xf>
    <xf numFmtId="176" fontId="8" fillId="0" borderId="0" applyFont="0" applyFill="0" applyBorder="0" applyAlignment="0" applyProtection="0"/>
    <xf numFmtId="0" fontId="64" fillId="0" borderId="0" applyNumberFormat="0" applyFill="0" applyBorder="0" applyAlignment="0" applyProtection="0"/>
    <xf numFmtId="0" fontId="65" fillId="0" borderId="0" applyProtection="0"/>
    <xf numFmtId="0" fontId="4" fillId="0" borderId="0" applyProtection="0"/>
    <xf numFmtId="0" fontId="66" fillId="0" borderId="0" applyProtection="0"/>
    <xf numFmtId="0" fontId="47" fillId="0" borderId="0" applyProtection="0"/>
    <xf numFmtId="0" fontId="67" fillId="0" borderId="0" applyProtection="0"/>
    <xf numFmtId="0" fontId="62" fillId="0" borderId="0" applyProtection="0"/>
    <xf numFmtId="0" fontId="68" fillId="0" borderId="0" applyProtection="0"/>
    <xf numFmtId="2" fontId="8" fillId="0" borderId="0" applyFont="0" applyFill="0" applyBorder="0" applyAlignment="0" applyProtection="0"/>
    <xf numFmtId="0" fontId="69" fillId="39" borderId="0" applyNumberFormat="0" applyBorder="0" applyAlignment="0" applyProtection="0"/>
    <xf numFmtId="0" fontId="70" fillId="0" borderId="46" applyNumberFormat="0" applyFill="0" applyAlignment="0" applyProtection="0"/>
    <xf numFmtId="0" fontId="71" fillId="0" borderId="47" applyNumberFormat="0" applyFill="0" applyAlignment="0" applyProtection="0"/>
    <xf numFmtId="0" fontId="72" fillId="0" borderId="48" applyNumberFormat="0" applyFill="0" applyAlignment="0" applyProtection="0"/>
    <xf numFmtId="0" fontId="72" fillId="0" borderId="0" applyNumberFormat="0" applyFill="0" applyBorder="0" applyAlignment="0" applyProtection="0"/>
    <xf numFmtId="0" fontId="73" fillId="0" borderId="0" applyNumberFormat="0" applyFill="0" applyBorder="0" applyAlignment="0" applyProtection="0">
      <alignment vertical="top"/>
      <protection locked="0"/>
    </xf>
    <xf numFmtId="0" fontId="74" fillId="13" borderId="40" applyNumberFormat="0" applyAlignment="0" applyProtection="0"/>
    <xf numFmtId="0" fontId="75" fillId="22" borderId="43" applyNumberFormat="0" applyAlignment="0" applyProtection="0"/>
    <xf numFmtId="0" fontId="59" fillId="37" borderId="0">
      <alignment horizontal="left"/>
    </xf>
    <xf numFmtId="0" fontId="49" fillId="38" borderId="0">
      <alignment horizontal="left"/>
    </xf>
    <xf numFmtId="0" fontId="76" fillId="0" borderId="49" applyNumberFormat="0" applyFill="0" applyAlignment="0" applyProtection="0"/>
    <xf numFmtId="0" fontId="77" fillId="40" borderId="0" applyNumberFormat="0" applyBorder="0" applyAlignment="0" applyProtection="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8" fillId="0" borderId="0"/>
    <xf numFmtId="0" fontId="1" fillId="0" borderId="0"/>
    <xf numFmtId="0" fontId="1" fillId="0" borderId="0"/>
    <xf numFmtId="0" fontId="1" fillId="0" borderId="0"/>
    <xf numFmtId="0" fontId="1" fillId="0" borderId="0"/>
    <xf numFmtId="0" fontId="8"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8" fillId="0" borderId="0"/>
    <xf numFmtId="0" fontId="47" fillId="0" borderId="0"/>
    <xf numFmtId="0" fontId="1" fillId="0" borderId="0"/>
    <xf numFmtId="0" fontId="8" fillId="0" borderId="0"/>
    <xf numFmtId="0" fontId="8" fillId="0" borderId="0"/>
    <xf numFmtId="0" fontId="1" fillId="0" borderId="0"/>
    <xf numFmtId="0" fontId="1" fillId="15" borderId="41" applyNumberFormat="0" applyFont="0" applyAlignment="0" applyProtection="0"/>
    <xf numFmtId="0" fontId="8" fillId="41" borderId="50" applyNumberFormat="0" applyFont="0" applyAlignment="0" applyProtection="0"/>
    <xf numFmtId="0" fontId="79" fillId="35" borderId="51" applyNumberFormat="0" applyAlignment="0" applyProtection="0"/>
    <xf numFmtId="0" fontId="79" fillId="35" borderId="51" applyNumberFormat="0" applyAlignment="0" applyProtection="0"/>
    <xf numFmtId="4" fontId="80" fillId="16" borderId="0">
      <alignment horizontal="right"/>
    </xf>
    <xf numFmtId="40" fontId="81" fillId="16" borderId="0">
      <alignment horizontal="right"/>
    </xf>
    <xf numFmtId="40" fontId="81" fillId="16" borderId="0">
      <alignment horizontal="right"/>
    </xf>
    <xf numFmtId="0" fontId="82" fillId="16" borderId="0">
      <alignment horizontal="center" vertical="center"/>
    </xf>
    <xf numFmtId="0" fontId="83" fillId="16" borderId="0">
      <alignment horizontal="right"/>
    </xf>
    <xf numFmtId="0" fontId="83" fillId="16" borderId="0">
      <alignment horizontal="right"/>
    </xf>
    <xf numFmtId="0" fontId="49" fillId="16" borderId="42"/>
    <xf numFmtId="0" fontId="84" fillId="16" borderId="42"/>
    <xf numFmtId="0" fontId="84" fillId="16" borderId="42"/>
    <xf numFmtId="0" fontId="82" fillId="16" borderId="0" applyBorder="0">
      <alignment horizontal="centerContinuous"/>
    </xf>
    <xf numFmtId="0" fontId="84" fillId="0" borderId="0" applyBorder="0">
      <alignment horizontal="centerContinuous"/>
    </xf>
    <xf numFmtId="0" fontId="84" fillId="0" borderId="0" applyBorder="0">
      <alignment horizontal="centerContinuous"/>
    </xf>
    <xf numFmtId="0" fontId="85" fillId="16" borderId="0" applyBorder="0">
      <alignment horizontal="centerContinuous"/>
    </xf>
    <xf numFmtId="0" fontId="86" fillId="0" borderId="0" applyBorder="0">
      <alignment horizontal="centerContinuous"/>
    </xf>
    <xf numFmtId="0" fontId="86" fillId="0" borderId="0" applyBorder="0">
      <alignment horizontal="centerContinuous"/>
    </xf>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9" fillId="40" borderId="0">
      <alignment horizontal="center"/>
    </xf>
    <xf numFmtId="49" fontId="87" fillId="38" borderId="0">
      <alignment horizontal="center"/>
    </xf>
    <xf numFmtId="0" fontId="20" fillId="37" borderId="0">
      <alignment horizontal="center"/>
    </xf>
    <xf numFmtId="0" fontId="20" fillId="37" borderId="0">
      <alignment horizontal="centerContinuous"/>
    </xf>
    <xf numFmtId="0" fontId="88" fillId="38" borderId="0">
      <alignment horizontal="left"/>
    </xf>
    <xf numFmtId="49" fontId="88" fillId="38" borderId="0">
      <alignment horizontal="center"/>
    </xf>
    <xf numFmtId="0" fontId="59" fillId="37" borderId="0">
      <alignment horizontal="left"/>
    </xf>
    <xf numFmtId="49" fontId="88" fillId="38" borderId="0">
      <alignment horizontal="left"/>
    </xf>
    <xf numFmtId="0" fontId="59" fillId="37" borderId="0">
      <alignment horizontal="centerContinuous"/>
    </xf>
    <xf numFmtId="0" fontId="59" fillId="37" borderId="0">
      <alignment horizontal="right"/>
    </xf>
    <xf numFmtId="49" fontId="49" fillId="38" borderId="0">
      <alignment horizontal="left"/>
    </xf>
    <xf numFmtId="0" fontId="20" fillId="37" borderId="0">
      <alignment horizontal="right"/>
    </xf>
    <xf numFmtId="0" fontId="88" fillId="22" borderId="0">
      <alignment horizontal="center"/>
    </xf>
    <xf numFmtId="0" fontId="89" fillId="22" borderId="0">
      <alignment horizontal="center"/>
    </xf>
    <xf numFmtId="4" fontId="9" fillId="42" borderId="52" applyNumberFormat="0" applyProtection="0">
      <alignment vertical="center"/>
    </xf>
    <xf numFmtId="4" fontId="9" fillId="42" borderId="52" applyNumberFormat="0" applyProtection="0">
      <alignment vertical="center"/>
    </xf>
    <xf numFmtId="4" fontId="38" fillId="42" borderId="53" applyNumberFormat="0" applyProtection="0">
      <alignment vertical="center"/>
    </xf>
    <xf numFmtId="4" fontId="38" fillId="42" borderId="53" applyNumberFormat="0" applyProtection="0">
      <alignment vertical="center"/>
    </xf>
    <xf numFmtId="4" fontId="9" fillId="42" borderId="52" applyNumberFormat="0" applyProtection="0">
      <alignment horizontal="left" vertical="center" indent="1"/>
    </xf>
    <xf numFmtId="4" fontId="9" fillId="42" borderId="52" applyNumberFormat="0" applyProtection="0">
      <alignment horizontal="left" vertical="center" indent="1"/>
    </xf>
    <xf numFmtId="0" fontId="9" fillId="43" borderId="53" applyNumberFormat="0" applyProtection="0">
      <alignment horizontal="left" vertical="top" indent="1"/>
    </xf>
    <xf numFmtId="0" fontId="9" fillId="43" borderId="53" applyNumberFormat="0" applyProtection="0">
      <alignment horizontal="left" vertical="top" indent="1"/>
    </xf>
    <xf numFmtId="4" fontId="9" fillId="44" borderId="0" applyNumberFormat="0" applyProtection="0">
      <alignment horizontal="left" vertical="center" indent="1"/>
    </xf>
    <xf numFmtId="4" fontId="8" fillId="42" borderId="53" applyNumberFormat="0" applyProtection="0">
      <alignment horizontal="right" vertical="center"/>
    </xf>
    <xf numFmtId="4" fontId="8" fillId="42" borderId="53" applyNumberFormat="0" applyProtection="0">
      <alignment horizontal="right" vertical="center"/>
    </xf>
    <xf numFmtId="4" fontId="90" fillId="45" borderId="53" applyNumberFormat="0" applyProtection="0">
      <alignment horizontal="right" vertical="center"/>
    </xf>
    <xf numFmtId="4" fontId="90" fillId="45" borderId="53" applyNumberFormat="0" applyProtection="0">
      <alignment horizontal="right" vertical="center"/>
    </xf>
    <xf numFmtId="4" fontId="90" fillId="46" borderId="53" applyNumberFormat="0" applyProtection="0">
      <alignment horizontal="right" vertical="center"/>
    </xf>
    <xf numFmtId="4" fontId="90" fillId="46" borderId="53" applyNumberFormat="0" applyProtection="0">
      <alignment horizontal="right" vertical="center"/>
    </xf>
    <xf numFmtId="4" fontId="8" fillId="40" borderId="53" applyNumberFormat="0" applyProtection="0">
      <alignment horizontal="right" vertical="center"/>
    </xf>
    <xf numFmtId="4" fontId="8" fillId="40" borderId="53" applyNumberFormat="0" applyProtection="0">
      <alignment horizontal="right" vertical="center"/>
    </xf>
    <xf numFmtId="4" fontId="8" fillId="23" borderId="53" applyNumberFormat="0" applyProtection="0">
      <alignment horizontal="right" vertical="center"/>
    </xf>
    <xf numFmtId="4" fontId="8" fillId="23" borderId="53" applyNumberFormat="0" applyProtection="0">
      <alignment horizontal="right" vertical="center"/>
    </xf>
    <xf numFmtId="4" fontId="8" fillId="18" borderId="53" applyNumberFormat="0" applyProtection="0">
      <alignment horizontal="right" vertical="center"/>
    </xf>
    <xf numFmtId="4" fontId="8" fillId="18" borderId="53" applyNumberFormat="0" applyProtection="0">
      <alignment horizontal="right" vertical="center"/>
    </xf>
    <xf numFmtId="4" fontId="90" fillId="32" borderId="53" applyNumberFormat="0" applyProtection="0">
      <alignment horizontal="right" vertical="center"/>
    </xf>
    <xf numFmtId="4" fontId="90" fillId="32" borderId="53" applyNumberFormat="0" applyProtection="0">
      <alignment horizontal="right" vertical="center"/>
    </xf>
    <xf numFmtId="4" fontId="90" fillId="30" borderId="53" applyNumberFormat="0" applyProtection="0">
      <alignment horizontal="right" vertical="center"/>
    </xf>
    <xf numFmtId="4" fontId="90" fillId="30" borderId="53" applyNumberFormat="0" applyProtection="0">
      <alignment horizontal="right" vertical="center"/>
    </xf>
    <xf numFmtId="4" fontId="8" fillId="29" borderId="53" applyNumberFormat="0" applyProtection="0">
      <alignment horizontal="right" vertical="center"/>
    </xf>
    <xf numFmtId="4" fontId="8" fillId="29" borderId="53" applyNumberFormat="0" applyProtection="0">
      <alignment horizontal="right" vertical="center"/>
    </xf>
    <xf numFmtId="4" fontId="9" fillId="47" borderId="0" applyNumberFormat="0" applyProtection="0">
      <alignment horizontal="left" vertical="center" indent="1"/>
    </xf>
    <xf numFmtId="4" fontId="8" fillId="34" borderId="0" applyNumberFormat="0" applyProtection="0">
      <alignment horizontal="left" vertical="center" indent="1"/>
    </xf>
    <xf numFmtId="4" fontId="87" fillId="48" borderId="0" applyNumberFormat="0" applyProtection="0">
      <alignment horizontal="left" vertical="center" indent="1"/>
    </xf>
    <xf numFmtId="4" fontId="8" fillId="34" borderId="52" applyNumberFormat="0" applyProtection="0">
      <alignment horizontal="right" vertical="center"/>
    </xf>
    <xf numFmtId="4" fontId="8" fillId="34" borderId="52" applyNumberFormat="0" applyProtection="0">
      <alignment horizontal="right" vertical="center"/>
    </xf>
    <xf numFmtId="4" fontId="8" fillId="34" borderId="0" applyNumberFormat="0" applyProtection="0">
      <alignment horizontal="left" vertical="center" indent="1"/>
    </xf>
    <xf numFmtId="4" fontId="8" fillId="43" borderId="0" applyNumberFormat="0" applyProtection="0">
      <alignment horizontal="left" vertical="center" indent="1"/>
    </xf>
    <xf numFmtId="0" fontId="8" fillId="34" borderId="52" applyNumberFormat="0" applyProtection="0">
      <alignment horizontal="left" vertical="center" indent="1"/>
    </xf>
    <xf numFmtId="0" fontId="8" fillId="34" borderId="52" applyNumberFormat="0" applyProtection="0">
      <alignment horizontal="left" vertical="center" indent="1"/>
    </xf>
    <xf numFmtId="0" fontId="8" fillId="34" borderId="53" applyNumberFormat="0" applyProtection="0">
      <alignment horizontal="left" vertical="top" indent="1"/>
    </xf>
    <xf numFmtId="0" fontId="8" fillId="34" borderId="53" applyNumberFormat="0" applyProtection="0">
      <alignment horizontal="left" vertical="top" indent="1"/>
    </xf>
    <xf numFmtId="0" fontId="8" fillId="34" borderId="52" applyNumberFormat="0" applyProtection="0">
      <alignment horizontal="left" vertical="center" indent="1"/>
    </xf>
    <xf numFmtId="0" fontId="8" fillId="34" borderId="52" applyNumberFormat="0" applyProtection="0">
      <alignment horizontal="left" vertical="center" indent="1"/>
    </xf>
    <xf numFmtId="0" fontId="8" fillId="34" borderId="53" applyNumberFormat="0" applyProtection="0">
      <alignment horizontal="left" vertical="top" indent="1"/>
    </xf>
    <xf numFmtId="0" fontId="8" fillId="34" borderId="53" applyNumberFormat="0" applyProtection="0">
      <alignment horizontal="left" vertical="top" indent="1"/>
    </xf>
    <xf numFmtId="0" fontId="8" fillId="34" borderId="52" applyNumberFormat="0" applyProtection="0">
      <alignment horizontal="left" vertical="center" indent="1"/>
    </xf>
    <xf numFmtId="0" fontId="8" fillId="34" borderId="52" applyNumberFormat="0" applyProtection="0">
      <alignment horizontal="left" vertical="center" indent="1"/>
    </xf>
    <xf numFmtId="0" fontId="8" fillId="34" borderId="53" applyNumberFormat="0" applyProtection="0">
      <alignment horizontal="left" vertical="top" indent="1"/>
    </xf>
    <xf numFmtId="0" fontId="8" fillId="34" borderId="53" applyNumberFormat="0" applyProtection="0">
      <alignment horizontal="left" vertical="top" indent="1"/>
    </xf>
    <xf numFmtId="0" fontId="8" fillId="34" borderId="52" applyNumberFormat="0" applyProtection="0">
      <alignment horizontal="left" vertical="center" indent="1"/>
    </xf>
    <xf numFmtId="0" fontId="8" fillId="34" borderId="52" applyNumberFormat="0" applyProtection="0">
      <alignment horizontal="left" vertical="center" indent="1"/>
    </xf>
    <xf numFmtId="0" fontId="8" fillId="34" borderId="53" applyNumberFormat="0" applyProtection="0">
      <alignment horizontal="left" vertical="top" indent="1"/>
    </xf>
    <xf numFmtId="0" fontId="8" fillId="34" borderId="53" applyNumberFormat="0" applyProtection="0">
      <alignment horizontal="left" vertical="top" indent="1"/>
    </xf>
    <xf numFmtId="4" fontId="80" fillId="49" borderId="53" applyNumberFormat="0" applyProtection="0">
      <alignment vertical="center"/>
    </xf>
    <xf numFmtId="4" fontId="80" fillId="49" borderId="53" applyNumberFormat="0" applyProtection="0">
      <alignment vertical="center"/>
    </xf>
    <xf numFmtId="4" fontId="91" fillId="49" borderId="53" applyNumberFormat="0" applyProtection="0">
      <alignment vertical="center"/>
    </xf>
    <xf numFmtId="4" fontId="91" fillId="49" borderId="53" applyNumberFormat="0" applyProtection="0">
      <alignment vertical="center"/>
    </xf>
    <xf numFmtId="4" fontId="8" fillId="34" borderId="53" applyNumberFormat="0" applyProtection="0">
      <alignment horizontal="left" vertical="center" indent="1"/>
    </xf>
    <xf numFmtId="4" fontId="8" fillId="34" borderId="53" applyNumberFormat="0" applyProtection="0">
      <alignment horizontal="left" vertical="center" indent="1"/>
    </xf>
    <xf numFmtId="0" fontId="8" fillId="34" borderId="53" applyNumberFormat="0" applyProtection="0">
      <alignment horizontal="left" vertical="top" indent="1"/>
    </xf>
    <xf numFmtId="0" fontId="8" fillId="34" borderId="53" applyNumberFormat="0" applyProtection="0">
      <alignment horizontal="left" vertical="top" indent="1"/>
    </xf>
    <xf numFmtId="4" fontId="8" fillId="50" borderId="52" applyNumberFormat="0" applyProtection="0">
      <alignment horizontal="right" vertical="center"/>
    </xf>
    <xf numFmtId="4" fontId="8" fillId="50" borderId="52" applyNumberFormat="0" applyProtection="0">
      <alignment horizontal="right" vertical="center"/>
    </xf>
    <xf numFmtId="4" fontId="9" fillId="50" borderId="52" applyNumberFormat="0" applyProtection="0">
      <alignment horizontal="right" vertical="center"/>
    </xf>
    <xf numFmtId="4" fontId="9" fillId="50" borderId="52" applyNumberFormat="0" applyProtection="0">
      <alignment horizontal="right" vertical="center"/>
    </xf>
    <xf numFmtId="4" fontId="8" fillId="34" borderId="52" applyNumberFormat="0" applyProtection="0">
      <alignment horizontal="left" vertical="center" indent="1"/>
    </xf>
    <xf numFmtId="4" fontId="8" fillId="34" borderId="52" applyNumberFormat="0" applyProtection="0">
      <alignment horizontal="left" vertical="center" indent="1"/>
    </xf>
    <xf numFmtId="4" fontId="8" fillId="34" borderId="52" applyNumberFormat="0" applyProtection="0">
      <alignment horizontal="left" vertical="center" indent="1"/>
    </xf>
    <xf numFmtId="0" fontId="8" fillId="34" borderId="52" applyNumberFormat="0" applyProtection="0">
      <alignment horizontal="left" vertical="top" indent="1"/>
    </xf>
    <xf numFmtId="0" fontId="8" fillId="34" borderId="52" applyNumberFormat="0" applyProtection="0">
      <alignment horizontal="left" vertical="top" indent="1"/>
    </xf>
    <xf numFmtId="4" fontId="92" fillId="0" borderId="0" applyNumberFormat="0" applyProtection="0">
      <alignment horizontal="left" vertical="center" indent="1"/>
    </xf>
    <xf numFmtId="4" fontId="8" fillId="0" borderId="53" applyNumberFormat="0" applyProtection="0">
      <alignment horizontal="right" vertical="center"/>
    </xf>
    <xf numFmtId="4" fontId="8" fillId="0" borderId="53" applyNumberFormat="0" applyProtection="0">
      <alignment horizontal="right" vertical="center"/>
    </xf>
    <xf numFmtId="0" fontId="8" fillId="0" borderId="54" applyNumberFormat="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3" fillId="0" borderId="0" applyNumberFormat="0" applyFill="0" applyBorder="0" applyAlignment="0" applyProtection="0"/>
    <xf numFmtId="0" fontId="94" fillId="0" borderId="55" applyNumberFormat="0" applyFill="0" applyAlignment="0" applyProtection="0"/>
    <xf numFmtId="0" fontId="94" fillId="0" borderId="55" applyNumberFormat="0" applyFill="0" applyAlignment="0" applyProtection="0"/>
    <xf numFmtId="0" fontId="95" fillId="0" borderId="0"/>
    <xf numFmtId="0" fontId="96" fillId="38" borderId="0">
      <alignment horizontal="center"/>
    </xf>
    <xf numFmtId="0" fontId="97" fillId="0" borderId="0" applyNumberFormat="0" applyFill="0" applyBorder="0" applyAlignment="0" applyProtection="0"/>
    <xf numFmtId="43" fontId="1"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44" fontId="8" fillId="0" borderId="0" applyFont="0" applyFill="0" applyBorder="0" applyAlignment="0" applyProtection="0"/>
    <xf numFmtId="42"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98" fillId="0" borderId="0"/>
    <xf numFmtId="9" fontId="98" fillId="0" borderId="0" applyFont="0" applyFill="0" applyBorder="0" applyAlignment="0" applyProtection="0"/>
    <xf numFmtId="44" fontId="98" fillId="0" borderId="0" applyFont="0" applyFill="0" applyBorder="0" applyAlignment="0" applyProtection="0"/>
    <xf numFmtId="42" fontId="98" fillId="0" borderId="0" applyFont="0" applyFill="0" applyBorder="0" applyAlignment="0" applyProtection="0"/>
    <xf numFmtId="43" fontId="98" fillId="0" borderId="0" applyFont="0" applyFill="0" applyBorder="0" applyAlignment="0" applyProtection="0"/>
    <xf numFmtId="41" fontId="98" fillId="0" borderId="0" applyFont="0" applyFill="0" applyBorder="0" applyAlignment="0" applyProtection="0"/>
    <xf numFmtId="44" fontId="98" fillId="0" borderId="0" applyFont="0" applyFill="0" applyBorder="0" applyAlignment="0" applyProtection="0"/>
    <xf numFmtId="43" fontId="98" fillId="0" borderId="0" applyFont="0" applyFill="0" applyBorder="0" applyAlignment="0" applyProtection="0"/>
    <xf numFmtId="44" fontId="98" fillId="0" borderId="0" applyFont="0" applyFill="0" applyBorder="0" applyAlignment="0" applyProtection="0"/>
    <xf numFmtId="43" fontId="9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cellStyleXfs>
  <cellXfs count="286">
    <xf numFmtId="0" fontId="0" fillId="0" borderId="0" xfId="0"/>
    <xf numFmtId="0" fontId="2" fillId="0" borderId="0" xfId="0" applyFont="1" applyFill="1" applyProtection="1">
      <protection locked="0"/>
    </xf>
    <xf numFmtId="49" fontId="2" fillId="0" borderId="0" xfId="0" applyNumberFormat="1" applyFont="1" applyFill="1" applyProtection="1">
      <protection locked="0"/>
    </xf>
    <xf numFmtId="49" fontId="3" fillId="0" borderId="0" xfId="0" applyNumberFormat="1" applyFont="1" applyFill="1" applyAlignment="1" applyProtection="1"/>
    <xf numFmtId="0" fontId="2" fillId="0" borderId="0" xfId="0" applyNumberFormat="1" applyFont="1" applyFill="1" applyAlignment="1" applyProtection="1"/>
    <xf numFmtId="49" fontId="2" fillId="0" borderId="0" xfId="0" applyNumberFormat="1" applyFont="1" applyFill="1" applyAlignment="1" applyProtection="1"/>
    <xf numFmtId="49" fontId="3" fillId="0" borderId="1" xfId="0" applyNumberFormat="1" applyFont="1" applyFill="1" applyBorder="1" applyAlignment="1" applyProtection="1"/>
    <xf numFmtId="0" fontId="2" fillId="0" borderId="5" xfId="0" applyNumberFormat="1" applyFont="1" applyFill="1" applyBorder="1" applyProtection="1"/>
    <xf numFmtId="0" fontId="2" fillId="0" borderId="6" xfId="0" applyFont="1" applyFill="1" applyBorder="1" applyProtection="1">
      <protection locked="0"/>
    </xf>
    <xf numFmtId="0" fontId="2" fillId="0" borderId="7" xfId="0" applyFont="1" applyFill="1" applyBorder="1" applyProtection="1">
      <protection locked="0"/>
    </xf>
    <xf numFmtId="0" fontId="4" fillId="0" borderId="8" xfId="0" applyFont="1" applyFill="1" applyBorder="1" applyAlignment="1" applyProtection="1"/>
    <xf numFmtId="0" fontId="4" fillId="0" borderId="9" xfId="0" applyFont="1" applyFill="1" applyBorder="1" applyAlignment="1" applyProtection="1"/>
    <xf numFmtId="0" fontId="4" fillId="0" borderId="10" xfId="0" applyFont="1" applyFill="1" applyBorder="1" applyAlignment="1" applyProtection="1"/>
    <xf numFmtId="0" fontId="2" fillId="0" borderId="8" xfId="0" applyFont="1" applyFill="1" applyBorder="1" applyProtection="1">
      <protection locked="0"/>
    </xf>
    <xf numFmtId="0" fontId="2" fillId="0" borderId="9" xfId="0" applyFont="1" applyFill="1" applyBorder="1" applyProtection="1">
      <protection locked="0"/>
    </xf>
    <xf numFmtId="0" fontId="2" fillId="0" borderId="14" xfId="0" applyFont="1" applyFill="1" applyBorder="1" applyProtection="1">
      <protection locked="0"/>
    </xf>
    <xf numFmtId="0" fontId="2" fillId="0" borderId="0" xfId="0" applyFont="1" applyFill="1" applyAlignment="1" applyProtection="1">
      <alignment wrapText="1"/>
      <protection locked="0"/>
    </xf>
    <xf numFmtId="49" fontId="3" fillId="0" borderId="0" xfId="0" applyNumberFormat="1" applyFont="1" applyFill="1" applyAlignment="1" applyProtection="1">
      <alignment wrapText="1"/>
    </xf>
    <xf numFmtId="0" fontId="2" fillId="0" borderId="0" xfId="0" applyNumberFormat="1" applyFont="1" applyFill="1" applyAlignment="1" applyProtection="1">
      <alignment wrapText="1"/>
    </xf>
    <xf numFmtId="49" fontId="2" fillId="0" borderId="0" xfId="0" applyNumberFormat="1" applyFont="1" applyFill="1" applyAlignment="1" applyProtection="1">
      <alignment wrapText="1"/>
    </xf>
    <xf numFmtId="49" fontId="3" fillId="0" borderId="2" xfId="0" applyNumberFormat="1" applyFont="1" applyFill="1" applyBorder="1" applyAlignment="1" applyProtection="1">
      <alignment wrapText="1"/>
    </xf>
    <xf numFmtId="164" fontId="2" fillId="0" borderId="4" xfId="0" applyNumberFormat="1" applyFont="1" applyFill="1" applyBorder="1" applyAlignment="1" applyProtection="1">
      <alignment wrapText="1"/>
      <protection locked="0"/>
    </xf>
    <xf numFmtId="165" fontId="2" fillId="0" borderId="0" xfId="0" applyNumberFormat="1" applyFont="1" applyFill="1" applyBorder="1" applyAlignment="1" applyProtection="1">
      <alignment wrapText="1"/>
      <protection locked="0"/>
    </xf>
    <xf numFmtId="166" fontId="2" fillId="0" borderId="0" xfId="0" applyNumberFormat="1"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4" fontId="2" fillId="0" borderId="5" xfId="0" applyNumberFormat="1" applyFont="1" applyFill="1" applyBorder="1" applyAlignment="1" applyProtection="1">
      <alignment wrapText="1"/>
      <protection locked="0"/>
    </xf>
    <xf numFmtId="0" fontId="2" fillId="0" borderId="9" xfId="0" applyFont="1" applyFill="1" applyBorder="1" applyAlignment="1" applyProtection="1">
      <alignment wrapText="1"/>
      <protection locked="0"/>
    </xf>
    <xf numFmtId="49" fontId="3" fillId="0" borderId="15" xfId="0" applyNumberFormat="1" applyFont="1" applyFill="1" applyBorder="1" applyAlignment="1" applyProtection="1"/>
    <xf numFmtId="49" fontId="3" fillId="0" borderId="16" xfId="0" applyNumberFormat="1" applyFont="1" applyFill="1" applyBorder="1" applyAlignment="1" applyProtection="1"/>
    <xf numFmtId="49" fontId="3" fillId="0" borderId="17" xfId="0" applyNumberFormat="1" applyFont="1" applyFill="1" applyBorder="1" applyAlignment="1" applyProtection="1"/>
    <xf numFmtId="49" fontId="3" fillId="0" borderId="15" xfId="0" applyNumberFormat="1" applyFont="1" applyFill="1" applyBorder="1" applyAlignment="1" applyProtection="1">
      <alignment horizontal="center" wrapText="1"/>
    </xf>
    <xf numFmtId="49" fontId="3" fillId="0" borderId="16" xfId="0" applyNumberFormat="1" applyFont="1" applyFill="1" applyBorder="1" applyAlignment="1" applyProtection="1">
      <alignment horizontal="center" wrapText="1"/>
    </xf>
    <xf numFmtId="49" fontId="3" fillId="0" borderId="17" xfId="0" applyNumberFormat="1" applyFont="1" applyFill="1" applyBorder="1" applyAlignment="1" applyProtection="1">
      <alignment horizontal="center" wrapText="1"/>
    </xf>
    <xf numFmtId="49" fontId="3" fillId="0" borderId="0" xfId="0" applyNumberFormat="1" applyFont="1" applyFill="1" applyBorder="1" applyAlignment="1" applyProtection="1"/>
    <xf numFmtId="49" fontId="3" fillId="0" borderId="0" xfId="0" applyNumberFormat="1" applyFont="1" applyFill="1" applyBorder="1" applyAlignment="1" applyProtection="1">
      <alignment wrapText="1"/>
    </xf>
    <xf numFmtId="0" fontId="4" fillId="0" borderId="0" xfId="0" applyFont="1" applyFill="1" applyBorder="1" applyAlignment="1" applyProtection="1">
      <alignment horizontal="right" wrapText="1"/>
    </xf>
    <xf numFmtId="49" fontId="2" fillId="0" borderId="0" xfId="0" applyNumberFormat="1" applyFont="1" applyFill="1" applyBorder="1" applyAlignment="1" applyProtection="1">
      <alignment wrapText="1"/>
      <protection locked="0"/>
    </xf>
    <xf numFmtId="49" fontId="2" fillId="0" borderId="0" xfId="0" applyNumberFormat="1" applyFont="1" applyFill="1" applyBorder="1" applyAlignment="1" applyProtection="1">
      <alignment wrapText="1"/>
    </xf>
    <xf numFmtId="0" fontId="2" fillId="0" borderId="0" xfId="0" applyNumberFormat="1" applyFont="1" applyFill="1" applyBorder="1" applyAlignment="1" applyProtection="1">
      <alignment wrapText="1"/>
      <protection locked="0"/>
    </xf>
    <xf numFmtId="0" fontId="4" fillId="0" borderId="2" xfId="0" applyFont="1" applyFill="1" applyBorder="1" applyAlignment="1" applyProtection="1">
      <alignment horizontal="right" wrapText="1"/>
    </xf>
    <xf numFmtId="49" fontId="2" fillId="0" borderId="2" xfId="0" applyNumberFormat="1" applyFont="1" applyFill="1" applyBorder="1" applyAlignment="1" applyProtection="1">
      <alignment wrapText="1"/>
      <protection locked="0"/>
    </xf>
    <xf numFmtId="0" fontId="2" fillId="0" borderId="2" xfId="0" applyFont="1" applyFill="1" applyBorder="1" applyProtection="1">
      <protection locked="0"/>
    </xf>
    <xf numFmtId="0" fontId="2" fillId="0" borderId="3" xfId="0" applyFont="1" applyFill="1" applyBorder="1" applyProtection="1">
      <protection locked="0"/>
    </xf>
    <xf numFmtId="49" fontId="3" fillId="0" borderId="4" xfId="0" applyNumberFormat="1" applyFont="1" applyFill="1" applyBorder="1" applyAlignment="1" applyProtection="1"/>
    <xf numFmtId="0" fontId="2" fillId="0" borderId="0" xfId="0" applyFont="1" applyFill="1" applyBorder="1" applyProtection="1">
      <protection locked="0"/>
    </xf>
    <xf numFmtId="0" fontId="2" fillId="0" borderId="5" xfId="0" applyFont="1" applyFill="1" applyBorder="1" applyProtection="1">
      <protection locked="0"/>
    </xf>
    <xf numFmtId="49" fontId="3" fillId="0" borderId="8" xfId="0" applyNumberFormat="1" applyFont="1" applyFill="1" applyBorder="1" applyAlignment="1" applyProtection="1"/>
    <xf numFmtId="49" fontId="3" fillId="0" borderId="9" xfId="0" applyNumberFormat="1" applyFont="1" applyFill="1" applyBorder="1" applyAlignment="1" applyProtection="1">
      <alignment wrapText="1"/>
    </xf>
    <xf numFmtId="0" fontId="4" fillId="0" borderId="9" xfId="0" applyFont="1" applyFill="1" applyBorder="1" applyAlignment="1" applyProtection="1">
      <alignment horizontal="right" wrapText="1"/>
    </xf>
    <xf numFmtId="0" fontId="3" fillId="0" borderId="9" xfId="0" applyNumberFormat="1" applyFont="1" applyFill="1" applyBorder="1" applyAlignment="1" applyProtection="1">
      <alignment wrapText="1"/>
      <protection locked="0"/>
    </xf>
    <xf numFmtId="0" fontId="2" fillId="0" borderId="9" xfId="0" applyNumberFormat="1" applyFont="1" applyFill="1" applyBorder="1" applyAlignment="1" applyProtection="1">
      <alignment wrapText="1"/>
      <protection locked="0"/>
    </xf>
    <xf numFmtId="0" fontId="2" fillId="0" borderId="10" xfId="0" applyFont="1" applyFill="1" applyBorder="1" applyProtection="1">
      <protection locked="0"/>
    </xf>
    <xf numFmtId="49" fontId="3" fillId="0" borderId="24" xfId="0" applyNumberFormat="1" applyFont="1" applyFill="1" applyBorder="1" applyAlignment="1" applyProtection="1">
      <alignment horizontal="center"/>
    </xf>
    <xf numFmtId="0" fontId="4" fillId="0" borderId="25" xfId="0" applyFont="1" applyFill="1" applyBorder="1" applyAlignment="1" applyProtection="1">
      <alignment horizontal="center"/>
    </xf>
    <xf numFmtId="0" fontId="2" fillId="0" borderId="4" xfId="0" applyFont="1" applyFill="1" applyBorder="1" applyProtection="1">
      <protection locked="0"/>
    </xf>
    <xf numFmtId="0" fontId="2" fillId="0" borderId="23" xfId="0" applyFont="1" applyFill="1" applyBorder="1" applyProtection="1">
      <protection locked="0"/>
    </xf>
    <xf numFmtId="43" fontId="3" fillId="0" borderId="20" xfId="1" applyFont="1" applyFill="1" applyBorder="1" applyAlignment="1" applyProtection="1">
      <alignment horizontal="center"/>
    </xf>
    <xf numFmtId="43" fontId="3" fillId="0" borderId="24" xfId="1" applyFont="1" applyFill="1" applyBorder="1" applyAlignment="1" applyProtection="1">
      <alignment horizontal="center"/>
    </xf>
    <xf numFmtId="43" fontId="4" fillId="0" borderId="21" xfId="1" applyFont="1" applyFill="1" applyBorder="1" applyAlignment="1" applyProtection="1">
      <alignment horizontal="center"/>
    </xf>
    <xf numFmtId="43" fontId="4" fillId="0" borderId="25" xfId="1" applyFont="1" applyFill="1" applyBorder="1" applyAlignment="1" applyProtection="1">
      <alignment horizontal="center"/>
    </xf>
    <xf numFmtId="43" fontId="2" fillId="0" borderId="18" xfId="1" applyFont="1" applyFill="1" applyBorder="1" applyProtection="1">
      <protection locked="0"/>
    </xf>
    <xf numFmtId="43" fontId="2" fillId="0" borderId="27" xfId="1" applyFont="1" applyFill="1" applyBorder="1" applyProtection="1">
      <protection locked="0"/>
    </xf>
    <xf numFmtId="43" fontId="2" fillId="0" borderId="19" xfId="1" applyFont="1" applyFill="1" applyBorder="1" applyProtection="1">
      <protection locked="0"/>
    </xf>
    <xf numFmtId="43" fontId="2" fillId="0" borderId="23" xfId="1" applyFont="1" applyFill="1" applyBorder="1" applyProtection="1">
      <protection locked="0"/>
    </xf>
    <xf numFmtId="0" fontId="2" fillId="0" borderId="5" xfId="0" applyNumberFormat="1" applyFont="1" applyFill="1" applyBorder="1" applyProtection="1">
      <protection locked="0"/>
    </xf>
    <xf numFmtId="49" fontId="2" fillId="0" borderId="27" xfId="0" applyNumberFormat="1" applyFont="1" applyFill="1" applyBorder="1" applyProtection="1">
      <protection locked="0"/>
    </xf>
    <xf numFmtId="0" fontId="4" fillId="0" borderId="28" xfId="0" applyFont="1" applyFill="1" applyBorder="1" applyAlignment="1" applyProtection="1"/>
    <xf numFmtId="0" fontId="4" fillId="0" borderId="29" xfId="0" applyFont="1" applyFill="1" applyBorder="1" applyAlignment="1" applyProtection="1">
      <alignment horizontal="center"/>
    </xf>
    <xf numFmtId="164" fontId="2" fillId="2" borderId="1" xfId="0" applyNumberFormat="1" applyFont="1" applyFill="1" applyBorder="1" applyAlignment="1" applyProtection="1">
      <alignment wrapText="1"/>
      <protection locked="0"/>
    </xf>
    <xf numFmtId="165" fontId="2" fillId="2" borderId="2" xfId="0" applyNumberFormat="1" applyFont="1" applyFill="1" applyBorder="1" applyAlignment="1" applyProtection="1">
      <alignment wrapText="1"/>
      <protection locked="0"/>
    </xf>
    <xf numFmtId="166" fontId="2" fillId="2" borderId="2" xfId="0" applyNumberFormat="1" applyFont="1" applyFill="1" applyBorder="1" applyAlignment="1" applyProtection="1">
      <alignment wrapText="1"/>
      <protection locked="0"/>
    </xf>
    <xf numFmtId="164" fontId="2" fillId="2" borderId="2" xfId="0" applyNumberFormat="1" applyFont="1" applyFill="1" applyBorder="1" applyAlignment="1" applyProtection="1">
      <alignment wrapText="1"/>
      <protection locked="0"/>
    </xf>
    <xf numFmtId="164" fontId="2" fillId="2" borderId="3" xfId="0" applyNumberFormat="1" applyFont="1" applyFill="1" applyBorder="1" applyAlignment="1" applyProtection="1">
      <alignment wrapText="1"/>
      <protection locked="0"/>
    </xf>
    <xf numFmtId="43" fontId="2" fillId="2" borderId="22" xfId="1" applyFont="1" applyFill="1" applyBorder="1" applyProtection="1">
      <protection locked="0"/>
    </xf>
    <xf numFmtId="43" fontId="2" fillId="2" borderId="26" xfId="1" applyFont="1" applyFill="1" applyBorder="1" applyProtection="1">
      <protection locked="0"/>
    </xf>
    <xf numFmtId="49" fontId="2" fillId="2" borderId="26" xfId="0" applyNumberFormat="1" applyFont="1" applyFill="1" applyBorder="1" applyProtection="1">
      <protection locked="0"/>
    </xf>
    <xf numFmtId="0" fontId="2" fillId="2" borderId="3" xfId="0" applyNumberFormat="1" applyFont="1" applyFill="1" applyBorder="1" applyProtection="1">
      <protection locked="0"/>
    </xf>
    <xf numFmtId="0" fontId="2" fillId="2" borderId="5" xfId="0" applyNumberFormat="1" applyFont="1" applyFill="1" applyBorder="1" applyProtection="1"/>
    <xf numFmtId="0" fontId="2" fillId="2" borderId="13" xfId="0" applyNumberFormat="1" applyFont="1" applyFill="1" applyBorder="1" applyProtection="1">
      <protection locked="0"/>
    </xf>
    <xf numFmtId="164" fontId="2" fillId="2" borderId="8" xfId="0" applyNumberFormat="1" applyFont="1" applyFill="1" applyBorder="1" applyAlignment="1" applyProtection="1">
      <alignment wrapText="1"/>
      <protection locked="0"/>
    </xf>
    <xf numFmtId="165" fontId="2" fillId="2" borderId="9" xfId="0" applyNumberFormat="1" applyFont="1" applyFill="1" applyBorder="1" applyAlignment="1" applyProtection="1">
      <alignment wrapText="1"/>
      <protection locked="0"/>
    </xf>
    <xf numFmtId="166" fontId="2" fillId="2" borderId="9" xfId="0" applyNumberFormat="1" applyFont="1" applyFill="1" applyBorder="1" applyAlignment="1" applyProtection="1">
      <alignment wrapText="1"/>
      <protection locked="0"/>
    </xf>
    <xf numFmtId="164" fontId="2" fillId="2" borderId="9" xfId="0" applyNumberFormat="1" applyFont="1" applyFill="1" applyBorder="1" applyAlignment="1" applyProtection="1">
      <alignment wrapText="1"/>
      <protection locked="0"/>
    </xf>
    <xf numFmtId="164" fontId="2" fillId="2" borderId="10" xfId="0" applyNumberFormat="1" applyFont="1" applyFill="1" applyBorder="1" applyAlignment="1" applyProtection="1">
      <alignment wrapText="1"/>
      <protection locked="0"/>
    </xf>
    <xf numFmtId="43" fontId="2" fillId="2" borderId="21" xfId="1" applyFont="1" applyFill="1" applyBorder="1" applyProtection="1">
      <protection locked="0"/>
    </xf>
    <xf numFmtId="43" fontId="2" fillId="2" borderId="25" xfId="1" applyFont="1" applyFill="1" applyBorder="1" applyProtection="1">
      <protection locked="0"/>
    </xf>
    <xf numFmtId="49" fontId="2" fillId="2" borderId="25" xfId="0" applyNumberFormat="1" applyFont="1" applyFill="1" applyBorder="1" applyProtection="1">
      <protection locked="0"/>
    </xf>
    <xf numFmtId="0" fontId="2" fillId="2" borderId="10" xfId="0" applyNumberFormat="1" applyFont="1" applyFill="1" applyBorder="1" applyProtection="1">
      <protection locked="0"/>
    </xf>
    <xf numFmtId="0" fontId="2" fillId="0" borderId="0" xfId="0" applyFont="1" applyFill="1" applyAlignment="1" applyProtection="1">
      <protection locked="0"/>
    </xf>
    <xf numFmtId="0" fontId="3" fillId="0" borderId="0" xfId="0" applyFont="1" applyFill="1" applyAlignment="1" applyProtection="1">
      <protection locked="0"/>
    </xf>
    <xf numFmtId="0" fontId="3" fillId="0" borderId="0" xfId="0" applyFont="1" applyFill="1" applyProtection="1">
      <protection locked="0"/>
    </xf>
    <xf numFmtId="49" fontId="3" fillId="0" borderId="30" xfId="0" applyNumberFormat="1" applyFont="1" applyFill="1" applyBorder="1" applyAlignment="1" applyProtection="1">
      <alignment horizontal="center"/>
    </xf>
    <xf numFmtId="49" fontId="3" fillId="0" borderId="2" xfId="0" applyNumberFormat="1" applyFont="1" applyFill="1" applyBorder="1" applyAlignment="1" applyProtection="1">
      <protection locked="0"/>
    </xf>
    <xf numFmtId="0" fontId="3" fillId="0" borderId="0" xfId="0" applyNumberFormat="1" applyFont="1" applyFill="1" applyBorder="1" applyAlignment="1" applyProtection="1">
      <protection locked="0"/>
    </xf>
    <xf numFmtId="49" fontId="3" fillId="0" borderId="0" xfId="0" applyNumberFormat="1" applyFont="1" applyFill="1" applyBorder="1" applyAlignment="1" applyProtection="1">
      <protection locked="0"/>
    </xf>
    <xf numFmtId="0" fontId="6" fillId="2" borderId="11" xfId="0" applyNumberFormat="1" applyFont="1" applyFill="1" applyBorder="1" applyProtection="1">
      <protection locked="0"/>
    </xf>
    <xf numFmtId="0" fontId="6" fillId="0" borderId="12" xfId="0" applyNumberFormat="1" applyFont="1" applyFill="1" applyBorder="1" applyProtection="1">
      <protection locked="0"/>
    </xf>
    <xf numFmtId="0" fontId="6" fillId="0" borderId="0" xfId="0" applyNumberFormat="1" applyFont="1" applyFill="1" applyBorder="1" applyProtection="1"/>
    <xf numFmtId="0" fontId="6" fillId="0" borderId="6" xfId="0" applyFont="1" applyFill="1" applyBorder="1" applyProtection="1">
      <protection locked="0"/>
    </xf>
    <xf numFmtId="14" fontId="3" fillId="0" borderId="0" xfId="0" applyNumberFormat="1" applyFont="1" applyFill="1" applyBorder="1" applyAlignment="1" applyProtection="1">
      <protection locked="0"/>
    </xf>
    <xf numFmtId="0" fontId="2" fillId="0" borderId="5" xfId="0" quotePrefix="1" applyNumberFormat="1" applyFont="1" applyFill="1" applyBorder="1" applyProtection="1">
      <protection locked="0"/>
    </xf>
    <xf numFmtId="164" fontId="2" fillId="0" borderId="4" xfId="0" quotePrefix="1" applyNumberFormat="1" applyFont="1" applyFill="1" applyBorder="1" applyAlignment="1" applyProtection="1">
      <alignment wrapText="1"/>
      <protection locked="0"/>
    </xf>
    <xf numFmtId="165" fontId="2" fillId="0" borderId="0" xfId="0" quotePrefix="1" applyNumberFormat="1" applyFont="1" applyFill="1" applyBorder="1" applyAlignment="1" applyProtection="1">
      <alignment wrapText="1"/>
      <protection locked="0"/>
    </xf>
    <xf numFmtId="166" fontId="2" fillId="0" borderId="0" xfId="0" quotePrefix="1" applyNumberFormat="1" applyFont="1" applyFill="1" applyBorder="1" applyAlignment="1" applyProtection="1">
      <alignment wrapText="1"/>
      <protection locked="0"/>
    </xf>
    <xf numFmtId="164" fontId="2" fillId="0" borderId="0" xfId="0" quotePrefix="1" applyNumberFormat="1" applyFont="1" applyFill="1" applyBorder="1" applyAlignment="1" applyProtection="1">
      <alignment wrapText="1"/>
      <protection locked="0"/>
    </xf>
    <xf numFmtId="164" fontId="2" fillId="0" borderId="5" xfId="0" quotePrefix="1" applyNumberFormat="1" applyFont="1" applyFill="1" applyBorder="1" applyAlignment="1" applyProtection="1">
      <alignment wrapText="1"/>
      <protection locked="0"/>
    </xf>
    <xf numFmtId="0" fontId="9" fillId="0" borderId="0" xfId="3" applyFont="1"/>
    <xf numFmtId="0" fontId="8" fillId="0" borderId="0" xfId="3" quotePrefix="1" applyFont="1" applyFill="1" applyAlignment="1">
      <alignment horizontal="left"/>
    </xf>
    <xf numFmtId="0" fontId="10" fillId="0" borderId="0" xfId="3" applyFont="1"/>
    <xf numFmtId="0" fontId="10" fillId="0" borderId="0" xfId="3" applyFont="1" applyAlignment="1">
      <alignment horizontal="right"/>
    </xf>
    <xf numFmtId="167" fontId="11" fillId="0" borderId="0" xfId="3" quotePrefix="1" applyNumberFormat="1" applyFont="1" applyFill="1" applyAlignment="1">
      <alignment horizontal="center"/>
    </xf>
    <xf numFmtId="39" fontId="10" fillId="0" borderId="0" xfId="3" applyNumberFormat="1" applyFont="1" applyFill="1" applyAlignment="1">
      <alignment horizontal="center"/>
    </xf>
    <xf numFmtId="39" fontId="10" fillId="0" borderId="0" xfId="3" applyNumberFormat="1" applyFont="1" applyFill="1" applyAlignment="1">
      <alignment horizontal="right"/>
    </xf>
    <xf numFmtId="0" fontId="12" fillId="0" borderId="0" xfId="3" applyFont="1"/>
    <xf numFmtId="0" fontId="12" fillId="0" borderId="0" xfId="3" applyFont="1" applyFill="1"/>
    <xf numFmtId="0" fontId="12" fillId="0" borderId="0" xfId="3" applyFont="1" applyFill="1" applyAlignment="1">
      <alignment horizontal="center"/>
    </xf>
    <xf numFmtId="39" fontId="12" fillId="0" borderId="0" xfId="3" applyNumberFormat="1" applyFont="1" applyFill="1" applyAlignment="1">
      <alignment horizontal="right"/>
    </xf>
    <xf numFmtId="0" fontId="9" fillId="0" borderId="0" xfId="3" applyFont="1" applyFill="1"/>
    <xf numFmtId="0" fontId="8" fillId="0" borderId="0" xfId="3" applyFill="1"/>
    <xf numFmtId="0" fontId="9" fillId="0" borderId="0" xfId="3" applyFont="1" applyFill="1" applyAlignment="1">
      <alignment horizontal="center"/>
    </xf>
    <xf numFmtId="39" fontId="8" fillId="0" borderId="0" xfId="3" applyNumberFormat="1" applyFill="1" applyAlignment="1">
      <alignment horizontal="right"/>
    </xf>
    <xf numFmtId="39" fontId="9" fillId="0" borderId="0" xfId="3" applyNumberFormat="1" applyFont="1" applyFill="1" applyAlignment="1">
      <alignment horizontal="center"/>
    </xf>
    <xf numFmtId="0" fontId="8" fillId="0" borderId="0" xfId="3"/>
    <xf numFmtId="0" fontId="8" fillId="0" borderId="0" xfId="3" applyFill="1" applyAlignment="1">
      <alignment horizontal="center"/>
    </xf>
    <xf numFmtId="39" fontId="8" fillId="0" borderId="0" xfId="3" applyNumberFormat="1" applyFill="1" applyBorder="1" applyAlignment="1">
      <alignment horizontal="right"/>
    </xf>
    <xf numFmtId="39" fontId="9" fillId="0" borderId="0" xfId="3" applyNumberFormat="1" applyFont="1" applyFill="1" applyAlignment="1">
      <alignment horizontal="right"/>
    </xf>
    <xf numFmtId="39" fontId="9" fillId="0" borderId="0" xfId="3" applyNumberFormat="1" applyFont="1" applyFill="1" applyBorder="1" applyAlignment="1">
      <alignment horizontal="right"/>
    </xf>
    <xf numFmtId="3" fontId="13" fillId="0" borderId="0" xfId="3" applyNumberFormat="1" applyFont="1"/>
    <xf numFmtId="3" fontId="8" fillId="0" borderId="0" xfId="3" applyNumberFormat="1" applyFont="1" applyFill="1" applyAlignment="1">
      <alignment horizontal="left"/>
    </xf>
    <xf numFmtId="3" fontId="8" fillId="0" borderId="0" xfId="3" applyNumberFormat="1" applyFont="1" applyFill="1" applyAlignment="1">
      <alignment horizontal="center"/>
    </xf>
    <xf numFmtId="3" fontId="13" fillId="0" borderId="0" xfId="3" applyNumberFormat="1" applyFont="1" applyFill="1" applyAlignment="1">
      <alignment horizontal="right"/>
    </xf>
    <xf numFmtId="3" fontId="14" fillId="0" borderId="0" xfId="3" applyNumberFormat="1" applyFont="1" applyFill="1" applyAlignment="1">
      <alignment horizontal="center"/>
    </xf>
    <xf numFmtId="3" fontId="13" fillId="0" borderId="0" xfId="3" applyNumberFormat="1" applyFont="1" applyFill="1" applyBorder="1" applyAlignment="1">
      <alignment horizontal="right"/>
    </xf>
    <xf numFmtId="0" fontId="8" fillId="0" borderId="0" xfId="3" applyFill="1" applyAlignment="1">
      <alignment horizontal="left"/>
    </xf>
    <xf numFmtId="168" fontId="8" fillId="0" borderId="31" xfId="3" applyNumberFormat="1" applyFont="1" applyFill="1" applyBorder="1" applyAlignment="1" applyProtection="1">
      <alignment horizontal="right"/>
    </xf>
    <xf numFmtId="168" fontId="9" fillId="0" borderId="0" xfId="3" applyNumberFormat="1" applyFont="1" applyFill="1" applyAlignment="1" applyProtection="1">
      <alignment horizontal="center"/>
    </xf>
    <xf numFmtId="168" fontId="8" fillId="0" borderId="0" xfId="3" applyNumberFormat="1" applyFont="1" applyFill="1" applyBorder="1" applyAlignment="1" applyProtection="1">
      <alignment horizontal="right"/>
    </xf>
    <xf numFmtId="168" fontId="8" fillId="0" borderId="0" xfId="3" applyNumberFormat="1" applyFont="1" applyFill="1" applyAlignment="1" applyProtection="1">
      <alignment horizontal="right"/>
    </xf>
    <xf numFmtId="37" fontId="8" fillId="0" borderId="0" xfId="3" applyNumberFormat="1" applyFill="1" applyAlignment="1">
      <alignment horizontal="right"/>
    </xf>
    <xf numFmtId="37" fontId="15" fillId="0" borderId="0" xfId="3" applyNumberFormat="1" applyFont="1" applyFill="1" applyAlignment="1" applyProtection="1">
      <alignment horizontal="center"/>
    </xf>
    <xf numFmtId="37" fontId="8" fillId="0" borderId="0" xfId="3" applyNumberFormat="1" applyFill="1" applyBorder="1" applyAlignment="1">
      <alignment horizontal="right"/>
    </xf>
    <xf numFmtId="0" fontId="8" fillId="0" borderId="0" xfId="3" applyFont="1" applyFill="1" applyAlignment="1">
      <alignment horizontal="left"/>
    </xf>
    <xf numFmtId="37" fontId="13" fillId="3" borderId="31" xfId="3" applyNumberFormat="1" applyFont="1" applyFill="1" applyBorder="1" applyAlignment="1">
      <alignment horizontal="right"/>
    </xf>
    <xf numFmtId="37" fontId="8" fillId="3" borderId="31" xfId="3" applyNumberFormat="1" applyFont="1" applyFill="1" applyBorder="1" applyAlignment="1">
      <alignment horizontal="right"/>
    </xf>
    <xf numFmtId="0" fontId="9" fillId="0" borderId="0" xfId="3" applyFont="1" applyFill="1" applyAlignment="1">
      <alignment horizontal="left"/>
    </xf>
    <xf numFmtId="169" fontId="9" fillId="0" borderId="32" xfId="5" applyNumberFormat="1" applyFont="1" applyFill="1" applyBorder="1" applyAlignment="1" applyProtection="1">
      <alignment horizontal="right"/>
    </xf>
    <xf numFmtId="169" fontId="15" fillId="0" borderId="0" xfId="5" applyNumberFormat="1" applyFont="1" applyFill="1" applyAlignment="1" applyProtection="1">
      <alignment horizontal="center"/>
    </xf>
    <xf numFmtId="169" fontId="9" fillId="0" borderId="0" xfId="5" applyNumberFormat="1" applyFont="1" applyFill="1" applyBorder="1" applyAlignment="1" applyProtection="1">
      <alignment horizontal="right"/>
    </xf>
    <xf numFmtId="169" fontId="9" fillId="0" borderId="31" xfId="5" applyNumberFormat="1" applyFont="1" applyFill="1" applyBorder="1" applyAlignment="1" applyProtection="1">
      <alignment horizontal="right"/>
    </xf>
    <xf numFmtId="0" fontId="9" fillId="0" borderId="33" xfId="3" applyFont="1" applyBorder="1"/>
    <xf numFmtId="0" fontId="9" fillId="0" borderId="33" xfId="3" applyFont="1" applyFill="1" applyBorder="1" applyAlignment="1">
      <alignment horizontal="left"/>
    </xf>
    <xf numFmtId="0" fontId="9" fillId="0" borderId="33" xfId="3" applyFont="1" applyFill="1" applyBorder="1" applyAlignment="1">
      <alignment horizontal="center"/>
    </xf>
    <xf numFmtId="169" fontId="9" fillId="0" borderId="33" xfId="5" applyNumberFormat="1" applyFont="1" applyFill="1" applyBorder="1" applyAlignment="1" applyProtection="1">
      <alignment horizontal="right"/>
    </xf>
    <xf numFmtId="169" fontId="15" fillId="0" borderId="33" xfId="5" applyNumberFormat="1" applyFont="1" applyFill="1" applyBorder="1" applyAlignment="1" applyProtection="1">
      <alignment horizontal="center"/>
    </xf>
    <xf numFmtId="0" fontId="8" fillId="0" borderId="0" xfId="3" applyFont="1" applyFill="1" applyAlignment="1">
      <alignment horizontal="center"/>
    </xf>
    <xf numFmtId="39" fontId="8" fillId="0" borderId="0" xfId="4" applyNumberFormat="1" applyFont="1" applyFill="1" applyAlignment="1" applyProtection="1">
      <alignment horizontal="right"/>
    </xf>
    <xf numFmtId="39" fontId="9" fillId="0" borderId="0" xfId="4" applyNumberFormat="1" applyFont="1" applyFill="1" applyAlignment="1" applyProtection="1">
      <alignment horizontal="center"/>
    </xf>
    <xf numFmtId="39" fontId="8" fillId="0" borderId="0" xfId="3" applyNumberFormat="1" applyFont="1" applyFill="1" applyAlignment="1">
      <alignment horizontal="right"/>
    </xf>
    <xf numFmtId="164" fontId="8" fillId="0" borderId="4" xfId="3" applyNumberFormat="1" applyFont="1" applyFill="1" applyBorder="1" applyAlignment="1" applyProtection="1">
      <alignment horizontal="center" vertical="center"/>
    </xf>
    <xf numFmtId="165" fontId="8" fillId="0" borderId="0" xfId="3" applyNumberFormat="1" applyFont="1" applyFill="1" applyAlignment="1" applyProtection="1">
      <alignment horizontal="center" vertical="center"/>
    </xf>
    <xf numFmtId="166" fontId="8" fillId="0" borderId="0" xfId="3" applyNumberFormat="1" applyFont="1" applyFill="1" applyAlignment="1" applyProtection="1">
      <alignment horizontal="center" vertical="center"/>
    </xf>
    <xf numFmtId="164" fontId="8" fillId="0" borderId="0" xfId="3" applyNumberFormat="1" applyFont="1" applyFill="1" applyAlignment="1" applyProtection="1">
      <alignment horizontal="center" vertical="center"/>
    </xf>
    <xf numFmtId="164" fontId="8" fillId="0" borderId="5" xfId="3" applyNumberFormat="1" applyFont="1" applyFill="1" applyBorder="1" applyAlignment="1" applyProtection="1">
      <alignment horizontal="center" vertical="center"/>
    </xf>
    <xf numFmtId="0" fontId="2" fillId="0" borderId="27" xfId="3" applyFont="1" applyFill="1" applyBorder="1" applyAlignment="1" applyProtection="1">
      <alignment horizontal="left" vertical="center"/>
    </xf>
    <xf numFmtId="49" fontId="2" fillId="0" borderId="27" xfId="0" applyNumberFormat="1" applyFont="1" applyFill="1" applyBorder="1" applyAlignment="1" applyProtection="1">
      <alignment wrapText="1"/>
      <protection locked="0"/>
    </xf>
    <xf numFmtId="0" fontId="2" fillId="0" borderId="5" xfId="0" applyNumberFormat="1" applyFont="1" applyFill="1" applyBorder="1" applyAlignment="1" applyProtection="1">
      <alignment wrapText="1"/>
      <protection locked="0"/>
    </xf>
    <xf numFmtId="164" fontId="29" fillId="0" borderId="4" xfId="3" applyNumberFormat="1" applyFont="1" applyFill="1" applyBorder="1" applyAlignment="1" applyProtection="1">
      <alignment horizontal="center" vertical="center"/>
    </xf>
    <xf numFmtId="0" fontId="30" fillId="0" borderId="0" xfId="3" applyFont="1" applyAlignment="1">
      <alignment vertical="center"/>
    </xf>
    <xf numFmtId="0" fontId="31" fillId="0" borderId="0" xfId="3" applyFont="1"/>
    <xf numFmtId="0" fontId="30" fillId="0" borderId="0" xfId="35" applyFont="1" applyAlignment="1">
      <alignment vertical="center"/>
    </xf>
    <xf numFmtId="0" fontId="32" fillId="0" borderId="0" xfId="35" applyFont="1" applyAlignment="1">
      <alignment vertical="top"/>
    </xf>
    <xf numFmtId="0" fontId="30" fillId="0" borderId="0" xfId="35" applyFont="1" applyAlignment="1">
      <alignment vertical="top"/>
    </xf>
    <xf numFmtId="0" fontId="30" fillId="0" borderId="0" xfId="35" applyFont="1" applyAlignment="1">
      <alignment horizontal="left" vertical="top" wrapText="1"/>
    </xf>
    <xf numFmtId="0" fontId="32" fillId="0" borderId="0" xfId="35" applyFont="1" applyAlignment="1">
      <alignment vertical="center"/>
    </xf>
    <xf numFmtId="49" fontId="31" fillId="0" borderId="0" xfId="35" quotePrefix="1" applyNumberFormat="1" applyFont="1" applyAlignment="1">
      <alignment horizontal="right"/>
    </xf>
    <xf numFmtId="49" fontId="31" fillId="0" borderId="0" xfId="35" applyNumberFormat="1" applyFont="1" applyAlignment="1">
      <alignment horizontal="left" vertical="center" indent="4"/>
    </xf>
    <xf numFmtId="0" fontId="31" fillId="0" borderId="0" xfId="35" applyFont="1" applyAlignment="1">
      <alignment horizontal="left"/>
    </xf>
    <xf numFmtId="49" fontId="31" fillId="0" borderId="0" xfId="35" applyNumberFormat="1" applyFont="1"/>
    <xf numFmtId="49" fontId="31" fillId="0" borderId="0" xfId="35" applyNumberFormat="1" applyFont="1" applyAlignment="1">
      <alignment horizontal="left" vertical="center"/>
    </xf>
    <xf numFmtId="49" fontId="31" fillId="0" borderId="0" xfId="35" applyNumberFormat="1" applyFont="1" applyAlignment="1">
      <alignment horizontal="right"/>
    </xf>
    <xf numFmtId="0" fontId="31" fillId="0" borderId="0" xfId="3" applyFont="1" applyAlignment="1">
      <alignment horizontal="left" vertical="top" wrapText="1"/>
    </xf>
    <xf numFmtId="0" fontId="31" fillId="0" borderId="0" xfId="35" applyFont="1"/>
    <xf numFmtId="49" fontId="31" fillId="0" borderId="0" xfId="35" applyNumberFormat="1" applyFont="1" applyAlignment="1">
      <alignment horizontal="left" vertical="center" indent="1"/>
    </xf>
    <xf numFmtId="49" fontId="31" fillId="0" borderId="0" xfId="3" applyNumberFormat="1" applyFont="1"/>
    <xf numFmtId="0" fontId="36" fillId="10" borderId="0" xfId="0" applyNumberFormat="1" applyFont="1" applyFill="1" applyBorder="1" applyAlignment="1" applyProtection="1">
      <alignment horizontal="center"/>
    </xf>
    <xf numFmtId="0" fontId="37" fillId="2" borderId="0" xfId="0" applyNumberFormat="1" applyFont="1" applyFill="1" applyBorder="1" applyProtection="1"/>
    <xf numFmtId="0" fontId="37" fillId="0" borderId="0" xfId="0" applyNumberFormat="1" applyFont="1" applyFill="1" applyBorder="1" applyProtection="1"/>
    <xf numFmtId="39" fontId="9" fillId="0" borderId="31" xfId="3" applyNumberFormat="1" applyFont="1" applyFill="1" applyBorder="1" applyAlignment="1">
      <alignment horizontal="center"/>
    </xf>
    <xf numFmtId="0" fontId="39" fillId="0" borderId="0" xfId="3" applyNumberFormat="1" applyFont="1" applyFill="1" applyAlignment="1">
      <alignment horizontal="center"/>
    </xf>
    <xf numFmtId="44" fontId="8" fillId="0" borderId="0" xfId="2" applyFont="1" applyFill="1" applyAlignment="1">
      <alignment horizontal="right"/>
    </xf>
    <xf numFmtId="44" fontId="9" fillId="0" borderId="0" xfId="2" applyFont="1" applyFill="1" applyAlignment="1">
      <alignment horizontal="center"/>
    </xf>
    <xf numFmtId="0" fontId="39" fillId="0" borderId="0" xfId="3" applyFont="1" applyFill="1" applyAlignment="1">
      <alignment horizontal="center"/>
    </xf>
    <xf numFmtId="43" fontId="8" fillId="0" borderId="0" xfId="1" applyFont="1" applyFill="1" applyAlignment="1">
      <alignment horizontal="right"/>
    </xf>
    <xf numFmtId="43" fontId="9" fillId="0" borderId="0" xfId="1" applyFont="1" applyFill="1" applyAlignment="1">
      <alignment horizontal="center"/>
    </xf>
    <xf numFmtId="0" fontId="40" fillId="0" borderId="0" xfId="3" applyFont="1"/>
    <xf numFmtId="44" fontId="9" fillId="0" borderId="33" xfId="2" applyFont="1" applyFill="1" applyBorder="1" applyAlignment="1">
      <alignment horizontal="right"/>
    </xf>
    <xf numFmtId="43" fontId="4" fillId="0" borderId="0" xfId="1" applyFont="1"/>
    <xf numFmtId="0" fontId="4" fillId="0" borderId="0" xfId="3" applyFont="1"/>
    <xf numFmtId="0" fontId="9" fillId="0" borderId="0" xfId="3" applyFont="1" applyFill="1" applyAlignment="1">
      <alignment horizontal="right" indent="1"/>
    </xf>
    <xf numFmtId="44" fontId="9" fillId="0" borderId="34" xfId="2" applyFont="1" applyFill="1" applyBorder="1" applyAlignment="1">
      <alignment horizontal="right"/>
    </xf>
    <xf numFmtId="0" fontId="41" fillId="0" borderId="0" xfId="0" applyFont="1" applyFill="1" applyAlignment="1" applyProtection="1">
      <alignment horizontal="center"/>
      <protection locked="0"/>
    </xf>
    <xf numFmtId="49" fontId="41" fillId="0" borderId="0" xfId="0" applyNumberFormat="1" applyFont="1" applyFill="1" applyAlignment="1" applyProtection="1">
      <alignment horizontal="center"/>
      <protection locked="0"/>
    </xf>
    <xf numFmtId="15" fontId="3" fillId="0" borderId="0" xfId="0" applyNumberFormat="1" applyFont="1" applyFill="1" applyBorder="1" applyAlignment="1" applyProtection="1">
      <protection locked="0"/>
    </xf>
    <xf numFmtId="0" fontId="3" fillId="0" borderId="0" xfId="0" applyNumberFormat="1" applyFont="1" applyFill="1" applyBorder="1" applyAlignment="1" applyProtection="1">
      <alignment horizontal="left"/>
      <protection locked="0"/>
    </xf>
    <xf numFmtId="165" fontId="2" fillId="0" borderId="0" xfId="3" applyNumberFormat="1" applyFont="1" applyFill="1" applyAlignment="1" applyProtection="1">
      <alignment horizontal="center" vertical="center"/>
    </xf>
    <xf numFmtId="166" fontId="2" fillId="0" borderId="0" xfId="3" applyNumberFormat="1" applyFont="1" applyFill="1" applyAlignment="1" applyProtection="1">
      <alignment horizontal="center" vertical="center"/>
    </xf>
    <xf numFmtId="164" fontId="2" fillId="0" borderId="0" xfId="3" applyNumberFormat="1" applyFont="1" applyFill="1" applyAlignment="1" applyProtection="1">
      <alignment horizontal="center" vertical="center"/>
    </xf>
    <xf numFmtId="164" fontId="2" fillId="0" borderId="5" xfId="3" applyNumberFormat="1" applyFont="1" applyFill="1" applyBorder="1" applyAlignment="1" applyProtection="1">
      <alignment horizontal="center" vertical="center"/>
    </xf>
    <xf numFmtId="0" fontId="36" fillId="11" borderId="0" xfId="0" applyNumberFormat="1" applyFont="1" applyFill="1" applyBorder="1" applyAlignment="1" applyProtection="1">
      <alignment horizontal="center"/>
    </xf>
    <xf numFmtId="164" fontId="8" fillId="0" borderId="4" xfId="35" applyNumberFormat="1" applyFont="1" applyFill="1" applyBorder="1" applyAlignment="1" applyProtection="1">
      <alignment horizontal="center" vertical="center"/>
    </xf>
    <xf numFmtId="165" fontId="8" fillId="0" borderId="0" xfId="35" applyNumberFormat="1" applyFont="1" applyFill="1" applyAlignment="1" applyProtection="1">
      <alignment horizontal="center" vertical="center"/>
    </xf>
    <xf numFmtId="166" fontId="8" fillId="0" borderId="0" xfId="35" applyNumberFormat="1" applyFont="1" applyFill="1" applyAlignment="1" applyProtection="1">
      <alignment horizontal="center" vertical="center"/>
    </xf>
    <xf numFmtId="164" fontId="8" fillId="0" borderId="0" xfId="35" applyNumberFormat="1" applyFont="1" applyFill="1" applyAlignment="1" applyProtection="1">
      <alignment horizontal="center" vertical="center"/>
    </xf>
    <xf numFmtId="164" fontId="8" fillId="0" borderId="5" xfId="35" applyNumberFormat="1" applyFont="1" applyFill="1" applyBorder="1" applyAlignment="1" applyProtection="1">
      <alignment horizontal="center" vertical="center"/>
    </xf>
    <xf numFmtId="0" fontId="36" fillId="0" borderId="0" xfId="0" applyNumberFormat="1" applyFont="1" applyFill="1" applyBorder="1" applyAlignment="1" applyProtection="1">
      <alignment horizontal="center"/>
    </xf>
    <xf numFmtId="0" fontId="6" fillId="0" borderId="0" xfId="0" applyFont="1" applyFill="1" applyProtection="1">
      <protection locked="0"/>
    </xf>
    <xf numFmtId="0" fontId="43" fillId="0" borderId="0" xfId="0" applyFont="1"/>
    <xf numFmtId="0" fontId="44" fillId="12" borderId="36" xfId="0" applyFont="1" applyFill="1" applyBorder="1" applyAlignment="1">
      <alignment horizontal="right"/>
    </xf>
    <xf numFmtId="40" fontId="44" fillId="12" borderId="14" xfId="0" applyNumberFormat="1" applyFont="1" applyFill="1" applyBorder="1"/>
    <xf numFmtId="0" fontId="43" fillId="0" borderId="3" xfId="0" applyFont="1" applyBorder="1"/>
    <xf numFmtId="0" fontId="43" fillId="0" borderId="0" xfId="0" applyFont="1" applyBorder="1"/>
    <xf numFmtId="0" fontId="43" fillId="0" borderId="5" xfId="0" applyFont="1" applyBorder="1"/>
    <xf numFmtId="0" fontId="43" fillId="0" borderId="8" xfId="0" applyFont="1" applyBorder="1"/>
    <xf numFmtId="0" fontId="43" fillId="0" borderId="9" xfId="0" applyFont="1" applyBorder="1"/>
    <xf numFmtId="0" fontId="43" fillId="0" borderId="10" xfId="0" applyFont="1" applyBorder="1"/>
    <xf numFmtId="0" fontId="43" fillId="0" borderId="0" xfId="0" applyFont="1" applyBorder="1"/>
    <xf numFmtId="0" fontId="43" fillId="0" borderId="4" xfId="0" applyFont="1" applyBorder="1"/>
    <xf numFmtId="0" fontId="0" fillId="0" borderId="3" xfId="0" applyBorder="1"/>
    <xf numFmtId="0" fontId="0" fillId="0" borderId="5" xfId="0" applyBorder="1"/>
    <xf numFmtId="0" fontId="0" fillId="0" borderId="10" xfId="0" applyBorder="1"/>
    <xf numFmtId="0" fontId="44" fillId="12" borderId="1" xfId="0" applyFont="1" applyFill="1" applyBorder="1" applyAlignment="1">
      <alignment horizontal="left"/>
    </xf>
    <xf numFmtId="40" fontId="44" fillId="12" borderId="3" xfId="0" applyNumberFormat="1" applyFont="1" applyFill="1" applyBorder="1"/>
    <xf numFmtId="0" fontId="44" fillId="12" borderId="4" xfId="0" applyFont="1" applyFill="1" applyBorder="1" applyAlignment="1">
      <alignment horizontal="left"/>
    </xf>
    <xf numFmtId="40" fontId="44" fillId="12" borderId="5" xfId="0" applyNumberFormat="1" applyFont="1" applyFill="1" applyBorder="1"/>
    <xf numFmtId="0" fontId="44" fillId="12" borderId="8" xfId="0" applyFont="1" applyFill="1" applyBorder="1" applyAlignment="1">
      <alignment horizontal="right"/>
    </xf>
    <xf numFmtId="40" fontId="44" fillId="12" borderId="38" xfId="0" applyNumberFormat="1" applyFont="1" applyFill="1" applyBorder="1"/>
    <xf numFmtId="0" fontId="45" fillId="0" borderId="0" xfId="0" applyFont="1" applyAlignment="1">
      <alignment horizontal="right"/>
    </xf>
    <xf numFmtId="43" fontId="45" fillId="0" borderId="0" xfId="1" applyFont="1"/>
    <xf numFmtId="43" fontId="45" fillId="0" borderId="34" xfId="0" applyNumberFormat="1" applyFont="1" applyBorder="1"/>
    <xf numFmtId="0" fontId="21" fillId="0" borderId="0" xfId="3" applyNumberFormat="1" applyFont="1" applyAlignment="1"/>
    <xf numFmtId="49" fontId="4" fillId="0" borderId="0" xfId="3" applyNumberFormat="1" applyFont="1" applyAlignment="1"/>
    <xf numFmtId="40" fontId="4" fillId="0" borderId="0" xfId="3" applyNumberFormat="1" applyFont="1" applyAlignment="1"/>
    <xf numFmtId="0" fontId="4" fillId="0" borderId="39" xfId="0" applyFont="1" applyBorder="1"/>
    <xf numFmtId="0" fontId="20" fillId="4" borderId="0" xfId="0" applyFont="1" applyFill="1" applyBorder="1"/>
    <xf numFmtId="0" fontId="20" fillId="4" borderId="0" xfId="0" applyFont="1" applyFill="1" applyBorder="1" applyAlignment="1">
      <alignment horizontal="right"/>
    </xf>
    <xf numFmtId="49" fontId="21" fillId="0" borderId="31" xfId="0" applyNumberFormat="1" applyFont="1" applyBorder="1" applyAlignment="1">
      <alignment horizontal="left"/>
    </xf>
    <xf numFmtId="49" fontId="4" fillId="0" borderId="0" xfId="0" applyNumberFormat="1" applyFont="1" applyAlignment="1">
      <alignment horizontal="left"/>
    </xf>
    <xf numFmtId="49" fontId="22" fillId="5" borderId="0" xfId="0" applyNumberFormat="1" applyFont="1" applyFill="1" applyAlignment="1">
      <alignment horizontal="left"/>
    </xf>
    <xf numFmtId="40" fontId="21" fillId="5" borderId="31" xfId="0" applyNumberFormat="1" applyFont="1" applyFill="1" applyBorder="1"/>
    <xf numFmtId="0" fontId="4" fillId="0" borderId="0" xfId="0" applyFont="1" applyAlignment="1">
      <alignment horizontal="left"/>
    </xf>
    <xf numFmtId="40" fontId="4" fillId="0" borderId="0" xfId="0" applyNumberFormat="1" applyFont="1"/>
    <xf numFmtId="49" fontId="20" fillId="4" borderId="31" xfId="0" applyNumberFormat="1" applyFont="1" applyFill="1" applyBorder="1" applyAlignment="1">
      <alignment horizontal="left"/>
    </xf>
    <xf numFmtId="0" fontId="21" fillId="0" borderId="31" xfId="0" applyFont="1" applyBorder="1" applyAlignment="1">
      <alignment horizontal="left"/>
    </xf>
    <xf numFmtId="40" fontId="21" fillId="0" borderId="31" xfId="0" applyNumberFormat="1" applyFont="1" applyBorder="1"/>
    <xf numFmtId="0" fontId="9" fillId="7" borderId="0" xfId="0" applyFont="1" applyFill="1"/>
    <xf numFmtId="0" fontId="0" fillId="7" borderId="0" xfId="0" applyFont="1" applyFill="1"/>
    <xf numFmtId="0" fontId="0" fillId="7" borderId="0" xfId="0" quotePrefix="1" applyFont="1" applyFill="1"/>
    <xf numFmtId="0" fontId="21" fillId="0" borderId="37" xfId="0" applyFont="1" applyBorder="1" applyAlignment="1">
      <alignment horizontal="left"/>
    </xf>
    <xf numFmtId="40" fontId="21" fillId="5" borderId="37" xfId="0" applyNumberFormat="1" applyFont="1" applyFill="1" applyBorder="1"/>
    <xf numFmtId="0" fontId="21" fillId="0" borderId="0" xfId="0" applyNumberFormat="1" applyFont="1" applyAlignment="1"/>
    <xf numFmtId="49" fontId="4" fillId="0" borderId="0" xfId="0" applyNumberFormat="1" applyFont="1" applyAlignment="1"/>
    <xf numFmtId="40" fontId="4" fillId="0" borderId="0" xfId="0" applyNumberFormat="1" applyFont="1" applyAlignment="1"/>
    <xf numFmtId="0" fontId="0" fillId="0" borderId="0" xfId="0"/>
    <xf numFmtId="0" fontId="0" fillId="0" borderId="0" xfId="0"/>
    <xf numFmtId="0" fontId="39" fillId="0" borderId="0" xfId="3" applyFont="1" applyFill="1" applyAlignment="1">
      <alignment horizontal="left"/>
    </xf>
    <xf numFmtId="169" fontId="9" fillId="0" borderId="0" xfId="3" applyNumberFormat="1" applyFont="1"/>
    <xf numFmtId="0" fontId="38" fillId="0" borderId="0" xfId="3" quotePrefix="1" applyFont="1" applyFill="1" applyAlignment="1">
      <alignment horizontal="left"/>
    </xf>
    <xf numFmtId="0" fontId="9" fillId="0" borderId="0" xfId="3" quotePrefix="1" applyFont="1" applyFill="1" applyAlignment="1">
      <alignment horizontal="center"/>
    </xf>
    <xf numFmtId="39" fontId="9" fillId="0" borderId="0" xfId="3" applyNumberFormat="1" applyFont="1" applyFill="1" applyBorder="1" applyAlignment="1">
      <alignment horizontal="center"/>
    </xf>
    <xf numFmtId="44" fontId="8" fillId="0" borderId="0" xfId="2" applyFont="1" applyFill="1" applyBorder="1" applyAlignment="1">
      <alignment horizontal="right"/>
    </xf>
    <xf numFmtId="0" fontId="39" fillId="0" borderId="0" xfId="3" applyNumberFormat="1" applyFont="1" applyFill="1" applyAlignment="1">
      <alignment horizontal="left"/>
    </xf>
    <xf numFmtId="43" fontId="8" fillId="0" borderId="0" xfId="1" applyFont="1" applyFill="1" applyBorder="1" applyAlignment="1">
      <alignment horizontal="right"/>
    </xf>
    <xf numFmtId="49" fontId="99" fillId="0" borderId="0" xfId="157" applyNumberFormat="1" applyFont="1" applyFill="1" applyAlignment="1">
      <alignment horizontal="left"/>
    </xf>
    <xf numFmtId="44" fontId="8" fillId="0" borderId="0" xfId="3" applyNumberFormat="1"/>
    <xf numFmtId="177" fontId="4" fillId="0" borderId="0" xfId="1" applyNumberFormat="1" applyFont="1"/>
    <xf numFmtId="0" fontId="31" fillId="0" borderId="0" xfId="3" applyFont="1" applyAlignment="1">
      <alignment horizontal="left" wrapText="1"/>
    </xf>
    <xf numFmtId="0" fontId="31" fillId="0" borderId="0" xfId="3" applyFont="1" applyAlignment="1">
      <alignment horizontal="left" vertical="top" wrapText="1"/>
    </xf>
    <xf numFmtId="0" fontId="33" fillId="0" borderId="0" xfId="3" applyFont="1" applyAlignment="1">
      <alignment horizontal="left" vertical="center" wrapText="1"/>
    </xf>
    <xf numFmtId="0" fontId="31" fillId="0" borderId="0" xfId="35" applyFont="1" applyAlignment="1">
      <alignment horizontal="left" vertical="center" wrapText="1"/>
    </xf>
    <xf numFmtId="49" fontId="31" fillId="0" borderId="0" xfId="35" applyNumberFormat="1" applyFont="1" applyAlignment="1">
      <alignment horizontal="left" vertical="center" wrapText="1"/>
    </xf>
    <xf numFmtId="0" fontId="4" fillId="0" borderId="8" xfId="0" applyFont="1" applyFill="1" applyBorder="1" applyAlignment="1" applyProtection="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7" fillId="0" borderId="0" xfId="0" applyFont="1" applyFill="1" applyAlignment="1" applyProtection="1">
      <alignment horizontal="right"/>
      <protection locked="0"/>
    </xf>
    <xf numFmtId="0" fontId="10" fillId="0" borderId="0" xfId="3" applyFont="1" applyAlignment="1">
      <alignment horizontal="center"/>
    </xf>
    <xf numFmtId="0" fontId="46" fillId="6" borderId="0" xfId="0" applyFont="1" applyFill="1" applyAlignment="1">
      <alignment horizontal="center" vertical="center"/>
    </xf>
  </cellXfs>
  <cellStyles count="373">
    <cellStyle name="_Row1" xfId="58"/>
    <cellStyle name="20% - Accent1 2" xfId="59"/>
    <cellStyle name="20% - Accent2 2" xfId="60"/>
    <cellStyle name="20% - Accent3 2" xfId="61"/>
    <cellStyle name="20% - Accent4 2" xfId="62"/>
    <cellStyle name="20% - Accent5 2" xfId="63"/>
    <cellStyle name="20% - Accent6 2" xfId="64"/>
    <cellStyle name="40% - Accent1 2" xfId="65"/>
    <cellStyle name="40% - Accent2 2" xfId="66"/>
    <cellStyle name="40% - Accent3 2" xfId="67"/>
    <cellStyle name="40% - Accent4 2" xfId="68"/>
    <cellStyle name="40% - Accent5 2" xfId="69"/>
    <cellStyle name="40% - Accent6 2" xfId="70"/>
    <cellStyle name="60% - Accent1 2" xfId="71"/>
    <cellStyle name="60% - Accent2 2" xfId="72"/>
    <cellStyle name="60% - Accent3 2" xfId="73"/>
    <cellStyle name="60% - Accent4 2" xfId="74"/>
    <cellStyle name="60% - Accent5 2" xfId="75"/>
    <cellStyle name="60% - Accent6 2" xfId="76"/>
    <cellStyle name="Accent1 2" xfId="77"/>
    <cellStyle name="Accent2 2" xfId="78"/>
    <cellStyle name="Accent3 2" xfId="79"/>
    <cellStyle name="Accent4 2" xfId="80"/>
    <cellStyle name="Accent5 2" xfId="81"/>
    <cellStyle name="Accent6 2" xfId="82"/>
    <cellStyle name="Bad 2" xfId="83"/>
    <cellStyle name="c" xfId="84"/>
    <cellStyle name="Calculation 2" xfId="85"/>
    <cellStyle name="Calculation 3" xfId="86"/>
    <cellStyle name="Check Cell 2" xfId="87"/>
    <cellStyle name="CodeEingabe" xfId="88"/>
    <cellStyle name="ColumnAttributeAbovePrompt" xfId="89"/>
    <cellStyle name="ColumnAttributePrompt" xfId="90"/>
    <cellStyle name="ColumnAttributeValue" xfId="91"/>
    <cellStyle name="ColumnHeadingPrompt" xfId="92"/>
    <cellStyle name="ColumnHeadingValue" xfId="93"/>
    <cellStyle name="Comma" xfId="1" builtinId="3"/>
    <cellStyle name="Comma [0] 2" xfId="94"/>
    <cellStyle name="Comma [0] 2 2" xfId="95"/>
    <cellStyle name="Comma [0] 2 3" xfId="96"/>
    <cellStyle name="Comma [0] 3" xfId="97"/>
    <cellStyle name="Comma [0] 4" xfId="98"/>
    <cellStyle name="Comma [0] 5" xfId="99"/>
    <cellStyle name="Comma [0] 6" xfId="362"/>
    <cellStyle name="Comma 10" xfId="100"/>
    <cellStyle name="Comma 11" xfId="101"/>
    <cellStyle name="Comma 11 2" xfId="102"/>
    <cellStyle name="Comma 12" xfId="103"/>
    <cellStyle name="Comma 13" xfId="104"/>
    <cellStyle name="Comma 13 2" xfId="105"/>
    <cellStyle name="Comma 14" xfId="106"/>
    <cellStyle name="Comma 15" xfId="107"/>
    <cellStyle name="Comma 16" xfId="108"/>
    <cellStyle name="Comma 17" xfId="109"/>
    <cellStyle name="Comma 18" xfId="110"/>
    <cellStyle name="Comma 19" xfId="111"/>
    <cellStyle name="Comma 2" xfId="4"/>
    <cellStyle name="Comma 2 2" xfId="6"/>
    <cellStyle name="Comma 2 2 2" xfId="7"/>
    <cellStyle name="Comma 2 2 2 2" xfId="113"/>
    <cellStyle name="Comma 2 2 3" xfId="112"/>
    <cellStyle name="Comma 2 3" xfId="8"/>
    <cellStyle name="Comma 2 3 2" xfId="114"/>
    <cellStyle name="Comma 2 4" xfId="337"/>
    <cellStyle name="Comma 20" xfId="115"/>
    <cellStyle name="Comma 21" xfId="116"/>
    <cellStyle name="Comma 22" xfId="338"/>
    <cellStyle name="Comma 23" xfId="339"/>
    <cellStyle name="Comma 24" xfId="340"/>
    <cellStyle name="Comma 25" xfId="341"/>
    <cellStyle name="Comma 26" xfId="342"/>
    <cellStyle name="Comma 27" xfId="343"/>
    <cellStyle name="Comma 28" xfId="344"/>
    <cellStyle name="Comma 29" xfId="345"/>
    <cellStyle name="Comma 3" xfId="9"/>
    <cellStyle name="Comma 3 2" xfId="10"/>
    <cellStyle name="Comma 3 2 2" xfId="118"/>
    <cellStyle name="Comma 3 3" xfId="117"/>
    <cellStyle name="Comma 30" xfId="346"/>
    <cellStyle name="Comma 31" xfId="347"/>
    <cellStyle name="Comma 32" xfId="348"/>
    <cellStyle name="Comma 33" xfId="351"/>
    <cellStyle name="Comma 34" xfId="352"/>
    <cellStyle name="Comma 35" xfId="355"/>
    <cellStyle name="Comma 36" xfId="356"/>
    <cellStyle name="Comma 37" xfId="361"/>
    <cellStyle name="Comma 38" xfId="364"/>
    <cellStyle name="Comma 39" xfId="366"/>
    <cellStyle name="Comma 4" xfId="11"/>
    <cellStyle name="Comma 4 2" xfId="120"/>
    <cellStyle name="Comma 4 3" xfId="121"/>
    <cellStyle name="Comma 4 4" xfId="119"/>
    <cellStyle name="Comma 40" xfId="369"/>
    <cellStyle name="Comma 41" xfId="370"/>
    <cellStyle name="Comma 42" xfId="372"/>
    <cellStyle name="Comma 5" xfId="12"/>
    <cellStyle name="Comma 5 2" xfId="122"/>
    <cellStyle name="Comma 6" xfId="123"/>
    <cellStyle name="Comma 6 2" xfId="124"/>
    <cellStyle name="Comma 6 3" xfId="125"/>
    <cellStyle name="Comma 7" xfId="13"/>
    <cellStyle name="Comma 8" xfId="126"/>
    <cellStyle name="Comma 9" xfId="127"/>
    <cellStyle name="Comma 9 2" xfId="128"/>
    <cellStyle name="Comma0" xfId="129"/>
    <cellStyle name="Currency" xfId="2" builtinId="4"/>
    <cellStyle name="Currency [0] 2" xfId="350"/>
    <cellStyle name="Currency [0] 3" xfId="360"/>
    <cellStyle name="Currency 10" xfId="359"/>
    <cellStyle name="Currency 11" xfId="363"/>
    <cellStyle name="Currency 12" xfId="365"/>
    <cellStyle name="Currency 13" xfId="367"/>
    <cellStyle name="Currency 14" xfId="368"/>
    <cellStyle name="Currency 15" xfId="371"/>
    <cellStyle name="Currency 2" xfId="14"/>
    <cellStyle name="Currency 2 2" xfId="15"/>
    <cellStyle name="Currency 2 3" xfId="16"/>
    <cellStyle name="Currency 3" xfId="17"/>
    <cellStyle name="Currency 3 2" xfId="18"/>
    <cellStyle name="Currency 4" xfId="130"/>
    <cellStyle name="Currency 5" xfId="19"/>
    <cellStyle name="Currency 6" xfId="131"/>
    <cellStyle name="Currency 7" xfId="349"/>
    <cellStyle name="Currency 8" xfId="353"/>
    <cellStyle name="Currency 9" xfId="354"/>
    <cellStyle name="Currency0" xfId="132"/>
    <cellStyle name="Date" xfId="133"/>
    <cellStyle name="Eingabe" xfId="134"/>
    <cellStyle name="Euro" xfId="135"/>
    <cellStyle name="Explanatory Text 2" xfId="136"/>
    <cellStyle name="F2" xfId="20"/>
    <cellStyle name="F2 2" xfId="21"/>
    <cellStyle name="F2 3" xfId="137"/>
    <cellStyle name="F3" xfId="22"/>
    <cellStyle name="F3 2" xfId="23"/>
    <cellStyle name="F3 3" xfId="138"/>
    <cellStyle name="F4" xfId="24"/>
    <cellStyle name="F4 2" xfId="25"/>
    <cellStyle name="F4 3" xfId="139"/>
    <cellStyle name="F5" xfId="26"/>
    <cellStyle name="F5 2" xfId="27"/>
    <cellStyle name="F5 3" xfId="140"/>
    <cellStyle name="F6" xfId="28"/>
    <cellStyle name="F6 2" xfId="29"/>
    <cellStyle name="F6 3" xfId="141"/>
    <cellStyle name="F7" xfId="30"/>
    <cellStyle name="F7 2" xfId="31"/>
    <cellStyle name="F7 3" xfId="142"/>
    <cellStyle name="F8" xfId="32"/>
    <cellStyle name="F8 2" xfId="33"/>
    <cellStyle name="F8 3" xfId="143"/>
    <cellStyle name="Fixed" xfId="144"/>
    <cellStyle name="Good 2" xfId="145"/>
    <cellStyle name="Heading 1 2" xfId="146"/>
    <cellStyle name="Heading 2 2" xfId="147"/>
    <cellStyle name="Heading 3 2" xfId="148"/>
    <cellStyle name="Heading 4 2" xfId="149"/>
    <cellStyle name="Hyperlink 2" xfId="34"/>
    <cellStyle name="Hyperlink 2 2" xfId="150"/>
    <cellStyle name="Input 2" xfId="151"/>
    <cellStyle name="Input 3" xfId="152"/>
    <cellStyle name="LineItemPrompt" xfId="153"/>
    <cellStyle name="LineItemValue" xfId="154"/>
    <cellStyle name="Linked Cell 2" xfId="155"/>
    <cellStyle name="MTH" xfId="55"/>
    <cellStyle name="Neutral 2" xfId="156"/>
    <cellStyle name="Normal" xfId="0" builtinId="0"/>
    <cellStyle name="Normal 10" xfId="157"/>
    <cellStyle name="Normal 11" xfId="158"/>
    <cellStyle name="Normal 11 2" xfId="159"/>
    <cellStyle name="Normal 11 2 2" xfId="160"/>
    <cellStyle name="Normal 11 3" xfId="161"/>
    <cellStyle name="Normal 12" xfId="162"/>
    <cellStyle name="Normal 12 2" xfId="163"/>
    <cellStyle name="Normal 12 2 2" xfId="164"/>
    <cellStyle name="Normal 13" xfId="165"/>
    <cellStyle name="Normal 14" xfId="166"/>
    <cellStyle name="Normal 15" xfId="167"/>
    <cellStyle name="Normal 16" xfId="168"/>
    <cellStyle name="Normal 17" xfId="169"/>
    <cellStyle name="Normal 18" xfId="170"/>
    <cellStyle name="Normal 19" xfId="171"/>
    <cellStyle name="Normal 2" xfId="3"/>
    <cellStyle name="Normal 2 2" xfId="35"/>
    <cellStyle name="Normal 2 2 2" xfId="36"/>
    <cellStyle name="Normal 2 2 2 2" xfId="172"/>
    <cellStyle name="Normal 2 3" xfId="37"/>
    <cellStyle name="Normal 2 4" xfId="173"/>
    <cellStyle name="Normal 2 5" xfId="174"/>
    <cellStyle name="Normal 2 6" xfId="175"/>
    <cellStyle name="Normal 20" xfId="176"/>
    <cellStyle name="Normal 21" xfId="177"/>
    <cellStyle name="Normal 22" xfId="178"/>
    <cellStyle name="Normal 23" xfId="357"/>
    <cellStyle name="Normal 3" xfId="38"/>
    <cellStyle name="Normal 3 2" xfId="39"/>
    <cellStyle name="Normal 3 2 2" xfId="179"/>
    <cellStyle name="Normal 3 3" xfId="180"/>
    <cellStyle name="Normal 3 4" xfId="56"/>
    <cellStyle name="Normal 4" xfId="40"/>
    <cellStyle name="Normal 4 2" xfId="41"/>
    <cellStyle name="Normal 4 3" xfId="42"/>
    <cellStyle name="Normal 4 4" xfId="57"/>
    <cellStyle name="Normal 5" xfId="43"/>
    <cellStyle name="Normal 5 2" xfId="44"/>
    <cellStyle name="Normal 5 2 2" xfId="181"/>
    <cellStyle name="Normal 5 2 2 2" xfId="182"/>
    <cellStyle name="Normal 5 2 3" xfId="183"/>
    <cellStyle name="Normal 5 3" xfId="184"/>
    <cellStyle name="Normal 5 4" xfId="185"/>
    <cellStyle name="Normal 5 4 2" xfId="186"/>
    <cellStyle name="Normal 5 4 2 2" xfId="187"/>
    <cellStyle name="Normal 5 4 2 3" xfId="188"/>
    <cellStyle name="Normal 5 4 2 4" xfId="189"/>
    <cellStyle name="Normal 5 4 2 4 2" xfId="190"/>
    <cellStyle name="Normal 5 5" xfId="191"/>
    <cellStyle name="Normal 5 5 2" xfId="192"/>
    <cellStyle name="Normal 5 5 2 2" xfId="193"/>
    <cellStyle name="Normal 5 5 2 3" xfId="194"/>
    <cellStyle name="Normal 5 5 2 3 2" xfId="195"/>
    <cellStyle name="Normal 6" xfId="196"/>
    <cellStyle name="Normal 6 2" xfId="197"/>
    <cellStyle name="Normal 7" xfId="45"/>
    <cellStyle name="Normal 7 2" xfId="199"/>
    <cellStyle name="Normal 7 3" xfId="198"/>
    <cellStyle name="Normal 8" xfId="200"/>
    <cellStyle name="Normal 8 2" xfId="201"/>
    <cellStyle name="Normal 9" xfId="202"/>
    <cellStyle name="Note 2" xfId="203"/>
    <cellStyle name="Note 3" xfId="204"/>
    <cellStyle name="Output 2" xfId="205"/>
    <cellStyle name="Output 3" xfId="206"/>
    <cellStyle name="Output Amounts" xfId="207"/>
    <cellStyle name="Output Amounts 2" xfId="208"/>
    <cellStyle name="Output Amounts_d1" xfId="209"/>
    <cellStyle name="Output Column Headings" xfId="210"/>
    <cellStyle name="Output Column Headings 2" xfId="211"/>
    <cellStyle name="Output Column Headings_d1" xfId="212"/>
    <cellStyle name="Output Line Items" xfId="213"/>
    <cellStyle name="Output Line Items 2" xfId="214"/>
    <cellStyle name="Output Line Items_d1" xfId="215"/>
    <cellStyle name="Output Report Heading" xfId="216"/>
    <cellStyle name="Output Report Heading 2" xfId="217"/>
    <cellStyle name="Output Report Heading_d1" xfId="218"/>
    <cellStyle name="Output Report Title" xfId="219"/>
    <cellStyle name="Output Report Title 2" xfId="220"/>
    <cellStyle name="Output Report Title_d1" xfId="221"/>
    <cellStyle name="Percent 15" xfId="222"/>
    <cellStyle name="Percent 16" xfId="223"/>
    <cellStyle name="Percent 2" xfId="5"/>
    <cellStyle name="Percent 2 2" xfId="46"/>
    <cellStyle name="Percent 2 3" xfId="224"/>
    <cellStyle name="Percent 3" xfId="47"/>
    <cellStyle name="Percent 3 2" xfId="226"/>
    <cellStyle name="Percent 3 2 2" xfId="227"/>
    <cellStyle name="Percent 3 2 2 2" xfId="228"/>
    <cellStyle name="Percent 3 3" xfId="229"/>
    <cellStyle name="Percent 3 4" xfId="230"/>
    <cellStyle name="Percent 3 5" xfId="231"/>
    <cellStyle name="Percent 3 5 2" xfId="232"/>
    <cellStyle name="Percent 3 5 3" xfId="233"/>
    <cellStyle name="Percent 3 5 4" xfId="234"/>
    <cellStyle name="Percent 3 5 4 2" xfId="235"/>
    <cellStyle name="Percent 3 6" xfId="225"/>
    <cellStyle name="Percent 4" xfId="236"/>
    <cellStyle name="Percent 5" xfId="237"/>
    <cellStyle name="Percent 6" xfId="238"/>
    <cellStyle name="Percent 7" xfId="358"/>
    <cellStyle name="Project Overview Data Entry" xfId="48"/>
    <cellStyle name="PSChar" xfId="49"/>
    <cellStyle name="PSDate" xfId="50"/>
    <cellStyle name="PSDec" xfId="51"/>
    <cellStyle name="PSHeading" xfId="52"/>
    <cellStyle name="PSInt" xfId="53"/>
    <cellStyle name="PSSpacer" xfId="54"/>
    <cellStyle name="ReportTitlePrompt" xfId="239"/>
    <cellStyle name="ReportTitleValue" xfId="240"/>
    <cellStyle name="RowAcctAbovePrompt" xfId="241"/>
    <cellStyle name="RowAcctSOBAbovePrompt" xfId="242"/>
    <cellStyle name="RowAcctSOBValue" xfId="243"/>
    <cellStyle name="RowAcctValue" xfId="244"/>
    <cellStyle name="RowAttrAbovePrompt" xfId="245"/>
    <cellStyle name="RowAttrValue" xfId="246"/>
    <cellStyle name="RowColSetAbovePrompt" xfId="247"/>
    <cellStyle name="RowColSetLeftPrompt" xfId="248"/>
    <cellStyle name="RowColSetValue" xfId="249"/>
    <cellStyle name="RowLeftPrompt" xfId="250"/>
    <cellStyle name="SampleUsingFormatMask" xfId="251"/>
    <cellStyle name="SampleWithNoFormatMask" xfId="252"/>
    <cellStyle name="SAPBEXaggData" xfId="253"/>
    <cellStyle name="SAPBEXaggData 2" xfId="254"/>
    <cellStyle name="SAPBEXaggDataEmph" xfId="255"/>
    <cellStyle name="SAPBEXaggDataEmph 2" xfId="256"/>
    <cellStyle name="SAPBEXaggItem" xfId="257"/>
    <cellStyle name="SAPBEXaggItem 2" xfId="258"/>
    <cellStyle name="SAPBEXaggItemX" xfId="259"/>
    <cellStyle name="SAPBEXaggItemX 2" xfId="260"/>
    <cellStyle name="SAPBEXchaText" xfId="261"/>
    <cellStyle name="SAPBEXexcBad7" xfId="262"/>
    <cellStyle name="SAPBEXexcBad7 2" xfId="263"/>
    <cellStyle name="SAPBEXexcBad8" xfId="264"/>
    <cellStyle name="SAPBEXexcBad8 2" xfId="265"/>
    <cellStyle name="SAPBEXexcBad9" xfId="266"/>
    <cellStyle name="SAPBEXexcBad9 2" xfId="267"/>
    <cellStyle name="SAPBEXexcCritical4" xfId="268"/>
    <cellStyle name="SAPBEXexcCritical4 2" xfId="269"/>
    <cellStyle name="SAPBEXexcCritical5" xfId="270"/>
    <cellStyle name="SAPBEXexcCritical5 2" xfId="271"/>
    <cellStyle name="SAPBEXexcCritical6" xfId="272"/>
    <cellStyle name="SAPBEXexcCritical6 2" xfId="273"/>
    <cellStyle name="SAPBEXexcGood1" xfId="274"/>
    <cellStyle name="SAPBEXexcGood1 2" xfId="275"/>
    <cellStyle name="SAPBEXexcGood2" xfId="276"/>
    <cellStyle name="SAPBEXexcGood2 2" xfId="277"/>
    <cellStyle name="SAPBEXexcGood3" xfId="278"/>
    <cellStyle name="SAPBEXexcGood3 2" xfId="279"/>
    <cellStyle name="SAPBEXfilterDrill" xfId="280"/>
    <cellStyle name="SAPBEXfilterItem" xfId="281"/>
    <cellStyle name="SAPBEXfilterText" xfId="282"/>
    <cellStyle name="SAPBEXformats" xfId="283"/>
    <cellStyle name="SAPBEXformats 2" xfId="284"/>
    <cellStyle name="SAPBEXheaderItem" xfId="285"/>
    <cellStyle name="SAPBEXheaderText" xfId="286"/>
    <cellStyle name="SAPBEXHLevel0" xfId="287"/>
    <cellStyle name="SAPBEXHLevel0 2" xfId="288"/>
    <cellStyle name="SAPBEXHLevel0X" xfId="289"/>
    <cellStyle name="SAPBEXHLevel0X 2" xfId="290"/>
    <cellStyle name="SAPBEXHLevel1" xfId="291"/>
    <cellStyle name="SAPBEXHLevel1 2" xfId="292"/>
    <cellStyle name="SAPBEXHLevel1X" xfId="293"/>
    <cellStyle name="SAPBEXHLevel1X 2" xfId="294"/>
    <cellStyle name="SAPBEXHLevel2" xfId="295"/>
    <cellStyle name="SAPBEXHLevel2 2" xfId="296"/>
    <cellStyle name="SAPBEXHLevel2X" xfId="297"/>
    <cellStyle name="SAPBEXHLevel2X 2" xfId="298"/>
    <cellStyle name="SAPBEXHLevel3" xfId="299"/>
    <cellStyle name="SAPBEXHLevel3 2" xfId="300"/>
    <cellStyle name="SAPBEXHLevel3X" xfId="301"/>
    <cellStyle name="SAPBEXHLevel3X 2" xfId="302"/>
    <cellStyle name="SAPBEXresData" xfId="303"/>
    <cellStyle name="SAPBEXresData 2" xfId="304"/>
    <cellStyle name="SAPBEXresDataEmph" xfId="305"/>
    <cellStyle name="SAPBEXresDataEmph 2" xfId="306"/>
    <cellStyle name="SAPBEXresItem" xfId="307"/>
    <cellStyle name="SAPBEXresItem 2" xfId="308"/>
    <cellStyle name="SAPBEXresItemX" xfId="309"/>
    <cellStyle name="SAPBEXresItemX 2" xfId="310"/>
    <cellStyle name="SAPBEXstdData" xfId="311"/>
    <cellStyle name="SAPBEXstdData 2" xfId="312"/>
    <cellStyle name="SAPBEXstdDataEmph" xfId="313"/>
    <cellStyle name="SAPBEXstdDataEmph 2" xfId="314"/>
    <cellStyle name="SAPBEXstdItem" xfId="315"/>
    <cellStyle name="SAPBEXstdItem 2" xfId="316"/>
    <cellStyle name="SAPBEXstdItem 3" xfId="317"/>
    <cellStyle name="SAPBEXstdItemX" xfId="318"/>
    <cellStyle name="SAPBEXstdItemX 2" xfId="319"/>
    <cellStyle name="SAPBEXtitle" xfId="320"/>
    <cellStyle name="SAPBEXundefined" xfId="321"/>
    <cellStyle name="SAPBEXundefined 2" xfId="322"/>
    <cellStyle name="SAPLocked" xfId="323"/>
    <cellStyle name="Standard_CORE_20040805_Movement types_Sets_V0.1_e" xfId="324"/>
    <cellStyle name="STYL5 - Style5" xfId="325"/>
    <cellStyle name="STYL6 - Style6" xfId="326"/>
    <cellStyle name="STYLE1 - Style1" xfId="327"/>
    <cellStyle name="STYLE2 - Style2" xfId="328"/>
    <cellStyle name="STYLE3 - Style3" xfId="329"/>
    <cellStyle name="STYLE4 - Style4" xfId="330"/>
    <cellStyle name="Title 2" xfId="331"/>
    <cellStyle name="Total 2" xfId="332"/>
    <cellStyle name="Total 3" xfId="333"/>
    <cellStyle name="Undefiniert" xfId="334"/>
    <cellStyle name="UploadThisRowValue" xfId="335"/>
    <cellStyle name="Warning Text 2" xfId="33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E6EFF8"/>
      <rgbColor rgb="00FFFFFF"/>
      <rgbColor rgb="00000000"/>
      <rgbColor rgb="0048648C"/>
      <rgbColor rgb="00C9C9CB"/>
      <rgbColor rgb="00A3C2DF"/>
    </indexed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438150</xdr:colOff>
      <xdr:row>28</xdr:row>
      <xdr:rowOff>123825</xdr:rowOff>
    </xdr:from>
    <xdr:to>
      <xdr:col>9</xdr:col>
      <xdr:colOff>514350</xdr:colOff>
      <xdr:row>35</xdr:row>
      <xdr:rowOff>177165</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2050" y="5486400"/>
          <a:ext cx="4953000" cy="1386840"/>
        </a:xfrm>
        <a:prstGeom prst="rect">
          <a:avLst/>
        </a:prstGeom>
        <a:solidFill>
          <a:schemeClr val="bg1"/>
        </a:solidFill>
        <a:ln>
          <a:noFill/>
        </a:ln>
        <a:effectLst/>
        <a:extLst/>
      </xdr:spPr>
    </xdr:pic>
    <xdr:clientData/>
  </xdr:twoCellAnchor>
  <xdr:twoCellAnchor editAs="oneCell">
    <xdr:from>
      <xdr:col>1</xdr:col>
      <xdr:colOff>190500</xdr:colOff>
      <xdr:row>54</xdr:row>
      <xdr:rowOff>85725</xdr:rowOff>
    </xdr:from>
    <xdr:to>
      <xdr:col>10</xdr:col>
      <xdr:colOff>384810</xdr:colOff>
      <xdr:row>65</xdr:row>
      <xdr:rowOff>76200</xdr:rowOff>
    </xdr:to>
    <xdr:pic>
      <xdr:nvPicPr>
        <xdr:cNvPr id="3" name="Picture 2"/>
        <xdr:cNvPicPr/>
      </xdr:nvPicPr>
      <xdr:blipFill rotWithShape="1">
        <a:blip xmlns:r="http://schemas.openxmlformats.org/officeDocument/2006/relationships" r:embed="rId2"/>
        <a:srcRect l="11685" t="13765" r="59455" b="52326"/>
        <a:stretch/>
      </xdr:blipFill>
      <xdr:spPr bwMode="auto">
        <a:xfrm>
          <a:off x="914400" y="10401300"/>
          <a:ext cx="5680710" cy="2085975"/>
        </a:xfrm>
        <a:prstGeom prst="rect">
          <a:avLst/>
        </a:prstGeom>
        <a:ln>
          <a:solidFill>
            <a:sysClr val="windowText" lastClr="000000"/>
          </a:solidFill>
        </a:ln>
        <a:extLst>
          <a:ext uri="{53640926-AAD7-44D8-BBD7-CCE9431645EC}">
            <a14:shadowObscured xmlns:a14="http://schemas.microsoft.com/office/drawing/2010/main"/>
          </a:ext>
        </a:extLst>
      </xdr:spPr>
    </xdr:pic>
    <xdr:clientData/>
  </xdr:twoCellAnchor>
  <xdr:twoCellAnchor>
    <xdr:from>
      <xdr:col>1</xdr:col>
      <xdr:colOff>200025</xdr:colOff>
      <xdr:row>58</xdr:row>
      <xdr:rowOff>19050</xdr:rowOff>
    </xdr:from>
    <xdr:to>
      <xdr:col>2</xdr:col>
      <xdr:colOff>133350</xdr:colOff>
      <xdr:row>58</xdr:row>
      <xdr:rowOff>171450</xdr:rowOff>
    </xdr:to>
    <xdr:sp macro="" textlink="">
      <xdr:nvSpPr>
        <xdr:cNvPr id="4" name="Rounded Rectangle 3"/>
        <xdr:cNvSpPr/>
      </xdr:nvSpPr>
      <xdr:spPr bwMode="auto">
        <a:xfrm>
          <a:off x="923925" y="11096625"/>
          <a:ext cx="542925" cy="152400"/>
        </a:xfrm>
        <a:prstGeom prst="roundRect">
          <a:avLst/>
        </a:prstGeom>
        <a:no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twoCellAnchor>
    <xdr:from>
      <xdr:col>1</xdr:col>
      <xdr:colOff>476250</xdr:colOff>
      <xdr:row>55</xdr:row>
      <xdr:rowOff>104775</xdr:rowOff>
    </xdr:from>
    <xdr:to>
      <xdr:col>1</xdr:col>
      <xdr:colOff>476250</xdr:colOff>
      <xdr:row>57</xdr:row>
      <xdr:rowOff>152400</xdr:rowOff>
    </xdr:to>
    <xdr:cxnSp macro="">
      <xdr:nvCxnSpPr>
        <xdr:cNvPr id="5" name="Straight Arrow Connector 4"/>
        <xdr:cNvCxnSpPr/>
      </xdr:nvCxnSpPr>
      <xdr:spPr bwMode="auto">
        <a:xfrm flipV="1">
          <a:off x="1200150" y="10610850"/>
          <a:ext cx="0" cy="428625"/>
        </a:xfrm>
        <a:prstGeom prst="straightConnector1">
          <a:avLst/>
        </a:prstGeom>
        <a:solidFill>
          <a:srgbClr val="FFFFFF"/>
        </a:solidFill>
        <a:ln w="19050" cap="flat" cmpd="sng" algn="ctr">
          <a:solidFill>
            <a:srgbClr val="FF0000"/>
          </a:solidFill>
          <a:prstDash val="solid"/>
          <a:round/>
          <a:headEnd type="triangle" w="med" len="med"/>
          <a:tailEnd type="none"/>
        </a:ln>
        <a:effectLst/>
      </xdr:spPr>
    </xdr:cxnSp>
    <xdr:clientData/>
  </xdr:twoCellAnchor>
  <xdr:twoCellAnchor>
    <xdr:from>
      <xdr:col>6</xdr:col>
      <xdr:colOff>85725</xdr:colOff>
      <xdr:row>58</xdr:row>
      <xdr:rowOff>47625</xdr:rowOff>
    </xdr:from>
    <xdr:to>
      <xdr:col>6</xdr:col>
      <xdr:colOff>504825</xdr:colOff>
      <xdr:row>59</xdr:row>
      <xdr:rowOff>47625</xdr:rowOff>
    </xdr:to>
    <xdr:cxnSp macro="">
      <xdr:nvCxnSpPr>
        <xdr:cNvPr id="6" name="Straight Arrow Connector 5"/>
        <xdr:cNvCxnSpPr/>
      </xdr:nvCxnSpPr>
      <xdr:spPr bwMode="auto">
        <a:xfrm flipV="1">
          <a:off x="3857625" y="11125200"/>
          <a:ext cx="419100" cy="190500"/>
        </a:xfrm>
        <a:prstGeom prst="straightConnector1">
          <a:avLst/>
        </a:prstGeom>
        <a:solidFill>
          <a:srgbClr val="FFFFFF"/>
        </a:solidFill>
        <a:ln w="19050" cap="flat" cmpd="sng" algn="ctr">
          <a:solidFill>
            <a:srgbClr val="FF0000"/>
          </a:solidFill>
          <a:prstDash val="solid"/>
          <a:round/>
          <a:headEnd type="triangle" w="med" len="med"/>
          <a:tailEnd type="none"/>
        </a:ln>
        <a:effectLst/>
      </xdr:spPr>
    </xdr:cxnSp>
    <xdr:clientData/>
  </xdr:twoCellAnchor>
  <xdr:twoCellAnchor editAs="oneCell">
    <xdr:from>
      <xdr:col>1</xdr:col>
      <xdr:colOff>438150</xdr:colOff>
      <xdr:row>76</xdr:row>
      <xdr:rowOff>95250</xdr:rowOff>
    </xdr:from>
    <xdr:to>
      <xdr:col>4</xdr:col>
      <xdr:colOff>323850</xdr:colOff>
      <xdr:row>92</xdr:row>
      <xdr:rowOff>107950</xdr:rowOff>
    </xdr:to>
    <xdr:pic>
      <xdr:nvPicPr>
        <xdr:cNvPr id="7" name="Picture 6"/>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62050" y="14601825"/>
          <a:ext cx="1714500" cy="3060700"/>
        </a:xfrm>
        <a:prstGeom prst="rect">
          <a:avLst/>
        </a:prstGeom>
        <a:noFill/>
        <a:ln>
          <a:solidFill>
            <a:schemeClr val="tx1"/>
          </a:solidFill>
        </a:ln>
        <a:extLst/>
      </xdr:spPr>
    </xdr:pic>
    <xdr:clientData/>
  </xdr:twoCellAnchor>
  <xdr:twoCellAnchor>
    <xdr:from>
      <xdr:col>2</xdr:col>
      <xdr:colOff>361950</xdr:colOff>
      <xdr:row>81</xdr:row>
      <xdr:rowOff>9525</xdr:rowOff>
    </xdr:from>
    <xdr:to>
      <xdr:col>3</xdr:col>
      <xdr:colOff>266700</xdr:colOff>
      <xdr:row>81</xdr:row>
      <xdr:rowOff>9525</xdr:rowOff>
    </xdr:to>
    <xdr:cxnSp macro="">
      <xdr:nvCxnSpPr>
        <xdr:cNvPr id="8" name="Straight Arrow Connector 7"/>
        <xdr:cNvCxnSpPr/>
      </xdr:nvCxnSpPr>
      <xdr:spPr bwMode="auto">
        <a:xfrm>
          <a:off x="1695450" y="15468600"/>
          <a:ext cx="514350" cy="0"/>
        </a:xfrm>
        <a:prstGeom prst="straightConnector1">
          <a:avLst/>
        </a:prstGeom>
        <a:solidFill>
          <a:srgbClr val="FFFFFF"/>
        </a:solidFill>
        <a:ln w="19050" cap="flat" cmpd="sng" algn="ctr">
          <a:solidFill>
            <a:srgbClr val="FF0000"/>
          </a:solidFill>
          <a:prstDash val="solid"/>
          <a:round/>
          <a:headEnd type="triangle" w="med" len="med"/>
          <a:tailEnd type="none"/>
        </a:ln>
        <a:effectLst/>
      </xdr:spPr>
    </xdr:cxnSp>
    <xdr:clientData/>
  </xdr:twoCellAnchor>
  <xdr:twoCellAnchor>
    <xdr:from>
      <xdr:col>3</xdr:col>
      <xdr:colOff>552450</xdr:colOff>
      <xdr:row>87</xdr:row>
      <xdr:rowOff>0</xdr:rowOff>
    </xdr:from>
    <xdr:to>
      <xdr:col>4</xdr:col>
      <xdr:colOff>504825</xdr:colOff>
      <xdr:row>87</xdr:row>
      <xdr:rowOff>0</xdr:rowOff>
    </xdr:to>
    <xdr:cxnSp macro="">
      <xdr:nvCxnSpPr>
        <xdr:cNvPr id="9" name="Straight Arrow Connector 8"/>
        <xdr:cNvCxnSpPr/>
      </xdr:nvCxnSpPr>
      <xdr:spPr bwMode="auto">
        <a:xfrm>
          <a:off x="2495550" y="16602075"/>
          <a:ext cx="561975" cy="0"/>
        </a:xfrm>
        <a:prstGeom prst="straightConnector1">
          <a:avLst/>
        </a:prstGeom>
        <a:solidFill>
          <a:srgbClr val="FFFFFF"/>
        </a:solidFill>
        <a:ln w="19050" cap="flat" cmpd="sng" algn="ctr">
          <a:solidFill>
            <a:srgbClr val="FF0000"/>
          </a:solidFill>
          <a:prstDash val="solid"/>
          <a:round/>
          <a:headEnd type="triangle" w="med" len="med"/>
          <a:tailEnd type="none"/>
        </a:ln>
        <a:effectLst/>
      </xdr:spPr>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123825</xdr:colOff>
          <xdr:row>2</xdr:row>
          <xdr:rowOff>38100</xdr:rowOff>
        </xdr:from>
        <xdr:to>
          <xdr:col>3</xdr:col>
          <xdr:colOff>323850</xdr:colOff>
          <xdr:row>2</xdr:row>
          <xdr:rowOff>209550</xdr:rowOff>
        </xdr:to>
        <xdr:sp macro="" textlink="">
          <xdr:nvSpPr>
            <xdr:cNvPr id="1025" name="CONTEXT" hidden="1">
              <a:extLst>
                <a:ext uri="{63B3BB69-23CF-44E3-9099-C40C66FF867C}">
                  <a14:compatExt spid="_x0000_s102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800" b="1" i="0" u="none" strike="noStrike" baseline="0">
                  <a:solidFill>
                    <a:srgbClr val="000000"/>
                  </a:solidFill>
                  <a:latin typeface="Arial"/>
                  <a:cs typeface="Arial"/>
                </a:rPr>
                <a:t>View Context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323850</xdr:colOff>
          <xdr:row>2</xdr:row>
          <xdr:rowOff>38100</xdr:rowOff>
        </xdr:from>
        <xdr:to>
          <xdr:col>4</xdr:col>
          <xdr:colOff>942975</xdr:colOff>
          <xdr:row>2</xdr:row>
          <xdr:rowOff>209550</xdr:rowOff>
        </xdr:to>
        <xdr:sp macro="" textlink="">
          <xdr:nvSpPr>
            <xdr:cNvPr id="1026" name="HEADER" hidden="1">
              <a:extLst>
                <a:ext uri="{63B3BB69-23CF-44E3-9099-C40C66FF867C}">
                  <a14:compatExt spid="_x0000_s1026"/>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800" b="1" i="0" u="none" strike="noStrike" baseline="0">
                  <a:solidFill>
                    <a:srgbClr val="000000"/>
                  </a:solidFill>
                  <a:latin typeface="Arial"/>
                  <a:cs typeface="Arial"/>
                </a:rPr>
                <a:t>View Header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4</xdr:col>
          <xdr:colOff>942975</xdr:colOff>
          <xdr:row>2</xdr:row>
          <xdr:rowOff>38100</xdr:rowOff>
        </xdr:from>
        <xdr:to>
          <xdr:col>6</xdr:col>
          <xdr:colOff>400050</xdr:colOff>
          <xdr:row>2</xdr:row>
          <xdr:rowOff>209550</xdr:rowOff>
        </xdr:to>
        <xdr:sp macro="" textlink="">
          <xdr:nvSpPr>
            <xdr:cNvPr id="1028" name="LINE" hidden="1">
              <a:extLst>
                <a:ext uri="{63B3BB69-23CF-44E3-9099-C40C66FF867C}">
                  <a14:compatExt spid="_x0000_s1028"/>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800" b="1" i="0" u="none" strike="noStrike" baseline="0">
                  <a:solidFill>
                    <a:srgbClr val="000000"/>
                  </a:solidFill>
                  <a:latin typeface="Arial"/>
                  <a:cs typeface="Arial"/>
                </a:rPr>
                <a:t>View Line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9525</xdr:colOff>
          <xdr:row>17</xdr:row>
          <xdr:rowOff>9525</xdr:rowOff>
        </xdr:from>
        <xdr:to>
          <xdr:col>18</xdr:col>
          <xdr:colOff>0</xdr:colOff>
          <xdr:row>18</xdr:row>
          <xdr:rowOff>142875</xdr:rowOff>
        </xdr:to>
        <xdr:sp macro="" textlink="">
          <xdr:nvSpPr>
            <xdr:cNvPr id="1030" name="Button 6" hidden="1">
              <a:extLst>
                <a:ext uri="{63B3BB69-23CF-44E3-9099-C40C66FF867C}">
                  <a14:compatExt spid="_x0000_s1030"/>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rPr>
                <a:t>Get GLAFF For Highlighted Record</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76200</xdr:colOff>
          <xdr:row>2</xdr:row>
          <xdr:rowOff>19050</xdr:rowOff>
        </xdr:from>
        <xdr:to>
          <xdr:col>2</xdr:col>
          <xdr:colOff>428625</xdr:colOff>
          <xdr:row>2</xdr:row>
          <xdr:rowOff>123825</xdr:rowOff>
        </xdr:to>
        <xdr:sp macro="" textlink="">
          <xdr:nvSpPr>
            <xdr:cNvPr id="11265" name="CONTEXT" hidden="1">
              <a:extLst>
                <a:ext uri="{63B3BB69-23CF-44E3-9099-C40C66FF867C}">
                  <a14:compatExt spid="_x0000_s1126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800" b="1" i="0" u="none" strike="noStrike" baseline="0">
                  <a:solidFill>
                    <a:srgbClr val="000000"/>
                  </a:solidFill>
                  <a:latin typeface="Arial"/>
                  <a:cs typeface="Arial"/>
                </a:rPr>
                <a:t>View Context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428625</xdr:colOff>
          <xdr:row>2</xdr:row>
          <xdr:rowOff>19050</xdr:rowOff>
        </xdr:from>
        <xdr:to>
          <xdr:col>3</xdr:col>
          <xdr:colOff>590550</xdr:colOff>
          <xdr:row>2</xdr:row>
          <xdr:rowOff>123825</xdr:rowOff>
        </xdr:to>
        <xdr:sp macro="" textlink="">
          <xdr:nvSpPr>
            <xdr:cNvPr id="11266" name="HEADER" hidden="1">
              <a:extLst>
                <a:ext uri="{63B3BB69-23CF-44E3-9099-C40C66FF867C}">
                  <a14:compatExt spid="_x0000_s11266"/>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800" b="1" i="0" u="none" strike="noStrike" baseline="0">
                  <a:solidFill>
                    <a:srgbClr val="000000"/>
                  </a:solidFill>
                  <a:latin typeface="Arial"/>
                  <a:cs typeface="Arial"/>
                </a:rPr>
                <a:t>View Header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590550</xdr:colOff>
          <xdr:row>2</xdr:row>
          <xdr:rowOff>19050</xdr:rowOff>
        </xdr:from>
        <xdr:to>
          <xdr:col>4</xdr:col>
          <xdr:colOff>723900</xdr:colOff>
          <xdr:row>2</xdr:row>
          <xdr:rowOff>123825</xdr:rowOff>
        </xdr:to>
        <xdr:sp macro="" textlink="">
          <xdr:nvSpPr>
            <xdr:cNvPr id="11267" name="LINE" hidden="1">
              <a:extLst>
                <a:ext uri="{63B3BB69-23CF-44E3-9099-C40C66FF867C}">
                  <a14:compatExt spid="_x0000_s11267"/>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800" b="1" i="0" u="none" strike="noStrike" baseline="0">
                  <a:solidFill>
                    <a:srgbClr val="000000"/>
                  </a:solidFill>
                  <a:latin typeface="Arial"/>
                  <a:cs typeface="Arial"/>
                </a:rPr>
                <a:t>View Line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RPACCT/JES/WSALE/J02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onthly%20Closing\2008%20Journal%20Entries%20and%20Support\01%20-%20January\LGE\J040%20-%20Air%20Permit%20Fees%20-%2001.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onthly%20Closing/2013%20Journal%20Entries%20and%20Support/09-September/LGE/IMEA-IMPA/REVISED%20J126%20-%20Fuel%20for%20Disallowed%20Trimble%20County%20TC2-Coal%20&amp;%20Oil-09.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onthly%20Closing/2013%20Journal%20Entries%20and%20Support/09-September/LGE/IMEA-IMPA/J126%20-%20Fuel%20for%20Disallowed%20Trimble%20County%20TC2-Coal%20&amp;%20Oil-09.13.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onthly%20Closing/2013%20Journal%20Entries%20and%20Support/07%20-%20July/LGE/IMEA-IMPA/J130%20-%20Fuel%20for%20Disallowed%20Trimble%20County%20-%20TC2%20-%2007.13.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onthly%20Closing/2013%20Journal%20Entries%20and%20Support/09-September/LGE/IMEA-IMPA/J130%20-%20Fuel%20for%20Disallowed%20Trimble%20County%20-%20TC2%20-%2009.1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Monthly%20Review\May\0321%20Trimble%20County%20Fuel%20&amp;%20Reactant%20Cos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028"/>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CODE"/>
      <sheetName val="JE"/>
      <sheetName val="Fees Schedule"/>
      <sheetName val="GP Projections esti (2008)"/>
    </sheetNames>
    <sheetDataSet>
      <sheetData sheetId="0">
        <row r="22">
          <cell r="B22">
            <v>10</v>
          </cell>
        </row>
      </sheetData>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ache"/>
      <sheetName val="BneWorkBookProperties"/>
      <sheetName val="Process Documentation"/>
      <sheetName val="JE"/>
      <sheetName val="Journal Summary"/>
      <sheetName val="TC 2 Fuel and Reactant Costs"/>
      <sheetName val="TC2 Costs 2"/>
      <sheetName val="LGE TC2 Costs"/>
      <sheetName val="Summary"/>
    </sheetNames>
    <sheetDataSet>
      <sheetData sheetId="0">
        <row r="1">
          <cell r="A1" t="str">
            <v>No</v>
          </cell>
        </row>
        <row r="2">
          <cell r="A2" t="str">
            <v>Yes</v>
          </cell>
        </row>
      </sheetData>
      <sheetData sheetId="1"/>
      <sheetData sheetId="2"/>
      <sheetData sheetId="3"/>
      <sheetData sheetId="4">
        <row r="7">
          <cell r="C7">
            <v>220296.01</v>
          </cell>
        </row>
      </sheetData>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ache"/>
      <sheetName val="BneWorkBookProperties"/>
      <sheetName val="Process Documentation"/>
      <sheetName val="BneLog"/>
      <sheetName val="Journal 1"/>
      <sheetName val="Journal Summary"/>
      <sheetName val="TC 2 Fuel and Reactant Costs"/>
      <sheetName val="TC2 Costs 2"/>
      <sheetName val="LGE TC2 Costs"/>
      <sheetName val="Summary"/>
    </sheetNames>
    <sheetDataSet>
      <sheetData sheetId="0">
        <row r="1">
          <cell r="A1" t="str">
            <v>No</v>
          </cell>
        </row>
        <row r="2">
          <cell r="A2" t="str">
            <v>Yes</v>
          </cell>
        </row>
      </sheetData>
      <sheetData sheetId="1"/>
      <sheetData sheetId="2"/>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Process Documentation"/>
      <sheetName val="Journal 1"/>
      <sheetName val="Journal Summary"/>
      <sheetName val="TC 2 Fuel and Reactant Costs"/>
      <sheetName val="LGE TC2 Costs"/>
      <sheetName val="Summary"/>
      <sheetName val="Sheet1"/>
    </sheetNames>
    <sheetDataSet>
      <sheetData sheetId="0"/>
      <sheetData sheetId="1"/>
      <sheetData sheetId="2">
        <row r="14">
          <cell r="J14" t="str">
            <v>J130-0100-0713</v>
          </cell>
        </row>
      </sheetData>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ache"/>
      <sheetName val="BneWorkBookProperties"/>
      <sheetName val="Process Documentation"/>
      <sheetName val="BneLog"/>
      <sheetName val="Journal 1"/>
      <sheetName val="Journal Summary"/>
      <sheetName val="TC 2 Fuel and Reactant Costs"/>
      <sheetName val="TC Fuel Costs"/>
      <sheetName val="Summary"/>
      <sheetName val="J130 - Fuel for Disallowed Trim"/>
    </sheetNames>
    <definedNames>
      <definedName name="CONTEXTShowRegions"/>
      <definedName name="HEADERShowRegions"/>
      <definedName name="LINEShowRegions"/>
    </definedNames>
    <sheetDataSet>
      <sheetData sheetId="0">
        <row r="1">
          <cell r="A1" t="str">
            <v>No</v>
          </cell>
        </row>
        <row r="2">
          <cell r="A2" t="str">
            <v>Yes</v>
          </cell>
        </row>
      </sheetData>
      <sheetData sheetId="1"/>
      <sheetData sheetId="2"/>
      <sheetData sheetId="3"/>
      <sheetData sheetId="4"/>
      <sheetData sheetId="5"/>
      <sheetData sheetId="6"/>
      <sheetData sheetId="7"/>
      <sheetData sheetId="8"/>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ournal Backup"/>
      <sheetName val="Macro1"/>
      <sheetName val="Sheet1"/>
    </sheetNames>
    <sheetDataSet>
      <sheetData sheetId="0" refreshError="1"/>
      <sheetData sheetId="1">
        <row r="88">
          <cell r="A88" t="str">
            <v>Recover</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2"/>
  <sheetViews>
    <sheetView workbookViewId="0"/>
  </sheetViews>
  <sheetFormatPr defaultRowHeight="15"/>
  <sheetData>
    <row r="1" spans="1:1">
      <c r="A1" t="s">
        <v>0</v>
      </c>
    </row>
    <row r="2" spans="1:1">
      <c r="A2" t="s">
        <v>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F19"/>
  <sheetViews>
    <sheetView workbookViewId="0">
      <pane ySplit="1" topLeftCell="A2" activePane="bottomLeft" state="frozen"/>
      <selection pane="bottomLeft" activeCell="E26" sqref="E26"/>
    </sheetView>
  </sheetViews>
  <sheetFormatPr defaultColWidth="9.140625" defaultRowHeight="12.75"/>
  <cols>
    <col min="1" max="1" width="15.140625" style="240" bestFit="1" customWidth="1"/>
    <col min="2" max="2" width="20.42578125" style="240" bestFit="1" customWidth="1"/>
    <col min="3" max="3" width="12.42578125" style="241" bestFit="1" customWidth="1"/>
    <col min="4" max="4" width="15.7109375" style="240" bestFit="1" customWidth="1"/>
    <col min="5" max="5" width="21.7109375" style="240" bestFit="1" customWidth="1"/>
    <col min="6" max="6" width="15.5703125" style="240" bestFit="1" customWidth="1"/>
    <col min="7" max="16384" width="9.140625" style="122"/>
  </cols>
  <sheetData>
    <row r="1" spans="1:6" s="239" customFormat="1" ht="11.25">
      <c r="A1" s="259" t="s">
        <v>62</v>
      </c>
      <c r="B1" s="259" t="s">
        <v>63</v>
      </c>
      <c r="C1" s="259" t="s">
        <v>65</v>
      </c>
      <c r="D1" s="259" t="s">
        <v>64</v>
      </c>
      <c r="E1" s="259" t="s">
        <v>11</v>
      </c>
      <c r="F1" s="259" t="s">
        <v>60</v>
      </c>
    </row>
    <row r="2" spans="1:6">
      <c r="A2" s="260" t="s">
        <v>220</v>
      </c>
      <c r="B2" s="260" t="s">
        <v>221</v>
      </c>
      <c r="C2" s="261">
        <v>122574.21</v>
      </c>
      <c r="D2" s="260" t="s">
        <v>66</v>
      </c>
      <c r="E2" s="260" t="s">
        <v>219</v>
      </c>
      <c r="F2" s="260" t="s">
        <v>61</v>
      </c>
    </row>
    <row r="3" spans="1:6">
      <c r="A3" s="260" t="s">
        <v>220</v>
      </c>
      <c r="B3" s="260" t="s">
        <v>221</v>
      </c>
      <c r="C3" s="261">
        <v>522555.77</v>
      </c>
      <c r="D3" s="260" t="s">
        <v>66</v>
      </c>
      <c r="E3" s="260" t="s">
        <v>219</v>
      </c>
      <c r="F3" s="260" t="s">
        <v>207</v>
      </c>
    </row>
    <row r="4" spans="1:6">
      <c r="A4" s="260" t="s">
        <v>223</v>
      </c>
      <c r="B4" s="260" t="s">
        <v>224</v>
      </c>
      <c r="C4" s="261">
        <v>102474.53</v>
      </c>
      <c r="D4" s="260" t="s">
        <v>66</v>
      </c>
      <c r="E4" s="260" t="s">
        <v>222</v>
      </c>
      <c r="F4" s="260" t="s">
        <v>61</v>
      </c>
    </row>
    <row r="5" spans="1:6">
      <c r="A5" s="260" t="s">
        <v>223</v>
      </c>
      <c r="B5" s="260" t="s">
        <v>224</v>
      </c>
      <c r="C5" s="261">
        <v>436865.08</v>
      </c>
      <c r="D5" s="260" t="s">
        <v>66</v>
      </c>
      <c r="E5" s="260" t="s">
        <v>222</v>
      </c>
      <c r="F5" s="260" t="s">
        <v>207</v>
      </c>
    </row>
    <row r="6" spans="1:6">
      <c r="A6" s="260" t="s">
        <v>226</v>
      </c>
      <c r="B6" s="260" t="s">
        <v>227</v>
      </c>
      <c r="C6" s="261">
        <v>87292.87</v>
      </c>
      <c r="D6" s="260" t="s">
        <v>66</v>
      </c>
      <c r="E6" s="260" t="s">
        <v>225</v>
      </c>
      <c r="F6" s="260" t="s">
        <v>61</v>
      </c>
    </row>
    <row r="7" spans="1:6">
      <c r="A7" s="260" t="s">
        <v>226</v>
      </c>
      <c r="B7" s="260" t="s">
        <v>227</v>
      </c>
      <c r="C7" s="261">
        <v>372143.29</v>
      </c>
      <c r="D7" s="260" t="s">
        <v>66</v>
      </c>
      <c r="E7" s="260" t="s">
        <v>225</v>
      </c>
      <c r="F7" s="260" t="s">
        <v>207</v>
      </c>
    </row>
    <row r="8" spans="1:6">
      <c r="A8" s="260" t="s">
        <v>229</v>
      </c>
      <c r="B8" s="260" t="s">
        <v>230</v>
      </c>
      <c r="C8" s="261">
        <v>1945.1</v>
      </c>
      <c r="D8" s="260" t="s">
        <v>66</v>
      </c>
      <c r="E8" s="260" t="s">
        <v>228</v>
      </c>
      <c r="F8" s="260" t="s">
        <v>61</v>
      </c>
    </row>
    <row r="9" spans="1:6">
      <c r="A9" s="260" t="s">
        <v>229</v>
      </c>
      <c r="B9" s="260" t="s">
        <v>230</v>
      </c>
      <c r="C9" s="261">
        <v>8292.2800000000007</v>
      </c>
      <c r="D9" s="260" t="s">
        <v>66</v>
      </c>
      <c r="E9" s="260" t="s">
        <v>228</v>
      </c>
      <c r="F9" s="260" t="s">
        <v>207</v>
      </c>
    </row>
    <row r="10" spans="1:6">
      <c r="A10" s="260" t="s">
        <v>165</v>
      </c>
      <c r="B10" s="260" t="s">
        <v>166</v>
      </c>
      <c r="C10" s="261">
        <v>20883.82</v>
      </c>
      <c r="D10" s="260" t="s">
        <v>66</v>
      </c>
      <c r="E10" s="260" t="s">
        <v>164</v>
      </c>
      <c r="F10" s="260" t="s">
        <v>61</v>
      </c>
    </row>
    <row r="11" spans="1:6">
      <c r="A11" s="260" t="s">
        <v>165</v>
      </c>
      <c r="B11" s="260" t="s">
        <v>166</v>
      </c>
      <c r="C11" s="261">
        <v>89031.01</v>
      </c>
      <c r="D11" s="260" t="s">
        <v>66</v>
      </c>
      <c r="E11" s="260" t="s">
        <v>164</v>
      </c>
      <c r="F11" s="260" t="s">
        <v>207</v>
      </c>
    </row>
    <row r="12" spans="1:6">
      <c r="A12" s="260" t="s">
        <v>167</v>
      </c>
      <c r="B12" s="260" t="s">
        <v>168</v>
      </c>
      <c r="C12" s="261">
        <v>1567.16</v>
      </c>
      <c r="D12" s="260" t="s">
        <v>66</v>
      </c>
      <c r="E12" s="260" t="s">
        <v>164</v>
      </c>
      <c r="F12" s="260" t="s">
        <v>61</v>
      </c>
    </row>
    <row r="13" spans="1:6">
      <c r="A13" s="260" t="s">
        <v>167</v>
      </c>
      <c r="B13" s="260" t="s">
        <v>168</v>
      </c>
      <c r="C13" s="261">
        <v>6681.07</v>
      </c>
      <c r="D13" s="260" t="s">
        <v>66</v>
      </c>
      <c r="E13" s="260" t="s">
        <v>164</v>
      </c>
      <c r="F13" s="260" t="s">
        <v>207</v>
      </c>
    </row>
    <row r="14" spans="1:6">
      <c r="A14" s="260" t="s">
        <v>170</v>
      </c>
      <c r="B14" s="260" t="s">
        <v>161</v>
      </c>
      <c r="C14" s="261">
        <v>1986.59</v>
      </c>
      <c r="D14" s="260" t="s">
        <v>66</v>
      </c>
      <c r="E14" s="260" t="s">
        <v>169</v>
      </c>
      <c r="F14" s="260" t="s">
        <v>61</v>
      </c>
    </row>
    <row r="15" spans="1:6">
      <c r="A15" s="260" t="s">
        <v>170</v>
      </c>
      <c r="B15" s="260" t="s">
        <v>161</v>
      </c>
      <c r="C15" s="261">
        <v>8469.15</v>
      </c>
      <c r="D15" s="260" t="s">
        <v>66</v>
      </c>
      <c r="E15" s="260" t="s">
        <v>169</v>
      </c>
      <c r="F15" s="260" t="s">
        <v>207</v>
      </c>
    </row>
    <row r="16" spans="1:6">
      <c r="A16" s="260" t="s">
        <v>208</v>
      </c>
      <c r="B16" s="260" t="s">
        <v>158</v>
      </c>
      <c r="C16" s="261">
        <v>-52.57</v>
      </c>
      <c r="D16" s="260" t="s">
        <v>66</v>
      </c>
      <c r="E16" s="260" t="s">
        <v>169</v>
      </c>
      <c r="F16" s="260" t="s">
        <v>61</v>
      </c>
    </row>
    <row r="17" spans="1:6">
      <c r="A17" s="260" t="s">
        <v>208</v>
      </c>
      <c r="B17" s="260" t="s">
        <v>158</v>
      </c>
      <c r="C17" s="261">
        <v>-224.09</v>
      </c>
      <c r="D17" s="260" t="s">
        <v>66</v>
      </c>
      <c r="E17" s="260" t="s">
        <v>169</v>
      </c>
      <c r="F17" s="260" t="s">
        <v>207</v>
      </c>
    </row>
    <row r="18" spans="1:6">
      <c r="A18" s="260" t="s">
        <v>214</v>
      </c>
      <c r="B18" s="260" t="s">
        <v>215</v>
      </c>
      <c r="C18" s="261">
        <v>2584.5700000000002</v>
      </c>
      <c r="D18" s="260" t="s">
        <v>66</v>
      </c>
      <c r="E18" s="260" t="s">
        <v>213</v>
      </c>
      <c r="F18" s="260" t="s">
        <v>61</v>
      </c>
    </row>
    <row r="19" spans="1:6">
      <c r="A19" s="260" t="s">
        <v>214</v>
      </c>
      <c r="B19" s="260" t="s">
        <v>215</v>
      </c>
      <c r="C19" s="261">
        <v>11018.4</v>
      </c>
      <c r="D19" s="260" t="s">
        <v>66</v>
      </c>
      <c r="E19" s="260" t="s">
        <v>213</v>
      </c>
      <c r="F19" s="260" t="s">
        <v>207</v>
      </c>
    </row>
  </sheetData>
  <sheetProtection password="E4B4" sheet="1" objects="1" scenarios="1"/>
  <autoFilter ref="A1:F11"/>
  <pageMargins left="0.75" right="0.75" top="1" bottom="1" header="0.5" footer="0.5"/>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100"/>
  <sheetViews>
    <sheetView workbookViewId="0"/>
  </sheetViews>
  <sheetFormatPr defaultRowHeight="15"/>
  <sheetData>
    <row r="1" spans="1:15">
      <c r="A1" s="167" t="s">
        <v>104</v>
      </c>
      <c r="B1" s="168"/>
      <c r="C1" s="168"/>
      <c r="D1" s="168"/>
      <c r="E1" s="168"/>
      <c r="F1" s="168"/>
      <c r="G1" s="168"/>
      <c r="H1" s="168"/>
      <c r="I1" s="169" t="s">
        <v>105</v>
      </c>
      <c r="J1" s="168"/>
      <c r="K1" s="168"/>
      <c r="L1" s="168"/>
      <c r="M1" s="168"/>
      <c r="N1" s="168"/>
      <c r="O1" s="168"/>
    </row>
    <row r="2" spans="1:15">
      <c r="A2" s="167" t="s">
        <v>106</v>
      </c>
      <c r="B2" s="168"/>
      <c r="C2" s="168"/>
      <c r="D2" s="168"/>
      <c r="E2" s="168"/>
      <c r="F2" s="168"/>
      <c r="G2" s="168"/>
      <c r="H2" s="168"/>
      <c r="I2" s="168"/>
      <c r="J2" s="168"/>
      <c r="K2" s="168"/>
      <c r="L2" s="168"/>
      <c r="M2" s="168"/>
      <c r="N2" s="168"/>
      <c r="O2" s="168"/>
    </row>
    <row r="3" spans="1:15">
      <c r="A3" s="167" t="s">
        <v>107</v>
      </c>
      <c r="B3" s="168"/>
      <c r="C3" s="168"/>
      <c r="D3" s="168"/>
      <c r="E3" s="168"/>
      <c r="F3" s="168"/>
      <c r="G3" s="168"/>
      <c r="H3" s="168"/>
      <c r="I3" s="168"/>
      <c r="J3" s="168"/>
      <c r="K3" s="168"/>
      <c r="L3" s="168"/>
      <c r="M3" s="168"/>
      <c r="N3" s="168"/>
      <c r="O3" s="168"/>
    </row>
    <row r="4" spans="1:15">
      <c r="A4" s="168"/>
      <c r="B4" s="168"/>
      <c r="C4" s="168"/>
      <c r="D4" s="168"/>
      <c r="E4" s="168"/>
      <c r="F4" s="168"/>
      <c r="G4" s="168"/>
      <c r="H4" s="168"/>
      <c r="I4" s="168"/>
      <c r="J4" s="168"/>
      <c r="K4" s="168"/>
      <c r="L4" s="168"/>
      <c r="M4" s="168"/>
      <c r="N4" s="168"/>
      <c r="O4" s="168"/>
    </row>
    <row r="5" spans="1:15">
      <c r="A5" s="168"/>
      <c r="B5" s="168"/>
      <c r="C5" s="168"/>
      <c r="D5" s="168"/>
      <c r="E5" s="168"/>
      <c r="F5" s="168"/>
      <c r="G5" s="168"/>
      <c r="H5" s="168"/>
      <c r="I5" s="168"/>
      <c r="J5" s="168"/>
      <c r="K5" s="168"/>
      <c r="L5" s="168"/>
      <c r="M5" s="168"/>
      <c r="N5" s="168"/>
      <c r="O5" s="168"/>
    </row>
    <row r="6" spans="1:15">
      <c r="A6" s="170" t="s">
        <v>108</v>
      </c>
      <c r="B6" s="276" t="s">
        <v>109</v>
      </c>
      <c r="C6" s="276"/>
      <c r="D6" s="276"/>
      <c r="E6" s="276"/>
      <c r="F6" s="276"/>
      <c r="G6" s="276"/>
      <c r="H6" s="276"/>
      <c r="I6" s="276"/>
      <c r="J6" s="276"/>
      <c r="K6" s="276"/>
      <c r="L6" s="168"/>
      <c r="M6" s="168"/>
      <c r="N6" s="168"/>
      <c r="O6" s="168"/>
    </row>
    <row r="7" spans="1:15">
      <c r="A7" s="171"/>
      <c r="B7" s="276"/>
      <c r="C7" s="276"/>
      <c r="D7" s="276"/>
      <c r="E7" s="276"/>
      <c r="F7" s="276"/>
      <c r="G7" s="276"/>
      <c r="H7" s="276"/>
      <c r="I7" s="276"/>
      <c r="J7" s="276"/>
      <c r="K7" s="276"/>
      <c r="L7" s="168"/>
      <c r="M7" s="168"/>
      <c r="N7" s="168"/>
      <c r="O7" s="168"/>
    </row>
    <row r="8" spans="1:15">
      <c r="A8" s="171"/>
      <c r="B8" s="168"/>
      <c r="C8" s="168"/>
      <c r="D8" s="168"/>
      <c r="E8" s="168"/>
      <c r="F8" s="168"/>
      <c r="G8" s="168"/>
      <c r="H8" s="168"/>
      <c r="I8" s="168"/>
      <c r="J8" s="168"/>
      <c r="K8" s="168"/>
      <c r="L8" s="168"/>
      <c r="M8" s="168"/>
      <c r="N8" s="168"/>
      <c r="O8" s="168"/>
    </row>
    <row r="9" spans="1:15">
      <c r="A9" s="171"/>
      <c r="B9" s="277" t="s">
        <v>110</v>
      </c>
      <c r="C9" s="277"/>
      <c r="D9" s="277"/>
      <c r="E9" s="277"/>
      <c r="F9" s="277"/>
      <c r="G9" s="277"/>
      <c r="H9" s="277"/>
      <c r="I9" s="277"/>
      <c r="J9" s="277"/>
      <c r="K9" s="277"/>
      <c r="L9" s="168"/>
      <c r="M9" s="168"/>
      <c r="N9" s="168"/>
      <c r="O9" s="168"/>
    </row>
    <row r="10" spans="1:15">
      <c r="A10" s="172"/>
      <c r="B10" s="277"/>
      <c r="C10" s="277"/>
      <c r="D10" s="277"/>
      <c r="E10" s="277"/>
      <c r="F10" s="277"/>
      <c r="G10" s="277"/>
      <c r="H10" s="277"/>
      <c r="I10" s="277"/>
      <c r="J10" s="277"/>
      <c r="K10" s="277"/>
      <c r="L10" s="168"/>
      <c r="M10" s="168"/>
      <c r="N10" s="168"/>
      <c r="O10" s="168"/>
    </row>
    <row r="11" spans="1:15">
      <c r="A11" s="168"/>
      <c r="B11" s="277"/>
      <c r="C11" s="277"/>
      <c r="D11" s="277"/>
      <c r="E11" s="277"/>
      <c r="F11" s="277"/>
      <c r="G11" s="277"/>
      <c r="H11" s="277"/>
      <c r="I11" s="277"/>
      <c r="J11" s="277"/>
      <c r="K11" s="277"/>
      <c r="L11" s="168"/>
      <c r="M11" s="168"/>
      <c r="N11" s="168"/>
      <c r="O11" s="168"/>
    </row>
    <row r="12" spans="1:15">
      <c r="A12" s="168"/>
      <c r="B12" s="277"/>
      <c r="C12" s="277"/>
      <c r="D12" s="277"/>
      <c r="E12" s="277"/>
      <c r="F12" s="277"/>
      <c r="G12" s="277"/>
      <c r="H12" s="277"/>
      <c r="I12" s="277"/>
      <c r="J12" s="277"/>
      <c r="K12" s="277"/>
      <c r="L12" s="168"/>
      <c r="M12" s="168"/>
      <c r="N12" s="168"/>
      <c r="O12" s="168"/>
    </row>
    <row r="13" spans="1:15">
      <c r="A13" s="168"/>
      <c r="B13" s="277"/>
      <c r="C13" s="277"/>
      <c r="D13" s="277"/>
      <c r="E13" s="277"/>
      <c r="F13" s="277"/>
      <c r="G13" s="277"/>
      <c r="H13" s="277"/>
      <c r="I13" s="277"/>
      <c r="J13" s="277"/>
      <c r="K13" s="277"/>
      <c r="L13" s="168"/>
      <c r="M13" s="168"/>
      <c r="N13" s="168"/>
      <c r="O13" s="168"/>
    </row>
    <row r="14" spans="1:15">
      <c r="A14" s="168"/>
      <c r="B14" s="168"/>
      <c r="C14" s="168"/>
      <c r="D14" s="168"/>
      <c r="E14" s="168"/>
      <c r="F14" s="168"/>
      <c r="G14" s="168"/>
      <c r="H14" s="168"/>
      <c r="I14" s="168"/>
      <c r="J14" s="168"/>
      <c r="K14" s="168"/>
      <c r="L14" s="168"/>
      <c r="M14" s="168"/>
      <c r="N14" s="168"/>
      <c r="O14" s="168"/>
    </row>
    <row r="15" spans="1:15">
      <c r="A15" s="173" t="s">
        <v>111</v>
      </c>
      <c r="B15" s="168" t="s">
        <v>112</v>
      </c>
      <c r="C15" s="168"/>
      <c r="D15" s="168"/>
      <c r="E15" s="168"/>
      <c r="F15" s="168"/>
      <c r="G15" s="168"/>
      <c r="H15" s="168"/>
      <c r="I15" s="168"/>
      <c r="J15" s="168"/>
      <c r="K15" s="168"/>
      <c r="L15" s="168"/>
      <c r="M15" s="168"/>
      <c r="N15" s="168"/>
      <c r="O15" s="168"/>
    </row>
    <row r="16" spans="1:15">
      <c r="A16" s="168"/>
      <c r="B16" s="168"/>
      <c r="C16" s="168"/>
      <c r="D16" s="168"/>
      <c r="E16" s="168"/>
      <c r="F16" s="168"/>
      <c r="G16" s="168"/>
      <c r="H16" s="168"/>
      <c r="I16" s="168"/>
      <c r="J16" s="168"/>
      <c r="K16" s="168"/>
      <c r="L16" s="168"/>
      <c r="M16" s="168"/>
      <c r="N16" s="168"/>
      <c r="O16" s="168"/>
    </row>
    <row r="17" spans="1:15">
      <c r="A17" s="173" t="s">
        <v>113</v>
      </c>
      <c r="B17" s="168"/>
      <c r="C17" s="168"/>
      <c r="D17" s="168"/>
      <c r="E17" s="168"/>
      <c r="F17" s="168"/>
      <c r="G17" s="168"/>
      <c r="H17" s="168"/>
      <c r="I17" s="168"/>
      <c r="J17" s="168"/>
      <c r="K17" s="168"/>
      <c r="L17" s="168"/>
      <c r="M17" s="168"/>
      <c r="N17" s="168"/>
      <c r="O17" s="168"/>
    </row>
    <row r="18" spans="1:15">
      <c r="A18" s="174" t="s">
        <v>114</v>
      </c>
      <c r="B18" s="278" t="s">
        <v>115</v>
      </c>
      <c r="C18" s="278"/>
      <c r="D18" s="278"/>
      <c r="E18" s="278"/>
      <c r="F18" s="278"/>
      <c r="G18" s="278"/>
      <c r="H18" s="278"/>
      <c r="I18" s="278"/>
      <c r="J18" s="278"/>
      <c r="K18" s="278"/>
      <c r="L18" s="168"/>
      <c r="M18" s="168"/>
      <c r="N18" s="168"/>
      <c r="O18" s="168"/>
    </row>
    <row r="19" spans="1:15">
      <c r="A19" s="175"/>
      <c r="B19" s="278"/>
      <c r="C19" s="278"/>
      <c r="D19" s="278"/>
      <c r="E19" s="278"/>
      <c r="F19" s="278"/>
      <c r="G19" s="278"/>
      <c r="H19" s="278"/>
      <c r="I19" s="278"/>
      <c r="J19" s="278"/>
      <c r="K19" s="278"/>
      <c r="L19" s="168"/>
      <c r="M19" s="168"/>
      <c r="N19" s="168"/>
      <c r="O19" s="168"/>
    </row>
    <row r="20" spans="1:15">
      <c r="A20" s="174" t="s">
        <v>116</v>
      </c>
      <c r="B20" s="276" t="s">
        <v>117</v>
      </c>
      <c r="C20" s="276"/>
      <c r="D20" s="276"/>
      <c r="E20" s="276"/>
      <c r="F20" s="276"/>
      <c r="G20" s="276"/>
      <c r="H20" s="276"/>
      <c r="I20" s="276"/>
      <c r="J20" s="276"/>
      <c r="K20" s="276"/>
      <c r="L20" s="168"/>
      <c r="M20" s="168"/>
      <c r="N20" s="168"/>
      <c r="O20" s="168"/>
    </row>
    <row r="21" spans="1:15">
      <c r="A21" s="175"/>
      <c r="B21" s="276"/>
      <c r="C21" s="276"/>
      <c r="D21" s="276"/>
      <c r="E21" s="276"/>
      <c r="F21" s="276"/>
      <c r="G21" s="276"/>
      <c r="H21" s="276"/>
      <c r="I21" s="276"/>
      <c r="J21" s="276"/>
      <c r="K21" s="276"/>
      <c r="L21" s="168"/>
      <c r="M21" s="168"/>
      <c r="N21" s="168"/>
      <c r="O21" s="168"/>
    </row>
    <row r="22" spans="1:15">
      <c r="A22" s="175"/>
      <c r="B22" s="276"/>
      <c r="C22" s="276"/>
      <c r="D22" s="276"/>
      <c r="E22" s="276"/>
      <c r="F22" s="276"/>
      <c r="G22" s="276"/>
      <c r="H22" s="276"/>
      <c r="I22" s="276"/>
      <c r="J22" s="276"/>
      <c r="K22" s="276"/>
      <c r="L22" s="168"/>
      <c r="M22" s="168"/>
      <c r="N22" s="168"/>
      <c r="O22" s="168"/>
    </row>
    <row r="23" spans="1:15">
      <c r="A23" s="175"/>
      <c r="B23" s="276"/>
      <c r="C23" s="276"/>
      <c r="D23" s="276"/>
      <c r="E23" s="276"/>
      <c r="F23" s="276"/>
      <c r="G23" s="276"/>
      <c r="H23" s="276"/>
      <c r="I23" s="276"/>
      <c r="J23" s="276"/>
      <c r="K23" s="276"/>
      <c r="L23" s="168"/>
      <c r="M23" s="168"/>
      <c r="N23" s="168"/>
      <c r="O23" s="168"/>
    </row>
    <row r="24" spans="1:15">
      <c r="A24" s="174" t="s">
        <v>118</v>
      </c>
      <c r="B24" s="176" t="s">
        <v>119</v>
      </c>
      <c r="C24" s="168"/>
      <c r="D24" s="168"/>
      <c r="E24" s="168"/>
      <c r="F24" s="168"/>
      <c r="G24" s="168"/>
      <c r="H24" s="168"/>
      <c r="I24" s="168"/>
      <c r="J24" s="168"/>
      <c r="K24" s="168"/>
      <c r="L24" s="168"/>
      <c r="M24" s="168"/>
      <c r="N24" s="168"/>
      <c r="O24" s="168"/>
    </row>
    <row r="25" spans="1:15">
      <c r="A25" s="177"/>
      <c r="B25" s="178" t="s">
        <v>120</v>
      </c>
      <c r="C25" s="168"/>
      <c r="D25" s="168"/>
      <c r="E25" s="168"/>
      <c r="F25" s="168"/>
      <c r="G25" s="168"/>
      <c r="H25" s="168"/>
      <c r="I25" s="168"/>
      <c r="J25" s="168"/>
      <c r="K25" s="168"/>
      <c r="L25" s="168"/>
      <c r="M25" s="168"/>
      <c r="N25" s="168"/>
      <c r="O25" s="168"/>
    </row>
    <row r="26" spans="1:15">
      <c r="A26" s="177"/>
      <c r="B26" s="178" t="s">
        <v>121</v>
      </c>
      <c r="C26" s="168"/>
      <c r="D26" s="168"/>
      <c r="E26" s="168"/>
      <c r="F26" s="168"/>
      <c r="G26" s="168"/>
      <c r="H26" s="168"/>
      <c r="I26" s="168"/>
      <c r="J26" s="168"/>
      <c r="K26" s="168"/>
      <c r="L26" s="168"/>
      <c r="M26" s="168"/>
      <c r="N26" s="168"/>
      <c r="O26" s="168"/>
    </row>
    <row r="27" spans="1:15">
      <c r="A27" s="177"/>
      <c r="B27" s="178" t="s">
        <v>122</v>
      </c>
      <c r="C27" s="168"/>
      <c r="D27" s="168"/>
      <c r="E27" s="168"/>
      <c r="F27" s="168"/>
      <c r="G27" s="168"/>
      <c r="H27" s="168"/>
      <c r="I27" s="168"/>
      <c r="J27" s="168"/>
      <c r="K27" s="168"/>
      <c r="L27" s="168"/>
      <c r="M27" s="168"/>
      <c r="N27" s="168"/>
      <c r="O27" s="168"/>
    </row>
    <row r="28" spans="1:15">
      <c r="A28" s="177"/>
      <c r="B28" s="178" t="s">
        <v>123</v>
      </c>
      <c r="C28" s="168"/>
      <c r="D28" s="168"/>
      <c r="E28" s="168"/>
      <c r="F28" s="168"/>
      <c r="G28" s="168"/>
      <c r="H28" s="168"/>
      <c r="I28" s="168"/>
      <c r="J28" s="168"/>
      <c r="K28" s="168"/>
      <c r="L28" s="168"/>
      <c r="M28" s="168"/>
      <c r="N28" s="168"/>
      <c r="O28" s="168"/>
    </row>
    <row r="29" spans="1:15">
      <c r="A29" s="177"/>
      <c r="B29" s="168"/>
      <c r="C29" s="168"/>
      <c r="D29" s="168"/>
      <c r="E29" s="168"/>
      <c r="F29" s="168"/>
      <c r="G29" s="168"/>
      <c r="H29" s="168"/>
      <c r="I29" s="168"/>
      <c r="J29" s="168"/>
      <c r="K29" s="168"/>
      <c r="L29" s="168"/>
      <c r="M29" s="168"/>
      <c r="N29" s="168"/>
      <c r="O29" s="168"/>
    </row>
    <row r="30" spans="1:15">
      <c r="A30" s="177"/>
      <c r="B30" s="168"/>
      <c r="C30" s="168"/>
      <c r="D30" s="168"/>
      <c r="E30" s="168"/>
      <c r="F30" s="168"/>
      <c r="G30" s="168"/>
      <c r="H30" s="168"/>
      <c r="I30" s="168"/>
      <c r="J30" s="168"/>
      <c r="K30" s="168"/>
      <c r="L30" s="168"/>
      <c r="M30" s="168"/>
      <c r="N30" s="168"/>
      <c r="O30" s="168"/>
    </row>
    <row r="31" spans="1:15">
      <c r="A31" s="177"/>
      <c r="B31" s="168"/>
      <c r="C31" s="168"/>
      <c r="D31" s="168"/>
      <c r="E31" s="168"/>
      <c r="F31" s="168"/>
      <c r="G31" s="168"/>
      <c r="H31" s="168"/>
      <c r="I31" s="168"/>
      <c r="J31" s="168"/>
      <c r="K31" s="168"/>
      <c r="L31" s="168"/>
      <c r="M31" s="168"/>
      <c r="N31" s="168"/>
      <c r="O31" s="168"/>
    </row>
    <row r="32" spans="1:15">
      <c r="A32" s="177"/>
      <c r="B32" s="168"/>
      <c r="C32" s="168"/>
      <c r="D32" s="168"/>
      <c r="E32" s="168"/>
      <c r="F32" s="168"/>
      <c r="G32" s="168"/>
      <c r="H32" s="168"/>
      <c r="I32" s="168"/>
      <c r="J32" s="168"/>
      <c r="K32" s="168"/>
      <c r="L32" s="168"/>
      <c r="M32" s="168"/>
      <c r="N32" s="168"/>
      <c r="O32" s="168"/>
    </row>
    <row r="33" spans="1:15">
      <c r="A33" s="177"/>
      <c r="B33" s="168"/>
      <c r="C33" s="168"/>
      <c r="D33" s="168"/>
      <c r="E33" s="168"/>
      <c r="F33" s="168"/>
      <c r="G33" s="168"/>
      <c r="H33" s="168"/>
      <c r="I33" s="168"/>
      <c r="J33" s="168"/>
      <c r="K33" s="168"/>
      <c r="L33" s="168"/>
      <c r="M33" s="168"/>
      <c r="N33" s="168"/>
      <c r="O33" s="168"/>
    </row>
    <row r="34" spans="1:15">
      <c r="A34" s="177"/>
      <c r="B34" s="168"/>
      <c r="C34" s="168"/>
      <c r="D34" s="168"/>
      <c r="E34" s="168"/>
      <c r="F34" s="168"/>
      <c r="G34" s="168"/>
      <c r="H34" s="168"/>
      <c r="I34" s="168"/>
      <c r="J34" s="168"/>
      <c r="K34" s="168"/>
      <c r="L34" s="168"/>
      <c r="M34" s="168"/>
      <c r="N34" s="168"/>
      <c r="O34" s="168"/>
    </row>
    <row r="35" spans="1:15">
      <c r="A35" s="177"/>
      <c r="B35" s="168"/>
      <c r="C35" s="168"/>
      <c r="D35" s="168"/>
      <c r="E35" s="168"/>
      <c r="F35" s="168"/>
      <c r="G35" s="168"/>
      <c r="H35" s="168"/>
      <c r="I35" s="168"/>
      <c r="J35" s="168"/>
      <c r="K35" s="168"/>
      <c r="L35" s="168"/>
      <c r="M35" s="168"/>
      <c r="N35" s="168"/>
      <c r="O35" s="168"/>
    </row>
    <row r="36" spans="1:15">
      <c r="A36" s="177"/>
      <c r="B36" s="168"/>
      <c r="C36" s="168"/>
      <c r="D36" s="168"/>
      <c r="E36" s="168"/>
      <c r="F36" s="168"/>
      <c r="G36" s="168"/>
      <c r="H36" s="168"/>
      <c r="I36" s="168"/>
      <c r="J36" s="168"/>
      <c r="K36" s="168"/>
      <c r="L36" s="168"/>
      <c r="M36" s="168"/>
      <c r="N36" s="168"/>
      <c r="O36" s="168"/>
    </row>
    <row r="37" spans="1:15">
      <c r="A37" s="177"/>
      <c r="B37" s="168"/>
      <c r="C37" s="168"/>
      <c r="D37" s="168"/>
      <c r="E37" s="168"/>
      <c r="F37" s="168"/>
      <c r="G37" s="168"/>
      <c r="H37" s="168"/>
      <c r="I37" s="168"/>
      <c r="J37" s="168"/>
      <c r="K37" s="168"/>
      <c r="L37" s="168"/>
      <c r="M37" s="168"/>
      <c r="N37" s="168"/>
      <c r="O37" s="168"/>
    </row>
    <row r="38" spans="1:15">
      <c r="A38" s="179" t="s">
        <v>124</v>
      </c>
      <c r="B38" s="276" t="s">
        <v>125</v>
      </c>
      <c r="C38" s="276"/>
      <c r="D38" s="276"/>
      <c r="E38" s="276"/>
      <c r="F38" s="276"/>
      <c r="G38" s="276"/>
      <c r="H38" s="276"/>
      <c r="I38" s="276"/>
      <c r="J38" s="276"/>
      <c r="K38" s="276"/>
      <c r="L38" s="168"/>
      <c r="M38" s="168"/>
      <c r="N38" s="168"/>
      <c r="O38" s="168"/>
    </row>
    <row r="39" spans="1:15">
      <c r="A39" s="179"/>
      <c r="B39" s="276"/>
      <c r="C39" s="276"/>
      <c r="D39" s="276"/>
      <c r="E39" s="276"/>
      <c r="F39" s="276"/>
      <c r="G39" s="276"/>
      <c r="H39" s="276"/>
      <c r="I39" s="276"/>
      <c r="J39" s="276"/>
      <c r="K39" s="276"/>
      <c r="L39" s="168"/>
      <c r="M39" s="168"/>
      <c r="N39" s="168"/>
      <c r="O39" s="168"/>
    </row>
    <row r="40" spans="1:15">
      <c r="A40" s="179"/>
      <c r="B40" s="276"/>
      <c r="C40" s="276"/>
      <c r="D40" s="276"/>
      <c r="E40" s="276"/>
      <c r="F40" s="276"/>
      <c r="G40" s="276"/>
      <c r="H40" s="276"/>
      <c r="I40" s="276"/>
      <c r="J40" s="276"/>
      <c r="K40" s="276"/>
      <c r="L40" s="168"/>
      <c r="M40" s="168"/>
      <c r="N40" s="168"/>
      <c r="O40" s="168"/>
    </row>
    <row r="41" spans="1:15">
      <c r="A41" s="179"/>
      <c r="B41" s="276"/>
      <c r="C41" s="276"/>
      <c r="D41" s="276"/>
      <c r="E41" s="276"/>
      <c r="F41" s="276"/>
      <c r="G41" s="276"/>
      <c r="H41" s="276"/>
      <c r="I41" s="276"/>
      <c r="J41" s="276"/>
      <c r="K41" s="276"/>
      <c r="L41" s="168"/>
      <c r="M41" s="168"/>
      <c r="N41" s="168"/>
      <c r="O41" s="168"/>
    </row>
    <row r="42" spans="1:15">
      <c r="A42" s="179" t="s">
        <v>126</v>
      </c>
      <c r="B42" s="275" t="s">
        <v>127</v>
      </c>
      <c r="C42" s="275"/>
      <c r="D42" s="275"/>
      <c r="E42" s="275"/>
      <c r="F42" s="275"/>
      <c r="G42" s="275"/>
      <c r="H42" s="275"/>
      <c r="I42" s="275"/>
      <c r="J42" s="275"/>
      <c r="K42" s="275"/>
      <c r="L42" s="168"/>
      <c r="M42" s="168"/>
      <c r="N42" s="168"/>
      <c r="O42" s="168"/>
    </row>
    <row r="43" spans="1:15">
      <c r="A43" s="179"/>
      <c r="B43" s="275"/>
      <c r="C43" s="275"/>
      <c r="D43" s="275"/>
      <c r="E43" s="275"/>
      <c r="F43" s="275"/>
      <c r="G43" s="275"/>
      <c r="H43" s="275"/>
      <c r="I43" s="275"/>
      <c r="J43" s="275"/>
      <c r="K43" s="275"/>
      <c r="L43" s="168"/>
      <c r="M43" s="168"/>
      <c r="N43" s="168"/>
      <c r="O43" s="168"/>
    </row>
    <row r="44" spans="1:15">
      <c r="A44" s="179"/>
      <c r="B44" s="275"/>
      <c r="C44" s="275"/>
      <c r="D44" s="275"/>
      <c r="E44" s="275"/>
      <c r="F44" s="275"/>
      <c r="G44" s="275"/>
      <c r="H44" s="275"/>
      <c r="I44" s="275"/>
      <c r="J44" s="275"/>
      <c r="K44" s="275"/>
      <c r="L44" s="168"/>
      <c r="M44" s="168"/>
      <c r="N44" s="168"/>
      <c r="O44" s="168"/>
    </row>
    <row r="45" spans="1:15">
      <c r="A45" s="179" t="s">
        <v>128</v>
      </c>
      <c r="B45" s="276" t="s">
        <v>129</v>
      </c>
      <c r="C45" s="276"/>
      <c r="D45" s="276"/>
      <c r="E45" s="276"/>
      <c r="F45" s="276"/>
      <c r="G45" s="276"/>
      <c r="H45" s="276"/>
      <c r="I45" s="276"/>
      <c r="J45" s="276"/>
      <c r="K45" s="276"/>
      <c r="L45" s="168"/>
      <c r="M45" s="168"/>
      <c r="N45" s="168"/>
      <c r="O45" s="168"/>
    </row>
    <row r="46" spans="1:15">
      <c r="A46" s="179"/>
      <c r="B46" s="276"/>
      <c r="C46" s="276"/>
      <c r="D46" s="276"/>
      <c r="E46" s="276"/>
      <c r="F46" s="276"/>
      <c r="G46" s="276"/>
      <c r="H46" s="276"/>
      <c r="I46" s="276"/>
      <c r="J46" s="276"/>
      <c r="K46" s="276"/>
      <c r="L46" s="168"/>
      <c r="M46" s="168"/>
      <c r="N46" s="168"/>
      <c r="O46" s="168"/>
    </row>
    <row r="47" spans="1:15">
      <c r="A47" s="179"/>
      <c r="B47" s="276"/>
      <c r="C47" s="276"/>
      <c r="D47" s="276"/>
      <c r="E47" s="276"/>
      <c r="F47" s="276"/>
      <c r="G47" s="276"/>
      <c r="H47" s="276"/>
      <c r="I47" s="276"/>
      <c r="J47" s="276"/>
      <c r="K47" s="276"/>
      <c r="L47" s="168"/>
      <c r="M47" s="168"/>
      <c r="N47" s="168"/>
      <c r="O47" s="168"/>
    </row>
    <row r="48" spans="1:15">
      <c r="A48" s="179" t="s">
        <v>130</v>
      </c>
      <c r="B48" s="275" t="s">
        <v>131</v>
      </c>
      <c r="C48" s="275"/>
      <c r="D48" s="275"/>
      <c r="E48" s="275"/>
      <c r="F48" s="275"/>
      <c r="G48" s="275"/>
      <c r="H48" s="275"/>
      <c r="I48" s="275"/>
      <c r="J48" s="275"/>
      <c r="K48" s="275"/>
      <c r="L48" s="168"/>
      <c r="M48" s="168"/>
      <c r="N48" s="168"/>
      <c r="O48" s="168"/>
    </row>
    <row r="49" spans="1:15">
      <c r="A49" s="179"/>
      <c r="B49" s="275"/>
      <c r="C49" s="275"/>
      <c r="D49" s="275"/>
      <c r="E49" s="275"/>
      <c r="F49" s="275"/>
      <c r="G49" s="275"/>
      <c r="H49" s="275"/>
      <c r="I49" s="275"/>
      <c r="J49" s="275"/>
      <c r="K49" s="275"/>
      <c r="L49" s="168"/>
      <c r="M49" s="168"/>
      <c r="N49" s="168"/>
      <c r="O49" s="168"/>
    </row>
    <row r="50" spans="1:15">
      <c r="A50" s="179" t="s">
        <v>132</v>
      </c>
      <c r="B50" s="276" t="s">
        <v>133</v>
      </c>
      <c r="C50" s="276"/>
      <c r="D50" s="276"/>
      <c r="E50" s="276"/>
      <c r="F50" s="276"/>
      <c r="G50" s="276"/>
      <c r="H50" s="276"/>
      <c r="I50" s="276"/>
      <c r="J50" s="276"/>
      <c r="K50" s="276"/>
      <c r="L50" s="168"/>
      <c r="M50" s="168"/>
      <c r="N50" s="168"/>
      <c r="O50" s="168"/>
    </row>
    <row r="51" spans="1:15">
      <c r="A51" s="177"/>
      <c r="B51" s="276"/>
      <c r="C51" s="276"/>
      <c r="D51" s="276"/>
      <c r="E51" s="276"/>
      <c r="F51" s="276"/>
      <c r="G51" s="276"/>
      <c r="H51" s="276"/>
      <c r="I51" s="276"/>
      <c r="J51" s="276"/>
      <c r="K51" s="276"/>
      <c r="L51" s="168"/>
      <c r="M51" s="168"/>
      <c r="N51" s="168"/>
      <c r="O51" s="168"/>
    </row>
    <row r="52" spans="1:15">
      <c r="A52" s="177"/>
      <c r="B52" s="276"/>
      <c r="C52" s="276"/>
      <c r="D52" s="276"/>
      <c r="E52" s="276"/>
      <c r="F52" s="276"/>
      <c r="G52" s="276"/>
      <c r="H52" s="276"/>
      <c r="I52" s="276"/>
      <c r="J52" s="276"/>
      <c r="K52" s="276"/>
      <c r="L52" s="168"/>
      <c r="M52" s="168"/>
      <c r="N52" s="168"/>
      <c r="O52" s="168"/>
    </row>
    <row r="53" spans="1:15">
      <c r="A53" s="177"/>
      <c r="B53" s="276"/>
      <c r="C53" s="276"/>
      <c r="D53" s="276"/>
      <c r="E53" s="276"/>
      <c r="F53" s="276"/>
      <c r="G53" s="276"/>
      <c r="H53" s="276"/>
      <c r="I53" s="276"/>
      <c r="J53" s="276"/>
      <c r="K53" s="276"/>
      <c r="L53" s="168"/>
      <c r="M53" s="168"/>
      <c r="N53" s="168"/>
      <c r="O53" s="168"/>
    </row>
    <row r="54" spans="1:15">
      <c r="A54" s="177"/>
      <c r="B54" s="276"/>
      <c r="C54" s="276"/>
      <c r="D54" s="276"/>
      <c r="E54" s="276"/>
      <c r="F54" s="276"/>
      <c r="G54" s="276"/>
      <c r="H54" s="276"/>
      <c r="I54" s="276"/>
      <c r="J54" s="276"/>
      <c r="K54" s="276"/>
      <c r="L54" s="168"/>
      <c r="M54" s="168"/>
      <c r="N54" s="168"/>
      <c r="O54" s="168"/>
    </row>
    <row r="55" spans="1:15">
      <c r="A55" s="177"/>
      <c r="B55" s="180"/>
      <c r="C55" s="180"/>
      <c r="D55" s="180"/>
      <c r="E55" s="180"/>
      <c r="F55" s="180"/>
      <c r="G55" s="180"/>
      <c r="H55" s="180"/>
      <c r="I55" s="180"/>
      <c r="J55" s="180"/>
      <c r="K55" s="180"/>
      <c r="L55" s="168"/>
      <c r="M55" s="168"/>
      <c r="N55" s="168"/>
      <c r="O55" s="168"/>
    </row>
    <row r="56" spans="1:15">
      <c r="A56" s="177"/>
      <c r="B56" s="180"/>
      <c r="C56" s="180"/>
      <c r="D56" s="180"/>
      <c r="E56" s="180"/>
      <c r="F56" s="180"/>
      <c r="G56" s="180"/>
      <c r="H56" s="180"/>
      <c r="I56" s="180"/>
      <c r="J56" s="180"/>
      <c r="K56" s="180"/>
      <c r="L56" s="168"/>
      <c r="M56" s="168"/>
      <c r="N56" s="168"/>
      <c r="O56" s="168"/>
    </row>
    <row r="57" spans="1:15">
      <c r="A57" s="177"/>
      <c r="B57" s="180"/>
      <c r="C57" s="180"/>
      <c r="D57" s="180"/>
      <c r="E57" s="180"/>
      <c r="F57" s="180"/>
      <c r="G57" s="180"/>
      <c r="H57" s="180"/>
      <c r="I57" s="180"/>
      <c r="J57" s="180"/>
      <c r="K57" s="180"/>
      <c r="L57" s="168"/>
      <c r="M57" s="168"/>
      <c r="N57" s="168"/>
      <c r="O57" s="168"/>
    </row>
    <row r="58" spans="1:15">
      <c r="A58" s="177"/>
      <c r="B58" s="180"/>
      <c r="C58" s="180"/>
      <c r="D58" s="180"/>
      <c r="E58" s="180"/>
      <c r="F58" s="180"/>
      <c r="G58" s="180"/>
      <c r="H58" s="180"/>
      <c r="I58" s="180"/>
      <c r="J58" s="180"/>
      <c r="K58" s="180"/>
      <c r="L58" s="168"/>
      <c r="M58" s="168"/>
      <c r="N58" s="168"/>
      <c r="O58" s="168"/>
    </row>
    <row r="59" spans="1:15">
      <c r="A59" s="177"/>
      <c r="B59" s="180"/>
      <c r="C59" s="180"/>
      <c r="D59" s="180"/>
      <c r="E59" s="180"/>
      <c r="F59" s="180"/>
      <c r="G59" s="180"/>
      <c r="H59" s="180"/>
      <c r="I59" s="180"/>
      <c r="J59" s="180"/>
      <c r="K59" s="180"/>
      <c r="L59" s="168"/>
      <c r="M59" s="168"/>
      <c r="N59" s="168"/>
      <c r="O59" s="168"/>
    </row>
    <row r="60" spans="1:15">
      <c r="A60" s="177"/>
      <c r="B60" s="180"/>
      <c r="C60" s="180"/>
      <c r="D60" s="180"/>
      <c r="E60" s="180"/>
      <c r="F60" s="180"/>
      <c r="G60" s="180"/>
      <c r="H60" s="180"/>
      <c r="I60" s="180"/>
      <c r="J60" s="180"/>
      <c r="K60" s="180"/>
      <c r="L60" s="168"/>
      <c r="M60" s="168"/>
      <c r="N60" s="168"/>
      <c r="O60" s="168"/>
    </row>
    <row r="61" spans="1:15">
      <c r="A61" s="177"/>
      <c r="B61" s="180"/>
      <c r="C61" s="180"/>
      <c r="D61" s="180"/>
      <c r="E61" s="180"/>
      <c r="F61" s="180"/>
      <c r="G61" s="180"/>
      <c r="H61" s="180"/>
      <c r="I61" s="180"/>
      <c r="J61" s="180"/>
      <c r="K61" s="180"/>
      <c r="L61" s="168"/>
      <c r="M61" s="168"/>
      <c r="N61" s="168"/>
      <c r="O61" s="168"/>
    </row>
    <row r="62" spans="1:15">
      <c r="A62" s="177"/>
      <c r="B62" s="180"/>
      <c r="C62" s="180"/>
      <c r="D62" s="180"/>
      <c r="E62" s="180"/>
      <c r="F62" s="180"/>
      <c r="G62" s="180"/>
      <c r="H62" s="180"/>
      <c r="I62" s="180"/>
      <c r="J62" s="180"/>
      <c r="K62" s="180"/>
      <c r="L62" s="168"/>
      <c r="M62" s="168"/>
      <c r="N62" s="168"/>
      <c r="O62" s="168"/>
    </row>
    <row r="63" spans="1:15">
      <c r="A63" s="177"/>
      <c r="B63" s="180"/>
      <c r="C63" s="180"/>
      <c r="D63" s="180"/>
      <c r="E63" s="180"/>
      <c r="F63" s="180"/>
      <c r="G63" s="180"/>
      <c r="H63" s="180"/>
      <c r="I63" s="180"/>
      <c r="J63" s="180"/>
      <c r="K63" s="180"/>
      <c r="L63" s="168"/>
      <c r="M63" s="168"/>
      <c r="N63" s="168"/>
      <c r="O63" s="168"/>
    </row>
    <row r="64" spans="1:15">
      <c r="A64" s="177"/>
      <c r="B64" s="180"/>
      <c r="C64" s="180"/>
      <c r="D64" s="180"/>
      <c r="E64" s="180"/>
      <c r="F64" s="180"/>
      <c r="G64" s="180"/>
      <c r="H64" s="180"/>
      <c r="I64" s="180"/>
      <c r="J64" s="180"/>
      <c r="K64" s="180"/>
      <c r="L64" s="168"/>
      <c r="M64" s="168"/>
      <c r="N64" s="168"/>
      <c r="O64" s="168"/>
    </row>
    <row r="65" spans="1:15">
      <c r="A65" s="177"/>
      <c r="B65" s="180"/>
      <c r="C65" s="180"/>
      <c r="D65" s="180"/>
      <c r="E65" s="180"/>
      <c r="F65" s="180"/>
      <c r="G65" s="180"/>
      <c r="H65" s="180"/>
      <c r="I65" s="180"/>
      <c r="J65" s="180"/>
      <c r="K65" s="180"/>
      <c r="L65" s="168"/>
      <c r="M65" s="168"/>
      <c r="N65" s="168"/>
      <c r="O65" s="168"/>
    </row>
    <row r="66" spans="1:15">
      <c r="A66" s="177"/>
      <c r="B66" s="180"/>
      <c r="C66" s="180"/>
      <c r="D66" s="180"/>
      <c r="E66" s="180"/>
      <c r="F66" s="180"/>
      <c r="G66" s="180"/>
      <c r="H66" s="180"/>
      <c r="I66" s="180"/>
      <c r="J66" s="180"/>
      <c r="K66" s="180"/>
      <c r="L66" s="168"/>
      <c r="M66" s="168"/>
      <c r="N66" s="168"/>
      <c r="O66" s="168"/>
    </row>
    <row r="67" spans="1:15">
      <c r="A67" s="179" t="s">
        <v>134</v>
      </c>
      <c r="B67" s="276" t="s">
        <v>135</v>
      </c>
      <c r="C67" s="276"/>
      <c r="D67" s="276"/>
      <c r="E67" s="276"/>
      <c r="F67" s="276"/>
      <c r="G67" s="276"/>
      <c r="H67" s="276"/>
      <c r="I67" s="276"/>
      <c r="J67" s="276"/>
      <c r="K67" s="276"/>
      <c r="L67" s="168"/>
      <c r="M67" s="168"/>
      <c r="N67" s="168"/>
      <c r="O67" s="168"/>
    </row>
    <row r="68" spans="1:15">
      <c r="A68" s="179"/>
      <c r="B68" s="276"/>
      <c r="C68" s="276"/>
      <c r="D68" s="276"/>
      <c r="E68" s="276"/>
      <c r="F68" s="276"/>
      <c r="G68" s="276"/>
      <c r="H68" s="276"/>
      <c r="I68" s="276"/>
      <c r="J68" s="276"/>
      <c r="K68" s="276"/>
      <c r="L68" s="168"/>
      <c r="M68" s="168"/>
      <c r="N68" s="168"/>
      <c r="O68" s="168"/>
    </row>
    <row r="69" spans="1:15">
      <c r="A69" s="179"/>
      <c r="B69" s="276"/>
      <c r="C69" s="276"/>
      <c r="D69" s="276"/>
      <c r="E69" s="276"/>
      <c r="F69" s="276"/>
      <c r="G69" s="276"/>
      <c r="H69" s="276"/>
      <c r="I69" s="276"/>
      <c r="J69" s="276"/>
      <c r="K69" s="276"/>
      <c r="L69" s="168"/>
      <c r="M69" s="168"/>
      <c r="N69" s="168"/>
      <c r="O69" s="168"/>
    </row>
    <row r="70" spans="1:15">
      <c r="A70" s="179"/>
      <c r="B70" s="276"/>
      <c r="C70" s="276"/>
      <c r="D70" s="276"/>
      <c r="E70" s="276"/>
      <c r="F70" s="276"/>
      <c r="G70" s="276"/>
      <c r="H70" s="276"/>
      <c r="I70" s="276"/>
      <c r="J70" s="276"/>
      <c r="K70" s="276"/>
      <c r="L70" s="168"/>
      <c r="M70" s="168"/>
      <c r="N70" s="168"/>
      <c r="O70" s="168"/>
    </row>
    <row r="71" spans="1:15">
      <c r="A71" s="179" t="s">
        <v>136</v>
      </c>
      <c r="B71" s="276" t="s">
        <v>137</v>
      </c>
      <c r="C71" s="276"/>
      <c r="D71" s="276"/>
      <c r="E71" s="276"/>
      <c r="F71" s="276"/>
      <c r="G71" s="276"/>
      <c r="H71" s="276"/>
      <c r="I71" s="276"/>
      <c r="J71" s="276"/>
      <c r="K71" s="276"/>
      <c r="L71" s="168"/>
      <c r="M71" s="168"/>
      <c r="N71" s="168"/>
      <c r="O71" s="168"/>
    </row>
    <row r="72" spans="1:15">
      <c r="A72" s="179"/>
      <c r="B72" s="276"/>
      <c r="C72" s="276"/>
      <c r="D72" s="276"/>
      <c r="E72" s="276"/>
      <c r="F72" s="276"/>
      <c r="G72" s="276"/>
      <c r="H72" s="276"/>
      <c r="I72" s="276"/>
      <c r="J72" s="276"/>
      <c r="K72" s="276"/>
      <c r="L72" s="168"/>
      <c r="M72" s="168"/>
      <c r="N72" s="168"/>
      <c r="O72" s="168"/>
    </row>
    <row r="73" spans="1:15">
      <c r="A73" s="179" t="s">
        <v>138</v>
      </c>
      <c r="B73" s="279" t="s">
        <v>139</v>
      </c>
      <c r="C73" s="279"/>
      <c r="D73" s="279"/>
      <c r="E73" s="279"/>
      <c r="F73" s="279"/>
      <c r="G73" s="279"/>
      <c r="H73" s="279"/>
      <c r="I73" s="279"/>
      <c r="J73" s="279"/>
      <c r="K73" s="279"/>
      <c r="L73" s="168"/>
      <c r="M73" s="168"/>
      <c r="N73" s="168"/>
      <c r="O73" s="168"/>
    </row>
    <row r="74" spans="1:15">
      <c r="A74" s="179"/>
      <c r="B74" s="279"/>
      <c r="C74" s="279"/>
      <c r="D74" s="279"/>
      <c r="E74" s="279"/>
      <c r="F74" s="279"/>
      <c r="G74" s="279"/>
      <c r="H74" s="279"/>
      <c r="I74" s="279"/>
      <c r="J74" s="279"/>
      <c r="K74" s="279"/>
      <c r="L74" s="168"/>
      <c r="M74" s="168"/>
      <c r="N74" s="168"/>
      <c r="O74" s="168"/>
    </row>
    <row r="75" spans="1:15">
      <c r="A75" s="179"/>
      <c r="B75" s="279"/>
      <c r="C75" s="279"/>
      <c r="D75" s="279"/>
      <c r="E75" s="279"/>
      <c r="F75" s="279"/>
      <c r="G75" s="279"/>
      <c r="H75" s="279"/>
      <c r="I75" s="279"/>
      <c r="J75" s="279"/>
      <c r="K75" s="279"/>
      <c r="L75" s="168"/>
      <c r="M75" s="168"/>
      <c r="N75" s="168"/>
      <c r="O75" s="168"/>
    </row>
    <row r="76" spans="1:15">
      <c r="A76" s="179" t="s">
        <v>140</v>
      </c>
      <c r="B76" s="178" t="s">
        <v>141</v>
      </c>
      <c r="C76" s="168"/>
      <c r="D76" s="168"/>
      <c r="E76" s="168"/>
      <c r="F76" s="168"/>
      <c r="G76" s="168"/>
      <c r="H76" s="168"/>
      <c r="I76" s="168"/>
      <c r="J76" s="168"/>
      <c r="K76" s="168"/>
      <c r="L76" s="168"/>
      <c r="M76" s="168"/>
      <c r="N76" s="168"/>
      <c r="O76" s="168"/>
    </row>
    <row r="77" spans="1:15">
      <c r="A77" s="179"/>
      <c r="B77" s="178"/>
      <c r="C77" s="168"/>
      <c r="D77" s="168"/>
      <c r="E77" s="168"/>
      <c r="F77" s="168"/>
      <c r="G77" s="168"/>
      <c r="H77" s="168"/>
      <c r="I77" s="168"/>
      <c r="J77" s="168"/>
      <c r="K77" s="168"/>
      <c r="L77" s="168"/>
      <c r="M77" s="168"/>
      <c r="N77" s="168"/>
      <c r="O77" s="168"/>
    </row>
    <row r="78" spans="1:15">
      <c r="A78" s="179"/>
      <c r="B78" s="178"/>
      <c r="C78" s="168"/>
      <c r="D78" s="168"/>
      <c r="E78" s="168"/>
      <c r="F78" s="168"/>
      <c r="G78" s="168"/>
      <c r="H78" s="168"/>
      <c r="I78" s="168"/>
      <c r="J78" s="168"/>
      <c r="K78" s="168"/>
      <c r="L78" s="168"/>
      <c r="M78" s="168"/>
      <c r="N78" s="168"/>
      <c r="O78" s="168"/>
    </row>
    <row r="79" spans="1:15">
      <c r="A79" s="179"/>
      <c r="B79" s="178"/>
      <c r="C79" s="168"/>
      <c r="D79" s="168"/>
      <c r="E79" s="168"/>
      <c r="F79" s="168"/>
      <c r="G79" s="168"/>
      <c r="H79" s="168"/>
      <c r="I79" s="168"/>
      <c r="J79" s="168"/>
      <c r="K79" s="168"/>
      <c r="L79" s="168"/>
      <c r="M79" s="168"/>
      <c r="N79" s="168"/>
      <c r="O79" s="168"/>
    </row>
    <row r="80" spans="1:15">
      <c r="A80" s="179"/>
      <c r="B80" s="178"/>
      <c r="C80" s="168"/>
      <c r="D80" s="168"/>
      <c r="E80" s="168"/>
      <c r="F80" s="168"/>
      <c r="G80" s="168"/>
      <c r="H80" s="168"/>
      <c r="I80" s="168"/>
      <c r="J80" s="168"/>
      <c r="K80" s="168"/>
      <c r="L80" s="168"/>
      <c r="M80" s="168"/>
      <c r="N80" s="168"/>
      <c r="O80" s="168"/>
    </row>
    <row r="81" spans="1:15">
      <c r="A81" s="179"/>
      <c r="B81" s="178"/>
      <c r="C81" s="168"/>
      <c r="D81" s="168"/>
      <c r="E81" s="168"/>
      <c r="F81" s="168"/>
      <c r="G81" s="168"/>
      <c r="H81" s="168"/>
      <c r="I81" s="168"/>
      <c r="J81" s="168"/>
      <c r="K81" s="168"/>
      <c r="L81" s="168"/>
      <c r="M81" s="168"/>
      <c r="N81" s="168"/>
      <c r="O81" s="168"/>
    </row>
    <row r="82" spans="1:15">
      <c r="A82" s="179"/>
      <c r="B82" s="178"/>
      <c r="C82" s="168"/>
      <c r="D82" s="168"/>
      <c r="E82" s="168"/>
      <c r="F82" s="168"/>
      <c r="G82" s="168"/>
      <c r="H82" s="168"/>
      <c r="I82" s="168"/>
      <c r="J82" s="168"/>
      <c r="K82" s="168"/>
      <c r="L82" s="168"/>
      <c r="M82" s="168"/>
      <c r="N82" s="168"/>
      <c r="O82" s="168"/>
    </row>
    <row r="83" spans="1:15">
      <c r="A83" s="179"/>
      <c r="B83" s="178"/>
      <c r="C83" s="168"/>
      <c r="D83" s="168"/>
      <c r="E83" s="168"/>
      <c r="F83" s="168"/>
      <c r="G83" s="168"/>
      <c r="H83" s="168"/>
      <c r="I83" s="168"/>
      <c r="J83" s="168"/>
      <c r="K83" s="168"/>
      <c r="L83" s="168"/>
      <c r="M83" s="168"/>
      <c r="N83" s="168"/>
      <c r="O83" s="168"/>
    </row>
    <row r="84" spans="1:15">
      <c r="A84" s="179"/>
      <c r="B84" s="178"/>
      <c r="C84" s="168"/>
      <c r="D84" s="168"/>
      <c r="E84" s="168"/>
      <c r="F84" s="168"/>
      <c r="G84" s="168"/>
      <c r="H84" s="168"/>
      <c r="I84" s="168"/>
      <c r="J84" s="168"/>
      <c r="K84" s="168"/>
      <c r="L84" s="168"/>
      <c r="M84" s="168"/>
      <c r="N84" s="168"/>
      <c r="O84" s="168"/>
    </row>
    <row r="85" spans="1:15">
      <c r="A85" s="179"/>
      <c r="B85" s="178"/>
      <c r="C85" s="168"/>
      <c r="D85" s="168"/>
      <c r="E85" s="168"/>
      <c r="F85" s="168"/>
      <c r="G85" s="168"/>
      <c r="H85" s="168"/>
      <c r="I85" s="168"/>
      <c r="J85" s="168"/>
      <c r="K85" s="168"/>
      <c r="L85" s="168"/>
      <c r="M85" s="168"/>
      <c r="N85" s="168"/>
      <c r="O85" s="168"/>
    </row>
    <row r="86" spans="1:15">
      <c r="A86" s="179"/>
      <c r="B86" s="178"/>
      <c r="C86" s="168"/>
      <c r="D86" s="168"/>
      <c r="E86" s="168"/>
      <c r="F86" s="168"/>
      <c r="G86" s="168"/>
      <c r="H86" s="168"/>
      <c r="I86" s="168"/>
      <c r="J86" s="168"/>
      <c r="K86" s="168"/>
      <c r="L86" s="168"/>
      <c r="M86" s="168"/>
      <c r="N86" s="168"/>
      <c r="O86" s="168"/>
    </row>
    <row r="87" spans="1:15">
      <c r="A87" s="179"/>
      <c r="B87" s="178"/>
      <c r="C87" s="168"/>
      <c r="D87" s="168"/>
      <c r="E87" s="168"/>
      <c r="F87" s="168"/>
      <c r="G87" s="168"/>
      <c r="H87" s="168"/>
      <c r="I87" s="168"/>
      <c r="J87" s="168"/>
      <c r="K87" s="168"/>
      <c r="L87" s="168"/>
      <c r="M87" s="168"/>
      <c r="N87" s="168"/>
      <c r="O87" s="168"/>
    </row>
    <row r="88" spans="1:15">
      <c r="A88" s="179"/>
      <c r="B88" s="178"/>
      <c r="C88" s="168"/>
      <c r="D88" s="168"/>
      <c r="E88" s="168"/>
      <c r="F88" s="168"/>
      <c r="G88" s="168"/>
      <c r="H88" s="168"/>
      <c r="I88" s="168"/>
      <c r="J88" s="168"/>
      <c r="K88" s="168"/>
      <c r="L88" s="168"/>
      <c r="M88" s="168"/>
      <c r="N88" s="168"/>
      <c r="O88" s="168"/>
    </row>
    <row r="89" spans="1:15">
      <c r="A89" s="179"/>
      <c r="B89" s="178"/>
      <c r="C89" s="168"/>
      <c r="D89" s="168"/>
      <c r="E89" s="168"/>
      <c r="F89" s="168"/>
      <c r="G89" s="168"/>
      <c r="H89" s="168"/>
      <c r="I89" s="168"/>
      <c r="J89" s="168"/>
      <c r="K89" s="168"/>
      <c r="L89" s="168"/>
      <c r="M89" s="168"/>
      <c r="N89" s="168"/>
      <c r="O89" s="168"/>
    </row>
    <row r="90" spans="1:15">
      <c r="A90" s="179"/>
      <c r="B90" s="178"/>
      <c r="C90" s="168"/>
      <c r="D90" s="168"/>
      <c r="E90" s="168"/>
      <c r="F90" s="168"/>
      <c r="G90" s="168"/>
      <c r="H90" s="168"/>
      <c r="I90" s="168"/>
      <c r="J90" s="168"/>
      <c r="K90" s="168"/>
      <c r="L90" s="168"/>
      <c r="M90" s="168"/>
      <c r="N90" s="168"/>
      <c r="O90" s="168"/>
    </row>
    <row r="91" spans="1:15">
      <c r="A91" s="179"/>
      <c r="B91" s="178"/>
      <c r="C91" s="168"/>
      <c r="D91" s="168"/>
      <c r="E91" s="168"/>
      <c r="F91" s="168"/>
      <c r="G91" s="168"/>
      <c r="H91" s="168"/>
      <c r="I91" s="168"/>
      <c r="J91" s="168"/>
      <c r="K91" s="168"/>
      <c r="L91" s="168"/>
      <c r="M91" s="168"/>
      <c r="N91" s="168"/>
      <c r="O91" s="168"/>
    </row>
    <row r="92" spans="1:15">
      <c r="A92" s="179"/>
      <c r="B92" s="178"/>
      <c r="C92" s="168"/>
      <c r="D92" s="168"/>
      <c r="E92" s="168"/>
      <c r="F92" s="168"/>
      <c r="G92" s="168"/>
      <c r="H92" s="168"/>
      <c r="I92" s="168"/>
      <c r="J92" s="168"/>
      <c r="K92" s="168"/>
      <c r="L92" s="168"/>
      <c r="M92" s="168"/>
      <c r="N92" s="168"/>
      <c r="O92" s="168"/>
    </row>
    <row r="93" spans="1:15">
      <c r="A93" s="179"/>
      <c r="B93" s="178"/>
      <c r="C93" s="168"/>
      <c r="D93" s="168"/>
      <c r="E93" s="168"/>
      <c r="F93" s="168"/>
      <c r="G93" s="168"/>
      <c r="H93" s="168"/>
      <c r="I93" s="168"/>
      <c r="J93" s="168"/>
      <c r="K93" s="168"/>
      <c r="L93" s="168"/>
      <c r="M93" s="168"/>
      <c r="N93" s="168"/>
      <c r="O93" s="168"/>
    </row>
    <row r="94" spans="1:15">
      <c r="A94" s="179" t="s">
        <v>142</v>
      </c>
      <c r="B94" s="279" t="s">
        <v>143</v>
      </c>
      <c r="C94" s="279"/>
      <c r="D94" s="279"/>
      <c r="E94" s="279"/>
      <c r="F94" s="279"/>
      <c r="G94" s="279"/>
      <c r="H94" s="279"/>
      <c r="I94" s="279"/>
      <c r="J94" s="279"/>
      <c r="K94" s="279"/>
      <c r="L94" s="168"/>
      <c r="M94" s="168"/>
      <c r="N94" s="168"/>
      <c r="O94" s="168"/>
    </row>
    <row r="95" spans="1:15">
      <c r="A95" s="179"/>
      <c r="B95" s="279"/>
      <c r="C95" s="279"/>
      <c r="D95" s="279"/>
      <c r="E95" s="279"/>
      <c r="F95" s="279"/>
      <c r="G95" s="279"/>
      <c r="H95" s="279"/>
      <c r="I95" s="279"/>
      <c r="J95" s="279"/>
      <c r="K95" s="279"/>
      <c r="L95" s="168"/>
      <c r="M95" s="168"/>
      <c r="N95" s="168"/>
      <c r="O95" s="168"/>
    </row>
    <row r="96" spans="1:15">
      <c r="A96" s="179" t="s">
        <v>144</v>
      </c>
      <c r="B96" s="178" t="s">
        <v>145</v>
      </c>
      <c r="C96" s="181"/>
      <c r="D96" s="168"/>
      <c r="E96" s="168"/>
      <c r="F96" s="168"/>
      <c r="G96" s="168"/>
      <c r="H96" s="168"/>
      <c r="I96" s="168"/>
      <c r="J96" s="168"/>
      <c r="K96" s="168"/>
      <c r="L96" s="168"/>
      <c r="M96" s="168"/>
      <c r="N96" s="168"/>
      <c r="O96" s="168"/>
    </row>
    <row r="97" spans="1:15">
      <c r="A97" s="179"/>
      <c r="B97" s="182" t="s">
        <v>146</v>
      </c>
      <c r="C97" s="181"/>
      <c r="D97" s="168"/>
      <c r="E97" s="168"/>
      <c r="F97" s="168"/>
      <c r="G97" s="168"/>
      <c r="H97" s="168"/>
      <c r="I97" s="168"/>
      <c r="J97" s="168"/>
      <c r="K97" s="168"/>
      <c r="L97" s="168"/>
      <c r="M97" s="168"/>
      <c r="N97" s="168"/>
      <c r="O97" s="168"/>
    </row>
    <row r="98" spans="1:15">
      <c r="A98" s="179"/>
      <c r="B98" s="182" t="s">
        <v>147</v>
      </c>
      <c r="C98" s="181"/>
      <c r="D98" s="168"/>
      <c r="E98" s="168"/>
      <c r="F98" s="168"/>
      <c r="G98" s="168"/>
      <c r="H98" s="168"/>
      <c r="I98" s="168"/>
      <c r="J98" s="168"/>
      <c r="K98" s="168"/>
      <c r="L98" s="168"/>
      <c r="M98" s="168"/>
      <c r="N98" s="168"/>
      <c r="O98" s="168"/>
    </row>
    <row r="99" spans="1:15">
      <c r="A99" s="179"/>
      <c r="B99" s="168"/>
      <c r="C99" s="168"/>
      <c r="D99" s="168"/>
      <c r="E99" s="168"/>
      <c r="F99" s="168"/>
      <c r="G99" s="168"/>
      <c r="H99" s="168"/>
      <c r="I99" s="168"/>
      <c r="J99" s="168"/>
      <c r="K99" s="168"/>
      <c r="L99" s="168"/>
      <c r="M99" s="168"/>
      <c r="N99" s="168"/>
      <c r="O99" s="168"/>
    </row>
    <row r="100" spans="1:15">
      <c r="A100" s="183"/>
      <c r="B100" s="168"/>
      <c r="C100" s="168"/>
      <c r="D100" s="168"/>
      <c r="E100" s="168"/>
      <c r="F100" s="168"/>
      <c r="G100" s="168"/>
      <c r="H100" s="168"/>
      <c r="I100" s="168"/>
      <c r="J100" s="168"/>
      <c r="K100" s="168"/>
      <c r="L100" s="168"/>
      <c r="M100" s="168"/>
      <c r="N100" s="168"/>
      <c r="O100" s="168"/>
    </row>
  </sheetData>
  <mergeCells count="13">
    <mergeCell ref="B94:K95"/>
    <mergeCell ref="B45:K47"/>
    <mergeCell ref="B48:K49"/>
    <mergeCell ref="B50:K54"/>
    <mergeCell ref="B67:K70"/>
    <mergeCell ref="B71:K72"/>
    <mergeCell ref="B73:K75"/>
    <mergeCell ref="B42:K44"/>
    <mergeCell ref="B6:K7"/>
    <mergeCell ref="B9:K13"/>
    <mergeCell ref="B18:K19"/>
    <mergeCell ref="B20:K23"/>
    <mergeCell ref="B38:K4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outlinePr showOutlineSymbols="0"/>
    <pageSetUpPr fitToPage="1"/>
  </sheetPr>
  <dimension ref="A1:R1100"/>
  <sheetViews>
    <sheetView showGridLines="0" showOutlineSymbols="0" topLeftCell="A15" zoomScaleNormal="100" workbookViewId="0">
      <selection activeCell="A3" sqref="A3"/>
    </sheetView>
  </sheetViews>
  <sheetFormatPr defaultColWidth="9.140625" defaultRowHeight="12"/>
  <cols>
    <col min="1" max="1" width="2.7109375" style="1" customWidth="1"/>
    <col min="2" max="2" width="3.7109375" style="1" customWidth="1"/>
    <col min="3" max="3" width="9.42578125" style="16" customWidth="1"/>
    <col min="4" max="4" width="9.85546875" style="16" customWidth="1"/>
    <col min="5" max="5" width="14.42578125" style="16" customWidth="1"/>
    <col min="6" max="6" width="12.7109375" style="16" customWidth="1"/>
    <col min="7" max="7" width="9.42578125" style="16" customWidth="1"/>
    <col min="8" max="8" width="15.28515625" style="16" customWidth="1"/>
    <col min="9" max="9" width="12.140625" style="16" customWidth="1"/>
    <col min="10" max="10" width="12.42578125" style="16" customWidth="1"/>
    <col min="11" max="13" width="15.7109375" style="1" customWidth="1"/>
    <col min="14" max="14" width="25.7109375" style="1" customWidth="1"/>
    <col min="15" max="15" width="15.7109375" style="1" customWidth="1"/>
    <col min="16" max="16" width="3.7109375" style="1" customWidth="1"/>
    <col min="17" max="17" width="0" style="1" hidden="1" customWidth="1"/>
    <col min="18" max="18" width="30.7109375" style="1" customWidth="1"/>
    <col min="19" max="16384" width="9.140625" style="1"/>
  </cols>
  <sheetData>
    <row r="1" spans="1:15" hidden="1">
      <c r="A1" s="200" t="s">
        <v>172</v>
      </c>
      <c r="B1" s="1" t="s">
        <v>102</v>
      </c>
    </row>
    <row r="2" spans="1:15" hidden="1">
      <c r="A2" s="201" t="s">
        <v>172</v>
      </c>
      <c r="B2" s="2" t="s">
        <v>102</v>
      </c>
    </row>
    <row r="3" spans="1:15" ht="18" customHeight="1">
      <c r="A3" s="200" t="s">
        <v>172</v>
      </c>
      <c r="B3" s="1" t="s">
        <v>102</v>
      </c>
      <c r="I3" s="283" t="str">
        <f>"*"&amp;G15&amp;"*"</f>
        <v>*J126-0100-0214*</v>
      </c>
      <c r="J3" s="283"/>
      <c r="K3" s="283"/>
      <c r="L3" s="283"/>
      <c r="M3" s="283"/>
      <c r="N3" s="283"/>
      <c r="O3" s="283"/>
    </row>
    <row r="4" spans="1:15" ht="19.5" customHeight="1">
      <c r="A4" s="200" t="s">
        <v>172</v>
      </c>
      <c r="B4" s="3" t="s">
        <v>102</v>
      </c>
      <c r="C4" s="17"/>
      <c r="D4" s="17"/>
      <c r="E4" s="17"/>
      <c r="F4" s="4" t="s">
        <v>3</v>
      </c>
      <c r="G4" s="18"/>
      <c r="I4" s="283"/>
      <c r="J4" s="283"/>
      <c r="K4" s="283"/>
      <c r="L4" s="283"/>
      <c r="M4" s="283"/>
      <c r="N4" s="283"/>
      <c r="O4" s="283"/>
    </row>
    <row r="5" spans="1:15" ht="18" customHeight="1">
      <c r="A5" s="200" t="s">
        <v>172</v>
      </c>
      <c r="B5" s="3" t="s">
        <v>102</v>
      </c>
      <c r="C5" s="17"/>
      <c r="D5" s="17"/>
      <c r="E5" s="17"/>
      <c r="F5" s="4" t="s">
        <v>5</v>
      </c>
      <c r="G5" s="18"/>
      <c r="I5" s="283"/>
      <c r="J5" s="283"/>
      <c r="K5" s="283"/>
      <c r="L5" s="283"/>
      <c r="M5" s="283"/>
      <c r="N5" s="283"/>
      <c r="O5" s="283"/>
    </row>
    <row r="6" spans="1:15" ht="18" customHeight="1">
      <c r="A6" s="200" t="s">
        <v>172</v>
      </c>
      <c r="B6" s="3" t="s">
        <v>102</v>
      </c>
      <c r="C6" s="17"/>
      <c r="D6" s="17"/>
      <c r="E6" s="17"/>
      <c r="F6" s="4" t="s">
        <v>5</v>
      </c>
      <c r="G6" s="18"/>
      <c r="I6" s="283"/>
      <c r="J6" s="283"/>
      <c r="K6" s="283"/>
      <c r="L6" s="283"/>
      <c r="M6" s="283"/>
      <c r="N6" s="283"/>
      <c r="O6" s="283"/>
    </row>
    <row r="7" spans="1:15" ht="17.25" customHeight="1">
      <c r="A7" s="200" t="s">
        <v>172</v>
      </c>
      <c r="B7" s="3" t="s">
        <v>102</v>
      </c>
      <c r="C7" s="17"/>
      <c r="D7" s="17"/>
      <c r="E7" s="17"/>
      <c r="F7" s="4" t="s">
        <v>8</v>
      </c>
      <c r="G7" s="18"/>
      <c r="I7" s="283"/>
      <c r="J7" s="283"/>
      <c r="K7" s="283"/>
      <c r="L7" s="283"/>
      <c r="M7" s="283"/>
      <c r="N7" s="283"/>
      <c r="O7" s="283"/>
    </row>
    <row r="8" spans="1:15" ht="18" customHeight="1">
      <c r="A8" s="200" t="s">
        <v>172</v>
      </c>
      <c r="B8" s="3" t="s">
        <v>102</v>
      </c>
      <c r="C8" s="17"/>
      <c r="D8" s="17"/>
      <c r="E8" s="17"/>
      <c r="F8" s="5" t="s">
        <v>10</v>
      </c>
      <c r="G8" s="19"/>
    </row>
    <row r="9" spans="1:15" ht="12.75" thickBot="1">
      <c r="A9" s="200" t="s">
        <v>172</v>
      </c>
      <c r="B9" s="1" t="s">
        <v>102</v>
      </c>
    </row>
    <row r="10" spans="1:15">
      <c r="A10" s="200" t="s">
        <v>172</v>
      </c>
      <c r="B10" s="6" t="s">
        <v>102</v>
      </c>
      <c r="C10" s="20"/>
      <c r="D10" s="20"/>
      <c r="E10" s="20"/>
      <c r="F10" s="39" t="s">
        <v>12</v>
      </c>
      <c r="G10" s="92" t="s">
        <v>43</v>
      </c>
      <c r="H10" s="40"/>
      <c r="I10" s="40"/>
      <c r="J10" s="40"/>
      <c r="K10" s="41"/>
      <c r="L10" s="42"/>
    </row>
    <row r="11" spans="1:15">
      <c r="A11" s="200" t="s">
        <v>172</v>
      </c>
      <c r="B11" s="43" t="s">
        <v>102</v>
      </c>
      <c r="C11" s="34"/>
      <c r="D11" s="34"/>
      <c r="E11" s="34"/>
      <c r="F11" s="35" t="s">
        <v>12</v>
      </c>
      <c r="G11" s="33" t="s">
        <v>15</v>
      </c>
      <c r="H11" s="37"/>
      <c r="I11" s="37"/>
      <c r="J11" s="37"/>
      <c r="K11" s="44"/>
      <c r="L11" s="45"/>
    </row>
    <row r="12" spans="1:15">
      <c r="A12" s="200" t="s">
        <v>172</v>
      </c>
      <c r="B12" s="43" t="s">
        <v>102</v>
      </c>
      <c r="C12" s="34"/>
      <c r="D12" s="34"/>
      <c r="E12" s="34"/>
      <c r="F12" s="35" t="s">
        <v>17</v>
      </c>
      <c r="G12" s="99">
        <v>41698</v>
      </c>
      <c r="H12" s="38"/>
      <c r="I12" s="38"/>
      <c r="J12" s="38"/>
      <c r="K12" s="44"/>
      <c r="L12" s="45"/>
    </row>
    <row r="13" spans="1:15">
      <c r="A13" s="200" t="s">
        <v>172</v>
      </c>
      <c r="B13" s="43" t="s">
        <v>102</v>
      </c>
      <c r="C13" s="34"/>
      <c r="D13" s="34"/>
      <c r="E13" s="34"/>
      <c r="F13" s="35" t="s">
        <v>18</v>
      </c>
      <c r="G13" s="93">
        <v>26940</v>
      </c>
      <c r="H13" s="38"/>
      <c r="I13" s="38"/>
      <c r="J13" s="38"/>
      <c r="K13" s="44"/>
      <c r="L13" s="45"/>
    </row>
    <row r="14" spans="1:15">
      <c r="A14" s="200" t="s">
        <v>172</v>
      </c>
      <c r="B14" s="43" t="s">
        <v>102</v>
      </c>
      <c r="C14" s="34"/>
      <c r="D14" s="34"/>
      <c r="E14" s="34"/>
      <c r="F14" s="35" t="s">
        <v>19</v>
      </c>
      <c r="G14" s="94" t="s">
        <v>209</v>
      </c>
      <c r="H14" s="36"/>
      <c r="I14" s="36"/>
      <c r="J14" s="36"/>
      <c r="K14" s="44"/>
      <c r="L14" s="45"/>
    </row>
    <row r="15" spans="1:15">
      <c r="A15" s="200" t="s">
        <v>172</v>
      </c>
      <c r="B15" s="43" t="s">
        <v>102</v>
      </c>
      <c r="C15" s="34"/>
      <c r="D15" s="34"/>
      <c r="E15" s="34"/>
      <c r="F15" s="35" t="s">
        <v>19</v>
      </c>
      <c r="G15" s="94" t="s">
        <v>210</v>
      </c>
      <c r="H15" s="36"/>
      <c r="I15" s="36"/>
      <c r="J15" s="36"/>
      <c r="K15" s="44"/>
      <c r="L15" s="45"/>
    </row>
    <row r="16" spans="1:15">
      <c r="A16" s="200" t="s">
        <v>172</v>
      </c>
      <c r="B16" s="43" t="s">
        <v>102</v>
      </c>
      <c r="C16" s="34"/>
      <c r="D16" s="34"/>
      <c r="E16" s="34"/>
      <c r="F16" s="35" t="s">
        <v>19</v>
      </c>
      <c r="G16" s="94" t="s">
        <v>103</v>
      </c>
      <c r="H16" s="36"/>
      <c r="I16" s="36"/>
      <c r="J16" s="36"/>
      <c r="K16" s="44"/>
      <c r="L16" s="45"/>
    </row>
    <row r="17" spans="1:18">
      <c r="A17" s="200" t="s">
        <v>172</v>
      </c>
      <c r="B17" s="43" t="s">
        <v>102</v>
      </c>
      <c r="C17" s="34"/>
      <c r="D17" s="34"/>
      <c r="E17" s="34"/>
      <c r="F17" s="35" t="s">
        <v>20</v>
      </c>
      <c r="G17" s="94" t="s">
        <v>0</v>
      </c>
      <c r="H17" s="36"/>
      <c r="I17" s="36"/>
      <c r="J17" s="36"/>
      <c r="K17" s="44"/>
      <c r="L17" s="45"/>
      <c r="M17" s="54"/>
      <c r="N17" s="44"/>
    </row>
    <row r="18" spans="1:18" ht="12.75" thickBot="1">
      <c r="A18" s="200" t="s">
        <v>172</v>
      </c>
      <c r="B18" s="46" t="s">
        <v>102</v>
      </c>
      <c r="C18" s="47"/>
      <c r="D18" s="47"/>
      <c r="E18" s="47"/>
      <c r="F18" s="48" t="s">
        <v>20</v>
      </c>
      <c r="G18" s="49"/>
      <c r="H18" s="50"/>
      <c r="I18" s="50"/>
      <c r="J18" s="50"/>
      <c r="K18" s="14"/>
      <c r="L18" s="51"/>
    </row>
    <row r="19" spans="1:18" ht="12.75" thickBot="1">
      <c r="A19" s="200" t="s">
        <v>172</v>
      </c>
      <c r="B19" s="1" t="s">
        <v>102</v>
      </c>
    </row>
    <row r="20" spans="1:18" ht="24">
      <c r="A20" s="200" t="s">
        <v>172</v>
      </c>
      <c r="B20" s="27" t="s">
        <v>102</v>
      </c>
      <c r="C20" s="30" t="s">
        <v>21</v>
      </c>
      <c r="D20" s="31" t="s">
        <v>22</v>
      </c>
      <c r="E20" s="31" t="s">
        <v>23</v>
      </c>
      <c r="F20" s="31" t="s">
        <v>24</v>
      </c>
      <c r="G20" s="31" t="s">
        <v>25</v>
      </c>
      <c r="H20" s="31" t="s">
        <v>26</v>
      </c>
      <c r="I20" s="31" t="s">
        <v>27</v>
      </c>
      <c r="J20" s="32" t="s">
        <v>28</v>
      </c>
      <c r="K20" s="56" t="s">
        <v>29</v>
      </c>
      <c r="L20" s="57" t="s">
        <v>31</v>
      </c>
      <c r="M20" s="57" t="s">
        <v>32</v>
      </c>
      <c r="N20" s="52" t="s">
        <v>33</v>
      </c>
      <c r="O20" s="91" t="s">
        <v>34</v>
      </c>
      <c r="P20" s="27"/>
      <c r="Q20" s="28"/>
      <c r="R20" s="29" t="s">
        <v>35</v>
      </c>
    </row>
    <row r="21" spans="1:18" ht="15.75" customHeight="1" thickBot="1">
      <c r="A21" s="200" t="s">
        <v>172</v>
      </c>
      <c r="B21" s="10" t="s">
        <v>102</v>
      </c>
      <c r="C21" s="280" t="s">
        <v>12</v>
      </c>
      <c r="D21" s="281"/>
      <c r="E21" s="281"/>
      <c r="F21" s="281"/>
      <c r="G21" s="281"/>
      <c r="H21" s="281"/>
      <c r="I21" s="281"/>
      <c r="J21" s="282"/>
      <c r="K21" s="58" t="s">
        <v>30</v>
      </c>
      <c r="L21" s="59" t="s">
        <v>30</v>
      </c>
      <c r="M21" s="59" t="s">
        <v>18</v>
      </c>
      <c r="N21" s="53" t="s">
        <v>19</v>
      </c>
      <c r="O21" s="67" t="s">
        <v>20</v>
      </c>
      <c r="P21" s="66"/>
      <c r="Q21" s="11"/>
      <c r="R21" s="12"/>
    </row>
    <row r="22" spans="1:18">
      <c r="A22" s="200" t="s">
        <v>172</v>
      </c>
      <c r="B22" s="95" t="s">
        <v>102</v>
      </c>
      <c r="C22" s="68"/>
      <c r="D22" s="69"/>
      <c r="E22" s="70"/>
      <c r="F22" s="70"/>
      <c r="G22" s="70"/>
      <c r="H22" s="71"/>
      <c r="I22" s="71"/>
      <c r="J22" s="72"/>
      <c r="K22" s="73"/>
      <c r="L22" s="74"/>
      <c r="M22" s="74"/>
      <c r="N22" s="75" t="s">
        <v>13</v>
      </c>
      <c r="O22" s="76"/>
      <c r="P22" s="97"/>
      <c r="Q22" s="185"/>
      <c r="R22" s="77"/>
    </row>
    <row r="23" spans="1:18">
      <c r="A23" s="200" t="s">
        <v>172</v>
      </c>
      <c r="B23" s="96" t="s">
        <v>102</v>
      </c>
      <c r="C23" s="101"/>
      <c r="D23" s="102"/>
      <c r="E23" s="103"/>
      <c r="F23" s="103"/>
      <c r="G23" s="103"/>
      <c r="H23" s="104"/>
      <c r="I23" s="104"/>
      <c r="J23" s="105"/>
      <c r="K23" s="60"/>
      <c r="L23" s="61"/>
      <c r="M23" s="61"/>
      <c r="N23" s="65" t="s">
        <v>13</v>
      </c>
      <c r="O23" s="100"/>
      <c r="P23" s="97"/>
      <c r="Q23" s="186"/>
      <c r="R23" s="7"/>
    </row>
    <row r="24" spans="1:18" ht="12.75">
      <c r="A24" s="200" t="s">
        <v>172</v>
      </c>
      <c r="B24" s="96" t="s">
        <v>102</v>
      </c>
      <c r="C24" s="158">
        <v>100</v>
      </c>
      <c r="D24" s="159">
        <v>111</v>
      </c>
      <c r="E24" s="160">
        <v>6264</v>
      </c>
      <c r="F24" s="160">
        <v>6264</v>
      </c>
      <c r="G24" s="160">
        <v>143003</v>
      </c>
      <c r="H24" s="161">
        <v>0</v>
      </c>
      <c r="I24" s="161">
        <v>699</v>
      </c>
      <c r="J24" s="162">
        <v>0</v>
      </c>
      <c r="K24" s="60">
        <f>SUM(L25:L27)</f>
        <v>38068.19</v>
      </c>
      <c r="L24" s="61"/>
      <c r="M24" s="61"/>
      <c r="N24" s="163" t="s">
        <v>88</v>
      </c>
      <c r="O24" s="64" t="s">
        <v>0</v>
      </c>
      <c r="P24" s="97"/>
      <c r="Q24" s="186"/>
      <c r="R24" s="7"/>
    </row>
    <row r="25" spans="1:18" ht="12.75">
      <c r="A25" s="200" t="s">
        <v>172</v>
      </c>
      <c r="B25" s="96" t="s">
        <v>102</v>
      </c>
      <c r="C25" s="158">
        <v>100</v>
      </c>
      <c r="D25" s="159">
        <v>111</v>
      </c>
      <c r="E25" s="160">
        <v>6264</v>
      </c>
      <c r="F25" s="160">
        <v>6264</v>
      </c>
      <c r="G25" s="160">
        <v>501001</v>
      </c>
      <c r="H25" s="161">
        <v>0</v>
      </c>
      <c r="I25" s="161">
        <v>699</v>
      </c>
      <c r="J25" s="162">
        <v>398</v>
      </c>
      <c r="K25" s="60"/>
      <c r="L25" s="61">
        <f>'TC 2 Fuel and Reactant Cost'!F25</f>
        <v>14939.34</v>
      </c>
      <c r="M25" s="61"/>
      <c r="N25" s="163" t="s">
        <v>89</v>
      </c>
      <c r="O25" s="64" t="s">
        <v>90</v>
      </c>
      <c r="P25" s="97"/>
      <c r="Q25" s="186"/>
      <c r="R25" s="7"/>
    </row>
    <row r="26" spans="1:18" ht="12.75">
      <c r="A26" s="200" t="s">
        <v>172</v>
      </c>
      <c r="B26" s="96" t="s">
        <v>102</v>
      </c>
      <c r="C26" s="158">
        <v>100</v>
      </c>
      <c r="D26" s="159">
        <v>111</v>
      </c>
      <c r="E26" s="160">
        <v>6264</v>
      </c>
      <c r="F26" s="160">
        <v>6264</v>
      </c>
      <c r="G26" s="160">
        <v>501020</v>
      </c>
      <c r="H26" s="161">
        <v>0</v>
      </c>
      <c r="I26" s="161">
        <v>699</v>
      </c>
      <c r="J26" s="162">
        <v>398</v>
      </c>
      <c r="K26" s="60"/>
      <c r="L26" s="61">
        <f>'TC 2 Fuel and Reactant Cost'!F26</f>
        <v>12489.6</v>
      </c>
      <c r="M26" s="61"/>
      <c r="N26" s="163" t="s">
        <v>91</v>
      </c>
      <c r="O26" s="64" t="s">
        <v>92</v>
      </c>
      <c r="P26" s="97"/>
      <c r="Q26" s="186"/>
      <c r="R26" s="7"/>
    </row>
    <row r="27" spans="1:18" ht="12.75">
      <c r="A27" s="200" t="s">
        <v>172</v>
      </c>
      <c r="B27" s="96" t="s">
        <v>102</v>
      </c>
      <c r="C27" s="158">
        <v>100</v>
      </c>
      <c r="D27" s="159">
        <v>111</v>
      </c>
      <c r="E27" s="160">
        <v>6264</v>
      </c>
      <c r="F27" s="160">
        <v>6264</v>
      </c>
      <c r="G27" s="160">
        <v>501022</v>
      </c>
      <c r="H27" s="161">
        <v>0</v>
      </c>
      <c r="I27" s="161">
        <v>699</v>
      </c>
      <c r="J27" s="162">
        <v>398</v>
      </c>
      <c r="K27" s="60"/>
      <c r="L27" s="61">
        <f>'TC 2 Fuel and Reactant Cost'!F27</f>
        <v>10639.25</v>
      </c>
      <c r="M27" s="61"/>
      <c r="N27" s="163" t="s">
        <v>93</v>
      </c>
      <c r="O27" s="64" t="s">
        <v>94</v>
      </c>
      <c r="P27" s="97"/>
      <c r="Q27" s="186"/>
      <c r="R27" s="7"/>
    </row>
    <row r="28" spans="1:18">
      <c r="A28" s="200" t="s">
        <v>172</v>
      </c>
      <c r="B28" s="96" t="s">
        <v>102</v>
      </c>
      <c r="C28" s="21"/>
      <c r="D28" s="22"/>
      <c r="E28" s="23"/>
      <c r="F28" s="23"/>
      <c r="G28" s="23"/>
      <c r="H28" s="24"/>
      <c r="I28" s="24"/>
      <c r="J28" s="25"/>
      <c r="K28" s="60"/>
      <c r="L28" s="61"/>
      <c r="M28" s="61"/>
      <c r="N28" s="164"/>
      <c r="O28" s="165"/>
      <c r="P28" s="97"/>
      <c r="Q28" s="186"/>
      <c r="R28" s="7"/>
    </row>
    <row r="29" spans="1:18" ht="12.75">
      <c r="A29" s="200" t="s">
        <v>172</v>
      </c>
      <c r="B29" s="96" t="s">
        <v>102</v>
      </c>
      <c r="C29" s="166" t="s">
        <v>45</v>
      </c>
      <c r="D29" s="159"/>
      <c r="E29" s="160"/>
      <c r="F29" s="160"/>
      <c r="G29" s="160"/>
      <c r="H29" s="161"/>
      <c r="I29" s="161"/>
      <c r="J29" s="162"/>
      <c r="K29" s="60"/>
      <c r="L29" s="61"/>
      <c r="M29" s="61"/>
      <c r="N29" s="164"/>
      <c r="O29" s="165"/>
      <c r="P29" s="184" t="s">
        <v>148</v>
      </c>
      <c r="Q29" s="186" t="s">
        <v>149</v>
      </c>
      <c r="R29" s="7" t="s">
        <v>150</v>
      </c>
    </row>
    <row r="30" spans="1:18" ht="12.75">
      <c r="A30" s="200" t="s">
        <v>172</v>
      </c>
      <c r="B30" s="96" t="s">
        <v>102</v>
      </c>
      <c r="C30" s="158">
        <v>100</v>
      </c>
      <c r="D30" s="159">
        <v>111</v>
      </c>
      <c r="E30" s="160">
        <v>6264</v>
      </c>
      <c r="F30" s="160">
        <v>6264</v>
      </c>
      <c r="G30" s="160">
        <v>143004</v>
      </c>
      <c r="H30" s="161">
        <v>0</v>
      </c>
      <c r="I30" s="161">
        <v>699</v>
      </c>
      <c r="J30" s="162">
        <v>0</v>
      </c>
      <c r="K30" s="60">
        <f>SUM(L31:L33)</f>
        <v>40441.99</v>
      </c>
      <c r="L30" s="61"/>
      <c r="M30" s="61"/>
      <c r="N30" s="163" t="s">
        <v>95</v>
      </c>
      <c r="O30" s="64" t="s">
        <v>0</v>
      </c>
      <c r="P30" s="97"/>
      <c r="Q30" s="186"/>
      <c r="R30" s="7"/>
    </row>
    <row r="31" spans="1:18" ht="12.75">
      <c r="A31" s="200" t="s">
        <v>172</v>
      </c>
      <c r="B31" s="96" t="s">
        <v>102</v>
      </c>
      <c r="C31" s="158">
        <v>100</v>
      </c>
      <c r="D31" s="159">
        <v>111</v>
      </c>
      <c r="E31" s="160">
        <v>6264</v>
      </c>
      <c r="F31" s="160">
        <v>6264</v>
      </c>
      <c r="G31" s="160">
        <v>501001</v>
      </c>
      <c r="H31" s="161">
        <v>0</v>
      </c>
      <c r="I31" s="161">
        <v>699</v>
      </c>
      <c r="J31" s="162">
        <v>398</v>
      </c>
      <c r="K31" s="60"/>
      <c r="L31" s="61">
        <f>'TC 2 Fuel and Reactant Cost'!H25</f>
        <v>15870.91</v>
      </c>
      <c r="M31" s="61"/>
      <c r="N31" s="163" t="s">
        <v>96</v>
      </c>
      <c r="O31" s="64" t="s">
        <v>97</v>
      </c>
      <c r="P31" s="97"/>
      <c r="Q31" s="186"/>
      <c r="R31" s="7"/>
    </row>
    <row r="32" spans="1:18" ht="12.75">
      <c r="A32" s="200" t="s">
        <v>172</v>
      </c>
      <c r="B32" s="96" t="s">
        <v>102</v>
      </c>
      <c r="C32" s="158">
        <v>100</v>
      </c>
      <c r="D32" s="159">
        <v>111</v>
      </c>
      <c r="E32" s="160">
        <v>6264</v>
      </c>
      <c r="F32" s="160">
        <v>6264</v>
      </c>
      <c r="G32" s="160">
        <v>501020</v>
      </c>
      <c r="H32" s="161">
        <v>0</v>
      </c>
      <c r="I32" s="161">
        <v>699</v>
      </c>
      <c r="J32" s="162">
        <v>398</v>
      </c>
      <c r="K32" s="60"/>
      <c r="L32" s="61">
        <f>'TC 2 Fuel and Reactant Cost'!H26</f>
        <v>13268.4</v>
      </c>
      <c r="M32" s="61"/>
      <c r="N32" s="163" t="s">
        <v>98</v>
      </c>
      <c r="O32" s="64" t="s">
        <v>99</v>
      </c>
      <c r="P32" s="97"/>
      <c r="Q32" s="186"/>
      <c r="R32" s="7"/>
    </row>
    <row r="33" spans="1:18" ht="12.75">
      <c r="A33" s="200" t="s">
        <v>172</v>
      </c>
      <c r="B33" s="96" t="s">
        <v>102</v>
      </c>
      <c r="C33" s="158">
        <v>100</v>
      </c>
      <c r="D33" s="159">
        <v>111</v>
      </c>
      <c r="E33" s="160">
        <v>6264</v>
      </c>
      <c r="F33" s="160">
        <v>6264</v>
      </c>
      <c r="G33" s="160">
        <v>501022</v>
      </c>
      <c r="H33" s="161">
        <v>0</v>
      </c>
      <c r="I33" s="161">
        <v>699</v>
      </c>
      <c r="J33" s="162">
        <v>398</v>
      </c>
      <c r="K33" s="60"/>
      <c r="L33" s="61">
        <f>'TC 2 Fuel and Reactant Cost'!H27</f>
        <v>11302.68</v>
      </c>
      <c r="M33" s="61"/>
      <c r="N33" s="163" t="s">
        <v>100</v>
      </c>
      <c r="O33" s="64" t="s">
        <v>101</v>
      </c>
      <c r="P33" s="97"/>
      <c r="Q33" s="186"/>
      <c r="R33" s="7"/>
    </row>
    <row r="34" spans="1:18">
      <c r="A34" s="200" t="s">
        <v>172</v>
      </c>
      <c r="B34" s="96" t="s">
        <v>102</v>
      </c>
      <c r="C34" s="21"/>
      <c r="D34" s="22"/>
      <c r="E34" s="23"/>
      <c r="F34" s="23"/>
      <c r="G34" s="23"/>
      <c r="H34" s="24"/>
      <c r="I34" s="24"/>
      <c r="J34" s="25"/>
      <c r="K34" s="60"/>
      <c r="L34" s="61"/>
      <c r="M34" s="61"/>
      <c r="N34" s="65" t="s">
        <v>13</v>
      </c>
      <c r="O34" s="64"/>
      <c r="P34" s="97"/>
      <c r="Q34" s="186"/>
      <c r="R34" s="7"/>
    </row>
    <row r="35" spans="1:18">
      <c r="A35" s="200" t="s">
        <v>172</v>
      </c>
      <c r="B35" s="96" t="s">
        <v>102</v>
      </c>
      <c r="C35" s="21"/>
      <c r="D35" s="22"/>
      <c r="E35" s="23"/>
      <c r="F35" s="23"/>
      <c r="G35" s="23"/>
      <c r="H35" s="24"/>
      <c r="I35" s="24"/>
      <c r="J35" s="25"/>
      <c r="K35" s="60"/>
      <c r="L35" s="61"/>
      <c r="M35" s="61"/>
      <c r="N35" s="65" t="s">
        <v>13</v>
      </c>
      <c r="O35" s="64"/>
      <c r="P35" s="97"/>
      <c r="Q35" s="186"/>
      <c r="R35" s="7"/>
    </row>
    <row r="36" spans="1:18">
      <c r="A36" s="200" t="s">
        <v>172</v>
      </c>
      <c r="B36" s="96" t="s">
        <v>102</v>
      </c>
      <c r="C36" s="21"/>
      <c r="D36" s="22"/>
      <c r="E36" s="23"/>
      <c r="F36" s="23"/>
      <c r="G36" s="23"/>
      <c r="H36" s="24"/>
      <c r="I36" s="24"/>
      <c r="J36" s="25"/>
      <c r="K36" s="60"/>
      <c r="L36" s="61"/>
      <c r="M36" s="61"/>
      <c r="N36" s="65" t="s">
        <v>13</v>
      </c>
      <c r="O36" s="64"/>
      <c r="P36" s="97"/>
      <c r="Q36" s="186"/>
      <c r="R36" s="7"/>
    </row>
    <row r="37" spans="1:18" ht="12.75" thickBot="1">
      <c r="A37" s="200" t="s">
        <v>172</v>
      </c>
      <c r="B37" s="78" t="s">
        <v>102</v>
      </c>
      <c r="C37" s="79"/>
      <c r="D37" s="80"/>
      <c r="E37" s="81"/>
      <c r="F37" s="81"/>
      <c r="G37" s="81"/>
      <c r="H37" s="82"/>
      <c r="I37" s="82"/>
      <c r="J37" s="83"/>
      <c r="K37" s="84"/>
      <c r="L37" s="85"/>
      <c r="M37" s="85"/>
      <c r="N37" s="86" t="s">
        <v>13</v>
      </c>
      <c r="O37" s="87"/>
      <c r="P37" s="97"/>
      <c r="Q37" s="185"/>
      <c r="R37" s="77"/>
    </row>
    <row r="38" spans="1:18" ht="12.75" thickBot="1">
      <c r="A38" s="200" t="s">
        <v>172</v>
      </c>
      <c r="B38" s="13" t="s">
        <v>102</v>
      </c>
      <c r="C38" s="26"/>
      <c r="D38" s="26"/>
      <c r="E38" s="26"/>
      <c r="F38" s="26"/>
      <c r="G38" s="26"/>
      <c r="H38" s="26"/>
      <c r="I38" s="26"/>
      <c r="J38" s="26"/>
      <c r="K38" s="62">
        <f>SUM(K22:K37)</f>
        <v>78510.179999999993</v>
      </c>
      <c r="L38" s="63">
        <f>SUM(L22:L37)</f>
        <v>78510.179999999993</v>
      </c>
      <c r="M38" s="63"/>
      <c r="N38" s="55"/>
      <c r="O38" s="15"/>
      <c r="P38" s="98"/>
      <c r="Q38" s="8"/>
      <c r="R38" s="9"/>
    </row>
    <row r="39" spans="1:18">
      <c r="A39" s="200" t="s">
        <v>172</v>
      </c>
      <c r="B39" s="1" t="s">
        <v>102</v>
      </c>
    </row>
    <row r="40" spans="1:18">
      <c r="A40" s="200" t="s">
        <v>172</v>
      </c>
      <c r="B40" s="1" t="s">
        <v>102</v>
      </c>
    </row>
    <row r="41" spans="1:18">
      <c r="A41" s="200" t="s">
        <v>172</v>
      </c>
      <c r="B41" s="90" t="s">
        <v>102</v>
      </c>
      <c r="D41" s="88"/>
    </row>
    <row r="42" spans="1:18">
      <c r="A42" s="200" t="s">
        <v>172</v>
      </c>
      <c r="B42" s="1" t="s">
        <v>102</v>
      </c>
    </row>
    <row r="43" spans="1:18">
      <c r="A43" s="200" t="s">
        <v>172</v>
      </c>
      <c r="B43" s="1" t="s">
        <v>102</v>
      </c>
      <c r="C43" s="89" t="s">
        <v>38</v>
      </c>
      <c r="I43" s="88" t="s">
        <v>40</v>
      </c>
      <c r="M43" s="89" t="s">
        <v>41</v>
      </c>
    </row>
    <row r="44" spans="1:18">
      <c r="A44" s="200" t="s">
        <v>172</v>
      </c>
      <c r="B44" s="1" t="s">
        <v>102</v>
      </c>
      <c r="M44" s="16"/>
    </row>
    <row r="45" spans="1:18">
      <c r="A45" s="200" t="s">
        <v>172</v>
      </c>
      <c r="B45" s="1" t="s">
        <v>102</v>
      </c>
      <c r="C45" s="89" t="s">
        <v>39</v>
      </c>
      <c r="M45" s="89" t="s">
        <v>42</v>
      </c>
    </row>
    <row r="46" spans="1:18">
      <c r="A46" s="200" t="s">
        <v>172</v>
      </c>
      <c r="B46" s="1" t="s">
        <v>102</v>
      </c>
    </row>
    <row r="47" spans="1:18">
      <c r="A47" s="200" t="s">
        <v>172</v>
      </c>
      <c r="B47" s="1" t="s">
        <v>102</v>
      </c>
    </row>
    <row r="48" spans="1:18">
      <c r="A48" s="200" t="s">
        <v>172</v>
      </c>
      <c r="B48" s="1" t="s">
        <v>102</v>
      </c>
    </row>
    <row r="49" spans="1:2">
      <c r="A49" s="200" t="s">
        <v>172</v>
      </c>
      <c r="B49" s="1" t="s">
        <v>102</v>
      </c>
    </row>
    <row r="50" spans="1:2">
      <c r="A50" s="200" t="s">
        <v>172</v>
      </c>
      <c r="B50" s="1" t="s">
        <v>102</v>
      </c>
    </row>
    <row r="51" spans="1:2">
      <c r="A51" s="200" t="s">
        <v>172</v>
      </c>
      <c r="B51" s="1" t="s">
        <v>102</v>
      </c>
    </row>
    <row r="52" spans="1:2">
      <c r="A52" s="200" t="s">
        <v>172</v>
      </c>
      <c r="B52" s="1" t="s">
        <v>102</v>
      </c>
    </row>
    <row r="53" spans="1:2">
      <c r="A53" s="200" t="s">
        <v>172</v>
      </c>
      <c r="B53" s="1" t="s">
        <v>102</v>
      </c>
    </row>
    <row r="54" spans="1:2">
      <c r="A54" s="200" t="s">
        <v>172</v>
      </c>
      <c r="B54" s="1" t="s">
        <v>102</v>
      </c>
    </row>
    <row r="55" spans="1:2">
      <c r="A55" s="200" t="s">
        <v>172</v>
      </c>
      <c r="B55" s="1" t="s">
        <v>102</v>
      </c>
    </row>
    <row r="56" spans="1:2">
      <c r="A56" s="200" t="s">
        <v>172</v>
      </c>
      <c r="B56" s="1" t="s">
        <v>102</v>
      </c>
    </row>
    <row r="57" spans="1:2">
      <c r="A57" s="200" t="s">
        <v>172</v>
      </c>
      <c r="B57" s="1" t="s">
        <v>102</v>
      </c>
    </row>
    <row r="58" spans="1:2">
      <c r="A58" s="200" t="s">
        <v>172</v>
      </c>
      <c r="B58" s="1" t="s">
        <v>102</v>
      </c>
    </row>
    <row r="59" spans="1:2">
      <c r="A59" s="200" t="s">
        <v>172</v>
      </c>
      <c r="B59" s="1" t="s">
        <v>102</v>
      </c>
    </row>
    <row r="60" spans="1:2">
      <c r="A60" s="200" t="s">
        <v>172</v>
      </c>
      <c r="B60" s="1" t="s">
        <v>102</v>
      </c>
    </row>
    <row r="61" spans="1:2">
      <c r="A61" s="200" t="s">
        <v>172</v>
      </c>
      <c r="B61" s="1" t="s">
        <v>102</v>
      </c>
    </row>
    <row r="62" spans="1:2">
      <c r="A62" s="200" t="s">
        <v>172</v>
      </c>
      <c r="B62" s="1" t="s">
        <v>102</v>
      </c>
    </row>
    <row r="63" spans="1:2">
      <c r="A63" s="200" t="s">
        <v>172</v>
      </c>
      <c r="B63" s="1" t="s">
        <v>102</v>
      </c>
    </row>
    <row r="64" spans="1:2">
      <c r="A64" s="200" t="s">
        <v>172</v>
      </c>
      <c r="B64" s="1" t="s">
        <v>102</v>
      </c>
    </row>
    <row r="65" spans="1:2">
      <c r="A65" s="200" t="s">
        <v>172</v>
      </c>
      <c r="B65" s="1" t="s">
        <v>102</v>
      </c>
    </row>
    <row r="66" spans="1:2">
      <c r="A66" s="200" t="s">
        <v>172</v>
      </c>
      <c r="B66" s="1" t="s">
        <v>102</v>
      </c>
    </row>
    <row r="67" spans="1:2">
      <c r="A67" s="200" t="s">
        <v>172</v>
      </c>
      <c r="B67" s="1" t="s">
        <v>102</v>
      </c>
    </row>
    <row r="68" spans="1:2">
      <c r="A68" s="200" t="s">
        <v>172</v>
      </c>
      <c r="B68" s="1" t="s">
        <v>102</v>
      </c>
    </row>
    <row r="69" spans="1:2">
      <c r="A69" s="200" t="s">
        <v>172</v>
      </c>
      <c r="B69" s="1" t="s">
        <v>102</v>
      </c>
    </row>
    <row r="70" spans="1:2">
      <c r="A70" s="200" t="s">
        <v>172</v>
      </c>
      <c r="B70" s="1" t="s">
        <v>102</v>
      </c>
    </row>
    <row r="71" spans="1:2">
      <c r="A71" s="200" t="s">
        <v>172</v>
      </c>
      <c r="B71" s="1" t="s">
        <v>102</v>
      </c>
    </row>
    <row r="72" spans="1:2">
      <c r="A72" s="200" t="s">
        <v>172</v>
      </c>
      <c r="B72" s="1" t="s">
        <v>102</v>
      </c>
    </row>
    <row r="73" spans="1:2">
      <c r="A73" s="200" t="s">
        <v>172</v>
      </c>
      <c r="B73" s="1" t="s">
        <v>102</v>
      </c>
    </row>
    <row r="74" spans="1:2">
      <c r="A74" s="200" t="s">
        <v>172</v>
      </c>
      <c r="B74" s="1" t="s">
        <v>102</v>
      </c>
    </row>
    <row r="75" spans="1:2">
      <c r="A75" s="200" t="s">
        <v>172</v>
      </c>
      <c r="B75" s="1" t="s">
        <v>102</v>
      </c>
    </row>
    <row r="76" spans="1:2">
      <c r="A76" s="200" t="s">
        <v>172</v>
      </c>
      <c r="B76" s="1" t="s">
        <v>102</v>
      </c>
    </row>
    <row r="77" spans="1:2">
      <c r="A77" s="200" t="s">
        <v>172</v>
      </c>
      <c r="B77" s="1" t="s">
        <v>102</v>
      </c>
    </row>
    <row r="78" spans="1:2">
      <c r="A78" s="200" t="s">
        <v>172</v>
      </c>
      <c r="B78" s="1" t="s">
        <v>102</v>
      </c>
    </row>
    <row r="79" spans="1:2">
      <c r="A79" s="200" t="s">
        <v>172</v>
      </c>
      <c r="B79" s="1" t="s">
        <v>102</v>
      </c>
    </row>
    <row r="80" spans="1:2">
      <c r="A80" s="200" t="s">
        <v>172</v>
      </c>
      <c r="B80" s="1" t="s">
        <v>102</v>
      </c>
    </row>
    <row r="81" spans="1:2">
      <c r="A81" s="200" t="s">
        <v>172</v>
      </c>
      <c r="B81" s="1" t="s">
        <v>102</v>
      </c>
    </row>
    <row r="82" spans="1:2">
      <c r="A82" s="200" t="s">
        <v>172</v>
      </c>
      <c r="B82" s="1" t="s">
        <v>102</v>
      </c>
    </row>
    <row r="83" spans="1:2">
      <c r="A83" s="200" t="s">
        <v>172</v>
      </c>
      <c r="B83" s="1" t="s">
        <v>102</v>
      </c>
    </row>
    <row r="84" spans="1:2">
      <c r="A84" s="200" t="s">
        <v>172</v>
      </c>
      <c r="B84" s="1" t="s">
        <v>102</v>
      </c>
    </row>
    <row r="85" spans="1:2">
      <c r="A85" s="200" t="s">
        <v>172</v>
      </c>
      <c r="B85" s="1" t="s">
        <v>102</v>
      </c>
    </row>
    <row r="86" spans="1:2">
      <c r="A86" s="200" t="s">
        <v>172</v>
      </c>
      <c r="B86" s="1" t="s">
        <v>102</v>
      </c>
    </row>
    <row r="87" spans="1:2">
      <c r="A87" s="200" t="s">
        <v>172</v>
      </c>
      <c r="B87" s="1" t="s">
        <v>102</v>
      </c>
    </row>
    <row r="88" spans="1:2">
      <c r="A88" s="200" t="s">
        <v>172</v>
      </c>
      <c r="B88" s="1" t="s">
        <v>102</v>
      </c>
    </row>
    <row r="89" spans="1:2">
      <c r="A89" s="200" t="s">
        <v>172</v>
      </c>
      <c r="B89" s="1" t="s">
        <v>102</v>
      </c>
    </row>
    <row r="90" spans="1:2">
      <c r="A90" s="200" t="s">
        <v>172</v>
      </c>
      <c r="B90" s="1" t="s">
        <v>102</v>
      </c>
    </row>
    <row r="91" spans="1:2">
      <c r="A91" s="200" t="s">
        <v>172</v>
      </c>
      <c r="B91" s="1" t="s">
        <v>102</v>
      </c>
    </row>
    <row r="92" spans="1:2">
      <c r="A92" s="200" t="s">
        <v>172</v>
      </c>
      <c r="B92" s="1" t="s">
        <v>102</v>
      </c>
    </row>
    <row r="93" spans="1:2">
      <c r="A93" s="200" t="s">
        <v>172</v>
      </c>
      <c r="B93" s="1" t="s">
        <v>102</v>
      </c>
    </row>
    <row r="94" spans="1:2">
      <c r="A94" s="200" t="s">
        <v>172</v>
      </c>
      <c r="B94" s="1" t="s">
        <v>102</v>
      </c>
    </row>
    <row r="95" spans="1:2">
      <c r="A95" s="200" t="s">
        <v>172</v>
      </c>
      <c r="B95" s="1" t="s">
        <v>102</v>
      </c>
    </row>
    <row r="96" spans="1:2">
      <c r="A96" s="200" t="s">
        <v>172</v>
      </c>
      <c r="B96" s="1" t="s">
        <v>102</v>
      </c>
    </row>
    <row r="97" spans="1:2">
      <c r="A97" s="200" t="s">
        <v>172</v>
      </c>
      <c r="B97" s="1" t="s">
        <v>102</v>
      </c>
    </row>
    <row r="98" spans="1:2">
      <c r="A98" s="200" t="s">
        <v>172</v>
      </c>
      <c r="B98" s="1" t="s">
        <v>102</v>
      </c>
    </row>
    <row r="99" spans="1:2">
      <c r="A99" s="200" t="s">
        <v>172</v>
      </c>
      <c r="B99" s="1" t="s">
        <v>102</v>
      </c>
    </row>
    <row r="100" spans="1:2">
      <c r="A100" s="200" t="s">
        <v>172</v>
      </c>
      <c r="B100" s="1" t="s">
        <v>102</v>
      </c>
    </row>
    <row r="101" spans="1:2">
      <c r="A101" s="200" t="s">
        <v>172</v>
      </c>
      <c r="B101" s="1" t="s">
        <v>102</v>
      </c>
    </row>
    <row r="102" spans="1:2">
      <c r="A102" s="200" t="s">
        <v>172</v>
      </c>
      <c r="B102" s="1" t="s">
        <v>102</v>
      </c>
    </row>
    <row r="103" spans="1:2">
      <c r="A103" s="200" t="s">
        <v>172</v>
      </c>
      <c r="B103" s="1" t="s">
        <v>102</v>
      </c>
    </row>
    <row r="104" spans="1:2">
      <c r="A104" s="200" t="s">
        <v>172</v>
      </c>
      <c r="B104" s="1" t="s">
        <v>102</v>
      </c>
    </row>
    <row r="105" spans="1:2">
      <c r="A105" s="200" t="s">
        <v>172</v>
      </c>
      <c r="B105" s="1" t="s">
        <v>102</v>
      </c>
    </row>
    <row r="106" spans="1:2">
      <c r="A106" s="200" t="s">
        <v>172</v>
      </c>
      <c r="B106" s="1" t="s">
        <v>102</v>
      </c>
    </row>
    <row r="107" spans="1:2">
      <c r="A107" s="200" t="s">
        <v>172</v>
      </c>
      <c r="B107" s="1" t="s">
        <v>102</v>
      </c>
    </row>
    <row r="108" spans="1:2">
      <c r="A108" s="200" t="s">
        <v>172</v>
      </c>
      <c r="B108" s="1" t="s">
        <v>102</v>
      </c>
    </row>
    <row r="109" spans="1:2">
      <c r="A109" s="200" t="s">
        <v>172</v>
      </c>
      <c r="B109" s="1" t="s">
        <v>102</v>
      </c>
    </row>
    <row r="110" spans="1:2">
      <c r="A110" s="200" t="s">
        <v>172</v>
      </c>
      <c r="B110" s="1" t="s">
        <v>102</v>
      </c>
    </row>
    <row r="111" spans="1:2">
      <c r="A111" s="200" t="s">
        <v>172</v>
      </c>
      <c r="B111" s="1" t="s">
        <v>102</v>
      </c>
    </row>
    <row r="112" spans="1:2">
      <c r="A112" s="200" t="s">
        <v>172</v>
      </c>
      <c r="B112" s="1" t="s">
        <v>102</v>
      </c>
    </row>
    <row r="113" spans="1:2">
      <c r="A113" s="200" t="s">
        <v>172</v>
      </c>
      <c r="B113" s="1" t="s">
        <v>102</v>
      </c>
    </row>
    <row r="114" spans="1:2">
      <c r="A114" s="200" t="s">
        <v>172</v>
      </c>
      <c r="B114" s="1" t="s">
        <v>102</v>
      </c>
    </row>
    <row r="115" spans="1:2">
      <c r="A115" s="200" t="s">
        <v>172</v>
      </c>
      <c r="B115" s="1" t="s">
        <v>102</v>
      </c>
    </row>
    <row r="116" spans="1:2">
      <c r="A116" s="200" t="s">
        <v>172</v>
      </c>
      <c r="B116" s="1" t="s">
        <v>102</v>
      </c>
    </row>
    <row r="117" spans="1:2">
      <c r="A117" s="200" t="s">
        <v>172</v>
      </c>
      <c r="B117" s="1" t="s">
        <v>102</v>
      </c>
    </row>
    <row r="118" spans="1:2">
      <c r="A118" s="200" t="s">
        <v>172</v>
      </c>
      <c r="B118" s="1" t="s">
        <v>102</v>
      </c>
    </row>
    <row r="119" spans="1:2">
      <c r="A119" s="200" t="s">
        <v>172</v>
      </c>
      <c r="B119" s="1" t="s">
        <v>102</v>
      </c>
    </row>
    <row r="120" spans="1:2">
      <c r="A120" s="200" t="s">
        <v>172</v>
      </c>
      <c r="B120" s="1" t="s">
        <v>102</v>
      </c>
    </row>
    <row r="121" spans="1:2">
      <c r="A121" s="200" t="s">
        <v>172</v>
      </c>
      <c r="B121" s="1" t="s">
        <v>102</v>
      </c>
    </row>
    <row r="122" spans="1:2">
      <c r="A122" s="200" t="s">
        <v>172</v>
      </c>
      <c r="B122" s="1" t="s">
        <v>102</v>
      </c>
    </row>
    <row r="123" spans="1:2">
      <c r="A123" s="200" t="s">
        <v>172</v>
      </c>
      <c r="B123" s="1" t="s">
        <v>102</v>
      </c>
    </row>
    <row r="124" spans="1:2">
      <c r="A124" s="200" t="s">
        <v>172</v>
      </c>
      <c r="B124" s="1" t="s">
        <v>102</v>
      </c>
    </row>
    <row r="125" spans="1:2">
      <c r="A125" s="200" t="s">
        <v>172</v>
      </c>
      <c r="B125" s="1" t="s">
        <v>102</v>
      </c>
    </row>
    <row r="126" spans="1:2">
      <c r="A126" s="200" t="s">
        <v>172</v>
      </c>
      <c r="B126" s="1" t="s">
        <v>102</v>
      </c>
    </row>
    <row r="127" spans="1:2">
      <c r="A127" s="200" t="s">
        <v>172</v>
      </c>
      <c r="B127" s="1" t="s">
        <v>102</v>
      </c>
    </row>
    <row r="128" spans="1:2">
      <c r="A128" s="200" t="s">
        <v>172</v>
      </c>
      <c r="B128" s="1" t="s">
        <v>102</v>
      </c>
    </row>
    <row r="129" spans="1:2">
      <c r="A129" s="200" t="s">
        <v>172</v>
      </c>
      <c r="B129" s="1" t="s">
        <v>102</v>
      </c>
    </row>
    <row r="130" spans="1:2">
      <c r="A130" s="200" t="s">
        <v>172</v>
      </c>
      <c r="B130" s="1" t="s">
        <v>102</v>
      </c>
    </row>
    <row r="131" spans="1:2">
      <c r="A131" s="200" t="s">
        <v>172</v>
      </c>
      <c r="B131" s="1" t="s">
        <v>102</v>
      </c>
    </row>
    <row r="132" spans="1:2">
      <c r="A132" s="200" t="s">
        <v>172</v>
      </c>
      <c r="B132" s="1" t="s">
        <v>102</v>
      </c>
    </row>
    <row r="133" spans="1:2">
      <c r="A133" s="200" t="s">
        <v>172</v>
      </c>
      <c r="B133" s="1" t="s">
        <v>102</v>
      </c>
    </row>
    <row r="134" spans="1:2">
      <c r="A134" s="200" t="s">
        <v>172</v>
      </c>
      <c r="B134" s="1" t="s">
        <v>102</v>
      </c>
    </row>
    <row r="135" spans="1:2">
      <c r="A135" s="200" t="s">
        <v>172</v>
      </c>
      <c r="B135" s="1" t="s">
        <v>102</v>
      </c>
    </row>
    <row r="136" spans="1:2">
      <c r="A136" s="200" t="s">
        <v>172</v>
      </c>
      <c r="B136" s="1" t="s">
        <v>102</v>
      </c>
    </row>
    <row r="137" spans="1:2">
      <c r="A137" s="200" t="s">
        <v>172</v>
      </c>
      <c r="B137" s="1" t="s">
        <v>102</v>
      </c>
    </row>
    <row r="138" spans="1:2">
      <c r="A138" s="200" t="s">
        <v>172</v>
      </c>
      <c r="B138" s="1" t="s">
        <v>102</v>
      </c>
    </row>
    <row r="139" spans="1:2">
      <c r="A139" s="200" t="s">
        <v>172</v>
      </c>
      <c r="B139" s="1" t="s">
        <v>102</v>
      </c>
    </row>
    <row r="140" spans="1:2">
      <c r="A140" s="200" t="s">
        <v>172</v>
      </c>
      <c r="B140" s="1" t="s">
        <v>102</v>
      </c>
    </row>
    <row r="141" spans="1:2">
      <c r="A141" s="200" t="s">
        <v>172</v>
      </c>
      <c r="B141" s="1" t="s">
        <v>102</v>
      </c>
    </row>
    <row r="142" spans="1:2">
      <c r="A142" s="200" t="s">
        <v>172</v>
      </c>
      <c r="B142" s="1" t="s">
        <v>102</v>
      </c>
    </row>
    <row r="143" spans="1:2">
      <c r="A143" s="200" t="s">
        <v>172</v>
      </c>
      <c r="B143" s="1" t="s">
        <v>102</v>
      </c>
    </row>
    <row r="144" spans="1:2">
      <c r="A144" s="200" t="s">
        <v>172</v>
      </c>
      <c r="B144" s="1" t="s">
        <v>102</v>
      </c>
    </row>
    <row r="145" spans="1:2">
      <c r="A145" s="200" t="s">
        <v>172</v>
      </c>
      <c r="B145" s="1" t="s">
        <v>102</v>
      </c>
    </row>
    <row r="146" spans="1:2">
      <c r="A146" s="200" t="s">
        <v>172</v>
      </c>
      <c r="B146" s="1" t="s">
        <v>102</v>
      </c>
    </row>
    <row r="147" spans="1:2">
      <c r="A147" s="200" t="s">
        <v>172</v>
      </c>
      <c r="B147" s="1" t="s">
        <v>102</v>
      </c>
    </row>
    <row r="148" spans="1:2">
      <c r="A148" s="200" t="s">
        <v>172</v>
      </c>
      <c r="B148" s="1" t="s">
        <v>102</v>
      </c>
    </row>
    <row r="149" spans="1:2">
      <c r="A149" s="200" t="s">
        <v>172</v>
      </c>
      <c r="B149" s="1" t="s">
        <v>102</v>
      </c>
    </row>
    <row r="150" spans="1:2">
      <c r="A150" s="200" t="s">
        <v>172</v>
      </c>
      <c r="B150" s="1" t="s">
        <v>102</v>
      </c>
    </row>
    <row r="151" spans="1:2">
      <c r="A151" s="200" t="s">
        <v>172</v>
      </c>
      <c r="B151" s="1" t="s">
        <v>102</v>
      </c>
    </row>
    <row r="152" spans="1:2">
      <c r="A152" s="200" t="s">
        <v>172</v>
      </c>
      <c r="B152" s="1" t="s">
        <v>102</v>
      </c>
    </row>
    <row r="153" spans="1:2">
      <c r="A153" s="200" t="s">
        <v>172</v>
      </c>
      <c r="B153" s="1" t="s">
        <v>102</v>
      </c>
    </row>
    <row r="154" spans="1:2">
      <c r="A154" s="200" t="s">
        <v>172</v>
      </c>
      <c r="B154" s="1" t="s">
        <v>102</v>
      </c>
    </row>
    <row r="155" spans="1:2">
      <c r="A155" s="200" t="s">
        <v>172</v>
      </c>
      <c r="B155" s="1" t="s">
        <v>102</v>
      </c>
    </row>
    <row r="156" spans="1:2">
      <c r="A156" s="200" t="s">
        <v>172</v>
      </c>
      <c r="B156" s="1" t="s">
        <v>102</v>
      </c>
    </row>
    <row r="157" spans="1:2">
      <c r="A157" s="200" t="s">
        <v>172</v>
      </c>
      <c r="B157" s="1" t="s">
        <v>102</v>
      </c>
    </row>
    <row r="158" spans="1:2">
      <c r="A158" s="200" t="s">
        <v>172</v>
      </c>
      <c r="B158" s="1" t="s">
        <v>102</v>
      </c>
    </row>
    <row r="159" spans="1:2">
      <c r="A159" s="200" t="s">
        <v>172</v>
      </c>
      <c r="B159" s="1" t="s">
        <v>102</v>
      </c>
    </row>
    <row r="160" spans="1:2">
      <c r="A160" s="200" t="s">
        <v>172</v>
      </c>
      <c r="B160" s="1" t="s">
        <v>102</v>
      </c>
    </row>
    <row r="161" spans="1:2">
      <c r="A161" s="200" t="s">
        <v>172</v>
      </c>
      <c r="B161" s="1" t="s">
        <v>102</v>
      </c>
    </row>
    <row r="162" spans="1:2">
      <c r="A162" s="200" t="s">
        <v>172</v>
      </c>
      <c r="B162" s="1" t="s">
        <v>102</v>
      </c>
    </row>
    <row r="163" spans="1:2">
      <c r="A163" s="200" t="s">
        <v>172</v>
      </c>
      <c r="B163" s="1" t="s">
        <v>102</v>
      </c>
    </row>
    <row r="164" spans="1:2">
      <c r="A164" s="200" t="s">
        <v>172</v>
      </c>
      <c r="B164" s="1" t="s">
        <v>102</v>
      </c>
    </row>
    <row r="165" spans="1:2">
      <c r="A165" s="200" t="s">
        <v>172</v>
      </c>
      <c r="B165" s="1" t="s">
        <v>102</v>
      </c>
    </row>
    <row r="166" spans="1:2">
      <c r="A166" s="200" t="s">
        <v>172</v>
      </c>
      <c r="B166" s="1" t="s">
        <v>102</v>
      </c>
    </row>
    <row r="167" spans="1:2">
      <c r="A167" s="200" t="s">
        <v>172</v>
      </c>
      <c r="B167" s="1" t="s">
        <v>102</v>
      </c>
    </row>
    <row r="168" spans="1:2">
      <c r="A168" s="200" t="s">
        <v>172</v>
      </c>
      <c r="B168" s="1" t="s">
        <v>102</v>
      </c>
    </row>
    <row r="169" spans="1:2">
      <c r="A169" s="200" t="s">
        <v>172</v>
      </c>
      <c r="B169" s="1" t="s">
        <v>102</v>
      </c>
    </row>
    <row r="170" spans="1:2">
      <c r="A170" s="200" t="s">
        <v>172</v>
      </c>
      <c r="B170" s="1" t="s">
        <v>102</v>
      </c>
    </row>
    <row r="171" spans="1:2">
      <c r="A171" s="200" t="s">
        <v>172</v>
      </c>
      <c r="B171" s="1" t="s">
        <v>102</v>
      </c>
    </row>
    <row r="172" spans="1:2">
      <c r="A172" s="200" t="s">
        <v>172</v>
      </c>
      <c r="B172" s="1" t="s">
        <v>102</v>
      </c>
    </row>
    <row r="173" spans="1:2">
      <c r="A173" s="200" t="s">
        <v>172</v>
      </c>
      <c r="B173" s="1" t="s">
        <v>102</v>
      </c>
    </row>
    <row r="174" spans="1:2">
      <c r="A174" s="200" t="s">
        <v>172</v>
      </c>
      <c r="B174" s="1" t="s">
        <v>102</v>
      </c>
    </row>
    <row r="175" spans="1:2">
      <c r="A175" s="200" t="s">
        <v>172</v>
      </c>
      <c r="B175" s="1" t="s">
        <v>102</v>
      </c>
    </row>
    <row r="176" spans="1:2">
      <c r="A176" s="200" t="s">
        <v>172</v>
      </c>
      <c r="B176" s="1" t="s">
        <v>102</v>
      </c>
    </row>
    <row r="177" spans="1:2">
      <c r="A177" s="200" t="s">
        <v>172</v>
      </c>
      <c r="B177" s="1" t="s">
        <v>102</v>
      </c>
    </row>
    <row r="178" spans="1:2">
      <c r="A178" s="200" t="s">
        <v>172</v>
      </c>
      <c r="B178" s="1" t="s">
        <v>102</v>
      </c>
    </row>
    <row r="179" spans="1:2">
      <c r="A179" s="200" t="s">
        <v>172</v>
      </c>
      <c r="B179" s="1" t="s">
        <v>102</v>
      </c>
    </row>
    <row r="180" spans="1:2">
      <c r="A180" s="200" t="s">
        <v>172</v>
      </c>
      <c r="B180" s="1" t="s">
        <v>102</v>
      </c>
    </row>
    <row r="181" spans="1:2">
      <c r="A181" s="200" t="s">
        <v>172</v>
      </c>
      <c r="B181" s="1" t="s">
        <v>102</v>
      </c>
    </row>
    <row r="182" spans="1:2">
      <c r="A182" s="200" t="s">
        <v>172</v>
      </c>
      <c r="B182" s="1" t="s">
        <v>102</v>
      </c>
    </row>
    <row r="183" spans="1:2">
      <c r="A183" s="200" t="s">
        <v>172</v>
      </c>
      <c r="B183" s="1" t="s">
        <v>102</v>
      </c>
    </row>
    <row r="184" spans="1:2">
      <c r="A184" s="200" t="s">
        <v>172</v>
      </c>
      <c r="B184" s="1" t="s">
        <v>102</v>
      </c>
    </row>
    <row r="185" spans="1:2">
      <c r="A185" s="200" t="s">
        <v>172</v>
      </c>
      <c r="B185" s="1" t="s">
        <v>102</v>
      </c>
    </row>
    <row r="186" spans="1:2">
      <c r="A186" s="200" t="s">
        <v>172</v>
      </c>
      <c r="B186" s="1" t="s">
        <v>102</v>
      </c>
    </row>
    <row r="187" spans="1:2">
      <c r="A187" s="200" t="s">
        <v>172</v>
      </c>
      <c r="B187" s="1" t="s">
        <v>102</v>
      </c>
    </row>
    <row r="188" spans="1:2">
      <c r="A188" s="200" t="s">
        <v>172</v>
      </c>
      <c r="B188" s="1" t="s">
        <v>102</v>
      </c>
    </row>
    <row r="189" spans="1:2">
      <c r="A189" s="200" t="s">
        <v>172</v>
      </c>
      <c r="B189" s="1" t="s">
        <v>102</v>
      </c>
    </row>
    <row r="190" spans="1:2">
      <c r="A190" s="200" t="s">
        <v>172</v>
      </c>
      <c r="B190" s="1" t="s">
        <v>102</v>
      </c>
    </row>
    <row r="191" spans="1:2">
      <c r="A191" s="200" t="s">
        <v>172</v>
      </c>
      <c r="B191" s="1" t="s">
        <v>102</v>
      </c>
    </row>
    <row r="192" spans="1:2">
      <c r="A192" s="200" t="s">
        <v>172</v>
      </c>
      <c r="B192" s="1" t="s">
        <v>102</v>
      </c>
    </row>
    <row r="193" spans="1:2">
      <c r="A193" s="200" t="s">
        <v>172</v>
      </c>
      <c r="B193" s="1" t="s">
        <v>102</v>
      </c>
    </row>
    <row r="194" spans="1:2">
      <c r="A194" s="200" t="s">
        <v>172</v>
      </c>
      <c r="B194" s="1" t="s">
        <v>102</v>
      </c>
    </row>
    <row r="195" spans="1:2">
      <c r="A195" s="200" t="s">
        <v>172</v>
      </c>
      <c r="B195" s="1" t="s">
        <v>102</v>
      </c>
    </row>
    <row r="196" spans="1:2">
      <c r="A196" s="200" t="s">
        <v>172</v>
      </c>
      <c r="B196" s="1" t="s">
        <v>102</v>
      </c>
    </row>
    <row r="197" spans="1:2">
      <c r="A197" s="200" t="s">
        <v>172</v>
      </c>
      <c r="B197" s="1" t="s">
        <v>102</v>
      </c>
    </row>
    <row r="198" spans="1:2">
      <c r="A198" s="200" t="s">
        <v>172</v>
      </c>
      <c r="B198" s="1" t="s">
        <v>102</v>
      </c>
    </row>
    <row r="199" spans="1:2">
      <c r="A199" s="200" t="s">
        <v>172</v>
      </c>
      <c r="B199" s="1" t="s">
        <v>102</v>
      </c>
    </row>
    <row r="200" spans="1:2">
      <c r="A200" s="200" t="s">
        <v>172</v>
      </c>
      <c r="B200" s="1" t="s">
        <v>102</v>
      </c>
    </row>
    <row r="201" spans="1:2">
      <c r="A201" s="200" t="s">
        <v>172</v>
      </c>
      <c r="B201" s="1" t="s">
        <v>102</v>
      </c>
    </row>
    <row r="202" spans="1:2">
      <c r="A202" s="200" t="s">
        <v>172</v>
      </c>
      <c r="B202" s="1" t="s">
        <v>102</v>
      </c>
    </row>
    <row r="203" spans="1:2">
      <c r="A203" s="200" t="s">
        <v>172</v>
      </c>
      <c r="B203" s="1" t="s">
        <v>102</v>
      </c>
    </row>
    <row r="204" spans="1:2">
      <c r="A204" s="200" t="s">
        <v>172</v>
      </c>
      <c r="B204" s="1" t="s">
        <v>102</v>
      </c>
    </row>
    <row r="205" spans="1:2">
      <c r="A205" s="200" t="s">
        <v>172</v>
      </c>
      <c r="B205" s="1" t="s">
        <v>102</v>
      </c>
    </row>
    <row r="206" spans="1:2">
      <c r="A206" s="200" t="s">
        <v>172</v>
      </c>
      <c r="B206" s="1" t="s">
        <v>102</v>
      </c>
    </row>
    <row r="207" spans="1:2">
      <c r="A207" s="200" t="s">
        <v>172</v>
      </c>
      <c r="B207" s="1" t="s">
        <v>102</v>
      </c>
    </row>
    <row r="208" spans="1:2">
      <c r="A208" s="200" t="s">
        <v>172</v>
      </c>
      <c r="B208" s="1" t="s">
        <v>102</v>
      </c>
    </row>
    <row r="209" spans="1:2">
      <c r="A209" s="200" t="s">
        <v>172</v>
      </c>
      <c r="B209" s="1" t="s">
        <v>102</v>
      </c>
    </row>
    <row r="210" spans="1:2">
      <c r="A210" s="200" t="s">
        <v>172</v>
      </c>
      <c r="B210" s="1" t="s">
        <v>102</v>
      </c>
    </row>
    <row r="211" spans="1:2">
      <c r="A211" s="200" t="s">
        <v>172</v>
      </c>
      <c r="B211" s="1" t="s">
        <v>102</v>
      </c>
    </row>
    <row r="212" spans="1:2">
      <c r="A212" s="200" t="s">
        <v>172</v>
      </c>
      <c r="B212" s="1" t="s">
        <v>102</v>
      </c>
    </row>
    <row r="213" spans="1:2">
      <c r="A213" s="200" t="s">
        <v>172</v>
      </c>
      <c r="B213" s="1" t="s">
        <v>102</v>
      </c>
    </row>
    <row r="214" spans="1:2">
      <c r="A214" s="200" t="s">
        <v>172</v>
      </c>
      <c r="B214" s="1" t="s">
        <v>102</v>
      </c>
    </row>
    <row r="215" spans="1:2">
      <c r="A215" s="200" t="s">
        <v>172</v>
      </c>
      <c r="B215" s="1" t="s">
        <v>102</v>
      </c>
    </row>
    <row r="216" spans="1:2">
      <c r="A216" s="200" t="s">
        <v>172</v>
      </c>
      <c r="B216" s="1" t="s">
        <v>102</v>
      </c>
    </row>
    <row r="217" spans="1:2">
      <c r="A217" s="200" t="s">
        <v>172</v>
      </c>
      <c r="B217" s="1" t="s">
        <v>102</v>
      </c>
    </row>
    <row r="218" spans="1:2">
      <c r="A218" s="200" t="s">
        <v>172</v>
      </c>
      <c r="B218" s="1" t="s">
        <v>102</v>
      </c>
    </row>
    <row r="219" spans="1:2">
      <c r="A219" s="200" t="s">
        <v>172</v>
      </c>
      <c r="B219" s="1" t="s">
        <v>102</v>
      </c>
    </row>
    <row r="220" spans="1:2">
      <c r="A220" s="200" t="s">
        <v>172</v>
      </c>
      <c r="B220" s="1" t="s">
        <v>102</v>
      </c>
    </row>
    <row r="221" spans="1:2">
      <c r="A221" s="200" t="s">
        <v>172</v>
      </c>
      <c r="B221" s="1" t="s">
        <v>102</v>
      </c>
    </row>
    <row r="222" spans="1:2">
      <c r="A222" s="200" t="s">
        <v>172</v>
      </c>
      <c r="B222" s="1" t="s">
        <v>102</v>
      </c>
    </row>
    <row r="223" spans="1:2">
      <c r="A223" s="200" t="s">
        <v>172</v>
      </c>
      <c r="B223" s="1" t="s">
        <v>102</v>
      </c>
    </row>
    <row r="224" spans="1:2">
      <c r="A224" s="200" t="s">
        <v>172</v>
      </c>
      <c r="B224" s="1" t="s">
        <v>102</v>
      </c>
    </row>
    <row r="225" spans="1:2">
      <c r="A225" s="200" t="s">
        <v>172</v>
      </c>
      <c r="B225" s="1" t="s">
        <v>102</v>
      </c>
    </row>
    <row r="226" spans="1:2">
      <c r="A226" s="200" t="s">
        <v>172</v>
      </c>
      <c r="B226" s="1" t="s">
        <v>102</v>
      </c>
    </row>
    <row r="227" spans="1:2">
      <c r="A227" s="200" t="s">
        <v>172</v>
      </c>
      <c r="B227" s="1" t="s">
        <v>102</v>
      </c>
    </row>
    <row r="228" spans="1:2">
      <c r="A228" s="200" t="s">
        <v>172</v>
      </c>
      <c r="B228" s="1" t="s">
        <v>102</v>
      </c>
    </row>
    <row r="229" spans="1:2">
      <c r="A229" s="200" t="s">
        <v>172</v>
      </c>
      <c r="B229" s="1" t="s">
        <v>102</v>
      </c>
    </row>
    <row r="230" spans="1:2">
      <c r="A230" s="200" t="s">
        <v>172</v>
      </c>
      <c r="B230" s="1" t="s">
        <v>102</v>
      </c>
    </row>
    <row r="231" spans="1:2">
      <c r="A231" s="200" t="s">
        <v>172</v>
      </c>
      <c r="B231" s="1" t="s">
        <v>102</v>
      </c>
    </row>
    <row r="232" spans="1:2">
      <c r="A232" s="200" t="s">
        <v>172</v>
      </c>
      <c r="B232" s="1" t="s">
        <v>102</v>
      </c>
    </row>
    <row r="233" spans="1:2">
      <c r="A233" s="200" t="s">
        <v>172</v>
      </c>
      <c r="B233" s="1" t="s">
        <v>102</v>
      </c>
    </row>
    <row r="234" spans="1:2">
      <c r="A234" s="200" t="s">
        <v>172</v>
      </c>
      <c r="B234" s="1" t="s">
        <v>102</v>
      </c>
    </row>
    <row r="235" spans="1:2">
      <c r="A235" s="200" t="s">
        <v>172</v>
      </c>
      <c r="B235" s="1" t="s">
        <v>102</v>
      </c>
    </row>
    <row r="236" spans="1:2">
      <c r="A236" s="200" t="s">
        <v>172</v>
      </c>
      <c r="B236" s="1" t="s">
        <v>102</v>
      </c>
    </row>
    <row r="237" spans="1:2">
      <c r="A237" s="200" t="s">
        <v>172</v>
      </c>
      <c r="B237" s="1" t="s">
        <v>102</v>
      </c>
    </row>
    <row r="238" spans="1:2">
      <c r="A238" s="200" t="s">
        <v>172</v>
      </c>
      <c r="B238" s="1" t="s">
        <v>102</v>
      </c>
    </row>
    <row r="239" spans="1:2">
      <c r="A239" s="200" t="s">
        <v>172</v>
      </c>
      <c r="B239" s="1" t="s">
        <v>102</v>
      </c>
    </row>
    <row r="240" spans="1:2">
      <c r="A240" s="200" t="s">
        <v>172</v>
      </c>
      <c r="B240" s="1" t="s">
        <v>102</v>
      </c>
    </row>
    <row r="241" spans="1:2">
      <c r="A241" s="200" t="s">
        <v>172</v>
      </c>
      <c r="B241" s="1" t="s">
        <v>102</v>
      </c>
    </row>
    <row r="242" spans="1:2">
      <c r="A242" s="200" t="s">
        <v>172</v>
      </c>
      <c r="B242" s="1" t="s">
        <v>102</v>
      </c>
    </row>
    <row r="243" spans="1:2">
      <c r="A243" s="200" t="s">
        <v>172</v>
      </c>
      <c r="B243" s="1" t="s">
        <v>102</v>
      </c>
    </row>
    <row r="244" spans="1:2">
      <c r="A244" s="200" t="s">
        <v>172</v>
      </c>
      <c r="B244" s="1" t="s">
        <v>102</v>
      </c>
    </row>
    <row r="245" spans="1:2">
      <c r="A245" s="200" t="s">
        <v>172</v>
      </c>
      <c r="B245" s="1" t="s">
        <v>102</v>
      </c>
    </row>
    <row r="246" spans="1:2">
      <c r="A246" s="200" t="s">
        <v>172</v>
      </c>
      <c r="B246" s="1" t="s">
        <v>102</v>
      </c>
    </row>
    <row r="247" spans="1:2">
      <c r="A247" s="200" t="s">
        <v>172</v>
      </c>
      <c r="B247" s="1" t="s">
        <v>102</v>
      </c>
    </row>
    <row r="248" spans="1:2">
      <c r="A248" s="200" t="s">
        <v>172</v>
      </c>
      <c r="B248" s="1" t="s">
        <v>102</v>
      </c>
    </row>
    <row r="249" spans="1:2">
      <c r="A249" s="200" t="s">
        <v>172</v>
      </c>
      <c r="B249" s="1" t="s">
        <v>102</v>
      </c>
    </row>
    <row r="250" spans="1:2">
      <c r="A250" s="200" t="s">
        <v>172</v>
      </c>
      <c r="B250" s="1" t="s">
        <v>102</v>
      </c>
    </row>
    <row r="251" spans="1:2">
      <c r="A251" s="200" t="s">
        <v>172</v>
      </c>
      <c r="B251" s="1" t="s">
        <v>102</v>
      </c>
    </row>
    <row r="252" spans="1:2">
      <c r="A252" s="200" t="s">
        <v>172</v>
      </c>
      <c r="B252" s="1" t="s">
        <v>102</v>
      </c>
    </row>
    <row r="253" spans="1:2">
      <c r="A253" s="200" t="s">
        <v>172</v>
      </c>
      <c r="B253" s="1" t="s">
        <v>102</v>
      </c>
    </row>
    <row r="254" spans="1:2">
      <c r="A254" s="200" t="s">
        <v>172</v>
      </c>
      <c r="B254" s="1" t="s">
        <v>102</v>
      </c>
    </row>
    <row r="255" spans="1:2">
      <c r="A255" s="200" t="s">
        <v>172</v>
      </c>
      <c r="B255" s="1" t="s">
        <v>102</v>
      </c>
    </row>
    <row r="256" spans="1:2">
      <c r="A256" s="200" t="s">
        <v>172</v>
      </c>
      <c r="B256" s="1" t="s">
        <v>102</v>
      </c>
    </row>
    <row r="257" spans="1:2">
      <c r="A257" s="200" t="s">
        <v>172</v>
      </c>
      <c r="B257" s="1" t="s">
        <v>102</v>
      </c>
    </row>
    <row r="258" spans="1:2">
      <c r="A258" s="200" t="s">
        <v>172</v>
      </c>
      <c r="B258" s="1" t="s">
        <v>102</v>
      </c>
    </row>
    <row r="259" spans="1:2">
      <c r="A259" s="200" t="s">
        <v>172</v>
      </c>
      <c r="B259" s="1" t="s">
        <v>102</v>
      </c>
    </row>
    <row r="260" spans="1:2">
      <c r="A260" s="200" t="s">
        <v>172</v>
      </c>
      <c r="B260" s="1" t="s">
        <v>102</v>
      </c>
    </row>
    <row r="261" spans="1:2">
      <c r="A261" s="200" t="s">
        <v>172</v>
      </c>
      <c r="B261" s="1" t="s">
        <v>102</v>
      </c>
    </row>
    <row r="262" spans="1:2">
      <c r="A262" s="200" t="s">
        <v>172</v>
      </c>
      <c r="B262" s="1" t="s">
        <v>102</v>
      </c>
    </row>
    <row r="263" spans="1:2">
      <c r="A263" s="200" t="s">
        <v>172</v>
      </c>
      <c r="B263" s="1" t="s">
        <v>102</v>
      </c>
    </row>
    <row r="264" spans="1:2">
      <c r="A264" s="200" t="s">
        <v>172</v>
      </c>
      <c r="B264" s="1" t="s">
        <v>102</v>
      </c>
    </row>
    <row r="265" spans="1:2">
      <c r="A265" s="200" t="s">
        <v>172</v>
      </c>
      <c r="B265" s="1" t="s">
        <v>102</v>
      </c>
    </row>
    <row r="266" spans="1:2">
      <c r="A266" s="200" t="s">
        <v>172</v>
      </c>
      <c r="B266" s="1" t="s">
        <v>102</v>
      </c>
    </row>
    <row r="267" spans="1:2">
      <c r="A267" s="200" t="s">
        <v>172</v>
      </c>
      <c r="B267" s="1" t="s">
        <v>102</v>
      </c>
    </row>
    <row r="268" spans="1:2">
      <c r="A268" s="200" t="s">
        <v>172</v>
      </c>
      <c r="B268" s="1" t="s">
        <v>102</v>
      </c>
    </row>
    <row r="269" spans="1:2">
      <c r="A269" s="200" t="s">
        <v>172</v>
      </c>
      <c r="B269" s="1" t="s">
        <v>102</v>
      </c>
    </row>
    <row r="270" spans="1:2">
      <c r="A270" s="200" t="s">
        <v>172</v>
      </c>
      <c r="B270" s="1" t="s">
        <v>102</v>
      </c>
    </row>
    <row r="271" spans="1:2">
      <c r="A271" s="200" t="s">
        <v>172</v>
      </c>
      <c r="B271" s="1" t="s">
        <v>102</v>
      </c>
    </row>
    <row r="272" spans="1:2">
      <c r="A272" s="200" t="s">
        <v>172</v>
      </c>
      <c r="B272" s="1" t="s">
        <v>102</v>
      </c>
    </row>
    <row r="273" spans="1:2">
      <c r="A273" s="200" t="s">
        <v>172</v>
      </c>
      <c r="B273" s="1" t="s">
        <v>102</v>
      </c>
    </row>
    <row r="274" spans="1:2">
      <c r="A274" s="200" t="s">
        <v>172</v>
      </c>
      <c r="B274" s="1" t="s">
        <v>102</v>
      </c>
    </row>
    <row r="275" spans="1:2">
      <c r="A275" s="200" t="s">
        <v>172</v>
      </c>
      <c r="B275" s="1" t="s">
        <v>102</v>
      </c>
    </row>
    <row r="276" spans="1:2">
      <c r="A276" s="200" t="s">
        <v>172</v>
      </c>
      <c r="B276" s="1" t="s">
        <v>102</v>
      </c>
    </row>
    <row r="277" spans="1:2">
      <c r="A277" s="200" t="s">
        <v>172</v>
      </c>
      <c r="B277" s="1" t="s">
        <v>102</v>
      </c>
    </row>
    <row r="278" spans="1:2">
      <c r="A278" s="200" t="s">
        <v>172</v>
      </c>
      <c r="B278" s="1" t="s">
        <v>102</v>
      </c>
    </row>
    <row r="279" spans="1:2">
      <c r="A279" s="200" t="s">
        <v>172</v>
      </c>
      <c r="B279" s="1" t="s">
        <v>102</v>
      </c>
    </row>
    <row r="280" spans="1:2">
      <c r="A280" s="200" t="s">
        <v>172</v>
      </c>
      <c r="B280" s="1" t="s">
        <v>102</v>
      </c>
    </row>
    <row r="281" spans="1:2">
      <c r="A281" s="200" t="s">
        <v>172</v>
      </c>
      <c r="B281" s="1" t="s">
        <v>102</v>
      </c>
    </row>
    <row r="282" spans="1:2">
      <c r="A282" s="200" t="s">
        <v>172</v>
      </c>
      <c r="B282" s="1" t="s">
        <v>102</v>
      </c>
    </row>
    <row r="283" spans="1:2">
      <c r="A283" s="200" t="s">
        <v>172</v>
      </c>
      <c r="B283" s="1" t="s">
        <v>102</v>
      </c>
    </row>
    <row r="284" spans="1:2">
      <c r="A284" s="200" t="s">
        <v>172</v>
      </c>
      <c r="B284" s="1" t="s">
        <v>102</v>
      </c>
    </row>
    <row r="285" spans="1:2">
      <c r="A285" s="200" t="s">
        <v>172</v>
      </c>
      <c r="B285" s="1" t="s">
        <v>102</v>
      </c>
    </row>
    <row r="286" spans="1:2">
      <c r="A286" s="200" t="s">
        <v>172</v>
      </c>
      <c r="B286" s="1" t="s">
        <v>102</v>
      </c>
    </row>
    <row r="287" spans="1:2">
      <c r="A287" s="200" t="s">
        <v>172</v>
      </c>
      <c r="B287" s="1" t="s">
        <v>102</v>
      </c>
    </row>
    <row r="288" spans="1:2">
      <c r="A288" s="200" t="s">
        <v>172</v>
      </c>
      <c r="B288" s="1" t="s">
        <v>102</v>
      </c>
    </row>
    <row r="289" spans="1:2">
      <c r="A289" s="200" t="s">
        <v>172</v>
      </c>
      <c r="B289" s="1" t="s">
        <v>102</v>
      </c>
    </row>
    <row r="290" spans="1:2">
      <c r="A290" s="200" t="s">
        <v>172</v>
      </c>
      <c r="B290" s="1" t="s">
        <v>102</v>
      </c>
    </row>
    <row r="291" spans="1:2">
      <c r="A291" s="200" t="s">
        <v>172</v>
      </c>
      <c r="B291" s="1" t="s">
        <v>102</v>
      </c>
    </row>
    <row r="292" spans="1:2">
      <c r="A292" s="200" t="s">
        <v>172</v>
      </c>
      <c r="B292" s="1" t="s">
        <v>102</v>
      </c>
    </row>
    <row r="293" spans="1:2">
      <c r="A293" s="200" t="s">
        <v>172</v>
      </c>
      <c r="B293" s="1" t="s">
        <v>102</v>
      </c>
    </row>
    <row r="294" spans="1:2">
      <c r="A294" s="200" t="s">
        <v>172</v>
      </c>
      <c r="B294" s="1" t="s">
        <v>102</v>
      </c>
    </row>
    <row r="295" spans="1:2">
      <c r="A295" s="200" t="s">
        <v>172</v>
      </c>
      <c r="B295" s="1" t="s">
        <v>102</v>
      </c>
    </row>
    <row r="296" spans="1:2">
      <c r="A296" s="200" t="s">
        <v>172</v>
      </c>
      <c r="B296" s="1" t="s">
        <v>102</v>
      </c>
    </row>
    <row r="297" spans="1:2">
      <c r="A297" s="200" t="s">
        <v>172</v>
      </c>
      <c r="B297" s="1" t="s">
        <v>102</v>
      </c>
    </row>
    <row r="298" spans="1:2">
      <c r="A298" s="200" t="s">
        <v>172</v>
      </c>
      <c r="B298" s="1" t="s">
        <v>102</v>
      </c>
    </row>
    <row r="299" spans="1:2">
      <c r="A299" s="200" t="s">
        <v>172</v>
      </c>
      <c r="B299" s="1" t="s">
        <v>102</v>
      </c>
    </row>
    <row r="300" spans="1:2">
      <c r="A300" s="200" t="s">
        <v>172</v>
      </c>
      <c r="B300" s="1" t="s">
        <v>102</v>
      </c>
    </row>
    <row r="301" spans="1:2">
      <c r="A301" s="200" t="s">
        <v>172</v>
      </c>
      <c r="B301" s="1" t="s">
        <v>102</v>
      </c>
    </row>
    <row r="302" spans="1:2">
      <c r="A302" s="200" t="s">
        <v>172</v>
      </c>
      <c r="B302" s="1" t="s">
        <v>102</v>
      </c>
    </row>
    <row r="303" spans="1:2">
      <c r="A303" s="200" t="s">
        <v>172</v>
      </c>
      <c r="B303" s="1" t="s">
        <v>102</v>
      </c>
    </row>
    <row r="304" spans="1:2">
      <c r="A304" s="200" t="s">
        <v>172</v>
      </c>
      <c r="B304" s="1" t="s">
        <v>102</v>
      </c>
    </row>
    <row r="305" spans="1:2">
      <c r="A305" s="200" t="s">
        <v>172</v>
      </c>
      <c r="B305" s="1" t="s">
        <v>102</v>
      </c>
    </row>
    <row r="306" spans="1:2">
      <c r="A306" s="200" t="s">
        <v>172</v>
      </c>
      <c r="B306" s="1" t="s">
        <v>102</v>
      </c>
    </row>
    <row r="307" spans="1:2">
      <c r="A307" s="200" t="s">
        <v>172</v>
      </c>
      <c r="B307" s="1" t="s">
        <v>102</v>
      </c>
    </row>
    <row r="308" spans="1:2">
      <c r="A308" s="200" t="s">
        <v>172</v>
      </c>
      <c r="B308" s="1" t="s">
        <v>102</v>
      </c>
    </row>
    <row r="309" spans="1:2">
      <c r="A309" s="200" t="s">
        <v>172</v>
      </c>
      <c r="B309" s="1" t="s">
        <v>102</v>
      </c>
    </row>
    <row r="310" spans="1:2">
      <c r="A310" s="200" t="s">
        <v>172</v>
      </c>
      <c r="B310" s="1" t="s">
        <v>102</v>
      </c>
    </row>
    <row r="311" spans="1:2">
      <c r="A311" s="200" t="s">
        <v>172</v>
      </c>
      <c r="B311" s="1" t="s">
        <v>102</v>
      </c>
    </row>
    <row r="312" spans="1:2">
      <c r="A312" s="200" t="s">
        <v>172</v>
      </c>
      <c r="B312" s="1" t="s">
        <v>102</v>
      </c>
    </row>
    <row r="313" spans="1:2">
      <c r="A313" s="200" t="s">
        <v>172</v>
      </c>
      <c r="B313" s="1" t="s">
        <v>102</v>
      </c>
    </row>
    <row r="314" spans="1:2">
      <c r="A314" s="200" t="s">
        <v>172</v>
      </c>
      <c r="B314" s="1" t="s">
        <v>102</v>
      </c>
    </row>
    <row r="315" spans="1:2">
      <c r="A315" s="200" t="s">
        <v>172</v>
      </c>
      <c r="B315" s="1" t="s">
        <v>102</v>
      </c>
    </row>
    <row r="316" spans="1:2">
      <c r="A316" s="200" t="s">
        <v>172</v>
      </c>
      <c r="B316" s="1" t="s">
        <v>102</v>
      </c>
    </row>
    <row r="317" spans="1:2">
      <c r="A317" s="200" t="s">
        <v>172</v>
      </c>
      <c r="B317" s="1" t="s">
        <v>102</v>
      </c>
    </row>
    <row r="318" spans="1:2">
      <c r="A318" s="200" t="s">
        <v>172</v>
      </c>
      <c r="B318" s="1" t="s">
        <v>102</v>
      </c>
    </row>
    <row r="319" spans="1:2">
      <c r="A319" s="200" t="s">
        <v>172</v>
      </c>
      <c r="B319" s="1" t="s">
        <v>102</v>
      </c>
    </row>
    <row r="320" spans="1:2">
      <c r="A320" s="200" t="s">
        <v>172</v>
      </c>
      <c r="B320" s="1" t="s">
        <v>102</v>
      </c>
    </row>
    <row r="321" spans="1:2">
      <c r="A321" s="200" t="s">
        <v>172</v>
      </c>
      <c r="B321" s="1" t="s">
        <v>102</v>
      </c>
    </row>
    <row r="322" spans="1:2">
      <c r="A322" s="200" t="s">
        <v>172</v>
      </c>
      <c r="B322" s="1" t="s">
        <v>102</v>
      </c>
    </row>
    <row r="323" spans="1:2">
      <c r="A323" s="200" t="s">
        <v>172</v>
      </c>
      <c r="B323" s="1" t="s">
        <v>102</v>
      </c>
    </row>
    <row r="324" spans="1:2">
      <c r="A324" s="200" t="s">
        <v>172</v>
      </c>
      <c r="B324" s="1" t="s">
        <v>102</v>
      </c>
    </row>
    <row r="325" spans="1:2">
      <c r="A325" s="200" t="s">
        <v>172</v>
      </c>
      <c r="B325" s="1" t="s">
        <v>102</v>
      </c>
    </row>
    <row r="326" spans="1:2">
      <c r="A326" s="200" t="s">
        <v>172</v>
      </c>
      <c r="B326" s="1" t="s">
        <v>102</v>
      </c>
    </row>
    <row r="327" spans="1:2">
      <c r="A327" s="200" t="s">
        <v>172</v>
      </c>
      <c r="B327" s="1" t="s">
        <v>102</v>
      </c>
    </row>
    <row r="328" spans="1:2">
      <c r="A328" s="200" t="s">
        <v>172</v>
      </c>
      <c r="B328" s="1" t="s">
        <v>102</v>
      </c>
    </row>
    <row r="329" spans="1:2">
      <c r="A329" s="200" t="s">
        <v>172</v>
      </c>
      <c r="B329" s="1" t="s">
        <v>102</v>
      </c>
    </row>
    <row r="330" spans="1:2">
      <c r="A330" s="200" t="s">
        <v>172</v>
      </c>
      <c r="B330" s="1" t="s">
        <v>102</v>
      </c>
    </row>
    <row r="331" spans="1:2">
      <c r="A331" s="200" t="s">
        <v>172</v>
      </c>
      <c r="B331" s="1" t="s">
        <v>102</v>
      </c>
    </row>
    <row r="332" spans="1:2">
      <c r="A332" s="200" t="s">
        <v>172</v>
      </c>
      <c r="B332" s="1" t="s">
        <v>102</v>
      </c>
    </row>
    <row r="333" spans="1:2">
      <c r="A333" s="200" t="s">
        <v>172</v>
      </c>
      <c r="B333" s="1" t="s">
        <v>102</v>
      </c>
    </row>
    <row r="334" spans="1:2">
      <c r="A334" s="200" t="s">
        <v>172</v>
      </c>
      <c r="B334" s="1" t="s">
        <v>102</v>
      </c>
    </row>
    <row r="335" spans="1:2">
      <c r="A335" s="200" t="s">
        <v>172</v>
      </c>
      <c r="B335" s="1" t="s">
        <v>102</v>
      </c>
    </row>
    <row r="336" spans="1:2">
      <c r="A336" s="200" t="s">
        <v>172</v>
      </c>
      <c r="B336" s="1" t="s">
        <v>102</v>
      </c>
    </row>
    <row r="337" spans="1:2">
      <c r="A337" s="200" t="s">
        <v>172</v>
      </c>
      <c r="B337" s="1" t="s">
        <v>102</v>
      </c>
    </row>
    <row r="338" spans="1:2">
      <c r="A338" s="200" t="s">
        <v>172</v>
      </c>
      <c r="B338" s="1" t="s">
        <v>102</v>
      </c>
    </row>
    <row r="339" spans="1:2">
      <c r="A339" s="200" t="s">
        <v>172</v>
      </c>
      <c r="B339" s="1" t="s">
        <v>102</v>
      </c>
    </row>
    <row r="340" spans="1:2">
      <c r="A340" s="200" t="s">
        <v>172</v>
      </c>
      <c r="B340" s="1" t="s">
        <v>102</v>
      </c>
    </row>
    <row r="341" spans="1:2">
      <c r="A341" s="200" t="s">
        <v>172</v>
      </c>
      <c r="B341" s="1" t="s">
        <v>102</v>
      </c>
    </row>
    <row r="342" spans="1:2">
      <c r="A342" s="200" t="s">
        <v>172</v>
      </c>
      <c r="B342" s="1" t="s">
        <v>102</v>
      </c>
    </row>
    <row r="343" spans="1:2">
      <c r="A343" s="200" t="s">
        <v>172</v>
      </c>
      <c r="B343" s="1" t="s">
        <v>102</v>
      </c>
    </row>
    <row r="344" spans="1:2">
      <c r="A344" s="200" t="s">
        <v>172</v>
      </c>
      <c r="B344" s="1" t="s">
        <v>102</v>
      </c>
    </row>
    <row r="345" spans="1:2">
      <c r="A345" s="200" t="s">
        <v>172</v>
      </c>
      <c r="B345" s="1" t="s">
        <v>102</v>
      </c>
    </row>
    <row r="346" spans="1:2">
      <c r="A346" s="200" t="s">
        <v>172</v>
      </c>
      <c r="B346" s="1" t="s">
        <v>102</v>
      </c>
    </row>
    <row r="347" spans="1:2">
      <c r="A347" s="200" t="s">
        <v>172</v>
      </c>
      <c r="B347" s="1" t="s">
        <v>102</v>
      </c>
    </row>
    <row r="348" spans="1:2">
      <c r="A348" s="200" t="s">
        <v>172</v>
      </c>
      <c r="B348" s="1" t="s">
        <v>102</v>
      </c>
    </row>
    <row r="349" spans="1:2">
      <c r="A349" s="200" t="s">
        <v>172</v>
      </c>
      <c r="B349" s="1" t="s">
        <v>102</v>
      </c>
    </row>
    <row r="350" spans="1:2">
      <c r="A350" s="200" t="s">
        <v>172</v>
      </c>
      <c r="B350" s="1" t="s">
        <v>102</v>
      </c>
    </row>
    <row r="351" spans="1:2">
      <c r="A351" s="200" t="s">
        <v>172</v>
      </c>
      <c r="B351" s="1" t="s">
        <v>102</v>
      </c>
    </row>
    <row r="352" spans="1:2">
      <c r="A352" s="200" t="s">
        <v>172</v>
      </c>
      <c r="B352" s="1" t="s">
        <v>102</v>
      </c>
    </row>
    <row r="353" spans="1:2">
      <c r="A353" s="200" t="s">
        <v>172</v>
      </c>
      <c r="B353" s="1" t="s">
        <v>102</v>
      </c>
    </row>
    <row r="354" spans="1:2">
      <c r="A354" s="200" t="s">
        <v>172</v>
      </c>
      <c r="B354" s="1" t="s">
        <v>102</v>
      </c>
    </row>
    <row r="355" spans="1:2">
      <c r="A355" s="200" t="s">
        <v>172</v>
      </c>
      <c r="B355" s="1" t="s">
        <v>102</v>
      </c>
    </row>
    <row r="356" spans="1:2">
      <c r="A356" s="200" t="s">
        <v>172</v>
      </c>
      <c r="B356" s="1" t="s">
        <v>102</v>
      </c>
    </row>
    <row r="357" spans="1:2">
      <c r="A357" s="200" t="s">
        <v>172</v>
      </c>
      <c r="B357" s="1" t="s">
        <v>102</v>
      </c>
    </row>
    <row r="358" spans="1:2">
      <c r="A358" s="200" t="s">
        <v>172</v>
      </c>
      <c r="B358" s="1" t="s">
        <v>102</v>
      </c>
    </row>
    <row r="359" spans="1:2">
      <c r="A359" s="200" t="s">
        <v>172</v>
      </c>
      <c r="B359" s="1" t="s">
        <v>102</v>
      </c>
    </row>
    <row r="360" spans="1:2">
      <c r="A360" s="200" t="s">
        <v>172</v>
      </c>
      <c r="B360" s="1" t="s">
        <v>102</v>
      </c>
    </row>
    <row r="361" spans="1:2">
      <c r="A361" s="200" t="s">
        <v>172</v>
      </c>
      <c r="B361" s="1" t="s">
        <v>102</v>
      </c>
    </row>
    <row r="362" spans="1:2">
      <c r="A362" s="200" t="s">
        <v>172</v>
      </c>
      <c r="B362" s="1" t="s">
        <v>102</v>
      </c>
    </row>
    <row r="363" spans="1:2">
      <c r="A363" s="200" t="s">
        <v>172</v>
      </c>
      <c r="B363" s="1" t="s">
        <v>102</v>
      </c>
    </row>
    <row r="364" spans="1:2">
      <c r="A364" s="200" t="s">
        <v>172</v>
      </c>
      <c r="B364" s="1" t="s">
        <v>102</v>
      </c>
    </row>
    <row r="365" spans="1:2">
      <c r="A365" s="200" t="s">
        <v>172</v>
      </c>
      <c r="B365" s="1" t="s">
        <v>102</v>
      </c>
    </row>
    <row r="366" spans="1:2">
      <c r="A366" s="200" t="s">
        <v>172</v>
      </c>
      <c r="B366" s="1" t="s">
        <v>102</v>
      </c>
    </row>
    <row r="367" spans="1:2">
      <c r="A367" s="200" t="s">
        <v>172</v>
      </c>
      <c r="B367" s="1" t="s">
        <v>102</v>
      </c>
    </row>
    <row r="368" spans="1:2">
      <c r="A368" s="200" t="s">
        <v>172</v>
      </c>
      <c r="B368" s="1" t="s">
        <v>102</v>
      </c>
    </row>
    <row r="369" spans="1:2">
      <c r="A369" s="200" t="s">
        <v>172</v>
      </c>
      <c r="B369" s="1" t="s">
        <v>102</v>
      </c>
    </row>
    <row r="370" spans="1:2">
      <c r="A370" s="200" t="s">
        <v>172</v>
      </c>
      <c r="B370" s="1" t="s">
        <v>102</v>
      </c>
    </row>
    <row r="371" spans="1:2">
      <c r="A371" s="200" t="s">
        <v>172</v>
      </c>
      <c r="B371" s="1" t="s">
        <v>102</v>
      </c>
    </row>
    <row r="372" spans="1:2">
      <c r="A372" s="200" t="s">
        <v>172</v>
      </c>
      <c r="B372" s="1" t="s">
        <v>102</v>
      </c>
    </row>
    <row r="373" spans="1:2">
      <c r="A373" s="200" t="s">
        <v>172</v>
      </c>
      <c r="B373" s="1" t="s">
        <v>102</v>
      </c>
    </row>
    <row r="374" spans="1:2">
      <c r="A374" s="200" t="s">
        <v>172</v>
      </c>
      <c r="B374" s="1" t="s">
        <v>102</v>
      </c>
    </row>
    <row r="375" spans="1:2">
      <c r="A375" s="200" t="s">
        <v>172</v>
      </c>
      <c r="B375" s="1" t="s">
        <v>102</v>
      </c>
    </row>
    <row r="376" spans="1:2">
      <c r="A376" s="200" t="s">
        <v>172</v>
      </c>
      <c r="B376" s="1" t="s">
        <v>102</v>
      </c>
    </row>
    <row r="377" spans="1:2">
      <c r="A377" s="200" t="s">
        <v>172</v>
      </c>
      <c r="B377" s="1" t="s">
        <v>102</v>
      </c>
    </row>
    <row r="378" spans="1:2">
      <c r="A378" s="200" t="s">
        <v>172</v>
      </c>
      <c r="B378" s="1" t="s">
        <v>102</v>
      </c>
    </row>
    <row r="379" spans="1:2">
      <c r="A379" s="200" t="s">
        <v>172</v>
      </c>
      <c r="B379" s="1" t="s">
        <v>102</v>
      </c>
    </row>
    <row r="380" spans="1:2">
      <c r="A380" s="200" t="s">
        <v>172</v>
      </c>
      <c r="B380" s="1" t="s">
        <v>102</v>
      </c>
    </row>
    <row r="381" spans="1:2">
      <c r="A381" s="200" t="s">
        <v>172</v>
      </c>
      <c r="B381" s="1" t="s">
        <v>102</v>
      </c>
    </row>
    <row r="382" spans="1:2">
      <c r="A382" s="200" t="s">
        <v>172</v>
      </c>
      <c r="B382" s="1" t="s">
        <v>102</v>
      </c>
    </row>
    <row r="383" spans="1:2">
      <c r="A383" s="200" t="s">
        <v>172</v>
      </c>
      <c r="B383" s="1" t="s">
        <v>102</v>
      </c>
    </row>
    <row r="384" spans="1:2">
      <c r="A384" s="200" t="s">
        <v>172</v>
      </c>
      <c r="B384" s="1" t="s">
        <v>102</v>
      </c>
    </row>
    <row r="385" spans="1:2">
      <c r="A385" s="200" t="s">
        <v>172</v>
      </c>
      <c r="B385" s="1" t="s">
        <v>102</v>
      </c>
    </row>
    <row r="386" spans="1:2">
      <c r="A386" s="200" t="s">
        <v>172</v>
      </c>
      <c r="B386" s="1" t="s">
        <v>102</v>
      </c>
    </row>
    <row r="387" spans="1:2">
      <c r="A387" s="200" t="s">
        <v>172</v>
      </c>
      <c r="B387" s="1" t="s">
        <v>102</v>
      </c>
    </row>
    <row r="388" spans="1:2">
      <c r="A388" s="200" t="s">
        <v>172</v>
      </c>
      <c r="B388" s="1" t="s">
        <v>102</v>
      </c>
    </row>
    <row r="389" spans="1:2">
      <c r="A389" s="200" t="s">
        <v>172</v>
      </c>
      <c r="B389" s="1" t="s">
        <v>102</v>
      </c>
    </row>
    <row r="390" spans="1:2">
      <c r="A390" s="200" t="s">
        <v>172</v>
      </c>
      <c r="B390" s="1" t="s">
        <v>102</v>
      </c>
    </row>
    <row r="391" spans="1:2">
      <c r="A391" s="200" t="s">
        <v>172</v>
      </c>
      <c r="B391" s="1" t="s">
        <v>102</v>
      </c>
    </row>
    <row r="392" spans="1:2">
      <c r="A392" s="200" t="s">
        <v>172</v>
      </c>
      <c r="B392" s="1" t="s">
        <v>102</v>
      </c>
    </row>
    <row r="393" spans="1:2">
      <c r="A393" s="200" t="s">
        <v>172</v>
      </c>
      <c r="B393" s="1" t="s">
        <v>102</v>
      </c>
    </row>
    <row r="394" spans="1:2">
      <c r="A394" s="200" t="s">
        <v>172</v>
      </c>
      <c r="B394" s="1" t="s">
        <v>102</v>
      </c>
    </row>
    <row r="395" spans="1:2">
      <c r="A395" s="200" t="s">
        <v>172</v>
      </c>
      <c r="B395" s="1" t="s">
        <v>102</v>
      </c>
    </row>
    <row r="396" spans="1:2">
      <c r="A396" s="200" t="s">
        <v>172</v>
      </c>
      <c r="B396" s="1" t="s">
        <v>102</v>
      </c>
    </row>
    <row r="397" spans="1:2">
      <c r="A397" s="200" t="s">
        <v>172</v>
      </c>
      <c r="B397" s="1" t="s">
        <v>102</v>
      </c>
    </row>
    <row r="398" spans="1:2">
      <c r="A398" s="200" t="s">
        <v>172</v>
      </c>
      <c r="B398" s="1" t="s">
        <v>102</v>
      </c>
    </row>
    <row r="399" spans="1:2">
      <c r="A399" s="200" t="s">
        <v>172</v>
      </c>
      <c r="B399" s="1" t="s">
        <v>102</v>
      </c>
    </row>
    <row r="400" spans="1:2">
      <c r="A400" s="200" t="s">
        <v>172</v>
      </c>
      <c r="B400" s="1" t="s">
        <v>102</v>
      </c>
    </row>
    <row r="401" spans="1:2">
      <c r="A401" s="200" t="s">
        <v>172</v>
      </c>
      <c r="B401" s="1" t="s">
        <v>102</v>
      </c>
    </row>
    <row r="402" spans="1:2">
      <c r="A402" s="200" t="s">
        <v>172</v>
      </c>
      <c r="B402" s="1" t="s">
        <v>102</v>
      </c>
    </row>
    <row r="403" spans="1:2">
      <c r="A403" s="200" t="s">
        <v>172</v>
      </c>
      <c r="B403" s="1" t="s">
        <v>102</v>
      </c>
    </row>
    <row r="404" spans="1:2">
      <c r="A404" s="200" t="s">
        <v>172</v>
      </c>
      <c r="B404" s="1" t="s">
        <v>102</v>
      </c>
    </row>
    <row r="405" spans="1:2">
      <c r="A405" s="200" t="s">
        <v>172</v>
      </c>
      <c r="B405" s="1" t="s">
        <v>102</v>
      </c>
    </row>
    <row r="406" spans="1:2">
      <c r="A406" s="200" t="s">
        <v>172</v>
      </c>
      <c r="B406" s="1" t="s">
        <v>102</v>
      </c>
    </row>
    <row r="407" spans="1:2">
      <c r="A407" s="200" t="s">
        <v>172</v>
      </c>
      <c r="B407" s="1" t="s">
        <v>102</v>
      </c>
    </row>
    <row r="408" spans="1:2">
      <c r="A408" s="200" t="s">
        <v>172</v>
      </c>
      <c r="B408" s="1" t="s">
        <v>102</v>
      </c>
    </row>
    <row r="409" spans="1:2">
      <c r="A409" s="200" t="s">
        <v>172</v>
      </c>
      <c r="B409" s="1" t="s">
        <v>102</v>
      </c>
    </row>
    <row r="410" spans="1:2">
      <c r="A410" s="200" t="s">
        <v>172</v>
      </c>
      <c r="B410" s="1" t="s">
        <v>102</v>
      </c>
    </row>
    <row r="411" spans="1:2">
      <c r="A411" s="200" t="s">
        <v>172</v>
      </c>
      <c r="B411" s="1" t="s">
        <v>102</v>
      </c>
    </row>
    <row r="412" spans="1:2">
      <c r="A412" s="200" t="s">
        <v>172</v>
      </c>
      <c r="B412" s="1" t="s">
        <v>102</v>
      </c>
    </row>
    <row r="413" spans="1:2">
      <c r="A413" s="200" t="s">
        <v>172</v>
      </c>
      <c r="B413" s="1" t="s">
        <v>102</v>
      </c>
    </row>
    <row r="414" spans="1:2">
      <c r="A414" s="200" t="s">
        <v>172</v>
      </c>
      <c r="B414" s="1" t="s">
        <v>102</v>
      </c>
    </row>
    <row r="415" spans="1:2">
      <c r="A415" s="200" t="s">
        <v>172</v>
      </c>
      <c r="B415" s="1" t="s">
        <v>102</v>
      </c>
    </row>
    <row r="416" spans="1:2">
      <c r="A416" s="200" t="s">
        <v>172</v>
      </c>
      <c r="B416" s="1" t="s">
        <v>102</v>
      </c>
    </row>
    <row r="417" spans="1:2">
      <c r="A417" s="200" t="s">
        <v>172</v>
      </c>
      <c r="B417" s="1" t="s">
        <v>102</v>
      </c>
    </row>
    <row r="418" spans="1:2">
      <c r="A418" s="200" t="s">
        <v>172</v>
      </c>
      <c r="B418" s="1" t="s">
        <v>102</v>
      </c>
    </row>
    <row r="419" spans="1:2">
      <c r="A419" s="200" t="s">
        <v>172</v>
      </c>
      <c r="B419" s="1" t="s">
        <v>102</v>
      </c>
    </row>
    <row r="420" spans="1:2">
      <c r="A420" s="200" t="s">
        <v>172</v>
      </c>
      <c r="B420" s="1" t="s">
        <v>102</v>
      </c>
    </row>
    <row r="421" spans="1:2">
      <c r="A421" s="200" t="s">
        <v>172</v>
      </c>
      <c r="B421" s="1" t="s">
        <v>102</v>
      </c>
    </row>
    <row r="422" spans="1:2">
      <c r="A422" s="200" t="s">
        <v>172</v>
      </c>
      <c r="B422" s="1" t="s">
        <v>102</v>
      </c>
    </row>
    <row r="423" spans="1:2">
      <c r="A423" s="200" t="s">
        <v>172</v>
      </c>
      <c r="B423" s="1" t="s">
        <v>102</v>
      </c>
    </row>
    <row r="424" spans="1:2">
      <c r="A424" s="200" t="s">
        <v>172</v>
      </c>
      <c r="B424" s="1" t="s">
        <v>102</v>
      </c>
    </row>
    <row r="425" spans="1:2">
      <c r="A425" s="200" t="s">
        <v>172</v>
      </c>
      <c r="B425" s="1" t="s">
        <v>102</v>
      </c>
    </row>
    <row r="426" spans="1:2">
      <c r="A426" s="200" t="s">
        <v>172</v>
      </c>
      <c r="B426" s="1" t="s">
        <v>102</v>
      </c>
    </row>
    <row r="427" spans="1:2">
      <c r="A427" s="200" t="s">
        <v>172</v>
      </c>
      <c r="B427" s="1" t="s">
        <v>102</v>
      </c>
    </row>
    <row r="428" spans="1:2">
      <c r="A428" s="200" t="s">
        <v>172</v>
      </c>
      <c r="B428" s="1" t="s">
        <v>102</v>
      </c>
    </row>
    <row r="429" spans="1:2">
      <c r="A429" s="200" t="s">
        <v>172</v>
      </c>
      <c r="B429" s="1" t="s">
        <v>102</v>
      </c>
    </row>
    <row r="430" spans="1:2">
      <c r="A430" s="200" t="s">
        <v>172</v>
      </c>
      <c r="B430" s="1" t="s">
        <v>102</v>
      </c>
    </row>
    <row r="431" spans="1:2">
      <c r="A431" s="200" t="s">
        <v>172</v>
      </c>
      <c r="B431" s="1" t="s">
        <v>102</v>
      </c>
    </row>
    <row r="432" spans="1:2">
      <c r="A432" s="200" t="s">
        <v>172</v>
      </c>
      <c r="B432" s="1" t="s">
        <v>102</v>
      </c>
    </row>
    <row r="433" spans="1:2">
      <c r="A433" s="200" t="s">
        <v>172</v>
      </c>
      <c r="B433" s="1" t="s">
        <v>102</v>
      </c>
    </row>
    <row r="434" spans="1:2">
      <c r="A434" s="200" t="s">
        <v>172</v>
      </c>
      <c r="B434" s="1" t="s">
        <v>102</v>
      </c>
    </row>
    <row r="435" spans="1:2">
      <c r="A435" s="200" t="s">
        <v>172</v>
      </c>
      <c r="B435" s="1" t="s">
        <v>102</v>
      </c>
    </row>
    <row r="436" spans="1:2">
      <c r="A436" s="200" t="s">
        <v>172</v>
      </c>
      <c r="B436" s="1" t="s">
        <v>102</v>
      </c>
    </row>
    <row r="437" spans="1:2">
      <c r="A437" s="200" t="s">
        <v>172</v>
      </c>
      <c r="B437" s="1" t="s">
        <v>102</v>
      </c>
    </row>
    <row r="438" spans="1:2">
      <c r="A438" s="200" t="s">
        <v>172</v>
      </c>
      <c r="B438" s="1" t="s">
        <v>102</v>
      </c>
    </row>
    <row r="439" spans="1:2">
      <c r="A439" s="200" t="s">
        <v>172</v>
      </c>
      <c r="B439" s="1" t="s">
        <v>102</v>
      </c>
    </row>
    <row r="440" spans="1:2">
      <c r="A440" s="200" t="s">
        <v>172</v>
      </c>
      <c r="B440" s="1" t="s">
        <v>102</v>
      </c>
    </row>
    <row r="441" spans="1:2">
      <c r="A441" s="200" t="s">
        <v>172</v>
      </c>
      <c r="B441" s="1" t="s">
        <v>102</v>
      </c>
    </row>
    <row r="442" spans="1:2">
      <c r="A442" s="200" t="s">
        <v>172</v>
      </c>
      <c r="B442" s="1" t="s">
        <v>102</v>
      </c>
    </row>
    <row r="443" spans="1:2">
      <c r="A443" s="200" t="s">
        <v>172</v>
      </c>
      <c r="B443" s="1" t="s">
        <v>102</v>
      </c>
    </row>
    <row r="444" spans="1:2">
      <c r="A444" s="200" t="s">
        <v>172</v>
      </c>
      <c r="B444" s="1" t="s">
        <v>102</v>
      </c>
    </row>
    <row r="445" spans="1:2">
      <c r="A445" s="200" t="s">
        <v>172</v>
      </c>
      <c r="B445" s="1" t="s">
        <v>102</v>
      </c>
    </row>
    <row r="446" spans="1:2">
      <c r="A446" s="200" t="s">
        <v>172</v>
      </c>
      <c r="B446" s="1" t="s">
        <v>102</v>
      </c>
    </row>
    <row r="447" spans="1:2">
      <c r="A447" s="200" t="s">
        <v>172</v>
      </c>
      <c r="B447" s="1" t="s">
        <v>102</v>
      </c>
    </row>
    <row r="448" spans="1:2">
      <c r="A448" s="200" t="s">
        <v>172</v>
      </c>
      <c r="B448" s="1" t="s">
        <v>102</v>
      </c>
    </row>
    <row r="449" spans="1:2">
      <c r="A449" s="200" t="s">
        <v>172</v>
      </c>
      <c r="B449" s="1" t="s">
        <v>102</v>
      </c>
    </row>
    <row r="450" spans="1:2">
      <c r="A450" s="200" t="s">
        <v>172</v>
      </c>
      <c r="B450" s="1" t="s">
        <v>102</v>
      </c>
    </row>
    <row r="451" spans="1:2">
      <c r="A451" s="200" t="s">
        <v>172</v>
      </c>
      <c r="B451" s="1" t="s">
        <v>102</v>
      </c>
    </row>
    <row r="452" spans="1:2">
      <c r="A452" s="200" t="s">
        <v>172</v>
      </c>
      <c r="B452" s="1" t="s">
        <v>102</v>
      </c>
    </row>
    <row r="453" spans="1:2">
      <c r="A453" s="200" t="s">
        <v>172</v>
      </c>
      <c r="B453" s="1" t="s">
        <v>102</v>
      </c>
    </row>
    <row r="454" spans="1:2">
      <c r="A454" s="200" t="s">
        <v>172</v>
      </c>
      <c r="B454" s="1" t="s">
        <v>102</v>
      </c>
    </row>
    <row r="455" spans="1:2">
      <c r="A455" s="200" t="s">
        <v>172</v>
      </c>
      <c r="B455" s="1" t="s">
        <v>102</v>
      </c>
    </row>
    <row r="456" spans="1:2">
      <c r="A456" s="200" t="s">
        <v>172</v>
      </c>
      <c r="B456" s="1" t="s">
        <v>102</v>
      </c>
    </row>
    <row r="457" spans="1:2">
      <c r="A457" s="200" t="s">
        <v>172</v>
      </c>
      <c r="B457" s="1" t="s">
        <v>102</v>
      </c>
    </row>
    <row r="458" spans="1:2">
      <c r="A458" s="200" t="s">
        <v>172</v>
      </c>
      <c r="B458" s="1" t="s">
        <v>102</v>
      </c>
    </row>
    <row r="459" spans="1:2">
      <c r="A459" s="200" t="s">
        <v>172</v>
      </c>
      <c r="B459" s="1" t="s">
        <v>102</v>
      </c>
    </row>
    <row r="460" spans="1:2">
      <c r="A460" s="200" t="s">
        <v>172</v>
      </c>
      <c r="B460" s="1" t="s">
        <v>102</v>
      </c>
    </row>
    <row r="461" spans="1:2">
      <c r="A461" s="200" t="s">
        <v>172</v>
      </c>
      <c r="B461" s="1" t="s">
        <v>102</v>
      </c>
    </row>
    <row r="462" spans="1:2">
      <c r="A462" s="200" t="s">
        <v>172</v>
      </c>
      <c r="B462" s="1" t="s">
        <v>102</v>
      </c>
    </row>
    <row r="463" spans="1:2">
      <c r="A463" s="200" t="s">
        <v>172</v>
      </c>
      <c r="B463" s="1" t="s">
        <v>102</v>
      </c>
    </row>
    <row r="464" spans="1:2">
      <c r="A464" s="200" t="s">
        <v>172</v>
      </c>
      <c r="B464" s="1" t="s">
        <v>102</v>
      </c>
    </row>
    <row r="465" spans="1:2">
      <c r="A465" s="200" t="s">
        <v>172</v>
      </c>
      <c r="B465" s="1" t="s">
        <v>102</v>
      </c>
    </row>
    <row r="466" spans="1:2">
      <c r="A466" s="200" t="s">
        <v>172</v>
      </c>
      <c r="B466" s="1" t="s">
        <v>102</v>
      </c>
    </row>
    <row r="467" spans="1:2">
      <c r="A467" s="200" t="s">
        <v>172</v>
      </c>
      <c r="B467" s="1" t="s">
        <v>102</v>
      </c>
    </row>
    <row r="468" spans="1:2">
      <c r="A468" s="200" t="s">
        <v>172</v>
      </c>
      <c r="B468" s="1" t="s">
        <v>102</v>
      </c>
    </row>
    <row r="469" spans="1:2">
      <c r="A469" s="200" t="s">
        <v>172</v>
      </c>
      <c r="B469" s="1" t="s">
        <v>102</v>
      </c>
    </row>
    <row r="470" spans="1:2">
      <c r="A470" s="200" t="s">
        <v>172</v>
      </c>
      <c r="B470" s="1" t="s">
        <v>102</v>
      </c>
    </row>
    <row r="471" spans="1:2">
      <c r="A471" s="200" t="s">
        <v>172</v>
      </c>
      <c r="B471" s="1" t="s">
        <v>102</v>
      </c>
    </row>
    <row r="472" spans="1:2">
      <c r="A472" s="200" t="s">
        <v>172</v>
      </c>
      <c r="B472" s="1" t="s">
        <v>102</v>
      </c>
    </row>
    <row r="473" spans="1:2">
      <c r="A473" s="200" t="s">
        <v>172</v>
      </c>
      <c r="B473" s="1" t="s">
        <v>102</v>
      </c>
    </row>
    <row r="474" spans="1:2">
      <c r="A474" s="200" t="s">
        <v>172</v>
      </c>
      <c r="B474" s="1" t="s">
        <v>102</v>
      </c>
    </row>
    <row r="475" spans="1:2">
      <c r="A475" s="200" t="s">
        <v>172</v>
      </c>
      <c r="B475" s="1" t="s">
        <v>102</v>
      </c>
    </row>
    <row r="476" spans="1:2">
      <c r="A476" s="200" t="s">
        <v>172</v>
      </c>
      <c r="B476" s="1" t="s">
        <v>102</v>
      </c>
    </row>
    <row r="477" spans="1:2">
      <c r="A477" s="200" t="s">
        <v>172</v>
      </c>
      <c r="B477" s="1" t="s">
        <v>102</v>
      </c>
    </row>
    <row r="478" spans="1:2">
      <c r="A478" s="200" t="s">
        <v>172</v>
      </c>
      <c r="B478" s="1" t="s">
        <v>102</v>
      </c>
    </row>
    <row r="479" spans="1:2">
      <c r="A479" s="200" t="s">
        <v>172</v>
      </c>
      <c r="B479" s="1" t="s">
        <v>102</v>
      </c>
    </row>
    <row r="480" spans="1:2">
      <c r="A480" s="200" t="s">
        <v>172</v>
      </c>
      <c r="B480" s="1" t="s">
        <v>102</v>
      </c>
    </row>
    <row r="481" spans="1:2">
      <c r="A481" s="200" t="s">
        <v>172</v>
      </c>
      <c r="B481" s="1" t="s">
        <v>102</v>
      </c>
    </row>
    <row r="482" spans="1:2">
      <c r="A482" s="200" t="s">
        <v>172</v>
      </c>
      <c r="B482" s="1" t="s">
        <v>102</v>
      </c>
    </row>
    <row r="483" spans="1:2">
      <c r="A483" s="200" t="s">
        <v>172</v>
      </c>
      <c r="B483" s="1" t="s">
        <v>102</v>
      </c>
    </row>
    <row r="484" spans="1:2">
      <c r="A484" s="200" t="s">
        <v>172</v>
      </c>
      <c r="B484" s="1" t="s">
        <v>102</v>
      </c>
    </row>
    <row r="485" spans="1:2">
      <c r="A485" s="200" t="s">
        <v>172</v>
      </c>
      <c r="B485" s="1" t="s">
        <v>102</v>
      </c>
    </row>
    <row r="486" spans="1:2">
      <c r="A486" s="200" t="s">
        <v>172</v>
      </c>
      <c r="B486" s="1" t="s">
        <v>102</v>
      </c>
    </row>
    <row r="487" spans="1:2">
      <c r="A487" s="200" t="s">
        <v>172</v>
      </c>
      <c r="B487" s="1" t="s">
        <v>102</v>
      </c>
    </row>
    <row r="488" spans="1:2">
      <c r="A488" s="200" t="s">
        <v>172</v>
      </c>
      <c r="B488" s="1" t="s">
        <v>102</v>
      </c>
    </row>
    <row r="489" spans="1:2">
      <c r="A489" s="200" t="s">
        <v>172</v>
      </c>
      <c r="B489" s="1" t="s">
        <v>102</v>
      </c>
    </row>
    <row r="490" spans="1:2">
      <c r="A490" s="200" t="s">
        <v>172</v>
      </c>
      <c r="B490" s="1" t="s">
        <v>102</v>
      </c>
    </row>
    <row r="491" spans="1:2">
      <c r="A491" s="200" t="s">
        <v>172</v>
      </c>
      <c r="B491" s="1" t="s">
        <v>102</v>
      </c>
    </row>
    <row r="492" spans="1:2">
      <c r="A492" s="200" t="s">
        <v>172</v>
      </c>
      <c r="B492" s="1" t="s">
        <v>102</v>
      </c>
    </row>
    <row r="493" spans="1:2">
      <c r="A493" s="200" t="s">
        <v>172</v>
      </c>
      <c r="B493" s="1" t="s">
        <v>102</v>
      </c>
    </row>
    <row r="494" spans="1:2">
      <c r="A494" s="200" t="s">
        <v>172</v>
      </c>
      <c r="B494" s="1" t="s">
        <v>102</v>
      </c>
    </row>
    <row r="495" spans="1:2">
      <c r="A495" s="200" t="s">
        <v>172</v>
      </c>
      <c r="B495" s="1" t="s">
        <v>102</v>
      </c>
    </row>
    <row r="496" spans="1:2">
      <c r="A496" s="200" t="s">
        <v>172</v>
      </c>
      <c r="B496" s="1" t="s">
        <v>102</v>
      </c>
    </row>
    <row r="497" spans="1:2">
      <c r="A497" s="200" t="s">
        <v>172</v>
      </c>
      <c r="B497" s="1" t="s">
        <v>102</v>
      </c>
    </row>
    <row r="498" spans="1:2">
      <c r="A498" s="200" t="s">
        <v>172</v>
      </c>
      <c r="B498" s="1" t="s">
        <v>102</v>
      </c>
    </row>
    <row r="499" spans="1:2">
      <c r="A499" s="200" t="s">
        <v>172</v>
      </c>
      <c r="B499" s="1" t="s">
        <v>102</v>
      </c>
    </row>
    <row r="500" spans="1:2">
      <c r="A500" s="200" t="s">
        <v>172</v>
      </c>
      <c r="B500" s="1" t="s">
        <v>102</v>
      </c>
    </row>
    <row r="501" spans="1:2">
      <c r="A501" s="200" t="s">
        <v>172</v>
      </c>
      <c r="B501" s="1" t="s">
        <v>102</v>
      </c>
    </row>
    <row r="502" spans="1:2">
      <c r="A502" s="200" t="s">
        <v>172</v>
      </c>
      <c r="B502" s="1" t="s">
        <v>102</v>
      </c>
    </row>
    <row r="503" spans="1:2">
      <c r="A503" s="200" t="s">
        <v>172</v>
      </c>
      <c r="B503" s="1" t="s">
        <v>102</v>
      </c>
    </row>
    <row r="504" spans="1:2">
      <c r="A504" s="200" t="s">
        <v>172</v>
      </c>
      <c r="B504" s="1" t="s">
        <v>102</v>
      </c>
    </row>
    <row r="505" spans="1:2">
      <c r="A505" s="200" t="s">
        <v>172</v>
      </c>
      <c r="B505" s="1" t="s">
        <v>102</v>
      </c>
    </row>
    <row r="506" spans="1:2">
      <c r="A506" s="200" t="s">
        <v>172</v>
      </c>
      <c r="B506" s="1" t="s">
        <v>102</v>
      </c>
    </row>
    <row r="507" spans="1:2">
      <c r="A507" s="200" t="s">
        <v>172</v>
      </c>
      <c r="B507" s="1" t="s">
        <v>102</v>
      </c>
    </row>
    <row r="508" spans="1:2">
      <c r="A508" s="200" t="s">
        <v>172</v>
      </c>
      <c r="B508" s="1" t="s">
        <v>102</v>
      </c>
    </row>
    <row r="509" spans="1:2">
      <c r="A509" s="200" t="s">
        <v>172</v>
      </c>
      <c r="B509" s="1" t="s">
        <v>102</v>
      </c>
    </row>
    <row r="510" spans="1:2">
      <c r="A510" s="200" t="s">
        <v>172</v>
      </c>
      <c r="B510" s="1" t="s">
        <v>102</v>
      </c>
    </row>
    <row r="511" spans="1:2">
      <c r="A511" s="200" t="s">
        <v>172</v>
      </c>
      <c r="B511" s="1" t="s">
        <v>102</v>
      </c>
    </row>
    <row r="512" spans="1:2">
      <c r="A512" s="200" t="s">
        <v>172</v>
      </c>
      <c r="B512" s="1" t="s">
        <v>102</v>
      </c>
    </row>
    <row r="513" spans="1:2">
      <c r="A513" s="200" t="s">
        <v>172</v>
      </c>
      <c r="B513" s="1" t="s">
        <v>102</v>
      </c>
    </row>
    <row r="514" spans="1:2">
      <c r="A514" s="200" t="s">
        <v>172</v>
      </c>
      <c r="B514" s="1" t="s">
        <v>102</v>
      </c>
    </row>
    <row r="515" spans="1:2">
      <c r="A515" s="200" t="s">
        <v>172</v>
      </c>
      <c r="B515" s="1" t="s">
        <v>102</v>
      </c>
    </row>
    <row r="516" spans="1:2">
      <c r="A516" s="200" t="s">
        <v>172</v>
      </c>
      <c r="B516" s="1" t="s">
        <v>102</v>
      </c>
    </row>
    <row r="517" spans="1:2">
      <c r="A517" s="200" t="s">
        <v>172</v>
      </c>
      <c r="B517" s="1" t="s">
        <v>102</v>
      </c>
    </row>
    <row r="518" spans="1:2">
      <c r="A518" s="200" t="s">
        <v>172</v>
      </c>
      <c r="B518" s="1" t="s">
        <v>102</v>
      </c>
    </row>
    <row r="519" spans="1:2">
      <c r="A519" s="200" t="s">
        <v>172</v>
      </c>
      <c r="B519" s="1" t="s">
        <v>102</v>
      </c>
    </row>
    <row r="520" spans="1:2">
      <c r="A520" s="200" t="s">
        <v>172</v>
      </c>
      <c r="B520" s="1" t="s">
        <v>102</v>
      </c>
    </row>
    <row r="521" spans="1:2">
      <c r="A521" s="200" t="s">
        <v>172</v>
      </c>
      <c r="B521" s="1" t="s">
        <v>102</v>
      </c>
    </row>
    <row r="522" spans="1:2">
      <c r="A522" s="200" t="s">
        <v>172</v>
      </c>
      <c r="B522" s="1" t="s">
        <v>102</v>
      </c>
    </row>
    <row r="523" spans="1:2">
      <c r="A523" s="200" t="s">
        <v>172</v>
      </c>
      <c r="B523" s="1" t="s">
        <v>102</v>
      </c>
    </row>
    <row r="524" spans="1:2">
      <c r="A524" s="200" t="s">
        <v>172</v>
      </c>
      <c r="B524" s="1" t="s">
        <v>102</v>
      </c>
    </row>
    <row r="525" spans="1:2">
      <c r="A525" s="200" t="s">
        <v>172</v>
      </c>
      <c r="B525" s="1" t="s">
        <v>102</v>
      </c>
    </row>
    <row r="526" spans="1:2">
      <c r="A526" s="200" t="s">
        <v>172</v>
      </c>
      <c r="B526" s="1" t="s">
        <v>102</v>
      </c>
    </row>
    <row r="527" spans="1:2">
      <c r="A527" s="200" t="s">
        <v>172</v>
      </c>
      <c r="B527" s="1" t="s">
        <v>102</v>
      </c>
    </row>
    <row r="528" spans="1:2">
      <c r="A528" s="200" t="s">
        <v>172</v>
      </c>
      <c r="B528" s="1" t="s">
        <v>102</v>
      </c>
    </row>
    <row r="529" spans="1:2">
      <c r="A529" s="200" t="s">
        <v>172</v>
      </c>
      <c r="B529" s="1" t="s">
        <v>102</v>
      </c>
    </row>
    <row r="530" spans="1:2">
      <c r="A530" s="200" t="s">
        <v>172</v>
      </c>
      <c r="B530" s="1" t="s">
        <v>102</v>
      </c>
    </row>
    <row r="531" spans="1:2">
      <c r="A531" s="200" t="s">
        <v>172</v>
      </c>
      <c r="B531" s="1" t="s">
        <v>102</v>
      </c>
    </row>
    <row r="532" spans="1:2">
      <c r="A532" s="200" t="s">
        <v>172</v>
      </c>
      <c r="B532" s="1" t="s">
        <v>102</v>
      </c>
    </row>
    <row r="533" spans="1:2">
      <c r="A533" s="200" t="s">
        <v>172</v>
      </c>
      <c r="B533" s="1" t="s">
        <v>102</v>
      </c>
    </row>
    <row r="534" spans="1:2">
      <c r="A534" s="200" t="s">
        <v>172</v>
      </c>
      <c r="B534" s="1" t="s">
        <v>102</v>
      </c>
    </row>
    <row r="535" spans="1:2">
      <c r="A535" s="200" t="s">
        <v>172</v>
      </c>
      <c r="B535" s="1" t="s">
        <v>102</v>
      </c>
    </row>
    <row r="536" spans="1:2">
      <c r="A536" s="200" t="s">
        <v>172</v>
      </c>
      <c r="B536" s="1" t="s">
        <v>102</v>
      </c>
    </row>
    <row r="537" spans="1:2">
      <c r="A537" s="200" t="s">
        <v>172</v>
      </c>
      <c r="B537" s="1" t="s">
        <v>102</v>
      </c>
    </row>
    <row r="538" spans="1:2">
      <c r="A538" s="200" t="s">
        <v>172</v>
      </c>
      <c r="B538" s="1" t="s">
        <v>102</v>
      </c>
    </row>
    <row r="539" spans="1:2">
      <c r="A539" s="200" t="s">
        <v>172</v>
      </c>
      <c r="B539" s="1" t="s">
        <v>102</v>
      </c>
    </row>
    <row r="540" spans="1:2">
      <c r="A540" s="200" t="s">
        <v>172</v>
      </c>
      <c r="B540" s="1" t="s">
        <v>102</v>
      </c>
    </row>
    <row r="541" spans="1:2">
      <c r="A541" s="200" t="s">
        <v>172</v>
      </c>
      <c r="B541" s="1" t="s">
        <v>102</v>
      </c>
    </row>
    <row r="542" spans="1:2">
      <c r="A542" s="200" t="s">
        <v>172</v>
      </c>
      <c r="B542" s="1" t="s">
        <v>102</v>
      </c>
    </row>
    <row r="543" spans="1:2">
      <c r="A543" s="200" t="s">
        <v>172</v>
      </c>
      <c r="B543" s="1" t="s">
        <v>102</v>
      </c>
    </row>
    <row r="544" spans="1:2">
      <c r="A544" s="200" t="s">
        <v>172</v>
      </c>
      <c r="B544" s="1" t="s">
        <v>102</v>
      </c>
    </row>
    <row r="545" spans="1:2">
      <c r="A545" s="200" t="s">
        <v>172</v>
      </c>
      <c r="B545" s="1" t="s">
        <v>102</v>
      </c>
    </row>
    <row r="546" spans="1:2">
      <c r="A546" s="200" t="s">
        <v>172</v>
      </c>
      <c r="B546" s="1" t="s">
        <v>102</v>
      </c>
    </row>
    <row r="547" spans="1:2">
      <c r="A547" s="200" t="s">
        <v>172</v>
      </c>
      <c r="B547" s="1" t="s">
        <v>102</v>
      </c>
    </row>
    <row r="548" spans="1:2">
      <c r="A548" s="200" t="s">
        <v>172</v>
      </c>
      <c r="B548" s="1" t="s">
        <v>102</v>
      </c>
    </row>
    <row r="549" spans="1:2">
      <c r="A549" s="200" t="s">
        <v>172</v>
      </c>
      <c r="B549" s="1" t="s">
        <v>102</v>
      </c>
    </row>
    <row r="550" spans="1:2">
      <c r="A550" s="200" t="s">
        <v>172</v>
      </c>
      <c r="B550" s="1" t="s">
        <v>102</v>
      </c>
    </row>
    <row r="551" spans="1:2">
      <c r="A551" s="200" t="s">
        <v>172</v>
      </c>
      <c r="B551" s="1" t="s">
        <v>102</v>
      </c>
    </row>
    <row r="552" spans="1:2">
      <c r="A552" s="200" t="s">
        <v>172</v>
      </c>
      <c r="B552" s="1" t="s">
        <v>102</v>
      </c>
    </row>
    <row r="553" spans="1:2">
      <c r="A553" s="200" t="s">
        <v>172</v>
      </c>
      <c r="B553" s="1" t="s">
        <v>102</v>
      </c>
    </row>
    <row r="554" spans="1:2">
      <c r="A554" s="200" t="s">
        <v>172</v>
      </c>
      <c r="B554" s="1" t="s">
        <v>102</v>
      </c>
    </row>
    <row r="555" spans="1:2">
      <c r="A555" s="200" t="s">
        <v>172</v>
      </c>
      <c r="B555" s="1" t="s">
        <v>102</v>
      </c>
    </row>
    <row r="556" spans="1:2">
      <c r="A556" s="200" t="s">
        <v>172</v>
      </c>
      <c r="B556" s="1" t="s">
        <v>102</v>
      </c>
    </row>
    <row r="557" spans="1:2">
      <c r="A557" s="200" t="s">
        <v>172</v>
      </c>
      <c r="B557" s="1" t="s">
        <v>102</v>
      </c>
    </row>
    <row r="558" spans="1:2">
      <c r="A558" s="200" t="s">
        <v>172</v>
      </c>
      <c r="B558" s="1" t="s">
        <v>102</v>
      </c>
    </row>
    <row r="559" spans="1:2">
      <c r="A559" s="200" t="s">
        <v>172</v>
      </c>
      <c r="B559" s="1" t="s">
        <v>102</v>
      </c>
    </row>
    <row r="560" spans="1:2">
      <c r="A560" s="200" t="s">
        <v>172</v>
      </c>
      <c r="B560" s="1" t="s">
        <v>102</v>
      </c>
    </row>
    <row r="561" spans="1:2">
      <c r="A561" s="200" t="s">
        <v>172</v>
      </c>
      <c r="B561" s="1" t="s">
        <v>102</v>
      </c>
    </row>
    <row r="562" spans="1:2">
      <c r="A562" s="200" t="s">
        <v>172</v>
      </c>
      <c r="B562" s="1" t="s">
        <v>102</v>
      </c>
    </row>
    <row r="563" spans="1:2">
      <c r="A563" s="200" t="s">
        <v>172</v>
      </c>
      <c r="B563" s="1" t="s">
        <v>102</v>
      </c>
    </row>
    <row r="564" spans="1:2">
      <c r="A564" s="200" t="s">
        <v>172</v>
      </c>
      <c r="B564" s="1" t="s">
        <v>102</v>
      </c>
    </row>
    <row r="565" spans="1:2">
      <c r="A565" s="200" t="s">
        <v>172</v>
      </c>
      <c r="B565" s="1" t="s">
        <v>102</v>
      </c>
    </row>
    <row r="566" spans="1:2">
      <c r="A566" s="200" t="s">
        <v>172</v>
      </c>
      <c r="B566" s="1" t="s">
        <v>102</v>
      </c>
    </row>
    <row r="567" spans="1:2">
      <c r="A567" s="200" t="s">
        <v>172</v>
      </c>
      <c r="B567" s="1" t="s">
        <v>102</v>
      </c>
    </row>
    <row r="568" spans="1:2">
      <c r="A568" s="200" t="s">
        <v>172</v>
      </c>
      <c r="B568" s="1" t="s">
        <v>102</v>
      </c>
    </row>
    <row r="569" spans="1:2">
      <c r="A569" s="200" t="s">
        <v>172</v>
      </c>
      <c r="B569" s="1" t="s">
        <v>102</v>
      </c>
    </row>
    <row r="570" spans="1:2">
      <c r="A570" s="200" t="s">
        <v>172</v>
      </c>
      <c r="B570" s="1" t="s">
        <v>102</v>
      </c>
    </row>
    <row r="571" spans="1:2">
      <c r="A571" s="200" t="s">
        <v>172</v>
      </c>
      <c r="B571" s="1" t="s">
        <v>102</v>
      </c>
    </row>
    <row r="572" spans="1:2">
      <c r="A572" s="200" t="s">
        <v>172</v>
      </c>
      <c r="B572" s="1" t="s">
        <v>102</v>
      </c>
    </row>
    <row r="573" spans="1:2">
      <c r="A573" s="200" t="s">
        <v>172</v>
      </c>
      <c r="B573" s="1" t="s">
        <v>102</v>
      </c>
    </row>
    <row r="574" spans="1:2">
      <c r="A574" s="200" t="s">
        <v>172</v>
      </c>
      <c r="B574" s="1" t="s">
        <v>102</v>
      </c>
    </row>
    <row r="575" spans="1:2">
      <c r="A575" s="200" t="s">
        <v>172</v>
      </c>
      <c r="B575" s="1" t="s">
        <v>102</v>
      </c>
    </row>
    <row r="576" spans="1:2">
      <c r="A576" s="200" t="s">
        <v>172</v>
      </c>
      <c r="B576" s="1" t="s">
        <v>102</v>
      </c>
    </row>
    <row r="577" spans="1:2">
      <c r="A577" s="200" t="s">
        <v>172</v>
      </c>
      <c r="B577" s="1" t="s">
        <v>102</v>
      </c>
    </row>
    <row r="578" spans="1:2">
      <c r="A578" s="200" t="s">
        <v>172</v>
      </c>
      <c r="B578" s="1" t="s">
        <v>102</v>
      </c>
    </row>
    <row r="579" spans="1:2">
      <c r="A579" s="200" t="s">
        <v>172</v>
      </c>
      <c r="B579" s="1" t="s">
        <v>102</v>
      </c>
    </row>
    <row r="580" spans="1:2">
      <c r="A580" s="200" t="s">
        <v>172</v>
      </c>
      <c r="B580" s="1" t="s">
        <v>102</v>
      </c>
    </row>
    <row r="581" spans="1:2">
      <c r="A581" s="200" t="s">
        <v>172</v>
      </c>
      <c r="B581" s="1" t="s">
        <v>102</v>
      </c>
    </row>
    <row r="582" spans="1:2">
      <c r="A582" s="200" t="s">
        <v>172</v>
      </c>
      <c r="B582" s="1" t="s">
        <v>102</v>
      </c>
    </row>
    <row r="583" spans="1:2">
      <c r="A583" s="200" t="s">
        <v>172</v>
      </c>
      <c r="B583" s="1" t="s">
        <v>102</v>
      </c>
    </row>
    <row r="584" spans="1:2">
      <c r="A584" s="200" t="s">
        <v>172</v>
      </c>
      <c r="B584" s="1" t="s">
        <v>102</v>
      </c>
    </row>
    <row r="585" spans="1:2">
      <c r="A585" s="200" t="s">
        <v>172</v>
      </c>
      <c r="B585" s="1" t="s">
        <v>102</v>
      </c>
    </row>
    <row r="586" spans="1:2">
      <c r="A586" s="200" t="s">
        <v>172</v>
      </c>
      <c r="B586" s="1" t="s">
        <v>102</v>
      </c>
    </row>
    <row r="587" spans="1:2">
      <c r="A587" s="200" t="s">
        <v>172</v>
      </c>
      <c r="B587" s="1" t="s">
        <v>102</v>
      </c>
    </row>
    <row r="588" spans="1:2">
      <c r="A588" s="200" t="s">
        <v>172</v>
      </c>
      <c r="B588" s="1" t="s">
        <v>102</v>
      </c>
    </row>
    <row r="589" spans="1:2">
      <c r="A589" s="200" t="s">
        <v>172</v>
      </c>
      <c r="B589" s="1" t="s">
        <v>102</v>
      </c>
    </row>
    <row r="590" spans="1:2">
      <c r="A590" s="200" t="s">
        <v>172</v>
      </c>
      <c r="B590" s="1" t="s">
        <v>102</v>
      </c>
    </row>
    <row r="591" spans="1:2">
      <c r="A591" s="200" t="s">
        <v>172</v>
      </c>
      <c r="B591" s="1" t="s">
        <v>102</v>
      </c>
    </row>
    <row r="592" spans="1:2">
      <c r="A592" s="200" t="s">
        <v>172</v>
      </c>
      <c r="B592" s="1" t="s">
        <v>102</v>
      </c>
    </row>
    <row r="593" spans="1:2">
      <c r="A593" s="200" t="s">
        <v>172</v>
      </c>
      <c r="B593" s="1" t="s">
        <v>102</v>
      </c>
    </row>
    <row r="594" spans="1:2">
      <c r="A594" s="200" t="s">
        <v>172</v>
      </c>
      <c r="B594" s="1" t="s">
        <v>102</v>
      </c>
    </row>
    <row r="595" spans="1:2">
      <c r="A595" s="200" t="s">
        <v>172</v>
      </c>
      <c r="B595" s="1" t="s">
        <v>102</v>
      </c>
    </row>
    <row r="596" spans="1:2">
      <c r="A596" s="200" t="s">
        <v>172</v>
      </c>
      <c r="B596" s="1" t="s">
        <v>102</v>
      </c>
    </row>
    <row r="597" spans="1:2">
      <c r="A597" s="200" t="s">
        <v>172</v>
      </c>
      <c r="B597" s="1" t="s">
        <v>102</v>
      </c>
    </row>
    <row r="598" spans="1:2">
      <c r="A598" s="200" t="s">
        <v>172</v>
      </c>
      <c r="B598" s="1" t="s">
        <v>102</v>
      </c>
    </row>
    <row r="599" spans="1:2">
      <c r="A599" s="200" t="s">
        <v>172</v>
      </c>
      <c r="B599" s="1" t="s">
        <v>102</v>
      </c>
    </row>
    <row r="600" spans="1:2">
      <c r="A600" s="200" t="s">
        <v>172</v>
      </c>
      <c r="B600" s="1" t="s">
        <v>102</v>
      </c>
    </row>
    <row r="601" spans="1:2">
      <c r="A601" s="200" t="s">
        <v>172</v>
      </c>
      <c r="B601" s="1" t="s">
        <v>102</v>
      </c>
    </row>
    <row r="602" spans="1:2">
      <c r="A602" s="200" t="s">
        <v>172</v>
      </c>
      <c r="B602" s="1" t="s">
        <v>102</v>
      </c>
    </row>
    <row r="603" spans="1:2">
      <c r="A603" s="200" t="s">
        <v>172</v>
      </c>
      <c r="B603" s="1" t="s">
        <v>102</v>
      </c>
    </row>
    <row r="604" spans="1:2">
      <c r="A604" s="200" t="s">
        <v>172</v>
      </c>
      <c r="B604" s="1" t="s">
        <v>102</v>
      </c>
    </row>
    <row r="605" spans="1:2">
      <c r="A605" s="200" t="s">
        <v>172</v>
      </c>
      <c r="B605" s="1" t="s">
        <v>102</v>
      </c>
    </row>
    <row r="606" spans="1:2">
      <c r="A606" s="200" t="s">
        <v>172</v>
      </c>
      <c r="B606" s="1" t="s">
        <v>102</v>
      </c>
    </row>
    <row r="607" spans="1:2">
      <c r="A607" s="200" t="s">
        <v>172</v>
      </c>
      <c r="B607" s="1" t="s">
        <v>102</v>
      </c>
    </row>
    <row r="608" spans="1:2">
      <c r="A608" s="200" t="s">
        <v>172</v>
      </c>
      <c r="B608" s="1" t="s">
        <v>102</v>
      </c>
    </row>
    <row r="609" spans="1:2">
      <c r="A609" s="200" t="s">
        <v>172</v>
      </c>
      <c r="B609" s="1" t="s">
        <v>102</v>
      </c>
    </row>
    <row r="610" spans="1:2">
      <c r="A610" s="200" t="s">
        <v>172</v>
      </c>
      <c r="B610" s="1" t="s">
        <v>102</v>
      </c>
    </row>
    <row r="611" spans="1:2">
      <c r="A611" s="200" t="s">
        <v>172</v>
      </c>
      <c r="B611" s="1" t="s">
        <v>102</v>
      </c>
    </row>
    <row r="612" spans="1:2">
      <c r="A612" s="200" t="s">
        <v>172</v>
      </c>
      <c r="B612" s="1" t="s">
        <v>102</v>
      </c>
    </row>
    <row r="613" spans="1:2">
      <c r="A613" s="200" t="s">
        <v>172</v>
      </c>
      <c r="B613" s="1" t="s">
        <v>102</v>
      </c>
    </row>
    <row r="614" spans="1:2">
      <c r="A614" s="200" t="s">
        <v>172</v>
      </c>
      <c r="B614" s="1" t="s">
        <v>102</v>
      </c>
    </row>
    <row r="615" spans="1:2">
      <c r="A615" s="200" t="s">
        <v>172</v>
      </c>
      <c r="B615" s="1" t="s">
        <v>102</v>
      </c>
    </row>
    <row r="616" spans="1:2">
      <c r="A616" s="200" t="s">
        <v>172</v>
      </c>
      <c r="B616" s="1" t="s">
        <v>102</v>
      </c>
    </row>
    <row r="617" spans="1:2">
      <c r="A617" s="200" t="s">
        <v>172</v>
      </c>
      <c r="B617" s="1" t="s">
        <v>102</v>
      </c>
    </row>
    <row r="618" spans="1:2">
      <c r="A618" s="200" t="s">
        <v>172</v>
      </c>
      <c r="B618" s="1" t="s">
        <v>102</v>
      </c>
    </row>
    <row r="619" spans="1:2">
      <c r="A619" s="200" t="s">
        <v>172</v>
      </c>
      <c r="B619" s="1" t="s">
        <v>102</v>
      </c>
    </row>
    <row r="620" spans="1:2">
      <c r="A620" s="200" t="s">
        <v>172</v>
      </c>
      <c r="B620" s="1" t="s">
        <v>102</v>
      </c>
    </row>
    <row r="621" spans="1:2">
      <c r="A621" s="200" t="s">
        <v>172</v>
      </c>
      <c r="B621" s="1" t="s">
        <v>102</v>
      </c>
    </row>
    <row r="622" spans="1:2">
      <c r="A622" s="200" t="s">
        <v>172</v>
      </c>
      <c r="B622" s="1" t="s">
        <v>102</v>
      </c>
    </row>
    <row r="623" spans="1:2">
      <c r="A623" s="200" t="s">
        <v>172</v>
      </c>
      <c r="B623" s="1" t="s">
        <v>102</v>
      </c>
    </row>
    <row r="624" spans="1:2">
      <c r="A624" s="200" t="s">
        <v>172</v>
      </c>
      <c r="B624" s="1" t="s">
        <v>102</v>
      </c>
    </row>
    <row r="625" spans="1:2">
      <c r="A625" s="200" t="s">
        <v>172</v>
      </c>
      <c r="B625" s="1" t="s">
        <v>102</v>
      </c>
    </row>
    <row r="626" spans="1:2">
      <c r="A626" s="200" t="s">
        <v>172</v>
      </c>
      <c r="B626" s="1" t="s">
        <v>102</v>
      </c>
    </row>
    <row r="627" spans="1:2">
      <c r="A627" s="200" t="s">
        <v>172</v>
      </c>
      <c r="B627" s="1" t="s">
        <v>102</v>
      </c>
    </row>
    <row r="628" spans="1:2">
      <c r="A628" s="200" t="s">
        <v>172</v>
      </c>
      <c r="B628" s="1" t="s">
        <v>102</v>
      </c>
    </row>
    <row r="629" spans="1:2">
      <c r="A629" s="200" t="s">
        <v>172</v>
      </c>
      <c r="B629" s="1" t="s">
        <v>102</v>
      </c>
    </row>
    <row r="630" spans="1:2">
      <c r="A630" s="200" t="s">
        <v>172</v>
      </c>
      <c r="B630" s="1" t="s">
        <v>102</v>
      </c>
    </row>
    <row r="631" spans="1:2">
      <c r="A631" s="200" t="s">
        <v>172</v>
      </c>
      <c r="B631" s="1" t="s">
        <v>102</v>
      </c>
    </row>
    <row r="632" spans="1:2">
      <c r="A632" s="200" t="s">
        <v>172</v>
      </c>
      <c r="B632" s="1" t="s">
        <v>102</v>
      </c>
    </row>
    <row r="633" spans="1:2">
      <c r="A633" s="200" t="s">
        <v>172</v>
      </c>
      <c r="B633" s="1" t="s">
        <v>102</v>
      </c>
    </row>
    <row r="634" spans="1:2">
      <c r="A634" s="200" t="s">
        <v>172</v>
      </c>
      <c r="B634" s="1" t="s">
        <v>102</v>
      </c>
    </row>
    <row r="635" spans="1:2">
      <c r="A635" s="200" t="s">
        <v>172</v>
      </c>
      <c r="B635" s="1" t="s">
        <v>102</v>
      </c>
    </row>
    <row r="636" spans="1:2">
      <c r="A636" s="200" t="s">
        <v>172</v>
      </c>
      <c r="B636" s="1" t="s">
        <v>102</v>
      </c>
    </row>
    <row r="637" spans="1:2">
      <c r="A637" s="200" t="s">
        <v>172</v>
      </c>
      <c r="B637" s="1" t="s">
        <v>102</v>
      </c>
    </row>
    <row r="638" spans="1:2">
      <c r="A638" s="200" t="s">
        <v>172</v>
      </c>
      <c r="B638" s="1" t="s">
        <v>102</v>
      </c>
    </row>
    <row r="639" spans="1:2">
      <c r="A639" s="200" t="s">
        <v>172</v>
      </c>
      <c r="B639" s="1" t="s">
        <v>102</v>
      </c>
    </row>
    <row r="640" spans="1:2">
      <c r="A640" s="200" t="s">
        <v>172</v>
      </c>
      <c r="B640" s="1" t="s">
        <v>102</v>
      </c>
    </row>
    <row r="641" spans="1:2">
      <c r="A641" s="200" t="s">
        <v>172</v>
      </c>
      <c r="B641" s="1" t="s">
        <v>102</v>
      </c>
    </row>
    <row r="642" spans="1:2">
      <c r="A642" s="200" t="s">
        <v>172</v>
      </c>
      <c r="B642" s="1" t="s">
        <v>102</v>
      </c>
    </row>
    <row r="643" spans="1:2">
      <c r="A643" s="200" t="s">
        <v>172</v>
      </c>
      <c r="B643" s="1" t="s">
        <v>102</v>
      </c>
    </row>
    <row r="644" spans="1:2">
      <c r="A644" s="200" t="s">
        <v>172</v>
      </c>
      <c r="B644" s="1" t="s">
        <v>102</v>
      </c>
    </row>
    <row r="645" spans="1:2">
      <c r="A645" s="200" t="s">
        <v>172</v>
      </c>
      <c r="B645" s="1" t="s">
        <v>102</v>
      </c>
    </row>
    <row r="646" spans="1:2">
      <c r="A646" s="200" t="s">
        <v>172</v>
      </c>
      <c r="B646" s="1" t="s">
        <v>102</v>
      </c>
    </row>
    <row r="647" spans="1:2">
      <c r="A647" s="200" t="s">
        <v>172</v>
      </c>
      <c r="B647" s="1" t="s">
        <v>102</v>
      </c>
    </row>
    <row r="648" spans="1:2">
      <c r="A648" s="200" t="s">
        <v>172</v>
      </c>
      <c r="B648" s="1" t="s">
        <v>102</v>
      </c>
    </row>
    <row r="649" spans="1:2">
      <c r="A649" s="200" t="s">
        <v>172</v>
      </c>
      <c r="B649" s="1" t="s">
        <v>102</v>
      </c>
    </row>
    <row r="650" spans="1:2">
      <c r="A650" s="200" t="s">
        <v>172</v>
      </c>
      <c r="B650" s="1" t="s">
        <v>102</v>
      </c>
    </row>
    <row r="651" spans="1:2">
      <c r="A651" s="200" t="s">
        <v>172</v>
      </c>
      <c r="B651" s="1" t="s">
        <v>102</v>
      </c>
    </row>
    <row r="652" spans="1:2">
      <c r="A652" s="200" t="s">
        <v>172</v>
      </c>
      <c r="B652" s="1" t="s">
        <v>102</v>
      </c>
    </row>
    <row r="653" spans="1:2">
      <c r="A653" s="200" t="s">
        <v>172</v>
      </c>
      <c r="B653" s="1" t="s">
        <v>102</v>
      </c>
    </row>
    <row r="654" spans="1:2">
      <c r="A654" s="200" t="s">
        <v>172</v>
      </c>
      <c r="B654" s="1" t="s">
        <v>102</v>
      </c>
    </row>
    <row r="655" spans="1:2">
      <c r="A655" s="200" t="s">
        <v>172</v>
      </c>
      <c r="B655" s="1" t="s">
        <v>102</v>
      </c>
    </row>
    <row r="656" spans="1:2">
      <c r="A656" s="200" t="s">
        <v>172</v>
      </c>
      <c r="B656" s="1" t="s">
        <v>102</v>
      </c>
    </row>
    <row r="657" spans="1:2">
      <c r="A657" s="200" t="s">
        <v>172</v>
      </c>
      <c r="B657" s="1" t="s">
        <v>102</v>
      </c>
    </row>
    <row r="658" spans="1:2">
      <c r="A658" s="200" t="s">
        <v>172</v>
      </c>
      <c r="B658" s="1" t="s">
        <v>102</v>
      </c>
    </row>
    <row r="659" spans="1:2">
      <c r="A659" s="200" t="s">
        <v>172</v>
      </c>
      <c r="B659" s="1" t="s">
        <v>102</v>
      </c>
    </row>
    <row r="660" spans="1:2">
      <c r="A660" s="200" t="s">
        <v>172</v>
      </c>
      <c r="B660" s="1" t="s">
        <v>102</v>
      </c>
    </row>
    <row r="661" spans="1:2">
      <c r="A661" s="200" t="s">
        <v>172</v>
      </c>
      <c r="B661" s="1" t="s">
        <v>102</v>
      </c>
    </row>
    <row r="662" spans="1:2">
      <c r="A662" s="200" t="s">
        <v>172</v>
      </c>
      <c r="B662" s="1" t="s">
        <v>102</v>
      </c>
    </row>
    <row r="663" spans="1:2">
      <c r="A663" s="200" t="s">
        <v>172</v>
      </c>
      <c r="B663" s="1" t="s">
        <v>102</v>
      </c>
    </row>
    <row r="664" spans="1:2">
      <c r="A664" s="200" t="s">
        <v>172</v>
      </c>
      <c r="B664" s="1" t="s">
        <v>102</v>
      </c>
    </row>
    <row r="665" spans="1:2">
      <c r="A665" s="200" t="s">
        <v>172</v>
      </c>
      <c r="B665" s="1" t="s">
        <v>102</v>
      </c>
    </row>
    <row r="666" spans="1:2">
      <c r="A666" s="200" t="s">
        <v>172</v>
      </c>
      <c r="B666" s="1" t="s">
        <v>102</v>
      </c>
    </row>
    <row r="667" spans="1:2">
      <c r="A667" s="200" t="s">
        <v>172</v>
      </c>
      <c r="B667" s="1" t="s">
        <v>102</v>
      </c>
    </row>
    <row r="668" spans="1:2">
      <c r="A668" s="200" t="s">
        <v>172</v>
      </c>
      <c r="B668" s="1" t="s">
        <v>102</v>
      </c>
    </row>
    <row r="669" spans="1:2">
      <c r="A669" s="200" t="s">
        <v>172</v>
      </c>
      <c r="B669" s="1" t="s">
        <v>102</v>
      </c>
    </row>
    <row r="670" spans="1:2">
      <c r="A670" s="200" t="s">
        <v>172</v>
      </c>
      <c r="B670" s="1" t="s">
        <v>102</v>
      </c>
    </row>
    <row r="671" spans="1:2">
      <c r="A671" s="200" t="s">
        <v>172</v>
      </c>
      <c r="B671" s="1" t="s">
        <v>102</v>
      </c>
    </row>
    <row r="672" spans="1:2">
      <c r="A672" s="200" t="s">
        <v>172</v>
      </c>
      <c r="B672" s="1" t="s">
        <v>102</v>
      </c>
    </row>
    <row r="673" spans="1:2">
      <c r="A673" s="200" t="s">
        <v>172</v>
      </c>
      <c r="B673" s="1" t="s">
        <v>102</v>
      </c>
    </row>
    <row r="674" spans="1:2">
      <c r="A674" s="200" t="s">
        <v>172</v>
      </c>
      <c r="B674" s="1" t="s">
        <v>102</v>
      </c>
    </row>
    <row r="675" spans="1:2">
      <c r="A675" s="200" t="s">
        <v>172</v>
      </c>
      <c r="B675" s="1" t="s">
        <v>102</v>
      </c>
    </row>
    <row r="676" spans="1:2">
      <c r="A676" s="200" t="s">
        <v>172</v>
      </c>
      <c r="B676" s="1" t="s">
        <v>102</v>
      </c>
    </row>
    <row r="677" spans="1:2">
      <c r="A677" s="200" t="s">
        <v>172</v>
      </c>
      <c r="B677" s="1" t="s">
        <v>102</v>
      </c>
    </row>
    <row r="678" spans="1:2">
      <c r="A678" s="200" t="s">
        <v>172</v>
      </c>
      <c r="B678" s="1" t="s">
        <v>102</v>
      </c>
    </row>
    <row r="679" spans="1:2">
      <c r="A679" s="200" t="s">
        <v>172</v>
      </c>
      <c r="B679" s="1" t="s">
        <v>102</v>
      </c>
    </row>
    <row r="680" spans="1:2">
      <c r="A680" s="200" t="s">
        <v>172</v>
      </c>
      <c r="B680" s="1" t="s">
        <v>102</v>
      </c>
    </row>
    <row r="681" spans="1:2">
      <c r="A681" s="200" t="s">
        <v>172</v>
      </c>
      <c r="B681" s="1" t="s">
        <v>102</v>
      </c>
    </row>
    <row r="682" spans="1:2">
      <c r="A682" s="200" t="s">
        <v>172</v>
      </c>
      <c r="B682" s="1" t="s">
        <v>102</v>
      </c>
    </row>
    <row r="683" spans="1:2">
      <c r="A683" s="200" t="s">
        <v>172</v>
      </c>
      <c r="B683" s="1" t="s">
        <v>102</v>
      </c>
    </row>
    <row r="684" spans="1:2">
      <c r="A684" s="200" t="s">
        <v>172</v>
      </c>
      <c r="B684" s="1" t="s">
        <v>102</v>
      </c>
    </row>
    <row r="685" spans="1:2">
      <c r="A685" s="200" t="s">
        <v>172</v>
      </c>
      <c r="B685" s="1" t="s">
        <v>102</v>
      </c>
    </row>
    <row r="686" spans="1:2">
      <c r="A686" s="200" t="s">
        <v>172</v>
      </c>
      <c r="B686" s="1" t="s">
        <v>102</v>
      </c>
    </row>
    <row r="687" spans="1:2">
      <c r="A687" s="200" t="s">
        <v>172</v>
      </c>
      <c r="B687" s="1" t="s">
        <v>102</v>
      </c>
    </row>
    <row r="688" spans="1:2">
      <c r="A688" s="200" t="s">
        <v>172</v>
      </c>
      <c r="B688" s="1" t="s">
        <v>102</v>
      </c>
    </row>
    <row r="689" spans="1:2">
      <c r="A689" s="200" t="s">
        <v>172</v>
      </c>
      <c r="B689" s="1" t="s">
        <v>102</v>
      </c>
    </row>
    <row r="690" spans="1:2">
      <c r="A690" s="200" t="s">
        <v>172</v>
      </c>
      <c r="B690" s="1" t="s">
        <v>102</v>
      </c>
    </row>
    <row r="691" spans="1:2">
      <c r="A691" s="200" t="s">
        <v>172</v>
      </c>
      <c r="B691" s="1" t="s">
        <v>102</v>
      </c>
    </row>
    <row r="692" spans="1:2">
      <c r="A692" s="200" t="s">
        <v>172</v>
      </c>
      <c r="B692" s="1" t="s">
        <v>102</v>
      </c>
    </row>
    <row r="693" spans="1:2">
      <c r="A693" s="200" t="s">
        <v>172</v>
      </c>
      <c r="B693" s="1" t="s">
        <v>102</v>
      </c>
    </row>
    <row r="694" spans="1:2">
      <c r="A694" s="200" t="s">
        <v>172</v>
      </c>
      <c r="B694" s="1" t="s">
        <v>102</v>
      </c>
    </row>
    <row r="695" spans="1:2">
      <c r="A695" s="200" t="s">
        <v>172</v>
      </c>
      <c r="B695" s="1" t="s">
        <v>102</v>
      </c>
    </row>
    <row r="696" spans="1:2">
      <c r="A696" s="200" t="s">
        <v>172</v>
      </c>
      <c r="B696" s="1" t="s">
        <v>102</v>
      </c>
    </row>
    <row r="697" spans="1:2">
      <c r="A697" s="200" t="s">
        <v>172</v>
      </c>
      <c r="B697" s="1" t="s">
        <v>102</v>
      </c>
    </row>
    <row r="698" spans="1:2">
      <c r="A698" s="200" t="s">
        <v>172</v>
      </c>
      <c r="B698" s="1" t="s">
        <v>102</v>
      </c>
    </row>
    <row r="699" spans="1:2">
      <c r="A699" s="200" t="s">
        <v>172</v>
      </c>
      <c r="B699" s="1" t="s">
        <v>102</v>
      </c>
    </row>
    <row r="700" spans="1:2">
      <c r="A700" s="200" t="s">
        <v>172</v>
      </c>
      <c r="B700" s="1" t="s">
        <v>102</v>
      </c>
    </row>
    <row r="701" spans="1:2">
      <c r="A701" s="200" t="s">
        <v>172</v>
      </c>
      <c r="B701" s="1" t="s">
        <v>102</v>
      </c>
    </row>
    <row r="702" spans="1:2">
      <c r="A702" s="200" t="s">
        <v>172</v>
      </c>
      <c r="B702" s="1" t="s">
        <v>102</v>
      </c>
    </row>
    <row r="703" spans="1:2">
      <c r="A703" s="200" t="s">
        <v>172</v>
      </c>
      <c r="B703" s="1" t="s">
        <v>102</v>
      </c>
    </row>
    <row r="704" spans="1:2">
      <c r="A704" s="200" t="s">
        <v>172</v>
      </c>
      <c r="B704" s="1" t="s">
        <v>102</v>
      </c>
    </row>
    <row r="705" spans="1:2">
      <c r="A705" s="200" t="s">
        <v>172</v>
      </c>
      <c r="B705" s="1" t="s">
        <v>102</v>
      </c>
    </row>
    <row r="706" spans="1:2">
      <c r="A706" s="200" t="s">
        <v>172</v>
      </c>
      <c r="B706" s="1" t="s">
        <v>102</v>
      </c>
    </row>
    <row r="707" spans="1:2">
      <c r="A707" s="200" t="s">
        <v>172</v>
      </c>
      <c r="B707" s="1" t="s">
        <v>102</v>
      </c>
    </row>
    <row r="708" spans="1:2">
      <c r="A708" s="200" t="s">
        <v>172</v>
      </c>
      <c r="B708" s="1" t="s">
        <v>102</v>
      </c>
    </row>
    <row r="709" spans="1:2">
      <c r="A709" s="200" t="s">
        <v>172</v>
      </c>
      <c r="B709" s="1" t="s">
        <v>102</v>
      </c>
    </row>
    <row r="710" spans="1:2">
      <c r="A710" s="200" t="s">
        <v>172</v>
      </c>
      <c r="B710" s="1" t="s">
        <v>102</v>
      </c>
    </row>
    <row r="711" spans="1:2">
      <c r="A711" s="200" t="s">
        <v>172</v>
      </c>
      <c r="B711" s="1" t="s">
        <v>102</v>
      </c>
    </row>
    <row r="712" spans="1:2">
      <c r="A712" s="200" t="s">
        <v>172</v>
      </c>
      <c r="B712" s="1" t="s">
        <v>102</v>
      </c>
    </row>
    <row r="713" spans="1:2">
      <c r="A713" s="200" t="s">
        <v>172</v>
      </c>
      <c r="B713" s="1" t="s">
        <v>102</v>
      </c>
    </row>
    <row r="714" spans="1:2">
      <c r="A714" s="200" t="s">
        <v>172</v>
      </c>
      <c r="B714" s="1" t="s">
        <v>102</v>
      </c>
    </row>
    <row r="715" spans="1:2">
      <c r="A715" s="200" t="s">
        <v>172</v>
      </c>
      <c r="B715" s="1" t="s">
        <v>102</v>
      </c>
    </row>
    <row r="716" spans="1:2">
      <c r="A716" s="200" t="s">
        <v>172</v>
      </c>
      <c r="B716" s="1" t="s">
        <v>102</v>
      </c>
    </row>
    <row r="717" spans="1:2">
      <c r="A717" s="200" t="s">
        <v>172</v>
      </c>
      <c r="B717" s="1" t="s">
        <v>102</v>
      </c>
    </row>
    <row r="718" spans="1:2">
      <c r="A718" s="200" t="s">
        <v>172</v>
      </c>
      <c r="B718" s="1" t="s">
        <v>102</v>
      </c>
    </row>
    <row r="719" spans="1:2">
      <c r="A719" s="200" t="s">
        <v>172</v>
      </c>
      <c r="B719" s="1" t="s">
        <v>102</v>
      </c>
    </row>
    <row r="720" spans="1:2">
      <c r="A720" s="200" t="s">
        <v>172</v>
      </c>
      <c r="B720" s="1" t="s">
        <v>102</v>
      </c>
    </row>
    <row r="721" spans="1:2">
      <c r="A721" s="200" t="s">
        <v>172</v>
      </c>
      <c r="B721" s="1" t="s">
        <v>102</v>
      </c>
    </row>
    <row r="722" spans="1:2">
      <c r="A722" s="200" t="s">
        <v>172</v>
      </c>
      <c r="B722" s="1" t="s">
        <v>102</v>
      </c>
    </row>
    <row r="723" spans="1:2">
      <c r="A723" s="200" t="s">
        <v>172</v>
      </c>
      <c r="B723" s="1" t="s">
        <v>102</v>
      </c>
    </row>
    <row r="724" spans="1:2">
      <c r="A724" s="200" t="s">
        <v>172</v>
      </c>
      <c r="B724" s="1" t="s">
        <v>102</v>
      </c>
    </row>
    <row r="725" spans="1:2">
      <c r="A725" s="200" t="s">
        <v>172</v>
      </c>
      <c r="B725" s="1" t="s">
        <v>102</v>
      </c>
    </row>
    <row r="726" spans="1:2">
      <c r="A726" s="200" t="s">
        <v>172</v>
      </c>
      <c r="B726" s="1" t="s">
        <v>102</v>
      </c>
    </row>
    <row r="727" spans="1:2">
      <c r="A727" s="200" t="s">
        <v>172</v>
      </c>
      <c r="B727" s="1" t="s">
        <v>102</v>
      </c>
    </row>
    <row r="728" spans="1:2">
      <c r="A728" s="200" t="s">
        <v>172</v>
      </c>
      <c r="B728" s="1" t="s">
        <v>102</v>
      </c>
    </row>
    <row r="729" spans="1:2">
      <c r="A729" s="200" t="s">
        <v>172</v>
      </c>
      <c r="B729" s="1" t="s">
        <v>102</v>
      </c>
    </row>
    <row r="730" spans="1:2">
      <c r="A730" s="200" t="s">
        <v>172</v>
      </c>
      <c r="B730" s="1" t="s">
        <v>102</v>
      </c>
    </row>
    <row r="731" spans="1:2">
      <c r="A731" s="200" t="s">
        <v>172</v>
      </c>
      <c r="B731" s="1" t="s">
        <v>102</v>
      </c>
    </row>
    <row r="732" spans="1:2">
      <c r="A732" s="200" t="s">
        <v>172</v>
      </c>
      <c r="B732" s="1" t="s">
        <v>102</v>
      </c>
    </row>
    <row r="733" spans="1:2">
      <c r="A733" s="200" t="s">
        <v>172</v>
      </c>
      <c r="B733" s="1" t="s">
        <v>102</v>
      </c>
    </row>
    <row r="734" spans="1:2">
      <c r="A734" s="200" t="s">
        <v>172</v>
      </c>
      <c r="B734" s="1" t="s">
        <v>102</v>
      </c>
    </row>
    <row r="735" spans="1:2">
      <c r="A735" s="200" t="s">
        <v>172</v>
      </c>
      <c r="B735" s="1" t="s">
        <v>102</v>
      </c>
    </row>
    <row r="736" spans="1:2">
      <c r="A736" s="200" t="s">
        <v>172</v>
      </c>
      <c r="B736" s="1" t="s">
        <v>102</v>
      </c>
    </row>
    <row r="737" spans="1:2">
      <c r="A737" s="200" t="s">
        <v>172</v>
      </c>
      <c r="B737" s="1" t="s">
        <v>102</v>
      </c>
    </row>
    <row r="738" spans="1:2">
      <c r="A738" s="200" t="s">
        <v>172</v>
      </c>
      <c r="B738" s="1" t="s">
        <v>102</v>
      </c>
    </row>
    <row r="739" spans="1:2">
      <c r="A739" s="200" t="s">
        <v>172</v>
      </c>
      <c r="B739" s="1" t="s">
        <v>102</v>
      </c>
    </row>
    <row r="740" spans="1:2">
      <c r="A740" s="200" t="s">
        <v>172</v>
      </c>
      <c r="B740" s="1" t="s">
        <v>102</v>
      </c>
    </row>
    <row r="741" spans="1:2">
      <c r="A741" s="200" t="s">
        <v>172</v>
      </c>
      <c r="B741" s="1" t="s">
        <v>102</v>
      </c>
    </row>
    <row r="742" spans="1:2">
      <c r="A742" s="200" t="s">
        <v>172</v>
      </c>
      <c r="B742" s="1" t="s">
        <v>102</v>
      </c>
    </row>
    <row r="743" spans="1:2">
      <c r="A743" s="200" t="s">
        <v>172</v>
      </c>
      <c r="B743" s="1" t="s">
        <v>102</v>
      </c>
    </row>
    <row r="744" spans="1:2">
      <c r="A744" s="200" t="s">
        <v>172</v>
      </c>
      <c r="B744" s="1" t="s">
        <v>102</v>
      </c>
    </row>
    <row r="745" spans="1:2">
      <c r="A745" s="200" t="s">
        <v>172</v>
      </c>
      <c r="B745" s="1" t="s">
        <v>102</v>
      </c>
    </row>
    <row r="746" spans="1:2">
      <c r="A746" s="200" t="s">
        <v>172</v>
      </c>
      <c r="B746" s="1" t="s">
        <v>102</v>
      </c>
    </row>
    <row r="747" spans="1:2">
      <c r="A747" s="200" t="s">
        <v>172</v>
      </c>
      <c r="B747" s="1" t="s">
        <v>102</v>
      </c>
    </row>
    <row r="748" spans="1:2">
      <c r="A748" s="200" t="s">
        <v>172</v>
      </c>
      <c r="B748" s="1" t="s">
        <v>102</v>
      </c>
    </row>
    <row r="749" spans="1:2">
      <c r="A749" s="200" t="s">
        <v>172</v>
      </c>
      <c r="B749" s="1" t="s">
        <v>102</v>
      </c>
    </row>
    <row r="750" spans="1:2">
      <c r="A750" s="200" t="s">
        <v>172</v>
      </c>
      <c r="B750" s="1" t="s">
        <v>102</v>
      </c>
    </row>
    <row r="751" spans="1:2">
      <c r="A751" s="200" t="s">
        <v>172</v>
      </c>
      <c r="B751" s="1" t="s">
        <v>102</v>
      </c>
    </row>
    <row r="752" spans="1:2">
      <c r="A752" s="200" t="s">
        <v>172</v>
      </c>
      <c r="B752" s="1" t="s">
        <v>102</v>
      </c>
    </row>
    <row r="753" spans="1:2">
      <c r="A753" s="200" t="s">
        <v>172</v>
      </c>
      <c r="B753" s="1" t="s">
        <v>102</v>
      </c>
    </row>
    <row r="754" spans="1:2">
      <c r="A754" s="200" t="s">
        <v>172</v>
      </c>
      <c r="B754" s="1" t="s">
        <v>102</v>
      </c>
    </row>
    <row r="755" spans="1:2">
      <c r="A755" s="200" t="s">
        <v>172</v>
      </c>
      <c r="B755" s="1" t="s">
        <v>102</v>
      </c>
    </row>
    <row r="756" spans="1:2">
      <c r="A756" s="200" t="s">
        <v>172</v>
      </c>
      <c r="B756" s="1" t="s">
        <v>102</v>
      </c>
    </row>
    <row r="757" spans="1:2">
      <c r="A757" s="200" t="s">
        <v>172</v>
      </c>
      <c r="B757" s="1" t="s">
        <v>102</v>
      </c>
    </row>
    <row r="758" spans="1:2">
      <c r="A758" s="200" t="s">
        <v>172</v>
      </c>
      <c r="B758" s="1" t="s">
        <v>102</v>
      </c>
    </row>
    <row r="759" spans="1:2">
      <c r="A759" s="200" t="s">
        <v>172</v>
      </c>
      <c r="B759" s="1" t="s">
        <v>102</v>
      </c>
    </row>
    <row r="760" spans="1:2">
      <c r="A760" s="200" t="s">
        <v>172</v>
      </c>
      <c r="B760" s="1" t="s">
        <v>102</v>
      </c>
    </row>
    <row r="761" spans="1:2">
      <c r="A761" s="200" t="s">
        <v>172</v>
      </c>
      <c r="B761" s="1" t="s">
        <v>102</v>
      </c>
    </row>
    <row r="762" spans="1:2">
      <c r="A762" s="200" t="s">
        <v>172</v>
      </c>
      <c r="B762" s="1" t="s">
        <v>102</v>
      </c>
    </row>
    <row r="763" spans="1:2">
      <c r="A763" s="200" t="s">
        <v>172</v>
      </c>
      <c r="B763" s="1" t="s">
        <v>102</v>
      </c>
    </row>
    <row r="764" spans="1:2">
      <c r="A764" s="200" t="s">
        <v>172</v>
      </c>
      <c r="B764" s="1" t="s">
        <v>102</v>
      </c>
    </row>
    <row r="765" spans="1:2">
      <c r="A765" s="200" t="s">
        <v>172</v>
      </c>
      <c r="B765" s="1" t="s">
        <v>102</v>
      </c>
    </row>
    <row r="766" spans="1:2">
      <c r="A766" s="200" t="s">
        <v>172</v>
      </c>
      <c r="B766" s="1" t="s">
        <v>102</v>
      </c>
    </row>
    <row r="767" spans="1:2">
      <c r="A767" s="200" t="s">
        <v>172</v>
      </c>
      <c r="B767" s="1" t="s">
        <v>102</v>
      </c>
    </row>
    <row r="768" spans="1:2">
      <c r="A768" s="200" t="s">
        <v>172</v>
      </c>
      <c r="B768" s="1" t="s">
        <v>102</v>
      </c>
    </row>
    <row r="769" spans="1:2">
      <c r="A769" s="200" t="s">
        <v>172</v>
      </c>
      <c r="B769" s="1" t="s">
        <v>102</v>
      </c>
    </row>
    <row r="770" spans="1:2">
      <c r="A770" s="200" t="s">
        <v>172</v>
      </c>
      <c r="B770" s="1" t="s">
        <v>102</v>
      </c>
    </row>
    <row r="771" spans="1:2">
      <c r="A771" s="200" t="s">
        <v>172</v>
      </c>
      <c r="B771" s="1" t="s">
        <v>102</v>
      </c>
    </row>
    <row r="772" spans="1:2">
      <c r="A772" s="200" t="s">
        <v>172</v>
      </c>
      <c r="B772" s="1" t="s">
        <v>102</v>
      </c>
    </row>
    <row r="773" spans="1:2">
      <c r="A773" s="200" t="s">
        <v>172</v>
      </c>
      <c r="B773" s="1" t="s">
        <v>102</v>
      </c>
    </row>
    <row r="774" spans="1:2">
      <c r="A774" s="200" t="s">
        <v>172</v>
      </c>
      <c r="B774" s="1" t="s">
        <v>102</v>
      </c>
    </row>
    <row r="775" spans="1:2">
      <c r="A775" s="200" t="s">
        <v>172</v>
      </c>
      <c r="B775" s="1" t="s">
        <v>102</v>
      </c>
    </row>
    <row r="776" spans="1:2">
      <c r="A776" s="200" t="s">
        <v>172</v>
      </c>
      <c r="B776" s="1" t="s">
        <v>102</v>
      </c>
    </row>
    <row r="777" spans="1:2">
      <c r="A777" s="200" t="s">
        <v>172</v>
      </c>
      <c r="B777" s="1" t="s">
        <v>102</v>
      </c>
    </row>
    <row r="778" spans="1:2">
      <c r="A778" s="200" t="s">
        <v>172</v>
      </c>
      <c r="B778" s="1" t="s">
        <v>102</v>
      </c>
    </row>
    <row r="779" spans="1:2">
      <c r="A779" s="200" t="s">
        <v>172</v>
      </c>
      <c r="B779" s="1" t="s">
        <v>102</v>
      </c>
    </row>
    <row r="780" spans="1:2">
      <c r="A780" s="200" t="s">
        <v>172</v>
      </c>
      <c r="B780" s="1" t="s">
        <v>102</v>
      </c>
    </row>
    <row r="781" spans="1:2">
      <c r="A781" s="200" t="s">
        <v>172</v>
      </c>
      <c r="B781" s="1" t="s">
        <v>102</v>
      </c>
    </row>
    <row r="782" spans="1:2">
      <c r="A782" s="200" t="s">
        <v>172</v>
      </c>
      <c r="B782" s="1" t="s">
        <v>102</v>
      </c>
    </row>
    <row r="783" spans="1:2">
      <c r="A783" s="200" t="s">
        <v>172</v>
      </c>
      <c r="B783" s="1" t="s">
        <v>102</v>
      </c>
    </row>
    <row r="784" spans="1:2">
      <c r="A784" s="200" t="s">
        <v>172</v>
      </c>
      <c r="B784" s="1" t="s">
        <v>102</v>
      </c>
    </row>
    <row r="785" spans="1:2">
      <c r="A785" s="200" t="s">
        <v>172</v>
      </c>
      <c r="B785" s="1" t="s">
        <v>102</v>
      </c>
    </row>
    <row r="786" spans="1:2">
      <c r="A786" s="200" t="s">
        <v>172</v>
      </c>
      <c r="B786" s="1" t="s">
        <v>102</v>
      </c>
    </row>
    <row r="787" spans="1:2">
      <c r="A787" s="200" t="s">
        <v>172</v>
      </c>
      <c r="B787" s="1" t="s">
        <v>102</v>
      </c>
    </row>
    <row r="788" spans="1:2">
      <c r="A788" s="200" t="s">
        <v>172</v>
      </c>
      <c r="B788" s="1" t="s">
        <v>102</v>
      </c>
    </row>
    <row r="789" spans="1:2">
      <c r="A789" s="200" t="s">
        <v>172</v>
      </c>
      <c r="B789" s="1" t="s">
        <v>102</v>
      </c>
    </row>
    <row r="790" spans="1:2">
      <c r="A790" s="200" t="s">
        <v>172</v>
      </c>
      <c r="B790" s="1" t="s">
        <v>102</v>
      </c>
    </row>
    <row r="791" spans="1:2">
      <c r="A791" s="200" t="s">
        <v>172</v>
      </c>
      <c r="B791" s="1" t="s">
        <v>102</v>
      </c>
    </row>
    <row r="792" spans="1:2">
      <c r="A792" s="200" t="s">
        <v>172</v>
      </c>
      <c r="B792" s="1" t="s">
        <v>102</v>
      </c>
    </row>
    <row r="793" spans="1:2">
      <c r="A793" s="200" t="s">
        <v>172</v>
      </c>
      <c r="B793" s="1" t="s">
        <v>102</v>
      </c>
    </row>
    <row r="794" spans="1:2">
      <c r="A794" s="200" t="s">
        <v>172</v>
      </c>
      <c r="B794" s="1" t="s">
        <v>102</v>
      </c>
    </row>
    <row r="795" spans="1:2">
      <c r="A795" s="200" t="s">
        <v>172</v>
      </c>
      <c r="B795" s="1" t="s">
        <v>102</v>
      </c>
    </row>
    <row r="796" spans="1:2">
      <c r="A796" s="200" t="s">
        <v>172</v>
      </c>
      <c r="B796" s="1" t="s">
        <v>102</v>
      </c>
    </row>
    <row r="797" spans="1:2">
      <c r="A797" s="200" t="s">
        <v>172</v>
      </c>
      <c r="B797" s="1" t="s">
        <v>102</v>
      </c>
    </row>
    <row r="798" spans="1:2">
      <c r="A798" s="200" t="s">
        <v>172</v>
      </c>
      <c r="B798" s="1" t="s">
        <v>102</v>
      </c>
    </row>
    <row r="799" spans="1:2">
      <c r="A799" s="200" t="s">
        <v>172</v>
      </c>
      <c r="B799" s="1" t="s">
        <v>102</v>
      </c>
    </row>
    <row r="800" spans="1:2">
      <c r="A800" s="200" t="s">
        <v>172</v>
      </c>
      <c r="B800" s="1" t="s">
        <v>102</v>
      </c>
    </row>
    <row r="801" spans="1:2">
      <c r="A801" s="200" t="s">
        <v>172</v>
      </c>
      <c r="B801" s="1" t="s">
        <v>102</v>
      </c>
    </row>
    <row r="802" spans="1:2">
      <c r="A802" s="200" t="s">
        <v>172</v>
      </c>
      <c r="B802" s="1" t="s">
        <v>102</v>
      </c>
    </row>
    <row r="803" spans="1:2">
      <c r="A803" s="200" t="s">
        <v>172</v>
      </c>
      <c r="B803" s="1" t="s">
        <v>102</v>
      </c>
    </row>
    <row r="804" spans="1:2">
      <c r="A804" s="200" t="s">
        <v>172</v>
      </c>
      <c r="B804" s="1" t="s">
        <v>102</v>
      </c>
    </row>
    <row r="805" spans="1:2">
      <c r="A805" s="200" t="s">
        <v>172</v>
      </c>
      <c r="B805" s="1" t="s">
        <v>102</v>
      </c>
    </row>
    <row r="806" spans="1:2">
      <c r="A806" s="200" t="s">
        <v>172</v>
      </c>
      <c r="B806" s="1" t="s">
        <v>102</v>
      </c>
    </row>
    <row r="807" spans="1:2">
      <c r="A807" s="200" t="s">
        <v>172</v>
      </c>
      <c r="B807" s="1" t="s">
        <v>102</v>
      </c>
    </row>
    <row r="808" spans="1:2">
      <c r="A808" s="200" t="s">
        <v>172</v>
      </c>
      <c r="B808" s="1" t="s">
        <v>102</v>
      </c>
    </row>
    <row r="809" spans="1:2">
      <c r="A809" s="200" t="s">
        <v>172</v>
      </c>
      <c r="B809" s="1" t="s">
        <v>102</v>
      </c>
    </row>
    <row r="810" spans="1:2">
      <c r="A810" s="200" t="s">
        <v>172</v>
      </c>
      <c r="B810" s="1" t="s">
        <v>102</v>
      </c>
    </row>
    <row r="811" spans="1:2">
      <c r="A811" s="200" t="s">
        <v>172</v>
      </c>
      <c r="B811" s="1" t="s">
        <v>102</v>
      </c>
    </row>
    <row r="812" spans="1:2">
      <c r="A812" s="200" t="s">
        <v>172</v>
      </c>
      <c r="B812" s="1" t="s">
        <v>102</v>
      </c>
    </row>
    <row r="813" spans="1:2">
      <c r="A813" s="200" t="s">
        <v>172</v>
      </c>
      <c r="B813" s="1" t="s">
        <v>102</v>
      </c>
    </row>
    <row r="814" spans="1:2">
      <c r="A814" s="200" t="s">
        <v>172</v>
      </c>
      <c r="B814" s="1" t="s">
        <v>102</v>
      </c>
    </row>
    <row r="815" spans="1:2">
      <c r="A815" s="200" t="s">
        <v>172</v>
      </c>
      <c r="B815" s="1" t="s">
        <v>102</v>
      </c>
    </row>
    <row r="816" spans="1:2">
      <c r="A816" s="200" t="s">
        <v>172</v>
      </c>
      <c r="B816" s="1" t="s">
        <v>102</v>
      </c>
    </row>
    <row r="817" spans="1:2">
      <c r="A817" s="200" t="s">
        <v>172</v>
      </c>
      <c r="B817" s="1" t="s">
        <v>102</v>
      </c>
    </row>
    <row r="818" spans="1:2">
      <c r="A818" s="200" t="s">
        <v>172</v>
      </c>
      <c r="B818" s="1" t="s">
        <v>102</v>
      </c>
    </row>
    <row r="819" spans="1:2">
      <c r="A819" s="200" t="s">
        <v>172</v>
      </c>
      <c r="B819" s="1" t="s">
        <v>102</v>
      </c>
    </row>
    <row r="820" spans="1:2">
      <c r="A820" s="200" t="s">
        <v>172</v>
      </c>
      <c r="B820" s="1" t="s">
        <v>102</v>
      </c>
    </row>
    <row r="821" spans="1:2">
      <c r="A821" s="200" t="s">
        <v>172</v>
      </c>
      <c r="B821" s="1" t="s">
        <v>102</v>
      </c>
    </row>
    <row r="822" spans="1:2">
      <c r="A822" s="200" t="s">
        <v>172</v>
      </c>
      <c r="B822" s="1" t="s">
        <v>102</v>
      </c>
    </row>
    <row r="823" spans="1:2">
      <c r="A823" s="200" t="s">
        <v>172</v>
      </c>
      <c r="B823" s="1" t="s">
        <v>102</v>
      </c>
    </row>
    <row r="824" spans="1:2">
      <c r="A824" s="200" t="s">
        <v>172</v>
      </c>
      <c r="B824" s="1" t="s">
        <v>102</v>
      </c>
    </row>
    <row r="825" spans="1:2">
      <c r="A825" s="200" t="s">
        <v>172</v>
      </c>
      <c r="B825" s="1" t="s">
        <v>102</v>
      </c>
    </row>
    <row r="826" spans="1:2">
      <c r="A826" s="200" t="s">
        <v>172</v>
      </c>
      <c r="B826" s="1" t="s">
        <v>102</v>
      </c>
    </row>
    <row r="827" spans="1:2">
      <c r="A827" s="200" t="s">
        <v>172</v>
      </c>
      <c r="B827" s="1" t="s">
        <v>102</v>
      </c>
    </row>
    <row r="828" spans="1:2">
      <c r="A828" s="200" t="s">
        <v>172</v>
      </c>
      <c r="B828" s="1" t="s">
        <v>102</v>
      </c>
    </row>
    <row r="829" spans="1:2">
      <c r="A829" s="200" t="s">
        <v>172</v>
      </c>
      <c r="B829" s="1" t="s">
        <v>102</v>
      </c>
    </row>
    <row r="830" spans="1:2">
      <c r="A830" s="200" t="s">
        <v>172</v>
      </c>
      <c r="B830" s="1" t="s">
        <v>102</v>
      </c>
    </row>
    <row r="831" spans="1:2">
      <c r="A831" s="200" t="s">
        <v>172</v>
      </c>
      <c r="B831" s="1" t="s">
        <v>102</v>
      </c>
    </row>
    <row r="832" spans="1:2">
      <c r="A832" s="200" t="s">
        <v>172</v>
      </c>
      <c r="B832" s="1" t="s">
        <v>102</v>
      </c>
    </row>
    <row r="833" spans="1:2">
      <c r="A833" s="200" t="s">
        <v>172</v>
      </c>
      <c r="B833" s="1" t="s">
        <v>102</v>
      </c>
    </row>
    <row r="834" spans="1:2">
      <c r="A834" s="200" t="s">
        <v>172</v>
      </c>
      <c r="B834" s="1" t="s">
        <v>102</v>
      </c>
    </row>
    <row r="835" spans="1:2">
      <c r="A835" s="200" t="s">
        <v>172</v>
      </c>
      <c r="B835" s="1" t="s">
        <v>102</v>
      </c>
    </row>
    <row r="836" spans="1:2">
      <c r="A836" s="200" t="s">
        <v>172</v>
      </c>
      <c r="B836" s="1" t="s">
        <v>102</v>
      </c>
    </row>
    <row r="837" spans="1:2">
      <c r="A837" s="200" t="s">
        <v>172</v>
      </c>
      <c r="B837" s="1" t="s">
        <v>102</v>
      </c>
    </row>
    <row r="838" spans="1:2">
      <c r="A838" s="200" t="s">
        <v>172</v>
      </c>
      <c r="B838" s="1" t="s">
        <v>102</v>
      </c>
    </row>
    <row r="839" spans="1:2">
      <c r="A839" s="200" t="s">
        <v>172</v>
      </c>
      <c r="B839" s="1" t="s">
        <v>102</v>
      </c>
    </row>
    <row r="840" spans="1:2">
      <c r="A840" s="200" t="s">
        <v>172</v>
      </c>
      <c r="B840" s="1" t="s">
        <v>102</v>
      </c>
    </row>
    <row r="841" spans="1:2">
      <c r="A841" s="200" t="s">
        <v>172</v>
      </c>
      <c r="B841" s="1" t="s">
        <v>102</v>
      </c>
    </row>
    <row r="842" spans="1:2">
      <c r="A842" s="200" t="s">
        <v>172</v>
      </c>
      <c r="B842" s="1" t="s">
        <v>102</v>
      </c>
    </row>
    <row r="843" spans="1:2">
      <c r="A843" s="200" t="s">
        <v>172</v>
      </c>
      <c r="B843" s="1" t="s">
        <v>102</v>
      </c>
    </row>
    <row r="844" spans="1:2">
      <c r="A844" s="200" t="s">
        <v>172</v>
      </c>
      <c r="B844" s="1" t="s">
        <v>102</v>
      </c>
    </row>
    <row r="845" spans="1:2">
      <c r="A845" s="200" t="s">
        <v>172</v>
      </c>
      <c r="B845" s="1" t="s">
        <v>102</v>
      </c>
    </row>
    <row r="846" spans="1:2">
      <c r="A846" s="200" t="s">
        <v>172</v>
      </c>
      <c r="B846" s="1" t="s">
        <v>102</v>
      </c>
    </row>
    <row r="847" spans="1:2">
      <c r="A847" s="200" t="s">
        <v>172</v>
      </c>
      <c r="B847" s="1" t="s">
        <v>102</v>
      </c>
    </row>
    <row r="848" spans="1:2">
      <c r="A848" s="200" t="s">
        <v>172</v>
      </c>
      <c r="B848" s="1" t="s">
        <v>102</v>
      </c>
    </row>
    <row r="849" spans="1:2">
      <c r="A849" s="200" t="s">
        <v>172</v>
      </c>
      <c r="B849" s="1" t="s">
        <v>102</v>
      </c>
    </row>
    <row r="850" spans="1:2">
      <c r="A850" s="200" t="s">
        <v>172</v>
      </c>
      <c r="B850" s="1" t="s">
        <v>102</v>
      </c>
    </row>
    <row r="851" spans="1:2">
      <c r="A851" s="200" t="s">
        <v>172</v>
      </c>
      <c r="B851" s="1" t="s">
        <v>102</v>
      </c>
    </row>
    <row r="852" spans="1:2">
      <c r="A852" s="200" t="s">
        <v>172</v>
      </c>
      <c r="B852" s="1" t="s">
        <v>102</v>
      </c>
    </row>
    <row r="853" spans="1:2">
      <c r="A853" s="200" t="s">
        <v>172</v>
      </c>
      <c r="B853" s="1" t="s">
        <v>102</v>
      </c>
    </row>
    <row r="854" spans="1:2">
      <c r="A854" s="200" t="s">
        <v>172</v>
      </c>
      <c r="B854" s="1" t="s">
        <v>102</v>
      </c>
    </row>
    <row r="855" spans="1:2">
      <c r="A855" s="200" t="s">
        <v>172</v>
      </c>
      <c r="B855" s="1" t="s">
        <v>102</v>
      </c>
    </row>
    <row r="856" spans="1:2">
      <c r="A856" s="200" t="s">
        <v>172</v>
      </c>
      <c r="B856" s="1" t="s">
        <v>102</v>
      </c>
    </row>
    <row r="857" spans="1:2">
      <c r="A857" s="200" t="s">
        <v>172</v>
      </c>
      <c r="B857" s="1" t="s">
        <v>102</v>
      </c>
    </row>
    <row r="858" spans="1:2">
      <c r="A858" s="200" t="s">
        <v>172</v>
      </c>
      <c r="B858" s="1" t="s">
        <v>102</v>
      </c>
    </row>
    <row r="859" spans="1:2">
      <c r="A859" s="200" t="s">
        <v>172</v>
      </c>
      <c r="B859" s="1" t="s">
        <v>102</v>
      </c>
    </row>
    <row r="860" spans="1:2">
      <c r="A860" s="200" t="s">
        <v>172</v>
      </c>
      <c r="B860" s="1" t="s">
        <v>102</v>
      </c>
    </row>
    <row r="861" spans="1:2">
      <c r="A861" s="200" t="s">
        <v>172</v>
      </c>
      <c r="B861" s="1" t="s">
        <v>102</v>
      </c>
    </row>
    <row r="862" spans="1:2">
      <c r="A862" s="200" t="s">
        <v>172</v>
      </c>
      <c r="B862" s="1" t="s">
        <v>102</v>
      </c>
    </row>
    <row r="863" spans="1:2">
      <c r="A863" s="200" t="s">
        <v>172</v>
      </c>
      <c r="B863" s="1" t="s">
        <v>102</v>
      </c>
    </row>
    <row r="864" spans="1:2">
      <c r="A864" s="200" t="s">
        <v>172</v>
      </c>
      <c r="B864" s="1" t="s">
        <v>102</v>
      </c>
    </row>
    <row r="865" spans="1:2">
      <c r="A865" s="200" t="s">
        <v>172</v>
      </c>
      <c r="B865" s="1" t="s">
        <v>102</v>
      </c>
    </row>
    <row r="866" spans="1:2">
      <c r="A866" s="200" t="s">
        <v>172</v>
      </c>
      <c r="B866" s="1" t="s">
        <v>102</v>
      </c>
    </row>
    <row r="867" spans="1:2">
      <c r="A867" s="200" t="s">
        <v>172</v>
      </c>
      <c r="B867" s="1" t="s">
        <v>102</v>
      </c>
    </row>
    <row r="868" spans="1:2">
      <c r="A868" s="200" t="s">
        <v>172</v>
      </c>
      <c r="B868" s="1" t="s">
        <v>102</v>
      </c>
    </row>
    <row r="869" spans="1:2">
      <c r="A869" s="200" t="s">
        <v>172</v>
      </c>
      <c r="B869" s="1" t="s">
        <v>102</v>
      </c>
    </row>
    <row r="870" spans="1:2">
      <c r="A870" s="200" t="s">
        <v>172</v>
      </c>
      <c r="B870" s="1" t="s">
        <v>102</v>
      </c>
    </row>
    <row r="871" spans="1:2">
      <c r="A871" s="200" t="s">
        <v>172</v>
      </c>
      <c r="B871" s="1" t="s">
        <v>102</v>
      </c>
    </row>
    <row r="872" spans="1:2">
      <c r="A872" s="200" t="s">
        <v>172</v>
      </c>
      <c r="B872" s="1" t="s">
        <v>102</v>
      </c>
    </row>
    <row r="873" spans="1:2">
      <c r="A873" s="200" t="s">
        <v>172</v>
      </c>
      <c r="B873" s="1" t="s">
        <v>102</v>
      </c>
    </row>
    <row r="874" spans="1:2">
      <c r="A874" s="200" t="s">
        <v>172</v>
      </c>
      <c r="B874" s="1" t="s">
        <v>102</v>
      </c>
    </row>
    <row r="875" spans="1:2">
      <c r="A875" s="200" t="s">
        <v>172</v>
      </c>
      <c r="B875" s="1" t="s">
        <v>102</v>
      </c>
    </row>
    <row r="876" spans="1:2">
      <c r="A876" s="200" t="s">
        <v>172</v>
      </c>
      <c r="B876" s="1" t="s">
        <v>102</v>
      </c>
    </row>
    <row r="877" spans="1:2">
      <c r="A877" s="200" t="s">
        <v>172</v>
      </c>
      <c r="B877" s="1" t="s">
        <v>102</v>
      </c>
    </row>
    <row r="878" spans="1:2">
      <c r="A878" s="200" t="s">
        <v>172</v>
      </c>
      <c r="B878" s="1" t="s">
        <v>102</v>
      </c>
    </row>
    <row r="879" spans="1:2">
      <c r="A879" s="200" t="s">
        <v>172</v>
      </c>
      <c r="B879" s="1" t="s">
        <v>102</v>
      </c>
    </row>
    <row r="880" spans="1:2">
      <c r="A880" s="200" t="s">
        <v>172</v>
      </c>
      <c r="B880" s="1" t="s">
        <v>102</v>
      </c>
    </row>
    <row r="881" spans="1:2">
      <c r="A881" s="200" t="s">
        <v>172</v>
      </c>
      <c r="B881" s="1" t="s">
        <v>102</v>
      </c>
    </row>
    <row r="882" spans="1:2">
      <c r="A882" s="200" t="s">
        <v>172</v>
      </c>
      <c r="B882" s="1" t="s">
        <v>102</v>
      </c>
    </row>
    <row r="883" spans="1:2">
      <c r="A883" s="200" t="s">
        <v>172</v>
      </c>
      <c r="B883" s="1" t="s">
        <v>102</v>
      </c>
    </row>
    <row r="884" spans="1:2">
      <c r="A884" s="200" t="s">
        <v>172</v>
      </c>
      <c r="B884" s="1" t="s">
        <v>102</v>
      </c>
    </row>
    <row r="885" spans="1:2">
      <c r="A885" s="200" t="s">
        <v>172</v>
      </c>
      <c r="B885" s="1" t="s">
        <v>102</v>
      </c>
    </row>
    <row r="886" spans="1:2">
      <c r="A886" s="200" t="s">
        <v>172</v>
      </c>
      <c r="B886" s="1" t="s">
        <v>102</v>
      </c>
    </row>
    <row r="887" spans="1:2">
      <c r="A887" s="200" t="s">
        <v>172</v>
      </c>
      <c r="B887" s="1" t="s">
        <v>102</v>
      </c>
    </row>
    <row r="888" spans="1:2">
      <c r="A888" s="200" t="s">
        <v>172</v>
      </c>
      <c r="B888" s="1" t="s">
        <v>102</v>
      </c>
    </row>
    <row r="889" spans="1:2">
      <c r="A889" s="200" t="s">
        <v>172</v>
      </c>
      <c r="B889" s="1" t="s">
        <v>102</v>
      </c>
    </row>
    <row r="890" spans="1:2">
      <c r="A890" s="200" t="s">
        <v>172</v>
      </c>
      <c r="B890" s="1" t="s">
        <v>102</v>
      </c>
    </row>
    <row r="891" spans="1:2">
      <c r="A891" s="200" t="s">
        <v>172</v>
      </c>
      <c r="B891" s="1" t="s">
        <v>102</v>
      </c>
    </row>
    <row r="892" spans="1:2">
      <c r="A892" s="200" t="s">
        <v>172</v>
      </c>
      <c r="B892" s="1" t="s">
        <v>102</v>
      </c>
    </row>
    <row r="893" spans="1:2">
      <c r="A893" s="200" t="s">
        <v>172</v>
      </c>
      <c r="B893" s="1" t="s">
        <v>102</v>
      </c>
    </row>
    <row r="894" spans="1:2">
      <c r="A894" s="200" t="s">
        <v>172</v>
      </c>
      <c r="B894" s="1" t="s">
        <v>102</v>
      </c>
    </row>
    <row r="895" spans="1:2">
      <c r="A895" s="200" t="s">
        <v>172</v>
      </c>
      <c r="B895" s="1" t="s">
        <v>102</v>
      </c>
    </row>
    <row r="896" spans="1:2">
      <c r="A896" s="200" t="s">
        <v>172</v>
      </c>
      <c r="B896" s="1" t="s">
        <v>102</v>
      </c>
    </row>
    <row r="897" spans="1:2">
      <c r="A897" s="200" t="s">
        <v>172</v>
      </c>
      <c r="B897" s="1" t="s">
        <v>102</v>
      </c>
    </row>
    <row r="898" spans="1:2">
      <c r="A898" s="200" t="s">
        <v>172</v>
      </c>
      <c r="B898" s="1" t="s">
        <v>102</v>
      </c>
    </row>
    <row r="899" spans="1:2">
      <c r="A899" s="200" t="s">
        <v>172</v>
      </c>
      <c r="B899" s="1" t="s">
        <v>102</v>
      </c>
    </row>
    <row r="900" spans="1:2">
      <c r="A900" s="200" t="s">
        <v>172</v>
      </c>
      <c r="B900" s="1" t="s">
        <v>102</v>
      </c>
    </row>
    <row r="901" spans="1:2">
      <c r="A901" s="200" t="s">
        <v>172</v>
      </c>
      <c r="B901" s="1" t="s">
        <v>102</v>
      </c>
    </row>
    <row r="902" spans="1:2">
      <c r="A902" s="200" t="s">
        <v>172</v>
      </c>
      <c r="B902" s="1" t="s">
        <v>102</v>
      </c>
    </row>
    <row r="903" spans="1:2">
      <c r="A903" s="200" t="s">
        <v>172</v>
      </c>
      <c r="B903" s="1" t="s">
        <v>102</v>
      </c>
    </row>
    <row r="904" spans="1:2">
      <c r="A904" s="200" t="s">
        <v>172</v>
      </c>
      <c r="B904" s="1" t="s">
        <v>102</v>
      </c>
    </row>
    <row r="905" spans="1:2">
      <c r="A905" s="200" t="s">
        <v>172</v>
      </c>
      <c r="B905" s="1" t="s">
        <v>102</v>
      </c>
    </row>
    <row r="906" spans="1:2">
      <c r="A906" s="200" t="s">
        <v>172</v>
      </c>
      <c r="B906" s="1" t="s">
        <v>102</v>
      </c>
    </row>
    <row r="907" spans="1:2">
      <c r="A907" s="200" t="s">
        <v>172</v>
      </c>
      <c r="B907" s="1" t="s">
        <v>102</v>
      </c>
    </row>
    <row r="908" spans="1:2">
      <c r="A908" s="200" t="s">
        <v>172</v>
      </c>
      <c r="B908" s="1" t="s">
        <v>102</v>
      </c>
    </row>
    <row r="909" spans="1:2">
      <c r="A909" s="200" t="s">
        <v>172</v>
      </c>
      <c r="B909" s="1" t="s">
        <v>102</v>
      </c>
    </row>
    <row r="910" spans="1:2">
      <c r="A910" s="200" t="s">
        <v>172</v>
      </c>
      <c r="B910" s="1" t="s">
        <v>102</v>
      </c>
    </row>
    <row r="911" spans="1:2">
      <c r="A911" s="200" t="s">
        <v>172</v>
      </c>
      <c r="B911" s="1" t="s">
        <v>102</v>
      </c>
    </row>
    <row r="912" spans="1:2">
      <c r="A912" s="200" t="s">
        <v>172</v>
      </c>
      <c r="B912" s="1" t="s">
        <v>102</v>
      </c>
    </row>
    <row r="913" spans="1:2">
      <c r="A913" s="200" t="s">
        <v>172</v>
      </c>
      <c r="B913" s="1" t="s">
        <v>102</v>
      </c>
    </row>
    <row r="914" spans="1:2">
      <c r="A914" s="200" t="s">
        <v>172</v>
      </c>
      <c r="B914" s="1" t="s">
        <v>102</v>
      </c>
    </row>
    <row r="915" spans="1:2">
      <c r="A915" s="200" t="s">
        <v>172</v>
      </c>
      <c r="B915" s="1" t="s">
        <v>102</v>
      </c>
    </row>
    <row r="916" spans="1:2">
      <c r="A916" s="200" t="s">
        <v>172</v>
      </c>
      <c r="B916" s="1" t="s">
        <v>102</v>
      </c>
    </row>
    <row r="917" spans="1:2">
      <c r="A917" s="200" t="s">
        <v>172</v>
      </c>
      <c r="B917" s="1" t="s">
        <v>102</v>
      </c>
    </row>
    <row r="918" spans="1:2">
      <c r="A918" s="200" t="s">
        <v>172</v>
      </c>
      <c r="B918" s="1" t="s">
        <v>102</v>
      </c>
    </row>
    <row r="919" spans="1:2">
      <c r="A919" s="200" t="s">
        <v>172</v>
      </c>
      <c r="B919" s="1" t="s">
        <v>102</v>
      </c>
    </row>
    <row r="920" spans="1:2">
      <c r="A920" s="200" t="s">
        <v>172</v>
      </c>
      <c r="B920" s="1" t="s">
        <v>102</v>
      </c>
    </row>
    <row r="921" spans="1:2">
      <c r="A921" s="200" t="s">
        <v>172</v>
      </c>
      <c r="B921" s="1" t="s">
        <v>102</v>
      </c>
    </row>
    <row r="922" spans="1:2">
      <c r="A922" s="200" t="s">
        <v>172</v>
      </c>
      <c r="B922" s="1" t="s">
        <v>102</v>
      </c>
    </row>
    <row r="923" spans="1:2">
      <c r="A923" s="200" t="s">
        <v>172</v>
      </c>
      <c r="B923" s="1" t="s">
        <v>102</v>
      </c>
    </row>
    <row r="924" spans="1:2">
      <c r="A924" s="200" t="s">
        <v>172</v>
      </c>
      <c r="B924" s="1" t="s">
        <v>102</v>
      </c>
    </row>
    <row r="925" spans="1:2">
      <c r="A925" s="200" t="s">
        <v>172</v>
      </c>
      <c r="B925" s="1" t="s">
        <v>102</v>
      </c>
    </row>
    <row r="926" spans="1:2">
      <c r="A926" s="200" t="s">
        <v>172</v>
      </c>
      <c r="B926" s="1" t="s">
        <v>102</v>
      </c>
    </row>
    <row r="927" spans="1:2">
      <c r="A927" s="200" t="s">
        <v>172</v>
      </c>
      <c r="B927" s="1" t="s">
        <v>102</v>
      </c>
    </row>
    <row r="928" spans="1:2">
      <c r="A928" s="200" t="s">
        <v>172</v>
      </c>
      <c r="B928" s="1" t="s">
        <v>102</v>
      </c>
    </row>
    <row r="929" spans="1:2">
      <c r="A929" s="200" t="s">
        <v>172</v>
      </c>
      <c r="B929" s="1" t="s">
        <v>102</v>
      </c>
    </row>
    <row r="930" spans="1:2">
      <c r="A930" s="200" t="s">
        <v>172</v>
      </c>
      <c r="B930" s="1" t="s">
        <v>102</v>
      </c>
    </row>
    <row r="931" spans="1:2">
      <c r="A931" s="200" t="s">
        <v>172</v>
      </c>
      <c r="B931" s="1" t="s">
        <v>102</v>
      </c>
    </row>
    <row r="932" spans="1:2">
      <c r="A932" s="200" t="s">
        <v>172</v>
      </c>
      <c r="B932" s="1" t="s">
        <v>102</v>
      </c>
    </row>
    <row r="933" spans="1:2">
      <c r="A933" s="200" t="s">
        <v>172</v>
      </c>
      <c r="B933" s="1" t="s">
        <v>102</v>
      </c>
    </row>
    <row r="934" spans="1:2">
      <c r="A934" s="200" t="s">
        <v>172</v>
      </c>
      <c r="B934" s="1" t="s">
        <v>102</v>
      </c>
    </row>
    <row r="935" spans="1:2">
      <c r="A935" s="200" t="s">
        <v>172</v>
      </c>
      <c r="B935" s="1" t="s">
        <v>102</v>
      </c>
    </row>
    <row r="936" spans="1:2">
      <c r="A936" s="200" t="s">
        <v>172</v>
      </c>
      <c r="B936" s="1" t="s">
        <v>102</v>
      </c>
    </row>
    <row r="937" spans="1:2">
      <c r="A937" s="200" t="s">
        <v>172</v>
      </c>
      <c r="B937" s="1" t="s">
        <v>102</v>
      </c>
    </row>
    <row r="938" spans="1:2">
      <c r="A938" s="200" t="s">
        <v>172</v>
      </c>
      <c r="B938" s="1" t="s">
        <v>102</v>
      </c>
    </row>
    <row r="939" spans="1:2">
      <c r="A939" s="200" t="s">
        <v>172</v>
      </c>
      <c r="B939" s="1" t="s">
        <v>102</v>
      </c>
    </row>
    <row r="940" spans="1:2">
      <c r="A940" s="200" t="s">
        <v>172</v>
      </c>
      <c r="B940" s="1" t="s">
        <v>102</v>
      </c>
    </row>
    <row r="941" spans="1:2">
      <c r="A941" s="200" t="s">
        <v>172</v>
      </c>
      <c r="B941" s="1" t="s">
        <v>102</v>
      </c>
    </row>
    <row r="942" spans="1:2">
      <c r="A942" s="200" t="s">
        <v>172</v>
      </c>
      <c r="B942" s="1" t="s">
        <v>102</v>
      </c>
    </row>
    <row r="943" spans="1:2">
      <c r="A943" s="200" t="s">
        <v>172</v>
      </c>
      <c r="B943" s="1" t="s">
        <v>102</v>
      </c>
    </row>
    <row r="944" spans="1:2">
      <c r="A944" s="200" t="s">
        <v>172</v>
      </c>
      <c r="B944" s="1" t="s">
        <v>102</v>
      </c>
    </row>
    <row r="945" spans="1:2">
      <c r="A945" s="200" t="s">
        <v>172</v>
      </c>
      <c r="B945" s="1" t="s">
        <v>102</v>
      </c>
    </row>
    <row r="946" spans="1:2">
      <c r="A946" s="200" t="s">
        <v>172</v>
      </c>
      <c r="B946" s="1" t="s">
        <v>102</v>
      </c>
    </row>
    <row r="947" spans="1:2">
      <c r="A947" s="200" t="s">
        <v>172</v>
      </c>
      <c r="B947" s="1" t="s">
        <v>102</v>
      </c>
    </row>
    <row r="948" spans="1:2">
      <c r="A948" s="200" t="s">
        <v>172</v>
      </c>
      <c r="B948" s="1" t="s">
        <v>102</v>
      </c>
    </row>
    <row r="949" spans="1:2">
      <c r="A949" s="200" t="s">
        <v>172</v>
      </c>
      <c r="B949" s="1" t="s">
        <v>102</v>
      </c>
    </row>
    <row r="950" spans="1:2">
      <c r="A950" s="200" t="s">
        <v>172</v>
      </c>
      <c r="B950" s="1" t="s">
        <v>102</v>
      </c>
    </row>
    <row r="951" spans="1:2">
      <c r="A951" s="200" t="s">
        <v>172</v>
      </c>
      <c r="B951" s="1" t="s">
        <v>102</v>
      </c>
    </row>
    <row r="952" spans="1:2">
      <c r="A952" s="200" t="s">
        <v>172</v>
      </c>
      <c r="B952" s="1" t="s">
        <v>102</v>
      </c>
    </row>
    <row r="953" spans="1:2">
      <c r="A953" s="200" t="s">
        <v>172</v>
      </c>
      <c r="B953" s="1" t="s">
        <v>102</v>
      </c>
    </row>
    <row r="954" spans="1:2">
      <c r="A954" s="200" t="s">
        <v>172</v>
      </c>
      <c r="B954" s="1" t="s">
        <v>102</v>
      </c>
    </row>
    <row r="955" spans="1:2">
      <c r="A955" s="200" t="s">
        <v>172</v>
      </c>
      <c r="B955" s="1" t="s">
        <v>102</v>
      </c>
    </row>
    <row r="956" spans="1:2">
      <c r="A956" s="200" t="s">
        <v>172</v>
      </c>
      <c r="B956" s="1" t="s">
        <v>102</v>
      </c>
    </row>
    <row r="957" spans="1:2">
      <c r="A957" s="200" t="s">
        <v>172</v>
      </c>
      <c r="B957" s="1" t="s">
        <v>102</v>
      </c>
    </row>
    <row r="958" spans="1:2">
      <c r="A958" s="200" t="s">
        <v>172</v>
      </c>
      <c r="B958" s="1" t="s">
        <v>102</v>
      </c>
    </row>
    <row r="959" spans="1:2">
      <c r="A959" s="200" t="s">
        <v>172</v>
      </c>
      <c r="B959" s="1" t="s">
        <v>102</v>
      </c>
    </row>
    <row r="960" spans="1:2">
      <c r="A960" s="200" t="s">
        <v>172</v>
      </c>
      <c r="B960" s="1" t="s">
        <v>102</v>
      </c>
    </row>
    <row r="961" spans="1:2">
      <c r="A961" s="200" t="s">
        <v>172</v>
      </c>
      <c r="B961" s="1" t="s">
        <v>102</v>
      </c>
    </row>
    <row r="962" spans="1:2">
      <c r="A962" s="200" t="s">
        <v>172</v>
      </c>
      <c r="B962" s="1" t="s">
        <v>102</v>
      </c>
    </row>
    <row r="963" spans="1:2">
      <c r="A963" s="200" t="s">
        <v>172</v>
      </c>
      <c r="B963" s="1" t="s">
        <v>102</v>
      </c>
    </row>
    <row r="964" spans="1:2">
      <c r="A964" s="200" t="s">
        <v>172</v>
      </c>
      <c r="B964" s="1" t="s">
        <v>102</v>
      </c>
    </row>
    <row r="965" spans="1:2">
      <c r="A965" s="200" t="s">
        <v>172</v>
      </c>
      <c r="B965" s="1" t="s">
        <v>102</v>
      </c>
    </row>
    <row r="966" spans="1:2">
      <c r="A966" s="200" t="s">
        <v>172</v>
      </c>
      <c r="B966" s="1" t="s">
        <v>102</v>
      </c>
    </row>
    <row r="967" spans="1:2">
      <c r="A967" s="200" t="s">
        <v>172</v>
      </c>
      <c r="B967" s="1" t="s">
        <v>102</v>
      </c>
    </row>
    <row r="968" spans="1:2">
      <c r="A968" s="200" t="s">
        <v>172</v>
      </c>
      <c r="B968" s="1" t="s">
        <v>102</v>
      </c>
    </row>
    <row r="969" spans="1:2">
      <c r="A969" s="200" t="s">
        <v>172</v>
      </c>
      <c r="B969" s="1" t="s">
        <v>102</v>
      </c>
    </row>
    <row r="970" spans="1:2">
      <c r="A970" s="200" t="s">
        <v>172</v>
      </c>
      <c r="B970" s="1" t="s">
        <v>102</v>
      </c>
    </row>
    <row r="971" spans="1:2">
      <c r="A971" s="200" t="s">
        <v>172</v>
      </c>
      <c r="B971" s="1" t="s">
        <v>102</v>
      </c>
    </row>
    <row r="972" spans="1:2">
      <c r="A972" s="200" t="s">
        <v>172</v>
      </c>
      <c r="B972" s="1" t="s">
        <v>102</v>
      </c>
    </row>
    <row r="973" spans="1:2">
      <c r="A973" s="200" t="s">
        <v>172</v>
      </c>
      <c r="B973" s="1" t="s">
        <v>102</v>
      </c>
    </row>
    <row r="974" spans="1:2">
      <c r="A974" s="200" t="s">
        <v>172</v>
      </c>
      <c r="B974" s="1" t="s">
        <v>102</v>
      </c>
    </row>
    <row r="975" spans="1:2">
      <c r="A975" s="200" t="s">
        <v>172</v>
      </c>
      <c r="B975" s="1" t="s">
        <v>102</v>
      </c>
    </row>
    <row r="976" spans="1:2">
      <c r="A976" s="200" t="s">
        <v>172</v>
      </c>
      <c r="B976" s="1" t="s">
        <v>102</v>
      </c>
    </row>
    <row r="977" spans="1:2">
      <c r="A977" s="200" t="s">
        <v>172</v>
      </c>
      <c r="B977" s="1" t="s">
        <v>102</v>
      </c>
    </row>
    <row r="978" spans="1:2">
      <c r="A978" s="200" t="s">
        <v>172</v>
      </c>
      <c r="B978" s="1" t="s">
        <v>102</v>
      </c>
    </row>
    <row r="979" spans="1:2">
      <c r="A979" s="200" t="s">
        <v>172</v>
      </c>
      <c r="B979" s="1" t="s">
        <v>102</v>
      </c>
    </row>
    <row r="980" spans="1:2">
      <c r="A980" s="200" t="s">
        <v>172</v>
      </c>
      <c r="B980" s="1" t="s">
        <v>102</v>
      </c>
    </row>
    <row r="981" spans="1:2">
      <c r="A981" s="200" t="s">
        <v>172</v>
      </c>
      <c r="B981" s="1" t="s">
        <v>102</v>
      </c>
    </row>
    <row r="982" spans="1:2">
      <c r="A982" s="200" t="s">
        <v>172</v>
      </c>
      <c r="B982" s="1" t="s">
        <v>102</v>
      </c>
    </row>
    <row r="983" spans="1:2">
      <c r="A983" s="200" t="s">
        <v>172</v>
      </c>
      <c r="B983" s="1" t="s">
        <v>102</v>
      </c>
    </row>
    <row r="984" spans="1:2">
      <c r="A984" s="200" t="s">
        <v>172</v>
      </c>
      <c r="B984" s="1" t="s">
        <v>102</v>
      </c>
    </row>
    <row r="985" spans="1:2">
      <c r="A985" s="200" t="s">
        <v>172</v>
      </c>
      <c r="B985" s="1" t="s">
        <v>102</v>
      </c>
    </row>
    <row r="986" spans="1:2">
      <c r="A986" s="200" t="s">
        <v>172</v>
      </c>
      <c r="B986" s="1" t="s">
        <v>102</v>
      </c>
    </row>
    <row r="987" spans="1:2">
      <c r="A987" s="200" t="s">
        <v>172</v>
      </c>
      <c r="B987" s="1" t="s">
        <v>102</v>
      </c>
    </row>
    <row r="988" spans="1:2">
      <c r="A988" s="200" t="s">
        <v>172</v>
      </c>
      <c r="B988" s="1" t="s">
        <v>102</v>
      </c>
    </row>
    <row r="989" spans="1:2">
      <c r="A989" s="200" t="s">
        <v>172</v>
      </c>
      <c r="B989" s="1" t="s">
        <v>102</v>
      </c>
    </row>
    <row r="990" spans="1:2">
      <c r="A990" s="200" t="s">
        <v>172</v>
      </c>
      <c r="B990" s="1" t="s">
        <v>102</v>
      </c>
    </row>
    <row r="991" spans="1:2">
      <c r="A991" s="200" t="s">
        <v>172</v>
      </c>
      <c r="B991" s="1" t="s">
        <v>102</v>
      </c>
    </row>
    <row r="992" spans="1:2">
      <c r="A992" s="200" t="s">
        <v>172</v>
      </c>
      <c r="B992" s="1" t="s">
        <v>102</v>
      </c>
    </row>
    <row r="993" spans="1:2">
      <c r="A993" s="200" t="s">
        <v>172</v>
      </c>
      <c r="B993" s="1" t="s">
        <v>102</v>
      </c>
    </row>
    <row r="994" spans="1:2">
      <c r="A994" s="200" t="s">
        <v>172</v>
      </c>
      <c r="B994" s="1" t="s">
        <v>102</v>
      </c>
    </row>
    <row r="995" spans="1:2">
      <c r="A995" s="200" t="s">
        <v>172</v>
      </c>
      <c r="B995" s="1" t="s">
        <v>102</v>
      </c>
    </row>
    <row r="996" spans="1:2">
      <c r="A996" s="200" t="s">
        <v>172</v>
      </c>
      <c r="B996" s="1" t="s">
        <v>102</v>
      </c>
    </row>
    <row r="997" spans="1:2">
      <c r="A997" s="200" t="s">
        <v>172</v>
      </c>
      <c r="B997" s="1" t="s">
        <v>102</v>
      </c>
    </row>
    <row r="998" spans="1:2">
      <c r="A998" s="200" t="s">
        <v>172</v>
      </c>
      <c r="B998" s="1" t="s">
        <v>102</v>
      </c>
    </row>
    <row r="999" spans="1:2">
      <c r="A999" s="200" t="s">
        <v>172</v>
      </c>
      <c r="B999" s="1" t="s">
        <v>102</v>
      </c>
    </row>
    <row r="1000" spans="1:2">
      <c r="A1000" s="200" t="s">
        <v>172</v>
      </c>
      <c r="B1000" s="1" t="s">
        <v>102</v>
      </c>
    </row>
    <row r="1001" spans="1:2">
      <c r="A1001" s="200" t="s">
        <v>172</v>
      </c>
      <c r="B1001" s="1" t="s">
        <v>102</v>
      </c>
    </row>
    <row r="1002" spans="1:2">
      <c r="A1002" s="200" t="s">
        <v>172</v>
      </c>
      <c r="B1002" s="1" t="s">
        <v>102</v>
      </c>
    </row>
    <row r="1003" spans="1:2">
      <c r="A1003" s="200" t="s">
        <v>172</v>
      </c>
      <c r="B1003" s="1" t="s">
        <v>102</v>
      </c>
    </row>
    <row r="1004" spans="1:2">
      <c r="A1004" s="200" t="s">
        <v>172</v>
      </c>
      <c r="B1004" s="1" t="s">
        <v>102</v>
      </c>
    </row>
    <row r="1005" spans="1:2">
      <c r="A1005" s="200" t="s">
        <v>172</v>
      </c>
      <c r="B1005" s="1" t="s">
        <v>102</v>
      </c>
    </row>
    <row r="1006" spans="1:2">
      <c r="A1006" s="200" t="s">
        <v>172</v>
      </c>
      <c r="B1006" s="1" t="s">
        <v>102</v>
      </c>
    </row>
    <row r="1007" spans="1:2">
      <c r="A1007" s="200" t="s">
        <v>172</v>
      </c>
      <c r="B1007" s="1" t="s">
        <v>102</v>
      </c>
    </row>
    <row r="1008" spans="1:2">
      <c r="A1008" s="200" t="s">
        <v>172</v>
      </c>
      <c r="B1008" s="1" t="s">
        <v>102</v>
      </c>
    </row>
    <row r="1009" spans="1:2">
      <c r="A1009" s="200" t="s">
        <v>172</v>
      </c>
      <c r="B1009" s="1" t="s">
        <v>102</v>
      </c>
    </row>
    <row r="1010" spans="1:2">
      <c r="A1010" s="200" t="s">
        <v>172</v>
      </c>
      <c r="B1010" s="1" t="s">
        <v>102</v>
      </c>
    </row>
    <row r="1011" spans="1:2">
      <c r="A1011" s="200" t="s">
        <v>172</v>
      </c>
      <c r="B1011" s="1" t="s">
        <v>102</v>
      </c>
    </row>
    <row r="1012" spans="1:2">
      <c r="A1012" s="200" t="s">
        <v>172</v>
      </c>
      <c r="B1012" s="1" t="s">
        <v>102</v>
      </c>
    </row>
    <row r="1013" spans="1:2">
      <c r="A1013" s="200" t="s">
        <v>172</v>
      </c>
      <c r="B1013" s="1" t="s">
        <v>102</v>
      </c>
    </row>
    <row r="1014" spans="1:2">
      <c r="A1014" s="200" t="s">
        <v>172</v>
      </c>
      <c r="B1014" s="1" t="s">
        <v>102</v>
      </c>
    </row>
    <row r="1015" spans="1:2">
      <c r="A1015" s="200" t="s">
        <v>172</v>
      </c>
      <c r="B1015" s="1" t="s">
        <v>102</v>
      </c>
    </row>
    <row r="1016" spans="1:2">
      <c r="A1016" s="200" t="s">
        <v>172</v>
      </c>
      <c r="B1016" s="1" t="s">
        <v>102</v>
      </c>
    </row>
    <row r="1017" spans="1:2">
      <c r="A1017" s="200" t="s">
        <v>172</v>
      </c>
      <c r="B1017" s="1" t="s">
        <v>102</v>
      </c>
    </row>
    <row r="1018" spans="1:2">
      <c r="A1018" s="200" t="s">
        <v>172</v>
      </c>
      <c r="B1018" s="1" t="s">
        <v>102</v>
      </c>
    </row>
    <row r="1019" spans="1:2">
      <c r="A1019" s="200" t="s">
        <v>172</v>
      </c>
      <c r="B1019" s="1" t="s">
        <v>102</v>
      </c>
    </row>
    <row r="1020" spans="1:2">
      <c r="A1020" s="200" t="s">
        <v>172</v>
      </c>
      <c r="B1020" s="1" t="s">
        <v>102</v>
      </c>
    </row>
    <row r="1021" spans="1:2">
      <c r="A1021" s="200" t="s">
        <v>172</v>
      </c>
      <c r="B1021" s="1" t="s">
        <v>102</v>
      </c>
    </row>
    <row r="1022" spans="1:2">
      <c r="A1022" s="200" t="s">
        <v>172</v>
      </c>
      <c r="B1022" s="1" t="s">
        <v>102</v>
      </c>
    </row>
    <row r="1023" spans="1:2">
      <c r="A1023" s="200" t="s">
        <v>172</v>
      </c>
      <c r="B1023" s="1" t="s">
        <v>102</v>
      </c>
    </row>
    <row r="1024" spans="1:2">
      <c r="A1024" s="200" t="s">
        <v>172</v>
      </c>
      <c r="B1024" s="1" t="s">
        <v>102</v>
      </c>
    </row>
    <row r="1025" spans="1:2">
      <c r="A1025" s="200" t="s">
        <v>172</v>
      </c>
      <c r="B1025" s="1" t="s">
        <v>102</v>
      </c>
    </row>
    <row r="1026" spans="1:2">
      <c r="A1026" s="200" t="s">
        <v>172</v>
      </c>
      <c r="B1026" s="1" t="s">
        <v>102</v>
      </c>
    </row>
    <row r="1027" spans="1:2">
      <c r="A1027" s="200" t="s">
        <v>172</v>
      </c>
      <c r="B1027" s="1" t="s">
        <v>102</v>
      </c>
    </row>
    <row r="1028" spans="1:2">
      <c r="A1028" s="200" t="s">
        <v>172</v>
      </c>
      <c r="B1028" s="1" t="s">
        <v>102</v>
      </c>
    </row>
    <row r="1029" spans="1:2">
      <c r="A1029" s="200" t="s">
        <v>172</v>
      </c>
      <c r="B1029" s="1" t="s">
        <v>102</v>
      </c>
    </row>
    <row r="1030" spans="1:2">
      <c r="A1030" s="200" t="s">
        <v>172</v>
      </c>
      <c r="B1030" s="1" t="s">
        <v>102</v>
      </c>
    </row>
    <row r="1031" spans="1:2">
      <c r="A1031" s="200" t="s">
        <v>172</v>
      </c>
      <c r="B1031" s="1" t="s">
        <v>102</v>
      </c>
    </row>
    <row r="1032" spans="1:2">
      <c r="A1032" s="200" t="s">
        <v>172</v>
      </c>
      <c r="B1032" s="1" t="s">
        <v>102</v>
      </c>
    </row>
    <row r="1033" spans="1:2">
      <c r="A1033" s="200" t="s">
        <v>172</v>
      </c>
      <c r="B1033" s="1" t="s">
        <v>102</v>
      </c>
    </row>
    <row r="1034" spans="1:2">
      <c r="A1034" s="200" t="s">
        <v>172</v>
      </c>
      <c r="B1034" s="1" t="s">
        <v>102</v>
      </c>
    </row>
    <row r="1035" spans="1:2">
      <c r="A1035" s="200" t="s">
        <v>172</v>
      </c>
      <c r="B1035" s="1" t="s">
        <v>102</v>
      </c>
    </row>
    <row r="1036" spans="1:2">
      <c r="A1036" s="200" t="s">
        <v>172</v>
      </c>
      <c r="B1036" s="1" t="s">
        <v>102</v>
      </c>
    </row>
    <row r="1037" spans="1:2">
      <c r="A1037" s="200" t="s">
        <v>172</v>
      </c>
      <c r="B1037" s="1" t="s">
        <v>102</v>
      </c>
    </row>
    <row r="1038" spans="1:2">
      <c r="A1038" s="200" t="s">
        <v>172</v>
      </c>
      <c r="B1038" s="1" t="s">
        <v>102</v>
      </c>
    </row>
    <row r="1039" spans="1:2">
      <c r="A1039" s="200" t="s">
        <v>172</v>
      </c>
      <c r="B1039" s="1" t="s">
        <v>102</v>
      </c>
    </row>
    <row r="1040" spans="1:2">
      <c r="A1040" s="200" t="s">
        <v>172</v>
      </c>
      <c r="B1040" s="1" t="s">
        <v>102</v>
      </c>
    </row>
    <row r="1041" spans="1:2">
      <c r="A1041" s="200" t="s">
        <v>172</v>
      </c>
      <c r="B1041" s="1" t="s">
        <v>102</v>
      </c>
    </row>
    <row r="1042" spans="1:2">
      <c r="A1042" s="200" t="s">
        <v>172</v>
      </c>
      <c r="B1042" s="1" t="s">
        <v>102</v>
      </c>
    </row>
    <row r="1043" spans="1:2">
      <c r="A1043" s="200" t="s">
        <v>172</v>
      </c>
      <c r="B1043" s="1" t="s">
        <v>102</v>
      </c>
    </row>
    <row r="1044" spans="1:2">
      <c r="A1044" s="200" t="s">
        <v>172</v>
      </c>
      <c r="B1044" s="1" t="s">
        <v>102</v>
      </c>
    </row>
    <row r="1045" spans="1:2">
      <c r="A1045" s="200" t="s">
        <v>172</v>
      </c>
      <c r="B1045" s="1" t="s">
        <v>102</v>
      </c>
    </row>
    <row r="1046" spans="1:2">
      <c r="A1046" s="200" t="s">
        <v>172</v>
      </c>
      <c r="B1046" s="1" t="s">
        <v>102</v>
      </c>
    </row>
    <row r="1047" spans="1:2">
      <c r="A1047" s="200" t="s">
        <v>172</v>
      </c>
      <c r="B1047" s="1" t="s">
        <v>102</v>
      </c>
    </row>
    <row r="1048" spans="1:2">
      <c r="A1048" s="200" t="s">
        <v>172</v>
      </c>
      <c r="B1048" s="1" t="s">
        <v>102</v>
      </c>
    </row>
    <row r="1049" spans="1:2">
      <c r="A1049" s="200" t="s">
        <v>172</v>
      </c>
      <c r="B1049" s="1" t="s">
        <v>102</v>
      </c>
    </row>
    <row r="1050" spans="1:2">
      <c r="A1050" s="200" t="s">
        <v>172</v>
      </c>
      <c r="B1050" s="1" t="s">
        <v>102</v>
      </c>
    </row>
    <row r="1051" spans="1:2">
      <c r="A1051" s="200" t="s">
        <v>172</v>
      </c>
      <c r="B1051" s="1" t="s">
        <v>102</v>
      </c>
    </row>
    <row r="1052" spans="1:2">
      <c r="A1052" s="200" t="s">
        <v>172</v>
      </c>
      <c r="B1052" s="1" t="s">
        <v>102</v>
      </c>
    </row>
    <row r="1053" spans="1:2">
      <c r="A1053" s="200" t="s">
        <v>172</v>
      </c>
      <c r="B1053" s="1" t="s">
        <v>102</v>
      </c>
    </row>
    <row r="1054" spans="1:2">
      <c r="A1054" s="200" t="s">
        <v>172</v>
      </c>
      <c r="B1054" s="1" t="s">
        <v>102</v>
      </c>
    </row>
    <row r="1055" spans="1:2">
      <c r="A1055" s="200" t="s">
        <v>172</v>
      </c>
      <c r="B1055" s="1" t="s">
        <v>102</v>
      </c>
    </row>
    <row r="1056" spans="1:2">
      <c r="A1056" s="200" t="s">
        <v>172</v>
      </c>
      <c r="B1056" s="1" t="s">
        <v>102</v>
      </c>
    </row>
    <row r="1057" spans="1:2">
      <c r="A1057" s="200" t="s">
        <v>172</v>
      </c>
      <c r="B1057" s="1" t="s">
        <v>102</v>
      </c>
    </row>
    <row r="1058" spans="1:2">
      <c r="A1058" s="200" t="s">
        <v>172</v>
      </c>
      <c r="B1058" s="1" t="s">
        <v>102</v>
      </c>
    </row>
    <row r="1059" spans="1:2">
      <c r="A1059" s="200" t="s">
        <v>172</v>
      </c>
      <c r="B1059" s="1" t="s">
        <v>102</v>
      </c>
    </row>
    <row r="1060" spans="1:2">
      <c r="A1060" s="200" t="s">
        <v>172</v>
      </c>
      <c r="B1060" s="1" t="s">
        <v>102</v>
      </c>
    </row>
    <row r="1061" spans="1:2">
      <c r="A1061" s="200" t="s">
        <v>172</v>
      </c>
      <c r="B1061" s="1" t="s">
        <v>102</v>
      </c>
    </row>
    <row r="1062" spans="1:2">
      <c r="A1062" s="200" t="s">
        <v>172</v>
      </c>
      <c r="B1062" s="1" t="s">
        <v>102</v>
      </c>
    </row>
    <row r="1063" spans="1:2">
      <c r="A1063" s="200" t="s">
        <v>172</v>
      </c>
      <c r="B1063" s="1" t="s">
        <v>102</v>
      </c>
    </row>
    <row r="1064" spans="1:2">
      <c r="A1064" s="200" t="s">
        <v>172</v>
      </c>
      <c r="B1064" s="1" t="s">
        <v>102</v>
      </c>
    </row>
    <row r="1065" spans="1:2">
      <c r="A1065" s="200" t="s">
        <v>172</v>
      </c>
      <c r="B1065" s="1" t="s">
        <v>102</v>
      </c>
    </row>
    <row r="1066" spans="1:2">
      <c r="A1066" s="200" t="s">
        <v>172</v>
      </c>
      <c r="B1066" s="1" t="s">
        <v>102</v>
      </c>
    </row>
    <row r="1067" spans="1:2">
      <c r="A1067" s="200" t="s">
        <v>172</v>
      </c>
      <c r="B1067" s="1" t="s">
        <v>102</v>
      </c>
    </row>
    <row r="1068" spans="1:2">
      <c r="A1068" s="200" t="s">
        <v>172</v>
      </c>
      <c r="B1068" s="1" t="s">
        <v>102</v>
      </c>
    </row>
    <row r="1069" spans="1:2">
      <c r="A1069" s="200" t="s">
        <v>172</v>
      </c>
      <c r="B1069" s="1" t="s">
        <v>102</v>
      </c>
    </row>
    <row r="1070" spans="1:2">
      <c r="A1070" s="200" t="s">
        <v>172</v>
      </c>
      <c r="B1070" s="1" t="s">
        <v>102</v>
      </c>
    </row>
    <row r="1071" spans="1:2">
      <c r="A1071" s="200" t="s">
        <v>172</v>
      </c>
      <c r="B1071" s="1" t="s">
        <v>102</v>
      </c>
    </row>
    <row r="1072" spans="1:2">
      <c r="A1072" s="200" t="s">
        <v>172</v>
      </c>
      <c r="B1072" s="1" t="s">
        <v>102</v>
      </c>
    </row>
    <row r="1073" spans="1:2">
      <c r="A1073" s="200" t="s">
        <v>172</v>
      </c>
      <c r="B1073" s="1" t="s">
        <v>102</v>
      </c>
    </row>
    <row r="1074" spans="1:2">
      <c r="A1074" s="200" t="s">
        <v>172</v>
      </c>
      <c r="B1074" s="1" t="s">
        <v>102</v>
      </c>
    </row>
    <row r="1075" spans="1:2">
      <c r="A1075" s="200" t="s">
        <v>172</v>
      </c>
      <c r="B1075" s="1" t="s">
        <v>102</v>
      </c>
    </row>
    <row r="1076" spans="1:2">
      <c r="A1076" s="200" t="s">
        <v>172</v>
      </c>
      <c r="B1076" s="1" t="s">
        <v>102</v>
      </c>
    </row>
    <row r="1077" spans="1:2">
      <c r="A1077" s="200" t="s">
        <v>172</v>
      </c>
      <c r="B1077" s="1" t="s">
        <v>102</v>
      </c>
    </row>
    <row r="1078" spans="1:2">
      <c r="A1078" s="200" t="s">
        <v>172</v>
      </c>
      <c r="B1078" s="1" t="s">
        <v>102</v>
      </c>
    </row>
    <row r="1079" spans="1:2">
      <c r="A1079" s="200" t="s">
        <v>172</v>
      </c>
      <c r="B1079" s="1" t="s">
        <v>102</v>
      </c>
    </row>
    <row r="1080" spans="1:2">
      <c r="A1080" s="200" t="s">
        <v>172</v>
      </c>
      <c r="B1080" s="1" t="s">
        <v>102</v>
      </c>
    </row>
    <row r="1081" spans="1:2">
      <c r="A1081" s="200" t="s">
        <v>172</v>
      </c>
      <c r="B1081" s="1" t="s">
        <v>102</v>
      </c>
    </row>
    <row r="1082" spans="1:2">
      <c r="A1082" s="200" t="s">
        <v>172</v>
      </c>
      <c r="B1082" s="1" t="s">
        <v>102</v>
      </c>
    </row>
    <row r="1083" spans="1:2">
      <c r="A1083" s="200" t="s">
        <v>172</v>
      </c>
      <c r="B1083" s="1" t="s">
        <v>102</v>
      </c>
    </row>
    <row r="1084" spans="1:2">
      <c r="A1084" s="200" t="s">
        <v>172</v>
      </c>
      <c r="B1084" s="1" t="s">
        <v>102</v>
      </c>
    </row>
    <row r="1085" spans="1:2">
      <c r="A1085" s="200" t="s">
        <v>172</v>
      </c>
      <c r="B1085" s="1" t="s">
        <v>102</v>
      </c>
    </row>
    <row r="1086" spans="1:2">
      <c r="A1086" s="200" t="s">
        <v>172</v>
      </c>
      <c r="B1086" s="1" t="s">
        <v>102</v>
      </c>
    </row>
    <row r="1087" spans="1:2">
      <c r="A1087" s="200" t="s">
        <v>172</v>
      </c>
      <c r="B1087" s="1" t="s">
        <v>102</v>
      </c>
    </row>
    <row r="1088" spans="1:2">
      <c r="A1088" s="200" t="s">
        <v>172</v>
      </c>
      <c r="B1088" s="1" t="s">
        <v>102</v>
      </c>
    </row>
    <row r="1089" spans="1:2">
      <c r="A1089" s="200" t="s">
        <v>172</v>
      </c>
      <c r="B1089" s="1" t="s">
        <v>102</v>
      </c>
    </row>
    <row r="1090" spans="1:2">
      <c r="A1090" s="200" t="s">
        <v>172</v>
      </c>
      <c r="B1090" s="1" t="s">
        <v>102</v>
      </c>
    </row>
    <row r="1091" spans="1:2">
      <c r="A1091" s="200" t="s">
        <v>172</v>
      </c>
      <c r="B1091" s="1" t="s">
        <v>102</v>
      </c>
    </row>
    <row r="1092" spans="1:2">
      <c r="A1092" s="200" t="s">
        <v>172</v>
      </c>
      <c r="B1092" s="1" t="s">
        <v>102</v>
      </c>
    </row>
    <row r="1093" spans="1:2">
      <c r="A1093" s="200" t="s">
        <v>172</v>
      </c>
      <c r="B1093" s="1" t="s">
        <v>102</v>
      </c>
    </row>
    <row r="1094" spans="1:2">
      <c r="A1094" s="200" t="s">
        <v>172</v>
      </c>
      <c r="B1094" s="1" t="s">
        <v>102</v>
      </c>
    </row>
    <row r="1095" spans="1:2">
      <c r="A1095" s="200" t="s">
        <v>172</v>
      </c>
      <c r="B1095" s="1" t="s">
        <v>102</v>
      </c>
    </row>
    <row r="1096" spans="1:2">
      <c r="A1096" s="200" t="s">
        <v>172</v>
      </c>
      <c r="B1096" s="1" t="s">
        <v>102</v>
      </c>
    </row>
    <row r="1097" spans="1:2">
      <c r="A1097" s="200" t="s">
        <v>172</v>
      </c>
      <c r="B1097" s="1" t="s">
        <v>102</v>
      </c>
    </row>
    <row r="1098" spans="1:2">
      <c r="A1098" s="200" t="s">
        <v>172</v>
      </c>
      <c r="B1098" s="1" t="s">
        <v>102</v>
      </c>
    </row>
    <row r="1099" spans="1:2">
      <c r="A1099" s="200" t="s">
        <v>172</v>
      </c>
      <c r="B1099" s="1" t="s">
        <v>102</v>
      </c>
    </row>
    <row r="1100" spans="1:2">
      <c r="A1100" s="215" t="s">
        <v>172</v>
      </c>
      <c r="B1100" s="1" t="s">
        <v>102</v>
      </c>
    </row>
  </sheetData>
  <mergeCells count="2">
    <mergeCell ref="C21:J21"/>
    <mergeCell ref="I3:O7"/>
  </mergeCells>
  <dataValidations count="1">
    <dataValidation type="list" allowBlank="1" showInputMessage="1" sqref="G17:J17">
      <formula1>PopCache_GL_INTERFACE_REFERENCE7</formula1>
    </dataValidation>
  </dataValidations>
  <pageMargins left="0.25" right="0.25" top="0.25" bottom="0.25" header="0.3" footer="0.3"/>
  <pageSetup scale="7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ONTEXT">
              <controlPr defaultSize="0" print="0" autoFill="0" autoPict="0" macro="[0]!CONTEXTShowRegions">
                <anchor>
                  <from>
                    <xdr:col>0</xdr:col>
                    <xdr:colOff>123825</xdr:colOff>
                    <xdr:row>2</xdr:row>
                    <xdr:rowOff>38100</xdr:rowOff>
                  </from>
                  <to>
                    <xdr:col>3</xdr:col>
                    <xdr:colOff>323850</xdr:colOff>
                    <xdr:row>2</xdr:row>
                    <xdr:rowOff>209550</xdr:rowOff>
                  </to>
                </anchor>
              </controlPr>
            </control>
          </mc:Choice>
        </mc:AlternateContent>
        <mc:AlternateContent xmlns:mc="http://schemas.openxmlformats.org/markup-compatibility/2006">
          <mc:Choice Requires="x14">
            <control shapeId="1026" r:id="rId5" name="HEADER">
              <controlPr defaultSize="0" print="0" autoFill="0" autoPict="0" macro="[0]!HEADERShowRegions">
                <anchor>
                  <from>
                    <xdr:col>3</xdr:col>
                    <xdr:colOff>323850</xdr:colOff>
                    <xdr:row>2</xdr:row>
                    <xdr:rowOff>38100</xdr:rowOff>
                  </from>
                  <to>
                    <xdr:col>4</xdr:col>
                    <xdr:colOff>942975</xdr:colOff>
                    <xdr:row>2</xdr:row>
                    <xdr:rowOff>209550</xdr:rowOff>
                  </to>
                </anchor>
              </controlPr>
            </control>
          </mc:Choice>
        </mc:AlternateContent>
        <mc:AlternateContent xmlns:mc="http://schemas.openxmlformats.org/markup-compatibility/2006">
          <mc:Choice Requires="x14">
            <control shapeId="1028" r:id="rId6" name="LINE">
              <controlPr defaultSize="0" print="0" autoFill="0" autoPict="0" macro="[0]!LINEShowRegions">
                <anchor>
                  <from>
                    <xdr:col>4</xdr:col>
                    <xdr:colOff>942975</xdr:colOff>
                    <xdr:row>2</xdr:row>
                    <xdr:rowOff>38100</xdr:rowOff>
                  </from>
                  <to>
                    <xdr:col>6</xdr:col>
                    <xdr:colOff>400050</xdr:colOff>
                    <xdr:row>2</xdr:row>
                    <xdr:rowOff>209550</xdr:rowOff>
                  </to>
                </anchor>
              </controlPr>
            </control>
          </mc:Choice>
        </mc:AlternateContent>
        <mc:AlternateContent xmlns:mc="http://schemas.openxmlformats.org/markup-compatibility/2006">
          <mc:Choice Requires="x14">
            <control shapeId="1030" r:id="rId7" name="Button 6">
              <controlPr defaultSize="0" print="0" autoFill="0" autoPict="0" macro="[0]!GLAFF_Click">
                <anchor moveWithCells="1" sizeWithCells="1">
                  <from>
                    <xdr:col>15</xdr:col>
                    <xdr:colOff>9525</xdr:colOff>
                    <xdr:row>17</xdr:row>
                    <xdr:rowOff>9525</xdr:rowOff>
                  </from>
                  <to>
                    <xdr:col>18</xdr:col>
                    <xdr:colOff>0</xdr:colOff>
                    <xdr:row>18</xdr:row>
                    <xdr:rowOff>142875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outlinePr showOutlineSymbols="0"/>
    <pageSetUpPr fitToPage="1"/>
  </sheetPr>
  <dimension ref="A1:R53"/>
  <sheetViews>
    <sheetView showGridLines="0" showOutlineSymbols="0" topLeftCell="A3" zoomScaleNormal="100" workbookViewId="0">
      <selection activeCell="A3" sqref="A3"/>
    </sheetView>
  </sheetViews>
  <sheetFormatPr defaultRowHeight="12"/>
  <cols>
    <col min="1" max="1" width="2.7109375" style="1" customWidth="1"/>
    <col min="2" max="2" width="3.7109375" style="1" customWidth="1"/>
    <col min="3" max="3" width="9.42578125" style="16" customWidth="1"/>
    <col min="4" max="4" width="9.85546875" style="16" customWidth="1"/>
    <col min="5" max="5" width="14.42578125" style="16" customWidth="1"/>
    <col min="6" max="6" width="12.7109375" style="16" customWidth="1"/>
    <col min="7" max="7" width="9.42578125" style="16" customWidth="1"/>
    <col min="8" max="8" width="15.28515625" style="16" customWidth="1"/>
    <col min="9" max="9" width="12.140625" style="16" customWidth="1"/>
    <col min="10" max="10" width="12.42578125" style="16" customWidth="1"/>
    <col min="11" max="13" width="15.7109375" style="1" customWidth="1"/>
    <col min="14" max="14" width="31.5703125" style="1" bestFit="1" customWidth="1"/>
    <col min="15" max="15" width="32.7109375" style="1" customWidth="1"/>
    <col min="16" max="16" width="3.7109375" style="1" customWidth="1"/>
    <col min="17" max="17" width="0" style="1" hidden="1" customWidth="1"/>
    <col min="18" max="18" width="30.7109375" style="1" customWidth="1"/>
    <col min="19" max="16384" width="9.140625" style="1"/>
  </cols>
  <sheetData>
    <row r="1" spans="1:15" hidden="1">
      <c r="A1" s="200" t="s">
        <v>172</v>
      </c>
      <c r="B1" s="1" t="s">
        <v>102</v>
      </c>
    </row>
    <row r="2" spans="1:15" hidden="1">
      <c r="A2" s="201" t="s">
        <v>172</v>
      </c>
      <c r="B2" s="2" t="s">
        <v>102</v>
      </c>
    </row>
    <row r="3" spans="1:15" ht="18" customHeight="1">
      <c r="A3" s="200"/>
      <c r="I3" s="283" t="str">
        <f>"*"&amp;G15&amp;"*"</f>
        <v>*J130-0100-0214*</v>
      </c>
      <c r="J3" s="283"/>
      <c r="K3" s="283"/>
      <c r="L3" s="283"/>
      <c r="M3" s="283"/>
      <c r="N3" s="283"/>
      <c r="O3" s="283"/>
    </row>
    <row r="4" spans="1:15" ht="19.5" customHeight="1">
      <c r="A4" s="200"/>
      <c r="B4" s="3" t="s">
        <v>2</v>
      </c>
      <c r="C4" s="17"/>
      <c r="D4" s="17"/>
      <c r="E4" s="17"/>
      <c r="F4" s="4" t="s">
        <v>3</v>
      </c>
      <c r="G4" s="18"/>
      <c r="I4" s="283"/>
      <c r="J4" s="283"/>
      <c r="K4" s="283"/>
      <c r="L4" s="283"/>
      <c r="M4" s="283"/>
      <c r="N4" s="283"/>
      <c r="O4" s="283"/>
    </row>
    <row r="5" spans="1:15" ht="18" customHeight="1">
      <c r="A5" s="200"/>
      <c r="B5" s="3" t="s">
        <v>4</v>
      </c>
      <c r="C5" s="17"/>
      <c r="D5" s="17"/>
      <c r="E5" s="17"/>
      <c r="F5" s="4" t="s">
        <v>5</v>
      </c>
      <c r="G5" s="18"/>
      <c r="I5" s="283"/>
      <c r="J5" s="283"/>
      <c r="K5" s="283"/>
      <c r="L5" s="283"/>
      <c r="M5" s="283"/>
      <c r="N5" s="283"/>
      <c r="O5" s="283"/>
    </row>
    <row r="6" spans="1:15" ht="18" customHeight="1">
      <c r="A6" s="200"/>
      <c r="B6" s="3" t="s">
        <v>6</v>
      </c>
      <c r="C6" s="17"/>
      <c r="D6" s="17"/>
      <c r="E6" s="17"/>
      <c r="F6" s="4" t="s">
        <v>5</v>
      </c>
      <c r="G6" s="18"/>
      <c r="I6" s="283"/>
      <c r="J6" s="283"/>
      <c r="K6" s="283"/>
      <c r="L6" s="283"/>
      <c r="M6" s="283"/>
      <c r="N6" s="283"/>
      <c r="O6" s="283"/>
    </row>
    <row r="7" spans="1:15" ht="17.25" customHeight="1">
      <c r="A7" s="200"/>
      <c r="B7" s="3" t="s">
        <v>7</v>
      </c>
      <c r="C7" s="17"/>
      <c r="D7" s="17"/>
      <c r="E7" s="17"/>
      <c r="F7" s="4" t="s">
        <v>8</v>
      </c>
      <c r="G7" s="18"/>
      <c r="I7" s="283"/>
      <c r="J7" s="283"/>
      <c r="K7" s="283"/>
      <c r="L7" s="283"/>
      <c r="M7" s="283"/>
      <c r="N7" s="283"/>
      <c r="O7" s="283"/>
    </row>
    <row r="8" spans="1:15" ht="18" customHeight="1">
      <c r="A8" s="200"/>
      <c r="B8" s="3" t="s">
        <v>9</v>
      </c>
      <c r="C8" s="17"/>
      <c r="D8" s="17"/>
      <c r="E8" s="17"/>
      <c r="F8" s="5" t="s">
        <v>10</v>
      </c>
      <c r="G8" s="19"/>
    </row>
    <row r="9" spans="1:15" ht="12.75" thickBot="1">
      <c r="A9" s="200"/>
    </row>
    <row r="10" spans="1:15">
      <c r="A10" s="200"/>
      <c r="B10" s="6" t="s">
        <v>11</v>
      </c>
      <c r="C10" s="20"/>
      <c r="D10" s="20"/>
      <c r="E10" s="20"/>
      <c r="F10" s="39" t="s">
        <v>12</v>
      </c>
      <c r="G10" s="92" t="s">
        <v>43</v>
      </c>
      <c r="H10" s="40"/>
      <c r="I10" s="40"/>
      <c r="J10" s="40"/>
      <c r="K10" s="41"/>
      <c r="L10" s="42"/>
    </row>
    <row r="11" spans="1:15">
      <c r="A11" s="200"/>
      <c r="B11" s="43" t="s">
        <v>14</v>
      </c>
      <c r="C11" s="34"/>
      <c r="D11" s="34"/>
      <c r="E11" s="34"/>
      <c r="F11" s="35" t="s">
        <v>12</v>
      </c>
      <c r="G11" s="33" t="s">
        <v>15</v>
      </c>
      <c r="H11" s="37"/>
      <c r="I11" s="37"/>
      <c r="J11" s="37"/>
      <c r="K11" s="44"/>
      <c r="L11" s="45"/>
    </row>
    <row r="12" spans="1:15">
      <c r="A12" s="200"/>
      <c r="B12" s="43" t="s">
        <v>16</v>
      </c>
      <c r="C12" s="34"/>
      <c r="D12" s="34"/>
      <c r="E12" s="34"/>
      <c r="F12" s="35" t="s">
        <v>17</v>
      </c>
      <c r="G12" s="202">
        <v>41698</v>
      </c>
      <c r="H12" s="38"/>
      <c r="I12" s="38"/>
      <c r="J12" s="38"/>
      <c r="K12" s="44"/>
      <c r="L12" s="45"/>
    </row>
    <row r="13" spans="1:15">
      <c r="A13" s="200" t="s">
        <v>172</v>
      </c>
      <c r="B13" s="43" t="s">
        <v>102</v>
      </c>
      <c r="C13" s="34"/>
      <c r="D13" s="34"/>
      <c r="E13" s="34"/>
      <c r="F13" s="35" t="s">
        <v>18</v>
      </c>
      <c r="G13" s="203">
        <v>26940</v>
      </c>
      <c r="H13" s="38"/>
      <c r="I13" s="38"/>
      <c r="J13" s="38"/>
      <c r="K13" s="44"/>
      <c r="L13" s="45"/>
    </row>
    <row r="14" spans="1:15">
      <c r="A14" s="200" t="s">
        <v>172</v>
      </c>
      <c r="B14" s="43" t="s">
        <v>102</v>
      </c>
      <c r="C14" s="34"/>
      <c r="D14" s="34"/>
      <c r="E14" s="34"/>
      <c r="F14" s="35" t="s">
        <v>19</v>
      </c>
      <c r="G14" s="94" t="s">
        <v>209</v>
      </c>
      <c r="H14" s="36"/>
      <c r="I14" s="36"/>
      <c r="J14" s="36"/>
      <c r="K14" s="44"/>
      <c r="L14" s="45"/>
    </row>
    <row r="15" spans="1:15">
      <c r="A15" s="200" t="s">
        <v>172</v>
      </c>
      <c r="B15" s="43" t="s">
        <v>102</v>
      </c>
      <c r="C15" s="34"/>
      <c r="D15" s="34"/>
      <c r="E15" s="34"/>
      <c r="F15" s="35" t="s">
        <v>19</v>
      </c>
      <c r="G15" s="94" t="s">
        <v>211</v>
      </c>
      <c r="H15" s="36"/>
      <c r="I15" s="36"/>
      <c r="J15" s="36"/>
      <c r="K15" s="44"/>
      <c r="L15" s="45"/>
    </row>
    <row r="16" spans="1:15">
      <c r="A16" s="200" t="s">
        <v>172</v>
      </c>
      <c r="B16" s="43" t="s">
        <v>102</v>
      </c>
      <c r="C16" s="34"/>
      <c r="D16" s="34"/>
      <c r="E16" s="34"/>
      <c r="F16" s="35" t="s">
        <v>19</v>
      </c>
      <c r="G16" s="94" t="s">
        <v>173</v>
      </c>
      <c r="H16" s="36"/>
      <c r="I16" s="36"/>
      <c r="J16" s="36"/>
      <c r="K16" s="44"/>
      <c r="L16" s="45"/>
    </row>
    <row r="17" spans="1:18">
      <c r="A17" s="200" t="s">
        <v>172</v>
      </c>
      <c r="B17" s="43" t="s">
        <v>102</v>
      </c>
      <c r="C17" s="34"/>
      <c r="D17" s="34"/>
      <c r="E17" s="34"/>
      <c r="F17" s="35" t="s">
        <v>20</v>
      </c>
      <c r="G17" s="94" t="s">
        <v>13</v>
      </c>
      <c r="H17" s="36"/>
      <c r="I17" s="36"/>
      <c r="J17" s="36"/>
      <c r="K17" s="44"/>
      <c r="L17" s="45"/>
      <c r="M17" s="54"/>
      <c r="N17" s="44"/>
    </row>
    <row r="18" spans="1:18" ht="12.75" thickBot="1">
      <c r="A18" s="200" t="s">
        <v>172</v>
      </c>
      <c r="B18" s="46" t="s">
        <v>102</v>
      </c>
      <c r="C18" s="47"/>
      <c r="D18" s="47"/>
      <c r="E18" s="47"/>
      <c r="F18" s="48" t="s">
        <v>20</v>
      </c>
      <c r="G18" s="49"/>
      <c r="H18" s="50"/>
      <c r="I18" s="50"/>
      <c r="J18" s="50"/>
      <c r="K18" s="14"/>
      <c r="L18" s="51"/>
    </row>
    <row r="19" spans="1:18" ht="12.75" thickBot="1">
      <c r="A19" s="200" t="s">
        <v>172</v>
      </c>
      <c r="B19" s="1" t="s">
        <v>102</v>
      </c>
    </row>
    <row r="20" spans="1:18" ht="24">
      <c r="A20" s="200" t="s">
        <v>172</v>
      </c>
      <c r="B20" s="27" t="s">
        <v>102</v>
      </c>
      <c r="C20" s="30" t="s">
        <v>21</v>
      </c>
      <c r="D20" s="31" t="s">
        <v>22</v>
      </c>
      <c r="E20" s="31" t="s">
        <v>23</v>
      </c>
      <c r="F20" s="31" t="s">
        <v>24</v>
      </c>
      <c r="G20" s="31" t="s">
        <v>25</v>
      </c>
      <c r="H20" s="31" t="s">
        <v>26</v>
      </c>
      <c r="I20" s="31" t="s">
        <v>27</v>
      </c>
      <c r="J20" s="32" t="s">
        <v>28</v>
      </c>
      <c r="K20" s="56" t="s">
        <v>29</v>
      </c>
      <c r="L20" s="57" t="s">
        <v>31</v>
      </c>
      <c r="M20" s="57" t="s">
        <v>32</v>
      </c>
      <c r="N20" s="52" t="s">
        <v>33</v>
      </c>
      <c r="O20" s="91" t="s">
        <v>34</v>
      </c>
      <c r="P20" s="27"/>
      <c r="Q20" s="28"/>
      <c r="R20" s="29" t="s">
        <v>35</v>
      </c>
    </row>
    <row r="21" spans="1:18" ht="15.75" customHeight="1" thickBot="1">
      <c r="A21" s="200" t="s">
        <v>172</v>
      </c>
      <c r="B21" s="10" t="s">
        <v>102</v>
      </c>
      <c r="C21" s="280" t="s">
        <v>12</v>
      </c>
      <c r="D21" s="281"/>
      <c r="E21" s="281"/>
      <c r="F21" s="281"/>
      <c r="G21" s="281"/>
      <c r="H21" s="281"/>
      <c r="I21" s="281"/>
      <c r="J21" s="282"/>
      <c r="K21" s="58" t="s">
        <v>30</v>
      </c>
      <c r="L21" s="59" t="s">
        <v>30</v>
      </c>
      <c r="M21" s="59" t="s">
        <v>18</v>
      </c>
      <c r="N21" s="53" t="s">
        <v>19</v>
      </c>
      <c r="O21" s="67" t="s">
        <v>20</v>
      </c>
      <c r="P21" s="66"/>
      <c r="Q21" s="11"/>
      <c r="R21" s="12"/>
    </row>
    <row r="22" spans="1:18">
      <c r="A22" s="200" t="s">
        <v>172</v>
      </c>
      <c r="B22" s="95" t="s">
        <v>102</v>
      </c>
      <c r="C22" s="68"/>
      <c r="D22" s="69"/>
      <c r="E22" s="70"/>
      <c r="F22" s="70"/>
      <c r="G22" s="70"/>
      <c r="H22" s="71"/>
      <c r="I22" s="71"/>
      <c r="J22" s="72"/>
      <c r="K22" s="73"/>
      <c r="L22" s="74"/>
      <c r="M22" s="74"/>
      <c r="N22" s="75" t="s">
        <v>13</v>
      </c>
      <c r="O22" s="76"/>
      <c r="P22" s="97"/>
      <c r="Q22" s="185"/>
      <c r="R22" s="77"/>
    </row>
    <row r="23" spans="1:18">
      <c r="A23" s="200" t="s">
        <v>172</v>
      </c>
      <c r="B23" s="96" t="s">
        <v>102</v>
      </c>
      <c r="C23" s="21"/>
      <c r="D23" s="22"/>
      <c r="E23" s="23"/>
      <c r="F23" s="23"/>
      <c r="G23" s="23"/>
      <c r="H23" s="24"/>
      <c r="I23" s="24"/>
      <c r="J23" s="25"/>
      <c r="K23" s="60"/>
      <c r="L23" s="61"/>
      <c r="M23" s="61"/>
      <c r="N23" s="164" t="s">
        <v>13</v>
      </c>
      <c r="O23" s="165"/>
      <c r="P23" s="97"/>
      <c r="Q23" s="186"/>
      <c r="R23" s="7"/>
    </row>
    <row r="24" spans="1:18">
      <c r="A24" s="200" t="s">
        <v>172</v>
      </c>
      <c r="B24" s="96" t="s">
        <v>102</v>
      </c>
      <c r="C24" s="166" t="s">
        <v>44</v>
      </c>
      <c r="D24" s="204"/>
      <c r="E24" s="205"/>
      <c r="F24" s="205"/>
      <c r="G24" s="205"/>
      <c r="H24" s="206"/>
      <c r="I24" s="206"/>
      <c r="J24" s="207"/>
      <c r="K24" s="60"/>
      <c r="L24" s="61"/>
      <c r="M24" s="61"/>
      <c r="N24" s="164"/>
      <c r="O24" s="165"/>
      <c r="P24" s="97"/>
      <c r="Q24" s="186"/>
      <c r="R24" s="7"/>
    </row>
    <row r="25" spans="1:18" ht="12.75">
      <c r="A25" s="200" t="s">
        <v>172</v>
      </c>
      <c r="B25" s="96" t="s">
        <v>102</v>
      </c>
      <c r="C25" s="158">
        <v>100</v>
      </c>
      <c r="D25" s="159">
        <v>111</v>
      </c>
      <c r="E25" s="160">
        <v>6264</v>
      </c>
      <c r="F25" s="160">
        <v>6264</v>
      </c>
      <c r="G25" s="160">
        <v>143003</v>
      </c>
      <c r="H25" s="161">
        <v>0</v>
      </c>
      <c r="I25" s="161">
        <v>699</v>
      </c>
      <c r="J25" s="162">
        <v>0</v>
      </c>
      <c r="K25" s="60">
        <f>'TC 2 Fuel and Reactant Cost'!F43</f>
        <v>3524.13</v>
      </c>
      <c r="L25" s="61"/>
      <c r="M25" s="61"/>
      <c r="N25" s="163" t="s">
        <v>88</v>
      </c>
      <c r="O25" s="64" t="s">
        <v>0</v>
      </c>
      <c r="P25" s="208" t="s">
        <v>174</v>
      </c>
      <c r="Q25" s="186"/>
      <c r="R25" s="7"/>
    </row>
    <row r="26" spans="1:18" ht="12.75">
      <c r="A26" s="200"/>
      <c r="B26" s="96" t="s">
        <v>102</v>
      </c>
      <c r="C26" s="158">
        <v>100</v>
      </c>
      <c r="D26" s="159">
        <v>111</v>
      </c>
      <c r="E26" s="160">
        <v>6264</v>
      </c>
      <c r="F26" s="160">
        <v>6264</v>
      </c>
      <c r="G26" s="160">
        <v>502006</v>
      </c>
      <c r="H26" s="161">
        <v>0</v>
      </c>
      <c r="I26" s="161">
        <v>699</v>
      </c>
      <c r="J26" s="162">
        <v>398</v>
      </c>
      <c r="K26" s="60"/>
      <c r="L26" s="61">
        <f>'TC 2 Fuel and Reactant Cost'!F36</f>
        <v>237.07</v>
      </c>
      <c r="M26" s="61"/>
      <c r="N26" s="163" t="s">
        <v>175</v>
      </c>
      <c r="O26" s="64" t="s">
        <v>176</v>
      </c>
      <c r="P26" s="208" t="s">
        <v>174</v>
      </c>
      <c r="Q26" s="186"/>
      <c r="R26" s="7"/>
    </row>
    <row r="27" spans="1:18" ht="12.75">
      <c r="A27" s="200"/>
      <c r="B27" s="96" t="s">
        <v>102</v>
      </c>
      <c r="C27" s="158">
        <v>100</v>
      </c>
      <c r="D27" s="159">
        <v>111</v>
      </c>
      <c r="E27" s="160">
        <v>6264</v>
      </c>
      <c r="F27" s="160">
        <v>6264</v>
      </c>
      <c r="G27" s="160">
        <v>501090</v>
      </c>
      <c r="H27" s="161">
        <v>0</v>
      </c>
      <c r="I27" s="161">
        <v>699</v>
      </c>
      <c r="J27" s="162">
        <v>398</v>
      </c>
      <c r="K27" s="60"/>
      <c r="L27" s="61">
        <f>'TC 2 Fuel and Reactant Cost'!F37</f>
        <v>2736.33</v>
      </c>
      <c r="M27" s="61"/>
      <c r="N27" s="163" t="s">
        <v>177</v>
      </c>
      <c r="O27" s="64" t="s">
        <v>178</v>
      </c>
      <c r="P27" s="208" t="s">
        <v>174</v>
      </c>
      <c r="Q27" s="186"/>
      <c r="R27" s="7"/>
    </row>
    <row r="28" spans="1:18" ht="12.75">
      <c r="A28" s="200"/>
      <c r="B28" s="96" t="s">
        <v>102</v>
      </c>
      <c r="C28" s="158">
        <v>100</v>
      </c>
      <c r="D28" s="159">
        <v>111</v>
      </c>
      <c r="E28" s="160">
        <v>6264</v>
      </c>
      <c r="F28" s="160">
        <v>6264</v>
      </c>
      <c r="G28" s="160">
        <v>501250</v>
      </c>
      <c r="H28" s="161">
        <v>0</v>
      </c>
      <c r="I28" s="161">
        <v>699</v>
      </c>
      <c r="J28" s="162">
        <v>398</v>
      </c>
      <c r="K28" s="61">
        <f>'TC 2 Fuel and Reactant Cost'!F38*-1</f>
        <v>6.41</v>
      </c>
      <c r="L28" s="61"/>
      <c r="M28" s="61"/>
      <c r="N28" s="163" t="s">
        <v>179</v>
      </c>
      <c r="O28" s="64" t="s">
        <v>180</v>
      </c>
      <c r="P28" s="208" t="s">
        <v>174</v>
      </c>
      <c r="Q28" s="186"/>
      <c r="R28" s="7"/>
    </row>
    <row r="29" spans="1:18" ht="12.75">
      <c r="A29" s="200" t="s">
        <v>172</v>
      </c>
      <c r="B29" s="96" t="s">
        <v>102</v>
      </c>
      <c r="C29" s="158">
        <v>100</v>
      </c>
      <c r="D29" s="159">
        <v>111</v>
      </c>
      <c r="E29" s="160">
        <v>6264</v>
      </c>
      <c r="F29" s="160">
        <v>6264</v>
      </c>
      <c r="G29" s="160">
        <v>501251</v>
      </c>
      <c r="H29" s="161">
        <v>0</v>
      </c>
      <c r="I29" s="161">
        <v>699</v>
      </c>
      <c r="J29" s="162">
        <v>398</v>
      </c>
      <c r="K29" s="60"/>
      <c r="L29" s="61">
        <f>'TC 2 Fuel and Reactant Cost'!F39</f>
        <v>0</v>
      </c>
      <c r="M29" s="61"/>
      <c r="N29" s="163" t="s">
        <v>181</v>
      </c>
      <c r="O29" s="64" t="s">
        <v>182</v>
      </c>
      <c r="P29" s="97"/>
      <c r="Q29" s="186"/>
      <c r="R29" s="7"/>
    </row>
    <row r="30" spans="1:18" ht="12.75">
      <c r="A30" s="200" t="s">
        <v>172</v>
      </c>
      <c r="B30" s="96" t="s">
        <v>102</v>
      </c>
      <c r="C30" s="158">
        <v>100</v>
      </c>
      <c r="D30" s="159">
        <v>111</v>
      </c>
      <c r="E30" s="160">
        <v>6264</v>
      </c>
      <c r="F30" s="160">
        <v>6264</v>
      </c>
      <c r="G30" s="160">
        <v>501202</v>
      </c>
      <c r="H30" s="161">
        <v>0</v>
      </c>
      <c r="I30" s="161">
        <v>699</v>
      </c>
      <c r="J30" s="162">
        <v>398</v>
      </c>
      <c r="K30" s="60"/>
      <c r="L30" s="61">
        <f>'TC 2 Fuel and Reactant Cost'!F41</f>
        <v>0</v>
      </c>
      <c r="M30" s="61"/>
      <c r="N30" s="163" t="s">
        <v>183</v>
      </c>
      <c r="O30" s="64" t="s">
        <v>184</v>
      </c>
      <c r="P30" s="97"/>
      <c r="Q30" s="186"/>
      <c r="R30" s="7"/>
    </row>
    <row r="31" spans="1:18" ht="12.75">
      <c r="A31" s="200" t="s">
        <v>172</v>
      </c>
      <c r="B31" s="96" t="s">
        <v>102</v>
      </c>
      <c r="C31" s="209">
        <v>100</v>
      </c>
      <c r="D31" s="210">
        <v>111</v>
      </c>
      <c r="E31" s="211">
        <v>6264</v>
      </c>
      <c r="F31" s="211">
        <v>6264</v>
      </c>
      <c r="G31" s="211">
        <v>501253</v>
      </c>
      <c r="H31" s="212">
        <v>0</v>
      </c>
      <c r="I31" s="212">
        <v>699</v>
      </c>
      <c r="J31" s="213">
        <v>398</v>
      </c>
      <c r="K31" s="60"/>
      <c r="L31" s="61">
        <f>'TC 2 Fuel and Reactant Cost'!F40</f>
        <v>242.13</v>
      </c>
      <c r="M31" s="61"/>
      <c r="N31" s="163" t="s">
        <v>185</v>
      </c>
      <c r="O31" s="64" t="s">
        <v>186</v>
      </c>
      <c r="P31" s="208" t="s">
        <v>174</v>
      </c>
      <c r="Q31" s="186"/>
      <c r="R31" s="7"/>
    </row>
    <row r="32" spans="1:18">
      <c r="A32" s="200" t="s">
        <v>172</v>
      </c>
      <c r="B32" s="96" t="s">
        <v>102</v>
      </c>
      <c r="C32" s="21"/>
      <c r="D32" s="22"/>
      <c r="E32" s="23"/>
      <c r="F32" s="23"/>
      <c r="G32" s="23"/>
      <c r="H32" s="24"/>
      <c r="I32" s="24"/>
      <c r="J32" s="25"/>
      <c r="K32" s="60"/>
      <c r="L32" s="61"/>
      <c r="M32" s="61"/>
      <c r="N32" s="164"/>
      <c r="O32" s="165"/>
      <c r="P32" s="97"/>
      <c r="Q32" s="186"/>
      <c r="R32" s="7"/>
    </row>
    <row r="33" spans="1:18" ht="12.75">
      <c r="A33" s="200" t="s">
        <v>172</v>
      </c>
      <c r="B33" s="96" t="s">
        <v>102</v>
      </c>
      <c r="C33" s="166" t="s">
        <v>45</v>
      </c>
      <c r="D33" s="159"/>
      <c r="E33" s="160"/>
      <c r="F33" s="160"/>
      <c r="G33" s="160"/>
      <c r="H33" s="161"/>
      <c r="I33" s="161"/>
      <c r="J33" s="162"/>
      <c r="K33" s="60"/>
      <c r="L33" s="61"/>
      <c r="M33" s="61"/>
      <c r="N33" s="164"/>
      <c r="O33" s="165"/>
      <c r="P33" s="97"/>
      <c r="Q33" s="186"/>
      <c r="R33" s="7"/>
    </row>
    <row r="34" spans="1:18" ht="12.75">
      <c r="A34" s="200" t="s">
        <v>172</v>
      </c>
      <c r="B34" s="96" t="s">
        <v>102</v>
      </c>
      <c r="C34" s="158">
        <v>100</v>
      </c>
      <c r="D34" s="159">
        <v>111</v>
      </c>
      <c r="E34" s="160">
        <v>6264</v>
      </c>
      <c r="F34" s="160">
        <v>6264</v>
      </c>
      <c r="G34" s="160">
        <v>143004</v>
      </c>
      <c r="H34" s="161">
        <v>0</v>
      </c>
      <c r="I34" s="161">
        <v>699</v>
      </c>
      <c r="J34" s="162">
        <v>0</v>
      </c>
      <c r="K34" s="60">
        <f>'TC 2 Fuel and Reactant Cost'!H43</f>
        <v>3743.86</v>
      </c>
      <c r="L34" s="61"/>
      <c r="M34" s="61"/>
      <c r="N34" s="163" t="s">
        <v>95</v>
      </c>
      <c r="O34" s="64" t="s">
        <v>0</v>
      </c>
      <c r="P34" s="208" t="s">
        <v>174</v>
      </c>
      <c r="Q34" s="186"/>
      <c r="R34" s="7"/>
    </row>
    <row r="35" spans="1:18" ht="12.75">
      <c r="A35" s="200" t="s">
        <v>172</v>
      </c>
      <c r="B35" s="96" t="s">
        <v>102</v>
      </c>
      <c r="C35" s="158">
        <v>100</v>
      </c>
      <c r="D35" s="159">
        <v>111</v>
      </c>
      <c r="E35" s="160">
        <v>6264</v>
      </c>
      <c r="F35" s="160">
        <v>6264</v>
      </c>
      <c r="G35" s="160">
        <v>502006</v>
      </c>
      <c r="H35" s="161">
        <v>0</v>
      </c>
      <c r="I35" s="161">
        <v>699</v>
      </c>
      <c r="J35" s="162">
        <v>398</v>
      </c>
      <c r="K35" s="60"/>
      <c r="L35" s="61">
        <f>'TC 2 Fuel and Reactant Cost'!H36</f>
        <v>251.85</v>
      </c>
      <c r="M35" s="61"/>
      <c r="N35" s="163" t="s">
        <v>187</v>
      </c>
      <c r="O35" s="64" t="s">
        <v>188</v>
      </c>
      <c r="P35" s="208" t="s">
        <v>174</v>
      </c>
      <c r="Q35" s="186"/>
      <c r="R35" s="7"/>
    </row>
    <row r="36" spans="1:18" ht="12.75">
      <c r="A36" s="200" t="s">
        <v>172</v>
      </c>
      <c r="B36" s="96" t="s">
        <v>102</v>
      </c>
      <c r="C36" s="158">
        <v>100</v>
      </c>
      <c r="D36" s="159">
        <v>111</v>
      </c>
      <c r="E36" s="160">
        <v>6264</v>
      </c>
      <c r="F36" s="160">
        <v>6264</v>
      </c>
      <c r="G36" s="160">
        <v>501090</v>
      </c>
      <c r="H36" s="161">
        <v>0</v>
      </c>
      <c r="I36" s="161">
        <v>699</v>
      </c>
      <c r="J36" s="162">
        <v>398</v>
      </c>
      <c r="K36" s="60"/>
      <c r="L36" s="61">
        <f>'TC 2 Fuel and Reactant Cost'!H37</f>
        <v>2906.95</v>
      </c>
      <c r="M36" s="61"/>
      <c r="N36" s="163" t="s">
        <v>189</v>
      </c>
      <c r="O36" s="64" t="s">
        <v>190</v>
      </c>
      <c r="P36" s="208" t="s">
        <v>174</v>
      </c>
      <c r="Q36" s="186"/>
      <c r="R36" s="7"/>
    </row>
    <row r="37" spans="1:18" ht="12.75">
      <c r="A37" s="200"/>
      <c r="B37" s="96" t="s">
        <v>102</v>
      </c>
      <c r="C37" s="158">
        <v>100</v>
      </c>
      <c r="D37" s="159">
        <v>111</v>
      </c>
      <c r="E37" s="160">
        <v>6264</v>
      </c>
      <c r="F37" s="160">
        <v>6264</v>
      </c>
      <c r="G37" s="160">
        <v>501250</v>
      </c>
      <c r="H37" s="161">
        <v>0</v>
      </c>
      <c r="I37" s="161">
        <v>699</v>
      </c>
      <c r="J37" s="162">
        <v>398</v>
      </c>
      <c r="K37" s="61">
        <f>'TC 2 Fuel and Reactant Cost'!H38*-1</f>
        <v>6.81</v>
      </c>
      <c r="L37" s="61"/>
      <c r="M37" s="61"/>
      <c r="N37" s="163" t="s">
        <v>191</v>
      </c>
      <c r="O37" s="64" t="s">
        <v>192</v>
      </c>
      <c r="P37" s="208" t="s">
        <v>174</v>
      </c>
      <c r="Q37" s="186"/>
      <c r="R37" s="7"/>
    </row>
    <row r="38" spans="1:18" ht="12.75">
      <c r="B38" s="96" t="s">
        <v>102</v>
      </c>
      <c r="C38" s="158">
        <v>100</v>
      </c>
      <c r="D38" s="159">
        <v>111</v>
      </c>
      <c r="E38" s="160">
        <v>6264</v>
      </c>
      <c r="F38" s="160">
        <v>6264</v>
      </c>
      <c r="G38" s="160">
        <v>501251</v>
      </c>
      <c r="H38" s="161">
        <v>0</v>
      </c>
      <c r="I38" s="161">
        <v>699</v>
      </c>
      <c r="J38" s="162">
        <v>398</v>
      </c>
      <c r="K38" s="60"/>
      <c r="L38" s="61">
        <f>'TC 2 Fuel and Reactant Cost'!H39</f>
        <v>0</v>
      </c>
      <c r="M38" s="61"/>
      <c r="N38" s="163" t="s">
        <v>193</v>
      </c>
      <c r="O38" s="64" t="s">
        <v>194</v>
      </c>
      <c r="P38" s="97"/>
      <c r="Q38" s="186"/>
      <c r="R38" s="7"/>
    </row>
    <row r="39" spans="1:18" ht="12.75">
      <c r="B39" s="96" t="s">
        <v>102</v>
      </c>
      <c r="C39" s="158">
        <v>100</v>
      </c>
      <c r="D39" s="159">
        <v>111</v>
      </c>
      <c r="E39" s="160">
        <v>6264</v>
      </c>
      <c r="F39" s="160">
        <v>6264</v>
      </c>
      <c r="G39" s="160">
        <v>501202</v>
      </c>
      <c r="H39" s="161">
        <v>0</v>
      </c>
      <c r="I39" s="161">
        <v>699</v>
      </c>
      <c r="J39" s="162">
        <v>398</v>
      </c>
      <c r="K39" s="60"/>
      <c r="L39" s="61">
        <f>'TC 2 Fuel and Reactant Cost'!H41</f>
        <v>0</v>
      </c>
      <c r="M39" s="61"/>
      <c r="N39" s="163" t="s">
        <v>195</v>
      </c>
      <c r="O39" s="64" t="s">
        <v>196</v>
      </c>
      <c r="P39" s="214"/>
      <c r="Q39" s="186"/>
      <c r="R39" s="7"/>
    </row>
    <row r="40" spans="1:18" ht="12.75">
      <c r="B40" s="96" t="s">
        <v>102</v>
      </c>
      <c r="C40" s="209">
        <v>100</v>
      </c>
      <c r="D40" s="210">
        <v>111</v>
      </c>
      <c r="E40" s="211">
        <v>6264</v>
      </c>
      <c r="F40" s="211">
        <v>6264</v>
      </c>
      <c r="G40" s="211">
        <v>501253</v>
      </c>
      <c r="H40" s="212">
        <v>0</v>
      </c>
      <c r="I40" s="212">
        <v>699</v>
      </c>
      <c r="J40" s="213">
        <v>398</v>
      </c>
      <c r="K40" s="60"/>
      <c r="L40" s="61">
        <f>'TC 2 Fuel and Reactant Cost'!H40</f>
        <v>257.22000000000003</v>
      </c>
      <c r="M40" s="61"/>
      <c r="N40" s="163" t="s">
        <v>197</v>
      </c>
      <c r="O40" s="64" t="s">
        <v>198</v>
      </c>
      <c r="P40" s="208" t="s">
        <v>174</v>
      </c>
      <c r="Q40" s="186"/>
      <c r="R40" s="7"/>
    </row>
    <row r="41" spans="1:18" ht="12.75" thickBot="1">
      <c r="B41" s="78"/>
      <c r="C41" s="79"/>
      <c r="D41" s="80"/>
      <c r="E41" s="81"/>
      <c r="F41" s="81"/>
      <c r="G41" s="81"/>
      <c r="H41" s="82"/>
      <c r="I41" s="82"/>
      <c r="J41" s="83"/>
      <c r="K41" s="84"/>
      <c r="L41" s="85"/>
      <c r="M41" s="85"/>
      <c r="N41" s="86" t="s">
        <v>13</v>
      </c>
      <c r="O41" s="87"/>
      <c r="P41" s="97"/>
      <c r="Q41" s="185"/>
      <c r="R41" s="77"/>
    </row>
    <row r="42" spans="1:18" ht="12.75" thickBot="1">
      <c r="B42" s="13" t="s">
        <v>36</v>
      </c>
      <c r="C42" s="26"/>
      <c r="D42" s="26"/>
      <c r="E42" s="26"/>
      <c r="F42" s="26"/>
      <c r="G42" s="26"/>
      <c r="H42" s="26"/>
      <c r="I42" s="26"/>
      <c r="J42" s="26"/>
      <c r="K42" s="62">
        <f>SUM(K22:K41)</f>
        <v>7281.21</v>
      </c>
      <c r="L42" s="63">
        <f>SUM(L22:L41)</f>
        <v>6631.55</v>
      </c>
      <c r="M42" s="63">
        <f>SUM(M22:M41)</f>
        <v>0</v>
      </c>
      <c r="N42" s="55"/>
      <c r="O42" s="15"/>
      <c r="P42" s="98"/>
      <c r="Q42" s="8"/>
      <c r="R42" s="9"/>
    </row>
    <row r="43" spans="1:18">
      <c r="B43" s="1" t="s">
        <v>37</v>
      </c>
    </row>
    <row r="44" spans="1:18">
      <c r="A44" s="200" t="s">
        <v>172</v>
      </c>
      <c r="B44" s="1" t="s">
        <v>102</v>
      </c>
    </row>
    <row r="45" spans="1:18">
      <c r="A45" s="200" t="s">
        <v>172</v>
      </c>
      <c r="B45" s="90" t="s">
        <v>102</v>
      </c>
      <c r="D45" s="88" t="s">
        <v>199</v>
      </c>
    </row>
    <row r="46" spans="1:18">
      <c r="A46" s="200" t="s">
        <v>172</v>
      </c>
      <c r="B46" s="1" t="s">
        <v>102</v>
      </c>
    </row>
    <row r="47" spans="1:18">
      <c r="A47" s="200" t="s">
        <v>172</v>
      </c>
      <c r="B47" s="1" t="s">
        <v>102</v>
      </c>
      <c r="C47" s="89" t="s">
        <v>38</v>
      </c>
      <c r="I47" s="88" t="s">
        <v>40</v>
      </c>
      <c r="M47" s="89" t="s">
        <v>41</v>
      </c>
    </row>
    <row r="48" spans="1:18">
      <c r="A48" s="200" t="s">
        <v>172</v>
      </c>
      <c r="B48" s="1" t="s">
        <v>102</v>
      </c>
      <c r="M48" s="16"/>
    </row>
    <row r="49" spans="1:13">
      <c r="A49" s="200" t="s">
        <v>172</v>
      </c>
      <c r="B49" s="1" t="s">
        <v>102</v>
      </c>
      <c r="C49" s="89" t="s">
        <v>39</v>
      </c>
      <c r="M49" s="89" t="s">
        <v>42</v>
      </c>
    </row>
    <row r="50" spans="1:13">
      <c r="A50" s="200" t="s">
        <v>172</v>
      </c>
      <c r="B50" s="1" t="s">
        <v>102</v>
      </c>
    </row>
    <row r="51" spans="1:13">
      <c r="A51" s="200" t="s">
        <v>172</v>
      </c>
      <c r="B51" s="1" t="s">
        <v>102</v>
      </c>
    </row>
    <row r="52" spans="1:13">
      <c r="A52" s="200" t="s">
        <v>172</v>
      </c>
      <c r="B52" s="1" t="s">
        <v>102</v>
      </c>
    </row>
    <row r="53" spans="1:13">
      <c r="A53" s="200" t="s">
        <v>172</v>
      </c>
      <c r="B53" s="1" t="s">
        <v>102</v>
      </c>
    </row>
  </sheetData>
  <mergeCells count="2">
    <mergeCell ref="I3:O7"/>
    <mergeCell ref="C21:J21"/>
  </mergeCells>
  <dataValidations count="1">
    <dataValidation type="list" allowBlank="1" showInputMessage="1" sqref="G17:J17">
      <formula1>PopCache_GL_INTERFACE_REFERENCE7</formula1>
    </dataValidation>
  </dataValidations>
  <pageMargins left="0.25" right="0.25" top="0.25" bottom="0.25" header="0.3" footer="0.3"/>
  <pageSetup scale="6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ONTEXT">
              <controlPr defaultSize="0" print="0" autoFill="0" autoPict="0" macro="[6]!CONTEXTShowRegions">
                <anchor>
                  <from>
                    <xdr:col>0</xdr:col>
                    <xdr:colOff>76200</xdr:colOff>
                    <xdr:row>2</xdr:row>
                    <xdr:rowOff>19050</xdr:rowOff>
                  </from>
                  <to>
                    <xdr:col>2</xdr:col>
                    <xdr:colOff>428625</xdr:colOff>
                    <xdr:row>2</xdr:row>
                    <xdr:rowOff>123825</xdr:rowOff>
                  </to>
                </anchor>
              </controlPr>
            </control>
          </mc:Choice>
        </mc:AlternateContent>
        <mc:AlternateContent xmlns:mc="http://schemas.openxmlformats.org/markup-compatibility/2006">
          <mc:Choice Requires="x14">
            <control shapeId="11266" r:id="rId5" name="HEADER">
              <controlPr defaultSize="0" print="0" autoFill="0" autoPict="0" macro="[6]!HEADERShowRegions">
                <anchor>
                  <from>
                    <xdr:col>2</xdr:col>
                    <xdr:colOff>428625</xdr:colOff>
                    <xdr:row>2</xdr:row>
                    <xdr:rowOff>19050</xdr:rowOff>
                  </from>
                  <to>
                    <xdr:col>3</xdr:col>
                    <xdr:colOff>590550</xdr:colOff>
                    <xdr:row>2</xdr:row>
                    <xdr:rowOff>123825</xdr:rowOff>
                  </to>
                </anchor>
              </controlPr>
            </control>
          </mc:Choice>
        </mc:AlternateContent>
        <mc:AlternateContent xmlns:mc="http://schemas.openxmlformats.org/markup-compatibility/2006">
          <mc:Choice Requires="x14">
            <control shapeId="11267" r:id="rId6" name="LINE">
              <controlPr defaultSize="0" print="0" autoFill="0" autoPict="0" macro="[6]!LINEShowRegions">
                <anchor>
                  <from>
                    <xdr:col>3</xdr:col>
                    <xdr:colOff>590550</xdr:colOff>
                    <xdr:row>2</xdr:row>
                    <xdr:rowOff>19050</xdr:rowOff>
                  </from>
                  <to>
                    <xdr:col>4</xdr:col>
                    <xdr:colOff>723900</xdr:colOff>
                    <xdr:row>2</xdr:row>
                    <xdr:rowOff>123825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K56"/>
  <sheetViews>
    <sheetView tabSelected="1" zoomScale="90" zoomScaleNormal="90" workbookViewId="0">
      <selection activeCell="F30" sqref="F30"/>
    </sheetView>
  </sheetViews>
  <sheetFormatPr defaultColWidth="48.7109375" defaultRowHeight="12.75"/>
  <cols>
    <col min="1" max="1" width="4.7109375" style="122" customWidth="1"/>
    <col min="2" max="2" width="52.140625" style="118" customWidth="1"/>
    <col min="3" max="3" width="3.7109375" style="123" customWidth="1"/>
    <col min="4" max="4" width="19.7109375" style="120" bestFit="1" customWidth="1"/>
    <col min="5" max="5" width="5.7109375" style="121" customWidth="1"/>
    <col min="6" max="6" width="15.7109375" style="120" customWidth="1"/>
    <col min="7" max="7" width="5.7109375" style="121" customWidth="1"/>
    <col min="8" max="8" width="18" style="120" customWidth="1"/>
    <col min="9" max="9" width="11.5703125" style="122" bestFit="1" customWidth="1"/>
    <col min="10" max="10" width="17.28515625" style="122" customWidth="1"/>
    <col min="11" max="11" width="11.85546875" style="122" bestFit="1" customWidth="1"/>
    <col min="12" max="254" width="10.28515625" style="122" customWidth="1"/>
    <col min="255" max="255" width="4.7109375" style="122" customWidth="1"/>
    <col min="256" max="16384" width="48.7109375" style="122"/>
  </cols>
  <sheetData>
    <row r="1" spans="1:9" s="108" customFormat="1" ht="15">
      <c r="A1" s="284" t="s">
        <v>49</v>
      </c>
      <c r="B1" s="284"/>
      <c r="C1" s="284"/>
      <c r="D1" s="284"/>
      <c r="E1" s="284"/>
      <c r="F1" s="284"/>
      <c r="G1" s="284"/>
      <c r="H1" s="284"/>
    </row>
    <row r="2" spans="1:9" s="108" customFormat="1" ht="15">
      <c r="A2" s="284" t="s">
        <v>50</v>
      </c>
      <c r="B2" s="284"/>
      <c r="C2" s="284"/>
      <c r="D2" s="284"/>
      <c r="E2" s="284"/>
      <c r="F2" s="284"/>
      <c r="G2" s="284"/>
      <c r="H2" s="284"/>
    </row>
    <row r="3" spans="1:9" s="108" customFormat="1" ht="15">
      <c r="C3" s="109" t="s">
        <v>51</v>
      </c>
      <c r="D3" s="110" t="s">
        <v>218</v>
      </c>
      <c r="E3" s="111"/>
      <c r="F3" s="112"/>
      <c r="G3" s="111"/>
      <c r="H3" s="112"/>
    </row>
    <row r="4" spans="1:9" s="113" customFormat="1" ht="20.100000000000001" customHeight="1">
      <c r="B4" s="114"/>
      <c r="C4" s="115"/>
      <c r="D4" s="116"/>
      <c r="E4" s="111"/>
      <c r="F4" s="116"/>
      <c r="G4" s="111"/>
      <c r="H4" s="116"/>
    </row>
    <row r="5" spans="1:9">
      <c r="A5" s="117" t="s">
        <v>52</v>
      </c>
      <c r="C5" s="119"/>
    </row>
    <row r="6" spans="1:9">
      <c r="H6" s="124"/>
    </row>
    <row r="7" spans="1:9">
      <c r="D7" s="125" t="s">
        <v>44</v>
      </c>
      <c r="F7" s="125" t="s">
        <v>45</v>
      </c>
      <c r="H7" s="126"/>
    </row>
    <row r="8" spans="1:9">
      <c r="H8" s="124"/>
    </row>
    <row r="9" spans="1:9" s="127" customFormat="1">
      <c r="B9" s="128" t="s">
        <v>53</v>
      </c>
      <c r="C9" s="129"/>
      <c r="D9" s="130">
        <v>3196</v>
      </c>
      <c r="E9" s="131"/>
      <c r="F9" s="130">
        <v>3396</v>
      </c>
      <c r="G9" s="131"/>
      <c r="H9" s="132"/>
    </row>
    <row r="10" spans="1:9">
      <c r="B10" s="133" t="s">
        <v>54</v>
      </c>
      <c r="C10" s="123" t="s">
        <v>55</v>
      </c>
      <c r="D10" s="134">
        <v>1.0033000000000001</v>
      </c>
      <c r="E10" s="135"/>
      <c r="F10" s="134">
        <v>1.0033000000000001</v>
      </c>
      <c r="G10" s="135"/>
      <c r="H10" s="136"/>
    </row>
    <row r="11" spans="1:9">
      <c r="B11" s="133"/>
      <c r="D11" s="137"/>
      <c r="E11" s="135"/>
      <c r="F11" s="137"/>
      <c r="G11" s="135"/>
      <c r="H11" s="136"/>
    </row>
    <row r="12" spans="1:9">
      <c r="B12" s="128" t="s">
        <v>56</v>
      </c>
      <c r="C12" s="129"/>
      <c r="D12" s="138">
        <f>ROUND(D9*D10,0)</f>
        <v>3207</v>
      </c>
      <c r="E12" s="139"/>
      <c r="F12" s="138">
        <f>ROUND(F9*F10,0)</f>
        <v>3407</v>
      </c>
      <c r="G12" s="139"/>
      <c r="H12" s="140"/>
    </row>
    <row r="13" spans="1:9">
      <c r="B13" s="107" t="s">
        <v>241</v>
      </c>
      <c r="C13" s="129" t="s">
        <v>58</v>
      </c>
      <c r="D13" s="142">
        <f>28413-2100</f>
        <v>26313</v>
      </c>
      <c r="F13" s="143">
        <f>D13</f>
        <v>26313</v>
      </c>
      <c r="H13" s="124"/>
    </row>
    <row r="14" spans="1:9">
      <c r="B14" s="141" t="s">
        <v>57</v>
      </c>
      <c r="C14" s="129" t="s">
        <v>58</v>
      </c>
      <c r="D14" s="142">
        <v>16921</v>
      </c>
      <c r="F14" s="143">
        <f>D14</f>
        <v>16921</v>
      </c>
      <c r="H14" s="124"/>
    </row>
    <row r="15" spans="1:9">
      <c r="H15" s="124"/>
    </row>
    <row r="16" spans="1:9" s="106" customFormat="1" ht="13.5" thickBot="1">
      <c r="B16" s="144" t="s">
        <v>59</v>
      </c>
      <c r="C16" s="119"/>
      <c r="D16" s="145">
        <f>ROUND(D12/D13,5)</f>
        <v>0.12188</v>
      </c>
      <c r="E16" s="146"/>
      <c r="F16" s="145">
        <f>ROUND(F12/F13,5)</f>
        <v>0.12948000000000001</v>
      </c>
      <c r="G16" s="146"/>
      <c r="H16" s="147"/>
      <c r="I16" s="265">
        <f>SUM(D16:F16)</f>
        <v>0.25136000000000003</v>
      </c>
    </row>
    <row r="17" spans="1:11" s="106" customFormat="1" ht="14.25" thickTop="1" thickBot="1">
      <c r="B17" s="144" t="s">
        <v>59</v>
      </c>
      <c r="C17" s="119"/>
      <c r="D17" s="145">
        <f>D12/D14</f>
        <v>0.18952780568524319</v>
      </c>
      <c r="E17" s="146"/>
      <c r="F17" s="145">
        <f>F12/F14</f>
        <v>0.20134743809467526</v>
      </c>
      <c r="G17" s="146"/>
      <c r="H17" s="147"/>
      <c r="I17" s="265">
        <f>SUM(D17:F17)</f>
        <v>0.39087524377991845</v>
      </c>
      <c r="J17" s="265">
        <f>I17-I16</f>
        <v>0.13951524377991842</v>
      </c>
    </row>
    <row r="18" spans="1:11" s="106" customFormat="1" ht="13.5" thickTop="1">
      <c r="B18" s="144"/>
      <c r="C18" s="119"/>
      <c r="D18" s="147"/>
      <c r="E18" s="146"/>
      <c r="F18" s="147"/>
      <c r="G18" s="146"/>
      <c r="H18" s="148"/>
    </row>
    <row r="19" spans="1:11" s="106" customFormat="1">
      <c r="A19" s="149"/>
      <c r="B19" s="150"/>
      <c r="C19" s="151"/>
      <c r="D19" s="152"/>
      <c r="E19" s="153"/>
      <c r="F19" s="152"/>
      <c r="G19" s="153"/>
      <c r="H19" s="147"/>
    </row>
    <row r="20" spans="1:11">
      <c r="A20" s="117" t="s">
        <v>151</v>
      </c>
    </row>
    <row r="22" spans="1:11">
      <c r="B22" s="141"/>
      <c r="C22" s="154"/>
      <c r="D22" s="187" t="s">
        <v>152</v>
      </c>
      <c r="F22" s="187" t="s">
        <v>44</v>
      </c>
      <c r="H22" s="187" t="s">
        <v>45</v>
      </c>
    </row>
    <row r="23" spans="1:11">
      <c r="B23" s="141"/>
      <c r="C23" s="154"/>
      <c r="D23" s="155"/>
      <c r="E23" s="156"/>
      <c r="F23" s="155"/>
      <c r="G23" s="156"/>
      <c r="H23" s="155"/>
    </row>
    <row r="24" spans="1:11">
      <c r="B24" s="266" t="s">
        <v>242</v>
      </c>
      <c r="C24" s="154"/>
      <c r="D24" s="157"/>
      <c r="F24" s="157"/>
      <c r="H24" s="157"/>
    </row>
    <row r="25" spans="1:11">
      <c r="B25" s="141" t="s">
        <v>46</v>
      </c>
      <c r="C25" s="188" t="s">
        <v>67</v>
      </c>
      <c r="D25" s="189">
        <f>IF(ISERROR(VLOOKUP($C25,'TC Fuel Costs Query - Coal Oil'!$A$4:$E$12,5,FALSE)),0,VLOOKUP($C25,'TC Fuel Costs Query - Coal Oil'!$A$4:$E$12,5,FALSE))</f>
        <v>122574.21</v>
      </c>
      <c r="E25" s="190"/>
      <c r="F25" s="269">
        <f>ROUND(D25*$D$16,2)</f>
        <v>14939.34</v>
      </c>
      <c r="H25" s="189">
        <f>ROUND(D25*$F$16,2)</f>
        <v>15870.91</v>
      </c>
    </row>
    <row r="26" spans="1:11">
      <c r="B26" s="141" t="s">
        <v>47</v>
      </c>
      <c r="C26" s="191" t="s">
        <v>68</v>
      </c>
      <c r="D26" s="192">
        <f>IF(ISERROR(VLOOKUP($C26,'TC Fuel Costs Query - Coal Oil'!$A$4:$E$12,5,FALSE)),0,VLOOKUP($C26,'TC Fuel Costs Query - Coal Oil'!$A$4:$E$12,5,FALSE))</f>
        <v>102474.53</v>
      </c>
      <c r="E26" s="193"/>
      <c r="F26" s="271">
        <f>ROUND(D26*$D$16,2)</f>
        <v>12489.6</v>
      </c>
      <c r="H26" s="192">
        <f>ROUND(D26*$F$16,2)</f>
        <v>13268.4</v>
      </c>
    </row>
    <row r="27" spans="1:11">
      <c r="B27" s="107" t="s">
        <v>48</v>
      </c>
      <c r="C27" s="191" t="s">
        <v>69</v>
      </c>
      <c r="D27" s="192">
        <f>IF(ISERROR(VLOOKUP($C27,'TC Fuel Costs Query - Coal Oil'!$A$4:$E$12,5,FALSE)),0,VLOOKUP($C27,'TC Fuel Costs Query - Coal Oil'!$A$4:$E$12,5,FALSE))</f>
        <v>87292.87</v>
      </c>
      <c r="E27" s="193"/>
      <c r="F27" s="271">
        <f>ROUND(D27*$D$16,2)</f>
        <v>10639.25</v>
      </c>
      <c r="H27" s="192">
        <f>ROUND(D27*$F$16,2)</f>
        <v>11302.68</v>
      </c>
      <c r="J27" s="194" t="s">
        <v>153</v>
      </c>
    </row>
    <row r="28" spans="1:11">
      <c r="B28" s="267" t="s">
        <v>243</v>
      </c>
      <c r="D28" s="195">
        <f>SUM(D25:D27)</f>
        <v>312341.61</v>
      </c>
      <c r="F28" s="195">
        <f>SUM(F25:F27)</f>
        <v>38068.19</v>
      </c>
      <c r="H28" s="195">
        <f>SUM(H25:H27)</f>
        <v>40441.99</v>
      </c>
      <c r="I28" s="122">
        <f>SUM(F28:H28)/D28</f>
        <v>0.25135997730177545</v>
      </c>
      <c r="K28" s="196">
        <f>D28-'TC Fuel Costs Query - Coal Oil'!H1</f>
        <v>0</v>
      </c>
    </row>
    <row r="29" spans="1:11">
      <c r="B29" s="266" t="s">
        <v>244</v>
      </c>
      <c r="D29" s="268"/>
      <c r="F29" s="122"/>
      <c r="H29" s="268"/>
    </row>
    <row r="30" spans="1:11">
      <c r="B30" s="141" t="s">
        <v>46</v>
      </c>
      <c r="C30" s="264" t="s">
        <v>67</v>
      </c>
      <c r="D30" s="189">
        <f>IF(ISERROR(VLOOKUP($C30,'TC Fuel Costs Query - Coal Oil'!$A$4:$E$12,5,FALSE)),0,VLOOKUP($C30,'TC Fuel Costs Query - Coal Oil'!$A$4:$E$12,5,FALSE))</f>
        <v>122574.21</v>
      </c>
      <c r="F30" s="269">
        <f>ROUND(D30*($D$17-$D$16),2)</f>
        <v>8291.8799999999992</v>
      </c>
      <c r="H30" s="269">
        <f>ROUND(D30*($F$17-$F$16),2)</f>
        <v>8809.09</v>
      </c>
    </row>
    <row r="31" spans="1:11">
      <c r="B31" s="141" t="s">
        <v>47</v>
      </c>
      <c r="C31" s="270" t="s">
        <v>68</v>
      </c>
      <c r="D31" s="192">
        <f>IF(ISERROR(VLOOKUP($C31,'TC Fuel Costs Query - Coal Oil'!$A$4:$E$12,5,FALSE)),0,VLOOKUP($C31,'TC Fuel Costs Query - Coal Oil'!$A$4:$E$12,5,FALSE))</f>
        <v>102474.53</v>
      </c>
      <c r="F31" s="271">
        <f>ROUND(D31*($D$17-$D$16),2)</f>
        <v>6932.18</v>
      </c>
      <c r="H31" s="192">
        <f>ROUND(D31*($F$17-$F$16),2)</f>
        <v>7364.58</v>
      </c>
    </row>
    <row r="32" spans="1:11">
      <c r="B32" s="107" t="s">
        <v>48</v>
      </c>
      <c r="C32" s="264" t="s">
        <v>69</v>
      </c>
      <c r="D32" s="192">
        <f>IF(ISERROR(VLOOKUP($C32,'TC Fuel Costs Query - Coal Oil'!$A$4:$E$12,5,FALSE)),0,VLOOKUP($C32,'TC Fuel Costs Query - Coal Oil'!$A$4:$E$12,5,FALSE))</f>
        <v>87292.87</v>
      </c>
      <c r="F32" s="271">
        <f>ROUND(D32*($D$17-$D$16),2)</f>
        <v>5905.17</v>
      </c>
      <c r="H32" s="192">
        <f>ROUND(D32*($F$17-$F$16),2)</f>
        <v>6273.51</v>
      </c>
      <c r="J32" s="194"/>
    </row>
    <row r="33" spans="2:11">
      <c r="B33" s="267" t="s">
        <v>245</v>
      </c>
      <c r="C33" s="264"/>
      <c r="D33" s="195">
        <f>SUM(D30:D32)</f>
        <v>312341.61</v>
      </c>
      <c r="F33" s="195">
        <f>SUM(F30:F32)</f>
        <v>21129.23</v>
      </c>
      <c r="H33" s="195">
        <f>SUM(H30:H32)</f>
        <v>22447.18</v>
      </c>
      <c r="I33" s="122">
        <f>SUM(F33:H33)/D33</f>
        <v>0.13951522501276728</v>
      </c>
      <c r="K33" s="196"/>
    </row>
    <row r="34" spans="2:11">
      <c r="B34" s="267"/>
      <c r="C34" s="264"/>
    </row>
    <row r="35" spans="2:11">
      <c r="B35" s="266" t="s">
        <v>246</v>
      </c>
      <c r="K35" s="197"/>
    </row>
    <row r="36" spans="2:11">
      <c r="B36" s="141" t="s">
        <v>154</v>
      </c>
      <c r="C36" s="191" t="s">
        <v>70</v>
      </c>
      <c r="D36" s="189">
        <f>IF(ISERROR(VLOOKUP($C36,'TC Fuel Costs Query - Other'!$A$4:$E$15,5,FALSE)),0,VLOOKUP($C36,'TC Fuel Costs Query - Other'!$A$4:$E$15,5,FALSE))</f>
        <v>1945.1</v>
      </c>
      <c r="E36" s="190"/>
      <c r="F36" s="189">
        <f t="shared" ref="F36:F42" si="0">ROUND(D36*$D$16,2)</f>
        <v>237.07</v>
      </c>
      <c r="G36" s="190"/>
      <c r="H36" s="189">
        <f t="shared" ref="H36:H42" si="1">ROUND($F$16*D36,2)</f>
        <v>251.85</v>
      </c>
      <c r="K36" s="197"/>
    </row>
    <row r="37" spans="2:11">
      <c r="B37" s="141" t="s">
        <v>155</v>
      </c>
      <c r="C37" s="191" t="s">
        <v>156</v>
      </c>
      <c r="D37" s="192">
        <f>IF(ISERROR(VLOOKUP($C37,'TC Fuel Costs Query - Other'!$A$4:$E$15,5,FALSE)),0,VLOOKUP($C37,'TC Fuel Costs Query - Other'!$A$4:$E$15,5,FALSE))</f>
        <v>22450.98</v>
      </c>
      <c r="E37" s="193"/>
      <c r="F37" s="192">
        <f t="shared" si="0"/>
        <v>2736.33</v>
      </c>
      <c r="G37" s="193"/>
      <c r="H37" s="192">
        <f t="shared" si="1"/>
        <v>2906.95</v>
      </c>
      <c r="K37" s="197"/>
    </row>
    <row r="38" spans="2:11">
      <c r="B38" s="141" t="s">
        <v>157</v>
      </c>
      <c r="C38" s="191" t="s">
        <v>158</v>
      </c>
      <c r="D38" s="192">
        <f>IF(ISERROR(SUMIF('TC Fuel Costs Query - Other'!$C$4:$C$20,'TC 2 Fuel and Reactant Cost'!$C38,'TC Fuel Costs Query - Other'!$E$4:$E$20)),0,SUMIF('TC Fuel Costs Query - Other'!$C$4:$C$20,'TC 2 Fuel and Reactant Cost'!$C38,'TC Fuel Costs Query - Other'!$E$4:$E$20))</f>
        <v>-52.57</v>
      </c>
      <c r="E38" s="193"/>
      <c r="F38" s="192">
        <f t="shared" si="0"/>
        <v>-6.41</v>
      </c>
      <c r="G38" s="193"/>
      <c r="H38" s="192">
        <f t="shared" si="1"/>
        <v>-6.81</v>
      </c>
      <c r="K38" s="197"/>
    </row>
    <row r="39" spans="2:11">
      <c r="B39" s="141" t="s">
        <v>159</v>
      </c>
      <c r="C39" s="191"/>
      <c r="D39" s="192">
        <f>IF(ISERROR(SUMIF('TC Fuel Costs Query - Other'!$C$4:$C$15,'TC 2 Fuel and Reactant Cost'!$C39,'TC Fuel Costs Query - Other'!$E$4:$E$15)),0,SUMIF('TC Fuel Costs Query - Other'!$C$4:$C$15,'TC 2 Fuel and Reactant Cost'!$C39,'TC Fuel Costs Query - Other'!$E$4:$E$15))</f>
        <v>0</v>
      </c>
      <c r="E39" s="193"/>
      <c r="F39" s="192">
        <f>ROUND(D39*$D$16,2)</f>
        <v>0</v>
      </c>
      <c r="G39" s="193"/>
      <c r="H39" s="192">
        <f t="shared" si="1"/>
        <v>0</v>
      </c>
      <c r="K39" s="197"/>
    </row>
    <row r="40" spans="2:11">
      <c r="B40" s="141" t="s">
        <v>160</v>
      </c>
      <c r="C40" s="191" t="s">
        <v>161</v>
      </c>
      <c r="D40" s="192">
        <f>IF(ISERROR(SUMIF('TC Fuel Costs Query - Other'!$C$4:$C$15,'TC 2 Fuel and Reactant Cost'!$C40,'TC Fuel Costs Query - Other'!$E$4:$E$15)),0,SUMIF('TC Fuel Costs Query - Other'!$C$4:$C$15,'TC 2 Fuel and Reactant Cost'!$C40,'TC Fuel Costs Query - Other'!$E$4:$E$15))</f>
        <v>1986.59</v>
      </c>
      <c r="E40" s="193"/>
      <c r="F40" s="192">
        <f t="shared" si="0"/>
        <v>242.13</v>
      </c>
      <c r="G40" s="193"/>
      <c r="H40" s="192">
        <f t="shared" si="1"/>
        <v>257.22000000000003</v>
      </c>
      <c r="K40" s="197"/>
    </row>
    <row r="41" spans="2:11">
      <c r="B41" s="141" t="s">
        <v>162</v>
      </c>
      <c r="C41" s="191"/>
      <c r="D41" s="192">
        <f>IF(ISERROR(VLOOKUP($C41,'TC Fuel Costs Query - Other'!$A$4:$E$15,5,FALSE)),0,VLOOKUP($C41,'TC Fuel Costs Query - Other'!$A$4:$E$15,5,FALSE))</f>
        <v>0</v>
      </c>
      <c r="E41" s="193"/>
      <c r="F41" s="192">
        <f t="shared" si="0"/>
        <v>0</v>
      </c>
      <c r="G41" s="193"/>
      <c r="H41" s="192">
        <f t="shared" si="1"/>
        <v>0</v>
      </c>
      <c r="K41" s="197"/>
    </row>
    <row r="42" spans="2:11">
      <c r="B42" s="141" t="s">
        <v>217</v>
      </c>
      <c r="C42" s="264" t="s">
        <v>217</v>
      </c>
      <c r="D42" s="192">
        <f>IF(ISERROR(SUMIF('TC Fuel Costs Query - Other'!$C$4:$C$20,'TC 2 Fuel and Reactant Cost'!$C42,'TC Fuel Costs Query - Other'!$E$4:$E$20)),0,SUMIF('TC Fuel Costs Query - Other'!$C$4:$C$20,'TC 2 Fuel and Reactant Cost'!$C42,'TC Fuel Costs Query - Other'!$E$4:$E$20))</f>
        <v>2584.5700000000002</v>
      </c>
      <c r="E42" s="193"/>
      <c r="F42" s="192">
        <f t="shared" si="0"/>
        <v>315.01</v>
      </c>
      <c r="G42" s="193"/>
      <c r="H42" s="192">
        <f t="shared" si="1"/>
        <v>334.65</v>
      </c>
      <c r="K42" s="197"/>
    </row>
    <row r="43" spans="2:11">
      <c r="B43" s="267" t="s">
        <v>247</v>
      </c>
      <c r="D43" s="195">
        <f>SUM(D36:D42)</f>
        <v>28914.67</v>
      </c>
      <c r="F43" s="195">
        <f>SUM(F36:F42)</f>
        <v>3524.13</v>
      </c>
      <c r="H43" s="195">
        <f>SUM(H36:H42)</f>
        <v>3743.86</v>
      </c>
      <c r="I43" s="122">
        <f>SUM(F43:H43)/D43</f>
        <v>0.25135994981094373</v>
      </c>
      <c r="K43" s="196">
        <f>D43-'TC Fuel Costs Query - Other'!H2</f>
        <v>0</v>
      </c>
    </row>
    <row r="44" spans="2:11">
      <c r="B44" s="266" t="s">
        <v>248</v>
      </c>
      <c r="C44" s="264"/>
    </row>
    <row r="45" spans="2:11">
      <c r="B45" s="141" t="s">
        <v>154</v>
      </c>
      <c r="C45" s="264" t="s">
        <v>70</v>
      </c>
      <c r="D45" s="189">
        <f>IF(ISERROR(VLOOKUP($C45,'TC Fuel Costs Query - Other'!$A$4:$E$15,5,FALSE)),0,VLOOKUP($C45,'TC Fuel Costs Query - Other'!$A$4:$E$15,5,FALSE))</f>
        <v>1945.1</v>
      </c>
      <c r="F45" s="269">
        <f>ROUND(D45*($D$17-$D$16),2)</f>
        <v>131.58000000000001</v>
      </c>
      <c r="H45" s="269">
        <f>ROUND(D45*($F$17-$F$16),2)</f>
        <v>139.79</v>
      </c>
    </row>
    <row r="46" spans="2:11">
      <c r="B46" s="141" t="s">
        <v>155</v>
      </c>
      <c r="C46" s="264" t="s">
        <v>156</v>
      </c>
      <c r="D46" s="192">
        <f>IF(ISERROR(VLOOKUP($C46,'TC Fuel Costs Query - Other'!$A$4:$E$15,5,FALSE)),0,VLOOKUP($C46,'TC Fuel Costs Query - Other'!$A$4:$E$15,5,FALSE))</f>
        <v>22450.98</v>
      </c>
      <c r="F46" s="192">
        <f t="shared" ref="F46:F51" si="2">ROUND(D46*($D$17-$D$16),2)</f>
        <v>1518.76</v>
      </c>
      <c r="G46" s="192"/>
      <c r="H46" s="192">
        <f t="shared" ref="H46:H51" si="3">ROUND(D46*($F$17-$F$16),2)</f>
        <v>1613.49</v>
      </c>
    </row>
    <row r="47" spans="2:11">
      <c r="B47" s="141" t="s">
        <v>157</v>
      </c>
      <c r="C47" s="264" t="s">
        <v>158</v>
      </c>
      <c r="D47" s="192">
        <f>IF(ISERROR(SUMIF('TC Fuel Costs Query - Other'!$C$4:$C$20,'TC 2 Fuel and Reactant Cost'!$C47,'TC Fuel Costs Query - Other'!$E$4:$E$20)),0,SUMIF('TC Fuel Costs Query - Other'!$C$4:$C$20,'TC 2 Fuel and Reactant Cost'!$C47,'TC Fuel Costs Query - Other'!$E$4:$E$20))</f>
        <v>-52.57</v>
      </c>
      <c r="F47" s="192">
        <f t="shared" si="2"/>
        <v>-3.56</v>
      </c>
      <c r="G47" s="192"/>
      <c r="H47" s="192">
        <f t="shared" si="3"/>
        <v>-3.78</v>
      </c>
    </row>
    <row r="48" spans="2:11">
      <c r="B48" s="141" t="s">
        <v>159</v>
      </c>
      <c r="C48" s="264"/>
      <c r="D48" s="192">
        <f>IF(ISERROR(SUMIF('TC Fuel Costs Query - Other'!$C$4:$C$15,'TC 2 Fuel and Reactant Cost'!$C48,'TC Fuel Costs Query - Other'!$E$4:$E$15)),0,SUMIF('TC Fuel Costs Query - Other'!$C$4:$C$15,'TC 2 Fuel and Reactant Cost'!$C48,'TC Fuel Costs Query - Other'!$E$4:$E$15))</f>
        <v>0</v>
      </c>
      <c r="F48" s="192">
        <f t="shared" si="2"/>
        <v>0</v>
      </c>
      <c r="G48" s="192"/>
      <c r="H48" s="192">
        <f t="shared" si="3"/>
        <v>0</v>
      </c>
    </row>
    <row r="49" spans="2:11">
      <c r="B49" s="141" t="s">
        <v>160</v>
      </c>
      <c r="C49" s="264" t="s">
        <v>161</v>
      </c>
      <c r="D49" s="192">
        <f>IF(ISERROR(SUMIF('TC Fuel Costs Query - Other'!$C$4:$C$15,'TC 2 Fuel and Reactant Cost'!$C49,'TC Fuel Costs Query - Other'!$E$4:$E$15)),0,SUMIF('TC Fuel Costs Query - Other'!$C$4:$C$15,'TC 2 Fuel and Reactant Cost'!$C49,'TC Fuel Costs Query - Other'!$E$4:$E$15))</f>
        <v>1986.59</v>
      </c>
      <c r="F49" s="192">
        <f t="shared" si="2"/>
        <v>134.38999999999999</v>
      </c>
      <c r="G49" s="192"/>
      <c r="H49" s="192">
        <f t="shared" si="3"/>
        <v>142.77000000000001</v>
      </c>
    </row>
    <row r="50" spans="2:11">
      <c r="B50" s="141" t="s">
        <v>162</v>
      </c>
      <c r="C50" s="264"/>
      <c r="D50" s="192">
        <f>IF(ISERROR(VLOOKUP($C50,'TC Fuel Costs Query - Other'!$A$4:$E$15,5,FALSE)),0,VLOOKUP($C50,'TC Fuel Costs Query - Other'!$A$4:$E$15,5,FALSE))</f>
        <v>0</v>
      </c>
      <c r="F50" s="192">
        <f t="shared" si="2"/>
        <v>0</v>
      </c>
      <c r="G50" s="192"/>
      <c r="H50" s="192">
        <f t="shared" si="3"/>
        <v>0</v>
      </c>
    </row>
    <row r="51" spans="2:11">
      <c r="B51" s="141" t="s">
        <v>217</v>
      </c>
      <c r="C51" s="272" t="s">
        <v>215</v>
      </c>
      <c r="D51" s="192">
        <f>IF(ISERROR(SUMIF('TC Fuel Costs Query - Other'!$C$4:$C$20,'TC 2 Fuel and Reactant Cost'!$C51,'TC Fuel Costs Query - Other'!$E$4:$E$20)),0,SUMIF('TC Fuel Costs Query - Other'!$C$4:$C$20,'TC 2 Fuel and Reactant Cost'!$C51,'TC Fuel Costs Query - Other'!$E$4:$E$20))</f>
        <v>2584.5700000000002</v>
      </c>
      <c r="F51" s="192">
        <f t="shared" si="2"/>
        <v>174.84</v>
      </c>
      <c r="G51" s="192"/>
      <c r="H51" s="192">
        <f t="shared" si="3"/>
        <v>185.75</v>
      </c>
    </row>
    <row r="52" spans="2:11">
      <c r="B52" s="267" t="s">
        <v>249</v>
      </c>
      <c r="D52" s="195">
        <f>SUM(D45:D51)</f>
        <v>28914.67</v>
      </c>
      <c r="F52" s="195">
        <f>SUM(F45:F51)</f>
        <v>1956.01</v>
      </c>
      <c r="H52" s="195">
        <f>SUM(H45:H51)</f>
        <v>2078.02</v>
      </c>
      <c r="I52" s="122">
        <f>SUM(F52:H52)/D52</f>
        <v>0.13951499360013447</v>
      </c>
      <c r="K52" s="196"/>
    </row>
    <row r="54" spans="2:11">
      <c r="K54" s="197"/>
    </row>
    <row r="55" spans="2:11" ht="13.5" thickBot="1">
      <c r="B55" s="198" t="s">
        <v>163</v>
      </c>
      <c r="D55" s="199">
        <f>D28+D43</f>
        <v>341256.27999999997</v>
      </c>
      <c r="E55" s="193"/>
      <c r="F55" s="199">
        <f>F28+F43+F33+F52</f>
        <v>64677.560000000005</v>
      </c>
      <c r="G55" s="193"/>
      <c r="H55" s="199">
        <f>H28+H43+H33+H52</f>
        <v>68711.05</v>
      </c>
      <c r="J55" s="273">
        <f>SUM(F55:H55)</f>
        <v>133388.61000000002</v>
      </c>
      <c r="K55" s="274">
        <f>J55/D55</f>
        <v>0.39087518037763297</v>
      </c>
    </row>
    <row r="56" spans="2:11" ht="13.5" thickTop="1"/>
  </sheetData>
  <mergeCells count="2">
    <mergeCell ref="A1:H1"/>
    <mergeCell ref="A2:H2"/>
  </mergeCells>
  <printOptions horizontalCentered="1"/>
  <pageMargins left="0.75" right="0.75" top="1" bottom="1" header="0.5" footer="0.5"/>
  <pageSetup scale="71" orientation="portrait" horizontalDpi="4294967292" verticalDpi="300" r:id="rId1"/>
  <headerFooter alignWithMargins="0">
    <oddHeader>&amp;RPrepared by RAR</oddHeader>
    <oddFooter>&amp;L&amp;Z&amp;F</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50"/>
    <pageSetUpPr fitToPage="1"/>
  </sheetPr>
  <dimension ref="A1:H46"/>
  <sheetViews>
    <sheetView workbookViewId="0">
      <selection activeCell="C38" sqref="C38"/>
    </sheetView>
  </sheetViews>
  <sheetFormatPr defaultColWidth="9.140625" defaultRowHeight="11.25"/>
  <cols>
    <col min="1" max="1" width="23.42578125" style="216" bestFit="1" customWidth="1"/>
    <col min="2" max="2" width="39.85546875" style="216" bestFit="1" customWidth="1"/>
    <col min="3" max="3" width="21.7109375" style="216" bestFit="1" customWidth="1"/>
    <col min="4" max="4" width="13.42578125" style="216" bestFit="1" customWidth="1"/>
    <col min="5" max="5" width="10.5703125" style="216" customWidth="1"/>
    <col min="6" max="6" width="9.140625" style="216"/>
    <col min="7" max="7" width="12.42578125" style="216" bestFit="1" customWidth="1"/>
    <col min="8" max="8" width="13.85546875" style="216" bestFit="1" customWidth="1"/>
    <col min="9" max="16384" width="9.140625" style="216"/>
  </cols>
  <sheetData>
    <row r="1" spans="1:8" ht="15.75" thickBot="1">
      <c r="A1" s="242" t="s">
        <v>60</v>
      </c>
      <c r="B1" s="242" t="s">
        <v>61</v>
      </c>
      <c r="C1" s="262"/>
      <c r="D1" s="262"/>
      <c r="E1" s="262"/>
      <c r="F1" s="219"/>
      <c r="G1" s="217" t="s">
        <v>200</v>
      </c>
      <c r="H1" s="218">
        <f>SUMIF(A4:A14,"A. Coal Sum",E4:E14)+SUMIF(A4:A14,"B. Oil Used for Start-up Sum",E4:E14)+SUMIF(A4:A14,"C. Oil Used for Stabilization Sum",E4:E14)</f>
        <v>312341.61</v>
      </c>
    </row>
    <row r="2" spans="1:8" ht="15">
      <c r="A2" s="262"/>
      <c r="B2" s="262"/>
      <c r="C2" s="262"/>
      <c r="D2" s="262"/>
      <c r="E2" s="262"/>
      <c r="F2" s="221"/>
    </row>
    <row r="3" spans="1:8">
      <c r="A3" s="243" t="s">
        <v>11</v>
      </c>
      <c r="B3" s="243" t="s">
        <v>62</v>
      </c>
      <c r="C3" s="243" t="s">
        <v>63</v>
      </c>
      <c r="D3" s="243" t="s">
        <v>64</v>
      </c>
      <c r="E3" s="244" t="s">
        <v>65</v>
      </c>
      <c r="F3" s="221"/>
    </row>
    <row r="4" spans="1:8">
      <c r="A4" s="245" t="s">
        <v>219</v>
      </c>
      <c r="B4" s="246" t="s">
        <v>220</v>
      </c>
      <c r="C4" s="247" t="s">
        <v>221</v>
      </c>
      <c r="D4" s="246" t="s">
        <v>66</v>
      </c>
      <c r="E4" s="248">
        <v>122574.21</v>
      </c>
      <c r="F4" s="221"/>
    </row>
    <row r="5" spans="1:8">
      <c r="A5" s="246" t="s">
        <v>67</v>
      </c>
      <c r="B5" s="249"/>
      <c r="C5" s="249"/>
      <c r="D5" s="249"/>
      <c r="E5" s="250">
        <v>122574.21</v>
      </c>
      <c r="F5" s="221"/>
    </row>
    <row r="6" spans="1:8">
      <c r="A6" s="245" t="s">
        <v>222</v>
      </c>
      <c r="B6" s="246" t="s">
        <v>223</v>
      </c>
      <c r="C6" s="247" t="s">
        <v>224</v>
      </c>
      <c r="D6" s="246" t="s">
        <v>66</v>
      </c>
      <c r="E6" s="248">
        <v>102474.53</v>
      </c>
      <c r="F6" s="221"/>
    </row>
    <row r="7" spans="1:8">
      <c r="A7" s="246" t="s">
        <v>68</v>
      </c>
      <c r="B7" s="249"/>
      <c r="C7" s="249"/>
      <c r="D7" s="249"/>
      <c r="E7" s="250">
        <v>102474.53</v>
      </c>
      <c r="F7" s="221"/>
    </row>
    <row r="8" spans="1:8">
      <c r="A8" s="245" t="s">
        <v>225</v>
      </c>
      <c r="B8" s="246" t="s">
        <v>226</v>
      </c>
      <c r="C8" s="247" t="s">
        <v>227</v>
      </c>
      <c r="D8" s="246" t="s">
        <v>66</v>
      </c>
      <c r="E8" s="248">
        <v>87292.87</v>
      </c>
      <c r="F8" s="221"/>
    </row>
    <row r="9" spans="1:8">
      <c r="A9" s="246" t="s">
        <v>69</v>
      </c>
      <c r="B9" s="249"/>
      <c r="C9" s="249"/>
      <c r="D9" s="249"/>
      <c r="E9" s="250">
        <v>87292.87</v>
      </c>
      <c r="F9" s="221"/>
    </row>
    <row r="10" spans="1:8">
      <c r="A10" s="245" t="s">
        <v>228</v>
      </c>
      <c r="B10" s="246" t="s">
        <v>229</v>
      </c>
      <c r="C10" s="247" t="s">
        <v>230</v>
      </c>
      <c r="D10" s="246" t="s">
        <v>66</v>
      </c>
      <c r="E10" s="248">
        <v>10237.379999999999</v>
      </c>
      <c r="F10" s="221"/>
    </row>
    <row r="11" spans="1:8">
      <c r="A11" s="246" t="s">
        <v>70</v>
      </c>
      <c r="B11" s="249"/>
      <c r="C11" s="249"/>
      <c r="D11" s="249"/>
      <c r="E11" s="250">
        <v>10237.379999999999</v>
      </c>
      <c r="F11" s="221"/>
    </row>
    <row r="12" spans="1:8">
      <c r="A12" s="245" t="s">
        <v>213</v>
      </c>
      <c r="B12" s="246" t="s">
        <v>214</v>
      </c>
      <c r="C12" s="247" t="s">
        <v>215</v>
      </c>
      <c r="D12" s="246" t="s">
        <v>66</v>
      </c>
      <c r="E12" s="248">
        <v>13602.97</v>
      </c>
      <c r="F12" s="221"/>
    </row>
    <row r="13" spans="1:8">
      <c r="A13" s="246" t="s">
        <v>216</v>
      </c>
      <c r="B13" s="249"/>
      <c r="C13" s="249"/>
      <c r="D13" s="249"/>
      <c r="E13" s="250">
        <v>13602.97</v>
      </c>
      <c r="F13" s="221"/>
    </row>
    <row r="14" spans="1:8">
      <c r="A14" s="251" t="s">
        <v>71</v>
      </c>
      <c r="B14" s="252"/>
      <c r="C14" s="252"/>
      <c r="D14" s="252"/>
      <c r="E14" s="253">
        <v>336181.95999999996</v>
      </c>
      <c r="F14" s="221"/>
    </row>
    <row r="15" spans="1:8">
      <c r="A15" s="225"/>
      <c r="B15" s="225"/>
      <c r="C15" s="225"/>
      <c r="D15" s="225"/>
      <c r="E15" s="225"/>
      <c r="F15" s="221"/>
    </row>
    <row r="16" spans="1:8">
      <c r="A16" s="225"/>
      <c r="B16" s="225"/>
      <c r="C16" s="225"/>
      <c r="D16" s="225"/>
      <c r="E16" s="225"/>
      <c r="F16" s="221"/>
    </row>
    <row r="17" spans="1:6">
      <c r="A17" s="225"/>
      <c r="B17" s="225"/>
      <c r="C17" s="225"/>
      <c r="D17" s="225"/>
      <c r="E17" s="225"/>
      <c r="F17" s="221"/>
    </row>
    <row r="18" spans="1:6">
      <c r="A18" s="225"/>
      <c r="B18" s="225"/>
      <c r="C18" s="225"/>
      <c r="D18" s="225"/>
      <c r="E18" s="225"/>
      <c r="F18" s="221"/>
    </row>
    <row r="19" spans="1:6">
      <c r="A19" s="225"/>
      <c r="B19" s="225"/>
      <c r="C19" s="225"/>
      <c r="D19" s="225"/>
      <c r="E19" s="225"/>
      <c r="F19" s="221"/>
    </row>
    <row r="20" spans="1:6">
      <c r="A20" s="225"/>
      <c r="B20" s="225"/>
      <c r="C20" s="225"/>
      <c r="D20" s="225"/>
      <c r="E20" s="225"/>
      <c r="F20" s="221"/>
    </row>
    <row r="21" spans="1:6">
      <c r="A21" s="225"/>
      <c r="B21" s="225"/>
      <c r="C21" s="225"/>
      <c r="D21" s="225"/>
      <c r="E21" s="225"/>
      <c r="F21" s="221"/>
    </row>
    <row r="22" spans="1:6">
      <c r="A22" s="225"/>
      <c r="B22" s="225"/>
      <c r="C22" s="225"/>
      <c r="D22" s="225"/>
      <c r="E22" s="225"/>
      <c r="F22" s="221"/>
    </row>
    <row r="23" spans="1:6">
      <c r="A23" s="225"/>
      <c r="B23" s="225"/>
      <c r="C23" s="225"/>
      <c r="D23" s="225"/>
      <c r="E23" s="225"/>
      <c r="F23" s="221"/>
    </row>
    <row r="24" spans="1:6">
      <c r="A24" s="225"/>
      <c r="B24" s="225"/>
      <c r="C24" s="225"/>
      <c r="D24" s="225"/>
      <c r="E24" s="225"/>
      <c r="F24" s="221"/>
    </row>
    <row r="25" spans="1:6">
      <c r="A25" s="225"/>
      <c r="B25" s="225"/>
      <c r="C25" s="225"/>
      <c r="D25" s="225"/>
      <c r="E25" s="225"/>
      <c r="F25" s="221"/>
    </row>
    <row r="26" spans="1:6">
      <c r="A26" s="225"/>
      <c r="B26" s="225"/>
      <c r="C26" s="225"/>
      <c r="D26" s="225"/>
      <c r="E26" s="225"/>
      <c r="F26" s="221"/>
    </row>
    <row r="27" spans="1:6">
      <c r="A27" s="225"/>
      <c r="B27" s="225"/>
      <c r="C27" s="225"/>
      <c r="D27" s="225"/>
      <c r="E27" s="225"/>
      <c r="F27" s="221"/>
    </row>
    <row r="28" spans="1:6">
      <c r="A28" s="225"/>
      <c r="B28" s="225"/>
      <c r="C28" s="225"/>
      <c r="D28" s="225"/>
      <c r="E28" s="225"/>
      <c r="F28" s="221"/>
    </row>
    <row r="29" spans="1:6" ht="11.25" customHeight="1">
      <c r="A29" s="285" t="s">
        <v>72</v>
      </c>
      <c r="B29" s="285"/>
      <c r="C29" s="220"/>
      <c r="D29" s="220"/>
      <c r="E29" s="220"/>
      <c r="F29" s="221"/>
    </row>
    <row r="30" spans="1:6" ht="11.25" customHeight="1">
      <c r="A30" s="285"/>
      <c r="B30" s="285"/>
      <c r="C30" s="220"/>
      <c r="D30" s="220"/>
      <c r="E30" s="220"/>
      <c r="F30" s="221"/>
    </row>
    <row r="31" spans="1:6" ht="15">
      <c r="A31" s="254" t="s">
        <v>73</v>
      </c>
      <c r="B31" s="255" t="s">
        <v>74</v>
      </c>
      <c r="C31" s="220"/>
      <c r="D31" s="220"/>
      <c r="E31" s="220"/>
      <c r="F31" s="221"/>
    </row>
    <row r="32" spans="1:6" ht="15">
      <c r="A32" s="255"/>
      <c r="B32" s="255"/>
      <c r="C32" s="220"/>
      <c r="D32" s="220"/>
      <c r="E32" s="220"/>
      <c r="F32" s="221"/>
    </row>
    <row r="33" spans="1:6" ht="15">
      <c r="A33" s="254" t="s">
        <v>75</v>
      </c>
      <c r="B33" s="255"/>
      <c r="C33" s="220"/>
      <c r="D33" s="220"/>
      <c r="E33" s="220"/>
      <c r="F33" s="221"/>
    </row>
    <row r="34" spans="1:6" ht="15">
      <c r="A34" s="255" t="s">
        <v>76</v>
      </c>
      <c r="B34" s="256" t="s">
        <v>231</v>
      </c>
      <c r="C34" s="220"/>
      <c r="F34" s="221"/>
    </row>
    <row r="35" spans="1:6" ht="15">
      <c r="A35" s="255"/>
      <c r="B35" s="255"/>
      <c r="C35" s="220"/>
      <c r="D35" s="220"/>
      <c r="E35" s="220"/>
      <c r="F35" s="221"/>
    </row>
    <row r="36" spans="1:6" ht="15">
      <c r="A36" s="254" t="s">
        <v>77</v>
      </c>
      <c r="B36" s="255"/>
      <c r="C36" s="220"/>
      <c r="D36" s="220"/>
      <c r="E36" s="220"/>
      <c r="F36" s="221"/>
    </row>
    <row r="37" spans="1:6" ht="15">
      <c r="A37" s="255" t="s">
        <v>78</v>
      </c>
      <c r="B37" s="255" t="s">
        <v>79</v>
      </c>
      <c r="C37" s="220"/>
      <c r="D37" s="220"/>
      <c r="E37" s="220"/>
      <c r="F37" s="221"/>
    </row>
    <row r="38" spans="1:6" ht="15">
      <c r="A38" s="255" t="s">
        <v>80</v>
      </c>
      <c r="B38" s="255" t="s">
        <v>81</v>
      </c>
      <c r="C38" s="220"/>
      <c r="D38" s="220"/>
      <c r="E38" s="220"/>
      <c r="F38" s="221"/>
    </row>
    <row r="39" spans="1:6" ht="15">
      <c r="A39" s="255" t="s">
        <v>82</v>
      </c>
      <c r="B39" s="255" t="s">
        <v>212</v>
      </c>
      <c r="C39" s="220"/>
      <c r="D39" s="220"/>
      <c r="E39" s="220"/>
      <c r="F39" s="221"/>
    </row>
    <row r="40" spans="1:6" ht="15">
      <c r="A40" s="255" t="s">
        <v>83</v>
      </c>
      <c r="B40" s="255" t="s">
        <v>232</v>
      </c>
      <c r="C40" s="220"/>
      <c r="D40" s="220"/>
      <c r="E40" s="220"/>
      <c r="F40" s="221"/>
    </row>
    <row r="41" spans="1:6" ht="15">
      <c r="A41" s="255" t="s">
        <v>84</v>
      </c>
      <c r="B41" s="255" t="s">
        <v>233</v>
      </c>
      <c r="C41" s="220"/>
      <c r="D41" s="220"/>
      <c r="E41" s="220"/>
      <c r="F41" s="221"/>
    </row>
    <row r="42" spans="1:6" ht="15">
      <c r="A42" s="255" t="s">
        <v>85</v>
      </c>
      <c r="B42" s="255" t="s">
        <v>234</v>
      </c>
      <c r="C42" s="220"/>
      <c r="D42" s="220"/>
      <c r="E42" s="220"/>
      <c r="F42" s="221"/>
    </row>
    <row r="43" spans="1:6" ht="15">
      <c r="A43" s="255" t="s">
        <v>86</v>
      </c>
      <c r="B43" s="255" t="s">
        <v>235</v>
      </c>
      <c r="C43" s="220"/>
      <c r="D43" s="220"/>
      <c r="E43" s="220"/>
      <c r="F43" s="221"/>
    </row>
    <row r="44" spans="1:6" ht="15">
      <c r="A44" s="255" t="s">
        <v>87</v>
      </c>
      <c r="B44" s="255" t="s">
        <v>236</v>
      </c>
      <c r="C44" s="220"/>
      <c r="D44" s="220"/>
      <c r="E44" s="220"/>
      <c r="F44" s="221"/>
    </row>
    <row r="45" spans="1:6" ht="15">
      <c r="A45" s="255"/>
      <c r="B45" s="255"/>
      <c r="C45" s="220"/>
      <c r="D45" s="220"/>
      <c r="E45" s="220"/>
      <c r="F45" s="221"/>
    </row>
    <row r="46" spans="1:6" ht="12" thickBot="1">
      <c r="A46" s="222"/>
      <c r="B46" s="223"/>
      <c r="C46" s="223"/>
      <c r="D46" s="223"/>
      <c r="E46" s="223"/>
      <c r="F46" s="224"/>
    </row>
  </sheetData>
  <mergeCells count="1">
    <mergeCell ref="A29:B30"/>
  </mergeCells>
  <pageMargins left="0.7" right="0.7" top="0.75" bottom="0.75" header="0.3" footer="0.3"/>
  <pageSetup scale="8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50"/>
    <pageSetUpPr fitToPage="1"/>
  </sheetPr>
  <dimension ref="A1:H46"/>
  <sheetViews>
    <sheetView zoomScaleNormal="100" workbookViewId="0">
      <selection activeCell="C16" sqref="C16:E16"/>
    </sheetView>
  </sheetViews>
  <sheetFormatPr defaultRowHeight="15"/>
  <cols>
    <col min="1" max="1" width="25.140625" style="216" bestFit="1" customWidth="1"/>
    <col min="2" max="2" width="33.140625" style="216" bestFit="1" customWidth="1"/>
    <col min="3" max="3" width="23.28515625" style="216" bestFit="1" customWidth="1"/>
    <col min="4" max="4" width="13.42578125" style="216" bestFit="1" customWidth="1"/>
    <col min="5" max="5" width="10.5703125" style="216" bestFit="1" customWidth="1"/>
    <col min="7" max="7" width="15.42578125" bestFit="1" customWidth="1"/>
    <col min="8" max="8" width="10.5703125" bestFit="1" customWidth="1"/>
  </cols>
  <sheetData>
    <row r="1" spans="1:8">
      <c r="A1" s="242" t="s">
        <v>60</v>
      </c>
      <c r="B1" s="242" t="s">
        <v>61</v>
      </c>
      <c r="C1" s="263"/>
      <c r="D1" s="263"/>
      <c r="E1" s="263"/>
      <c r="F1" s="227"/>
      <c r="G1" s="230" t="s">
        <v>201</v>
      </c>
      <c r="H1" s="231">
        <f>SUMIF($A$4:$A$14,"A. Coal Sum",$E$4:$E$14)+SUMIF($A$4:$A$14,"B. Oil Used for Start-up Sum",$E$4:$E$14)+SUMIF($A$4:$A$14,"C. Oil Used for Stabilization Sum",$E$4:$E$14)</f>
        <v>312341.61</v>
      </c>
    </row>
    <row r="2" spans="1:8">
      <c r="A2" s="263"/>
      <c r="B2" s="263"/>
      <c r="C2" s="263"/>
      <c r="D2" s="263"/>
      <c r="E2" s="263"/>
      <c r="F2" s="228"/>
      <c r="G2" s="232" t="s">
        <v>202</v>
      </c>
      <c r="H2" s="233">
        <f>SUMIF($A$4:$A$20,"D. Scrubber Reactant Sum",$E$4:$E$20)+SUMIF($A$4:$A$20,"E. Fuel Handling Sum",$E$4:$E$20)+SUMIF($A$4:$A$20,"F. Fly Ash Proceeds/Disposal Sum",$E$4:$E$20)+SUMIF($A$4:$A$20,"Z. Uncategorized Sum",$E$4:$E$20)</f>
        <v>28914.67</v>
      </c>
    </row>
    <row r="3" spans="1:8" ht="15.75" thickBot="1">
      <c r="A3" s="243" t="s">
        <v>11</v>
      </c>
      <c r="B3" s="243" t="s">
        <v>62</v>
      </c>
      <c r="C3" s="243" t="s">
        <v>63</v>
      </c>
      <c r="D3" s="243" t="s">
        <v>64</v>
      </c>
      <c r="E3" s="244" t="s">
        <v>65</v>
      </c>
      <c r="F3" s="228"/>
      <c r="G3" s="234" t="s">
        <v>203</v>
      </c>
      <c r="H3" s="235">
        <f>SUM(H1:H2)</f>
        <v>341256.27999999997</v>
      </c>
    </row>
    <row r="4" spans="1:8">
      <c r="A4" s="245" t="s">
        <v>219</v>
      </c>
      <c r="B4" s="246" t="s">
        <v>220</v>
      </c>
      <c r="C4" s="247" t="s">
        <v>221</v>
      </c>
      <c r="D4" s="246" t="s">
        <v>66</v>
      </c>
      <c r="E4" s="248">
        <v>122574.21</v>
      </c>
      <c r="F4" s="228"/>
    </row>
    <row r="5" spans="1:8">
      <c r="A5" s="246" t="s">
        <v>67</v>
      </c>
      <c r="B5" s="249"/>
      <c r="C5" s="249"/>
      <c r="D5" s="249"/>
      <c r="E5" s="250">
        <v>122574.21</v>
      </c>
      <c r="F5" s="228"/>
      <c r="G5" s="236" t="s">
        <v>204</v>
      </c>
      <c r="H5" s="237">
        <f>VLOOKUP("Grand Total",A1:E28,5,FALSE)</f>
        <v>341256.27999999997</v>
      </c>
    </row>
    <row r="6" spans="1:8" ht="15.75" thickBot="1">
      <c r="A6" s="245" t="s">
        <v>222</v>
      </c>
      <c r="B6" s="246" t="s">
        <v>223</v>
      </c>
      <c r="C6" s="247" t="s">
        <v>224</v>
      </c>
      <c r="D6" s="246" t="s">
        <v>66</v>
      </c>
      <c r="E6" s="248">
        <v>102474.53</v>
      </c>
      <c r="F6" s="228"/>
      <c r="G6" s="236" t="s">
        <v>205</v>
      </c>
      <c r="H6" s="238">
        <f>H3-H5</f>
        <v>0</v>
      </c>
    </row>
    <row r="7" spans="1:8" ht="15.75" thickTop="1">
      <c r="A7" s="246" t="s">
        <v>68</v>
      </c>
      <c r="B7" s="249"/>
      <c r="C7" s="249"/>
      <c r="D7" s="249"/>
      <c r="E7" s="250">
        <v>102474.53</v>
      </c>
      <c r="F7" s="228"/>
      <c r="G7" s="216"/>
      <c r="H7" s="216"/>
    </row>
    <row r="8" spans="1:8">
      <c r="A8" s="245" t="s">
        <v>225</v>
      </c>
      <c r="B8" s="246" t="s">
        <v>226</v>
      </c>
      <c r="C8" s="247" t="s">
        <v>227</v>
      </c>
      <c r="D8" s="246" t="s">
        <v>66</v>
      </c>
      <c r="E8" s="248">
        <v>87292.87</v>
      </c>
      <c r="F8" s="228"/>
      <c r="G8" s="236" t="s">
        <v>206</v>
      </c>
      <c r="H8" s="237">
        <f>H1-'TC Fuel Costs Query - Coal Oil'!H1</f>
        <v>0</v>
      </c>
    </row>
    <row r="9" spans="1:8">
      <c r="A9" s="246" t="s">
        <v>69</v>
      </c>
      <c r="B9" s="249"/>
      <c r="C9" s="249"/>
      <c r="D9" s="249"/>
      <c r="E9" s="250">
        <v>87292.87</v>
      </c>
      <c r="F9" s="228"/>
    </row>
    <row r="10" spans="1:8">
      <c r="A10" s="245" t="s">
        <v>228</v>
      </c>
      <c r="B10" s="246" t="s">
        <v>229</v>
      </c>
      <c r="C10" s="247" t="s">
        <v>230</v>
      </c>
      <c r="D10" s="246" t="s">
        <v>66</v>
      </c>
      <c r="E10" s="248">
        <v>1945.1</v>
      </c>
      <c r="F10" s="228"/>
    </row>
    <row r="11" spans="1:8">
      <c r="A11" s="246" t="s">
        <v>70</v>
      </c>
      <c r="B11" s="249"/>
      <c r="C11" s="249"/>
      <c r="D11" s="249"/>
      <c r="E11" s="250">
        <v>1945.1</v>
      </c>
      <c r="F11" s="228"/>
    </row>
    <row r="12" spans="1:8">
      <c r="A12" s="245" t="s">
        <v>164</v>
      </c>
      <c r="B12" s="246" t="s">
        <v>165</v>
      </c>
      <c r="C12" s="247" t="s">
        <v>166</v>
      </c>
      <c r="D12" s="246" t="s">
        <v>66</v>
      </c>
      <c r="E12" s="248">
        <v>20883.82</v>
      </c>
      <c r="F12" s="228"/>
    </row>
    <row r="13" spans="1:8">
      <c r="A13" s="257"/>
      <c r="B13" s="246" t="s">
        <v>167</v>
      </c>
      <c r="C13" s="247" t="s">
        <v>168</v>
      </c>
      <c r="D13" s="246" t="s">
        <v>66</v>
      </c>
      <c r="E13" s="258">
        <v>1567.16</v>
      </c>
      <c r="F13" s="228"/>
    </row>
    <row r="14" spans="1:8">
      <c r="A14" s="246" t="s">
        <v>156</v>
      </c>
      <c r="B14" s="249"/>
      <c r="C14" s="249"/>
      <c r="D14" s="249"/>
      <c r="E14" s="250">
        <v>22450.98</v>
      </c>
      <c r="F14" s="228"/>
    </row>
    <row r="15" spans="1:8">
      <c r="A15" s="245" t="s">
        <v>169</v>
      </c>
      <c r="B15" s="246" t="s">
        <v>170</v>
      </c>
      <c r="C15" s="247" t="s">
        <v>161</v>
      </c>
      <c r="D15" s="246" t="s">
        <v>66</v>
      </c>
      <c r="E15" s="248">
        <v>1986.59</v>
      </c>
      <c r="F15" s="228"/>
    </row>
    <row r="16" spans="1:8">
      <c r="A16" s="257"/>
      <c r="B16" s="246" t="s">
        <v>208</v>
      </c>
      <c r="C16" s="247" t="s">
        <v>158</v>
      </c>
      <c r="D16" s="246" t="s">
        <v>66</v>
      </c>
      <c r="E16" s="258">
        <v>-52.57</v>
      </c>
      <c r="F16" s="228"/>
    </row>
    <row r="17" spans="1:6" s="263" customFormat="1">
      <c r="A17" s="246" t="s">
        <v>171</v>
      </c>
      <c r="B17" s="249"/>
      <c r="C17" s="249"/>
      <c r="D17" s="249"/>
      <c r="E17" s="250">
        <v>1934.02</v>
      </c>
      <c r="F17" s="228"/>
    </row>
    <row r="18" spans="1:6" s="263" customFormat="1">
      <c r="A18" s="245" t="s">
        <v>213</v>
      </c>
      <c r="B18" s="246" t="s">
        <v>214</v>
      </c>
      <c r="C18" s="247" t="s">
        <v>215</v>
      </c>
      <c r="D18" s="246" t="s">
        <v>66</v>
      </c>
      <c r="E18" s="248">
        <v>2584.5700000000002</v>
      </c>
      <c r="F18" s="228"/>
    </row>
    <row r="19" spans="1:6" s="263" customFormat="1">
      <c r="A19" s="246" t="s">
        <v>216</v>
      </c>
      <c r="B19" s="249"/>
      <c r="C19" s="249"/>
      <c r="D19" s="249"/>
      <c r="E19" s="250">
        <v>2584.5700000000002</v>
      </c>
      <c r="F19" s="228"/>
    </row>
    <row r="20" spans="1:6" s="263" customFormat="1">
      <c r="A20" s="251" t="s">
        <v>71</v>
      </c>
      <c r="B20" s="252"/>
      <c r="C20" s="252"/>
      <c r="D20" s="252"/>
      <c r="E20" s="253">
        <v>341256.27999999997</v>
      </c>
      <c r="F20" s="228"/>
    </row>
    <row r="21" spans="1:6" s="263" customFormat="1">
      <c r="A21" s="226"/>
      <c r="B21" s="225"/>
      <c r="C21" s="225"/>
      <c r="D21" s="225"/>
      <c r="E21" s="225"/>
      <c r="F21" s="228"/>
    </row>
    <row r="22" spans="1:6" s="263" customFormat="1">
      <c r="A22" s="226"/>
      <c r="B22" s="225"/>
      <c r="C22" s="225"/>
      <c r="D22" s="225"/>
      <c r="E22" s="225"/>
      <c r="F22" s="228"/>
    </row>
    <row r="23" spans="1:6" s="263" customFormat="1">
      <c r="A23" s="226"/>
      <c r="B23" s="225"/>
      <c r="C23" s="225"/>
      <c r="D23" s="225"/>
      <c r="E23" s="225"/>
      <c r="F23" s="228"/>
    </row>
    <row r="24" spans="1:6" s="263" customFormat="1">
      <c r="A24" s="226"/>
      <c r="B24" s="225"/>
      <c r="C24" s="225"/>
      <c r="D24" s="225"/>
      <c r="E24" s="225"/>
      <c r="F24" s="228"/>
    </row>
    <row r="25" spans="1:6" s="263" customFormat="1">
      <c r="A25" s="226"/>
      <c r="B25" s="225"/>
      <c r="C25" s="225"/>
      <c r="D25" s="225"/>
      <c r="E25" s="225"/>
      <c r="F25" s="228"/>
    </row>
    <row r="26" spans="1:6">
      <c r="A26" s="226"/>
      <c r="B26" s="225"/>
      <c r="C26" s="225"/>
      <c r="D26" s="225"/>
      <c r="E26" s="225"/>
      <c r="F26" s="228"/>
    </row>
    <row r="27" spans="1:6">
      <c r="C27" s="225"/>
      <c r="D27" s="225"/>
      <c r="E27" s="225"/>
      <c r="F27" s="228"/>
    </row>
    <row r="28" spans="1:6">
      <c r="C28" s="225"/>
      <c r="D28" s="225"/>
      <c r="E28" s="225"/>
      <c r="F28" s="228"/>
    </row>
    <row r="29" spans="1:6" ht="15" customHeight="1">
      <c r="A29" s="285" t="s">
        <v>72</v>
      </c>
      <c r="B29" s="285"/>
      <c r="C29" s="225"/>
      <c r="D29" s="225"/>
      <c r="E29" s="225"/>
      <c r="F29" s="228"/>
    </row>
    <row r="30" spans="1:6">
      <c r="A30" s="285"/>
      <c r="B30" s="285"/>
      <c r="C30" s="225"/>
      <c r="D30" s="225"/>
      <c r="E30" s="225"/>
      <c r="F30" s="228"/>
    </row>
    <row r="31" spans="1:6">
      <c r="A31" s="254" t="s">
        <v>73</v>
      </c>
      <c r="B31" s="255" t="s">
        <v>74</v>
      </c>
      <c r="C31" s="225"/>
      <c r="D31" s="225"/>
      <c r="E31" s="225"/>
      <c r="F31" s="228"/>
    </row>
    <row r="32" spans="1:6">
      <c r="A32" s="255"/>
      <c r="B32" s="255"/>
      <c r="C32" s="225"/>
      <c r="D32" s="225"/>
      <c r="E32" s="225"/>
      <c r="F32" s="228"/>
    </row>
    <row r="33" spans="1:6">
      <c r="A33" s="254" t="s">
        <v>75</v>
      </c>
      <c r="B33" s="255"/>
      <c r="C33" s="225"/>
      <c r="D33" s="225"/>
      <c r="E33" s="225"/>
      <c r="F33" s="228"/>
    </row>
    <row r="34" spans="1:6">
      <c r="A34" s="255" t="s">
        <v>76</v>
      </c>
      <c r="B34" s="256" t="s">
        <v>231</v>
      </c>
      <c r="C34" s="225"/>
      <c r="D34" s="225"/>
      <c r="E34" s="225"/>
      <c r="F34" s="228"/>
    </row>
    <row r="35" spans="1:6">
      <c r="A35" s="255"/>
      <c r="B35" s="255"/>
      <c r="C35" s="225"/>
      <c r="D35" s="225"/>
      <c r="E35" s="225"/>
      <c r="F35" s="228"/>
    </row>
    <row r="36" spans="1:6">
      <c r="A36" s="254" t="s">
        <v>77</v>
      </c>
      <c r="B36" s="255"/>
      <c r="C36" s="225"/>
      <c r="D36" s="225"/>
      <c r="E36" s="225"/>
      <c r="F36" s="228"/>
    </row>
    <row r="37" spans="1:6">
      <c r="A37" s="255" t="s">
        <v>78</v>
      </c>
      <c r="B37" s="255" t="s">
        <v>79</v>
      </c>
      <c r="C37" s="225"/>
      <c r="D37" s="225"/>
      <c r="E37" s="225"/>
      <c r="F37" s="228"/>
    </row>
    <row r="38" spans="1:6">
      <c r="A38" s="255" t="s">
        <v>80</v>
      </c>
      <c r="B38" s="255" t="s">
        <v>81</v>
      </c>
      <c r="C38" s="225"/>
      <c r="D38" s="225"/>
      <c r="E38" s="225"/>
      <c r="F38" s="228"/>
    </row>
    <row r="39" spans="1:6">
      <c r="A39" s="255" t="s">
        <v>82</v>
      </c>
      <c r="B39" s="255" t="s">
        <v>212</v>
      </c>
      <c r="C39" s="225"/>
      <c r="D39" s="225"/>
      <c r="E39" s="225"/>
      <c r="F39" s="228"/>
    </row>
    <row r="40" spans="1:6">
      <c r="A40" s="255" t="s">
        <v>83</v>
      </c>
      <c r="B40" s="255" t="s">
        <v>237</v>
      </c>
      <c r="C40" s="225"/>
      <c r="D40" s="225"/>
      <c r="E40" s="225"/>
      <c r="F40" s="228"/>
    </row>
    <row r="41" spans="1:6">
      <c r="A41" s="255" t="s">
        <v>84</v>
      </c>
      <c r="B41" s="255" t="s">
        <v>238</v>
      </c>
      <c r="C41" s="225"/>
      <c r="D41" s="225"/>
      <c r="E41" s="225"/>
      <c r="F41" s="228"/>
    </row>
    <row r="42" spans="1:6">
      <c r="A42" s="255" t="s">
        <v>85</v>
      </c>
      <c r="B42" s="255" t="s">
        <v>234</v>
      </c>
      <c r="C42" s="225"/>
      <c r="D42" s="225"/>
      <c r="E42" s="225"/>
      <c r="F42" s="228"/>
    </row>
    <row r="43" spans="1:6">
      <c r="A43" s="255" t="s">
        <v>86</v>
      </c>
      <c r="B43" s="255" t="s">
        <v>239</v>
      </c>
      <c r="C43" s="225"/>
      <c r="D43" s="225"/>
      <c r="E43" s="225"/>
      <c r="F43" s="228"/>
    </row>
    <row r="44" spans="1:6">
      <c r="A44" s="255" t="s">
        <v>87</v>
      </c>
      <c r="B44" s="255" t="s">
        <v>240</v>
      </c>
      <c r="C44" s="225"/>
      <c r="D44" s="225"/>
      <c r="E44" s="225"/>
      <c r="F44" s="228"/>
    </row>
    <row r="45" spans="1:6">
      <c r="A45" s="255"/>
      <c r="B45" s="255"/>
      <c r="C45" s="225"/>
      <c r="D45" s="225"/>
      <c r="E45" s="225"/>
      <c r="F45" s="228"/>
    </row>
    <row r="46" spans="1:6" ht="15.75" thickBot="1">
      <c r="A46" s="222"/>
      <c r="B46" s="223"/>
      <c r="C46" s="223"/>
      <c r="D46" s="223"/>
      <c r="E46" s="223"/>
      <c r="F46" s="229"/>
    </row>
  </sheetData>
  <mergeCells count="1">
    <mergeCell ref="A29:B30"/>
  </mergeCells>
  <pageMargins left="0.7" right="0.7" top="0.75" bottom="0.75" header="0.3" footer="0.3"/>
  <pageSetup scale="86" orientation="landscape" r:id="rId1"/>
  <headerFooter>
    <oddFooter>&amp;C&amp;Z&amp;F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Process Documentation</vt:lpstr>
      <vt:lpstr>J126</vt:lpstr>
      <vt:lpstr>J130</vt:lpstr>
      <vt:lpstr>TC 2 Fuel and Reactant Cost</vt:lpstr>
      <vt:lpstr>TC Fuel Costs Query - Coal Oil</vt:lpstr>
      <vt:lpstr>TC Fuel Costs Query - Other</vt:lpstr>
      <vt:lpstr>Original Data</vt:lpstr>
      <vt:lpstr>'J126'!JE_Name_2</vt:lpstr>
      <vt:lpstr>'J130'!JE_Name_2</vt:lpstr>
      <vt:lpstr>'J126'!Print_Area</vt:lpstr>
      <vt:lpstr>'J130'!Print_Area</vt:lpstr>
      <vt:lpstr>'TC 2 Fuel and Reactant Cost'!Print_Area</vt:lpstr>
      <vt:lpstr>'J126'!STATIC_READ_ONLY_REGIONS</vt:lpstr>
      <vt:lpstr>'J130'!STATIC_READ_ONLY_REGIONS</vt:lpstr>
    </vt:vector>
  </TitlesOfParts>
  <Company>Information Technology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McRae, Callie</dc:creator>
  <cp:lastModifiedBy>Harris, Don</cp:lastModifiedBy>
  <cp:lastPrinted>2014-06-04T20:56:13Z</cp:lastPrinted>
  <dcterms:created xsi:type="dcterms:W3CDTF">2013-08-18T01:29:51Z</dcterms:created>
  <dcterms:modified xsi:type="dcterms:W3CDTF">2015-01-28T16:11:12Z</dcterms:modified>
</cp:coreProperties>
</file>