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00" yWindow="330" windowWidth="20715" windowHeight="97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40" i="1" l="1"/>
  <c r="P39" i="1"/>
  <c r="O23" i="1"/>
  <c r="N23" i="1"/>
  <c r="M23" i="1"/>
  <c r="L23" i="1"/>
  <c r="K23" i="1"/>
  <c r="J23" i="1"/>
  <c r="I23" i="1"/>
  <c r="H23" i="1"/>
  <c r="G23" i="1"/>
  <c r="F23" i="1"/>
  <c r="E23" i="1"/>
  <c r="D23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O13" i="1"/>
  <c r="O19" i="1" s="1"/>
  <c r="N13" i="1"/>
  <c r="N19" i="1" s="1"/>
  <c r="M13" i="1"/>
  <c r="M19" i="1" s="1"/>
  <c r="L13" i="1"/>
  <c r="L19" i="1" s="1"/>
  <c r="K13" i="1"/>
  <c r="K19" i="1" s="1"/>
  <c r="J13" i="1"/>
  <c r="J19" i="1" s="1"/>
  <c r="I13" i="1"/>
  <c r="I19" i="1" s="1"/>
  <c r="H13" i="1"/>
  <c r="H19" i="1" s="1"/>
  <c r="G13" i="1"/>
  <c r="G19" i="1" s="1"/>
  <c r="F13" i="1"/>
  <c r="F19" i="1" s="1"/>
  <c r="E13" i="1"/>
  <c r="E19" i="1" s="1"/>
  <c r="D13" i="1"/>
  <c r="D19" i="1" s="1"/>
  <c r="P12" i="1"/>
  <c r="P11" i="1"/>
  <c r="O10" i="1"/>
  <c r="N10" i="1"/>
  <c r="N14" i="1" s="1"/>
  <c r="M10" i="1"/>
  <c r="M16" i="1" s="1"/>
  <c r="L10" i="1"/>
  <c r="K10" i="1"/>
  <c r="J10" i="1"/>
  <c r="J14" i="1" s="1"/>
  <c r="I10" i="1"/>
  <c r="I16" i="1" s="1"/>
  <c r="H10" i="1"/>
  <c r="G10" i="1"/>
  <c r="F10" i="1"/>
  <c r="F14" i="1" s="1"/>
  <c r="E10" i="1"/>
  <c r="E16" i="1" s="1"/>
  <c r="D10" i="1"/>
  <c r="P8" i="1"/>
  <c r="P7" i="1"/>
  <c r="P6" i="1"/>
  <c r="P5" i="1"/>
  <c r="P17" i="1" s="1"/>
  <c r="P4" i="1"/>
  <c r="G14" i="1" l="1"/>
  <c r="O14" i="1"/>
  <c r="D14" i="1"/>
  <c r="P23" i="1"/>
  <c r="K14" i="1"/>
  <c r="K16" i="1"/>
  <c r="K20" i="1" s="1"/>
  <c r="K24" i="1" s="1"/>
  <c r="G16" i="1"/>
  <c r="G20" i="1" s="1"/>
  <c r="G24" i="1" s="1"/>
  <c r="L43" i="1"/>
  <c r="L14" i="1"/>
  <c r="E14" i="1"/>
  <c r="I14" i="1"/>
  <c r="M14" i="1"/>
  <c r="G43" i="1"/>
  <c r="O43" i="1"/>
  <c r="H14" i="1"/>
  <c r="N43" i="1"/>
  <c r="P13" i="1"/>
  <c r="P19" i="1" s="1"/>
  <c r="D16" i="1"/>
  <c r="F16" i="1"/>
  <c r="H16" i="1"/>
  <c r="J16" i="1"/>
  <c r="L16" i="1"/>
  <c r="N16" i="1"/>
  <c r="P18" i="1"/>
  <c r="P10" i="1"/>
  <c r="P16" i="1" s="1"/>
  <c r="E20" i="1"/>
  <c r="E24" i="1" s="1"/>
  <c r="I20" i="1"/>
  <c r="I24" i="1" s="1"/>
  <c r="M20" i="1"/>
  <c r="M24" i="1" s="1"/>
  <c r="O20" i="1"/>
  <c r="O24" i="1" s="1"/>
  <c r="E43" i="1"/>
  <c r="I43" i="1"/>
  <c r="K43" i="1"/>
  <c r="M43" i="1"/>
  <c r="D43" i="1"/>
  <c r="F43" i="1"/>
  <c r="H43" i="1"/>
  <c r="J43" i="1"/>
  <c r="P20" i="1" l="1"/>
  <c r="P24" i="1" s="1"/>
  <c r="P14" i="1"/>
  <c r="N20" i="1"/>
  <c r="N24" i="1" s="1"/>
  <c r="J20" i="1"/>
  <c r="J24" i="1" s="1"/>
  <c r="F20" i="1"/>
  <c r="F24" i="1" s="1"/>
  <c r="P43" i="1"/>
  <c r="L20" i="1"/>
  <c r="L24" i="1" s="1"/>
  <c r="H20" i="1"/>
  <c r="H24" i="1" s="1"/>
  <c r="D20" i="1"/>
  <c r="D24" i="1" s="1"/>
  <c r="M44" i="1" l="1"/>
  <c r="M45" i="1"/>
  <c r="H44" i="1"/>
  <c r="H45" i="1"/>
  <c r="K44" i="1"/>
  <c r="K45" i="1"/>
  <c r="I44" i="1"/>
  <c r="I45" i="1"/>
  <c r="G44" i="1"/>
  <c r="G45" i="1"/>
  <c r="O44" i="1"/>
  <c r="O45" i="1"/>
  <c r="E44" i="1"/>
  <c r="E45" i="1"/>
  <c r="D44" i="1"/>
  <c r="D45" i="1"/>
  <c r="L44" i="1"/>
  <c r="L45" i="1"/>
  <c r="F44" i="1"/>
  <c r="F45" i="1"/>
  <c r="J44" i="1"/>
  <c r="J45" i="1"/>
  <c r="N44" i="1"/>
  <c r="N45" i="1"/>
  <c r="P44" i="1" l="1"/>
  <c r="P45" i="1"/>
</calcChain>
</file>

<file path=xl/sharedStrings.xml><?xml version="1.0" encoding="utf-8"?>
<sst xmlns="http://schemas.openxmlformats.org/spreadsheetml/2006/main" count="219" uniqueCount="103">
  <si>
    <t>009999 DEPARTMENT A</t>
  </si>
  <si>
    <t>Spreads (only on Total emp. type)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</si>
  <si>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</si>
  <si>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</si>
  <si>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</si>
  <si>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</si>
  <si>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</si>
  <si>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</si>
  <si>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</si>
  <si>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</si>
  <si>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</si>
  <si>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</si>
  <si>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</si>
  <si>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</si>
  <si>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</si>
  <si>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</si>
  <si>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Locked?</t>
  </si>
  <si>
    <t>Display?</t>
  </si>
  <si>
    <t>Calculation</t>
  </si>
  <si>
    <t>Project</t>
  </si>
  <si>
    <t xml:space="preserve">Task </t>
  </si>
  <si>
    <t>Exp Type</t>
  </si>
  <si>
    <t>Comments</t>
  </si>
  <si>
    <t>Exempt - Headcount</t>
  </si>
  <si>
    <t>Y</t>
  </si>
  <si>
    <t>Initally uploaded from peoplesoft</t>
  </si>
  <si>
    <t>Exempt - Average Hourly Rate</t>
  </si>
  <si>
    <t>(Add wage increase in March)</t>
  </si>
  <si>
    <t xml:space="preserve">Initally uploaded from peoplesoft </t>
  </si>
  <si>
    <t>Exempt - Working hrs per employee</t>
  </si>
  <si>
    <t>Part of intial load, would vary by year</t>
  </si>
  <si>
    <t>Exempt - Holiday hours per employee</t>
  </si>
  <si>
    <t>N</t>
  </si>
  <si>
    <t>Part of intial load</t>
  </si>
  <si>
    <t>Exempt - Other offduty hours per employee</t>
  </si>
  <si>
    <t>Exempt - Holiday Hours</t>
  </si>
  <si>
    <t>Headcount * holiday hrs per emp</t>
  </si>
  <si>
    <t>Exempt - Vacation Hours</t>
  </si>
  <si>
    <t>Exempt - Sick Time Hours</t>
  </si>
  <si>
    <t>Updated by Coordinators</t>
  </si>
  <si>
    <t>Exempt - Other off duty hours</t>
  </si>
  <si>
    <t>Headcount * other offduty hrs per emp</t>
  </si>
  <si>
    <t>Exempt - Total Offduty Hours</t>
  </si>
  <si>
    <t>Sum of Holiday, vac., sick and other hrs.</t>
  </si>
  <si>
    <t>Exempt - Holiday Dollars</t>
  </si>
  <si>
    <t>Holiday hours * average hrly rate</t>
  </si>
  <si>
    <t>Exempt - Vacation Dollars</t>
  </si>
  <si>
    <t>Vacation hours * average hrly rate</t>
  </si>
  <si>
    <t>Exempt - Sick Dollars</t>
  </si>
  <si>
    <t>Sick hours * average hrly rate</t>
  </si>
  <si>
    <t>Exempt - Other Offduty Dollars</t>
  </si>
  <si>
    <t>Other Offduty hours * average hrly rate</t>
  </si>
  <si>
    <t>Exempt - Total Offduty Dollars</t>
  </si>
  <si>
    <t>Sum of Holiday, vac., sick and other $.</t>
  </si>
  <si>
    <t>Exempt - Other Labor adj.- Dollars</t>
  </si>
  <si>
    <t>Exempt - Total Straight time Dollars</t>
  </si>
  <si>
    <t>Headcnt * avg hrly rate * Work hrs per emp.</t>
  </si>
  <si>
    <t>Exempt  - Burdenable Straight time Dollars</t>
  </si>
  <si>
    <t>Exempt Total ST - Exempt Total offduty $</t>
  </si>
  <si>
    <t>Total</t>
  </si>
  <si>
    <t>Total - Headcount</t>
  </si>
  <si>
    <t>Sum of all headcount</t>
  </si>
  <si>
    <t>(where xxxxxx is exp org #)</t>
  </si>
  <si>
    <t>Total - Holiday Dollars</t>
  </si>
  <si>
    <t>Sum of all Holiday $</t>
  </si>
  <si>
    <t>ODXXXXXX</t>
  </si>
  <si>
    <t>H</t>
  </si>
  <si>
    <t>0101</t>
  </si>
  <si>
    <t>Total - Vacation Dollars</t>
  </si>
  <si>
    <t>Sum of all Vacation $</t>
  </si>
  <si>
    <t>V</t>
  </si>
  <si>
    <t>Total - Sick Dollars</t>
  </si>
  <si>
    <t>Sum of all Sick $</t>
  </si>
  <si>
    <t>S</t>
  </si>
  <si>
    <t>Total - Other Offduty Dollars</t>
  </si>
  <si>
    <t>Sum of all Other Offduty $</t>
  </si>
  <si>
    <t>O</t>
  </si>
  <si>
    <t>Total - Total Offduty Dollars</t>
  </si>
  <si>
    <t>Total - Overtime Dollars</t>
  </si>
  <si>
    <t>Sum of all OT $</t>
  </si>
  <si>
    <t>Total - Total Straight time Dollars</t>
  </si>
  <si>
    <t>Sum of Total Straight time Dollars</t>
  </si>
  <si>
    <t>Total - Burdenable Straight time Dollars</t>
  </si>
  <si>
    <t>Sum of Burdenable Straight time dollars</t>
  </si>
  <si>
    <t>Total - Project Mangement Overtime Dollars</t>
  </si>
  <si>
    <t>Obtain from Project Management for open version of the budget</t>
  </si>
  <si>
    <t>Include est. charge types of E111+E121+E126+E130+E131+E145</t>
  </si>
  <si>
    <t>Total - Project Mangement Straight time Dollars</t>
  </si>
  <si>
    <t>Include est. charge types of E101, E110, eE120</t>
  </si>
  <si>
    <t>Total - Total Labor adj.- Dollars</t>
  </si>
  <si>
    <t>Sum of all Other Labor adj $</t>
  </si>
  <si>
    <t>various</t>
  </si>
  <si>
    <t>0145</t>
  </si>
  <si>
    <t xml:space="preserve">Need to create spreads for each exp org, </t>
  </si>
  <si>
    <t>Total - Net Overtime Dollars</t>
  </si>
  <si>
    <t>Total OT Dollars - Total Proj. Management OT $</t>
  </si>
  <si>
    <t>0111</t>
  </si>
  <si>
    <t>Total - Net Straight time Dollars</t>
  </si>
  <si>
    <t>Total Burdenable ST - Total Proj. Management ST $</t>
  </si>
  <si>
    <t>Total - Total Chargeable Labor</t>
  </si>
  <si>
    <t>Sum of all OT$, other labor adj $ and burdenable ST $</t>
  </si>
  <si>
    <t>2015</t>
  </si>
  <si>
    <t>These fields are repeated for each employee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</si>
</sst>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#,##0;\(#,##0\)"/>
    <numFmt numFmtId="165" formatCode="#,##0.00;\(#,##0.00\)"/>
    <numFmt numFmtId="166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Book Antiqua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i/>
      <sz val="10"/>
      <color indexed="16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2" fillId="0" borderId="0"/>
  </cellStyleXfs>
  <cellXfs count="70">
    <xf numFmtId="0" fontId="0" fillId="0" borderId="0" xfId="0"/>
    <xf numFmtId="164" fontId="3" fillId="2" borderId="0" xfId="2" applyNumberFormat="1" applyFont="1" applyFill="1" applyAlignment="1">
      <alignment horizontal="left" vertical="center" wrapText="1"/>
    </xf>
    <xf numFmtId="164" fontId="3" fillId="3" borderId="0" xfId="2" applyNumberFormat="1" applyFont="1" applyFill="1" applyAlignment="1">
      <alignment horizontal="left" vertical="center" wrapText="1"/>
    </xf>
    <xf numFmtId="164" fontId="3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/>
    <xf numFmtId="164" fontId="6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Continuous" vertic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164" fontId="7" fillId="3" borderId="0" xfId="2" applyNumberFormat="1" applyFont="1" applyFill="1" applyAlignment="1">
      <alignment horizontal="left" vertical="center" wrapText="1"/>
    </xf>
    <xf numFmtId="164" fontId="7" fillId="0" borderId="0" xfId="2" applyNumberFormat="1" applyFont="1" applyAlignment="1">
      <alignment horizontal="left" vertical="center" wrapText="1"/>
    </xf>
    <xf numFmtId="164" fontId="3" fillId="3" borderId="1" xfId="2" applyNumberFormat="1" applyFont="1" applyFill="1" applyBorder="1" applyAlignment="1">
      <alignment horizontal="left" vertical="center" wrapText="1"/>
    </xf>
    <xf numFmtId="164" fontId="3" fillId="3" borderId="2" xfId="2" quotePrefix="1" applyNumberFormat="1" applyFont="1" applyFill="1" applyBorder="1" applyAlignment="1">
      <alignment horizontal="right" vertical="center" wrapText="1"/>
    </xf>
    <xf numFmtId="164" fontId="3" fillId="3" borderId="2" xfId="2" applyNumberFormat="1" applyFont="1" applyFill="1" applyBorder="1" applyAlignment="1">
      <alignment horizontal="left" vertical="center" wrapText="1"/>
    </xf>
    <xf numFmtId="164" fontId="3" fillId="3" borderId="2" xfId="2" applyNumberFormat="1" applyFont="1" applyFill="1" applyBorder="1" applyAlignment="1">
      <alignment horizontal="right" vertical="center" wrapText="1"/>
    </xf>
    <xf numFmtId="164" fontId="3" fillId="3" borderId="3" xfId="2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/>
    <xf numFmtId="164" fontId="3" fillId="3" borderId="4" xfId="2" applyNumberFormat="1" applyFont="1" applyFill="1" applyBorder="1" applyAlignment="1">
      <alignment horizontal="left" vertical="center" wrapText="1"/>
    </xf>
    <xf numFmtId="164" fontId="3" fillId="3" borderId="0" xfId="2" quotePrefix="1" applyNumberFormat="1" applyFont="1" applyFill="1" applyBorder="1" applyAlignment="1">
      <alignment horizontal="right" vertical="center" wrapText="1"/>
    </xf>
    <xf numFmtId="164" fontId="3" fillId="3" borderId="0" xfId="2" applyNumberFormat="1" applyFont="1" applyFill="1" applyBorder="1" applyAlignment="1">
      <alignment horizontal="left" vertical="center" wrapText="1"/>
    </xf>
    <xf numFmtId="165" fontId="3" fillId="3" borderId="0" xfId="2" applyNumberFormat="1" applyFont="1" applyFill="1" applyBorder="1" applyAlignment="1">
      <alignment horizontal="right" vertical="center" wrapText="1"/>
    </xf>
    <xf numFmtId="166" fontId="3" fillId="3" borderId="5" xfId="1" applyNumberFormat="1" applyFont="1" applyFill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3" fillId="3" borderId="5" xfId="2" applyNumberFormat="1" applyFont="1" applyFill="1" applyBorder="1" applyAlignment="1">
      <alignment horizontal="right" vertical="center" wrapText="1"/>
    </xf>
    <xf numFmtId="164" fontId="3" fillId="3" borderId="0" xfId="2" applyNumberFormat="1" applyFont="1" applyFill="1" applyBorder="1" applyAlignment="1">
      <alignment horizontal="right" vertical="center" wrapText="1"/>
    </xf>
    <xf numFmtId="164" fontId="7" fillId="3" borderId="4" xfId="2" applyNumberFormat="1" applyFont="1" applyFill="1" applyBorder="1" applyAlignment="1">
      <alignment horizontal="left" vertical="center" wrapText="1"/>
    </xf>
    <xf numFmtId="164" fontId="7" fillId="3" borderId="0" xfId="2" applyNumberFormat="1" applyFont="1" applyFill="1" applyBorder="1" applyAlignment="1">
      <alignment horizontal="left" vertical="center" wrapText="1"/>
    </xf>
    <xf numFmtId="164" fontId="3" fillId="3" borderId="0" xfId="2" applyNumberFormat="1" applyFont="1" applyFill="1" applyBorder="1" applyAlignment="1">
      <alignment horizontal="center" vertical="center" wrapText="1"/>
    </xf>
    <xf numFmtId="164" fontId="3" fillId="3" borderId="5" xfId="2" applyNumberFormat="1" applyFont="1" applyFill="1" applyBorder="1" applyAlignment="1">
      <alignment horizontal="center" vertical="center" wrapText="1"/>
    </xf>
    <xf numFmtId="164" fontId="3" fillId="3" borderId="6" xfId="2" applyNumberFormat="1" applyFont="1" applyFill="1" applyBorder="1" applyAlignment="1">
      <alignment horizontal="right" vertical="center" wrapText="1"/>
    </xf>
    <xf numFmtId="164" fontId="3" fillId="3" borderId="7" xfId="2" applyNumberFormat="1" applyFont="1" applyFill="1" applyBorder="1" applyAlignment="1">
      <alignment horizontal="right" vertical="center" wrapText="1"/>
    </xf>
    <xf numFmtId="0" fontId="4" fillId="3" borderId="4" xfId="0" applyFont="1" applyFill="1" applyBorder="1"/>
    <xf numFmtId="0" fontId="4" fillId="0" borderId="0" xfId="0" applyFont="1" applyBorder="1"/>
    <xf numFmtId="0" fontId="4" fillId="0" borderId="5" xfId="0" applyFont="1" applyBorder="1"/>
    <xf numFmtId="164" fontId="8" fillId="3" borderId="0" xfId="2" applyNumberFormat="1" applyFont="1" applyFill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5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3" fillId="3" borderId="11" xfId="2" applyNumberFormat="1" applyFont="1" applyFill="1" applyBorder="1" applyAlignment="1">
      <alignment horizontal="left" vertical="center" wrapText="1"/>
    </xf>
    <xf numFmtId="164" fontId="3" fillId="3" borderId="12" xfId="2" quotePrefix="1" applyNumberFormat="1" applyFont="1" applyFill="1" applyBorder="1" applyAlignment="1">
      <alignment horizontal="right" vertical="center" wrapText="1"/>
    </xf>
    <xf numFmtId="164" fontId="3" fillId="3" borderId="12" xfId="2" applyNumberFormat="1" applyFont="1" applyFill="1" applyBorder="1" applyAlignment="1">
      <alignment horizontal="left" vertical="center" wrapText="1"/>
    </xf>
    <xf numFmtId="164" fontId="3" fillId="3" borderId="12" xfId="2" applyNumberFormat="1" applyFont="1" applyFill="1" applyBorder="1" applyAlignment="1">
      <alignment horizontal="right" vertical="center" wrapText="1"/>
    </xf>
    <xf numFmtId="164" fontId="3" fillId="3" borderId="13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164" fontId="3" fillId="3" borderId="14" xfId="2" applyNumberFormat="1" applyFont="1" applyFill="1" applyBorder="1" applyAlignment="1">
      <alignment horizontal="left" vertical="center" wrapText="1"/>
    </xf>
    <xf numFmtId="164" fontId="3" fillId="3" borderId="15" xfId="2" applyNumberFormat="1" applyFont="1" applyFill="1" applyBorder="1" applyAlignment="1">
      <alignment horizontal="right" vertical="center" wrapText="1"/>
    </xf>
    <xf numFmtId="0" fontId="4" fillId="0" borderId="0" xfId="0" quotePrefix="1" applyFont="1" applyAlignment="1">
      <alignment horizontal="left" wrapText="1"/>
    </xf>
    <xf numFmtId="0" fontId="4" fillId="0" borderId="14" xfId="0" applyFont="1" applyBorder="1"/>
    <xf numFmtId="0" fontId="4" fillId="0" borderId="15" xfId="0" applyFont="1" applyBorder="1"/>
    <xf numFmtId="164" fontId="3" fillId="4" borderId="14" xfId="2" applyNumberFormat="1" applyFont="1" applyFill="1" applyBorder="1" applyAlignment="1">
      <alignment horizontal="left" vertical="center" wrapText="1"/>
    </xf>
    <xf numFmtId="164" fontId="3" fillId="4" borderId="0" xfId="2" quotePrefix="1" applyNumberFormat="1" applyFont="1" applyFill="1" applyBorder="1" applyAlignment="1">
      <alignment horizontal="right" vertical="center" wrapText="1"/>
    </xf>
    <xf numFmtId="0" fontId="4" fillId="4" borderId="0" xfId="0" applyFont="1" applyFill="1" applyBorder="1"/>
    <xf numFmtId="164" fontId="3" fillId="4" borderId="0" xfId="2" applyNumberFormat="1" applyFont="1" applyFill="1" applyBorder="1" applyAlignment="1">
      <alignment horizontal="right" vertical="center" wrapText="1"/>
    </xf>
    <xf numFmtId="164" fontId="3" fillId="4" borderId="15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41" fontId="4" fillId="0" borderId="15" xfId="1" applyFont="1" applyBorder="1"/>
    <xf numFmtId="164" fontId="3" fillId="3" borderId="16" xfId="2" applyNumberFormat="1" applyFont="1" applyFill="1" applyBorder="1" applyAlignment="1">
      <alignment horizontal="right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5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2.75" x14ac:dyDescent="0.2"/>
  <cols>
    <col min="1" max="1" width="46.5703125" style="8" customWidth="1"/>
    <col min="2" max="2" width="8.7109375" style="8" customWidth="1"/>
    <col min="3" max="3" width="2.28515625" style="8" customWidth="1"/>
    <col min="4" max="16" width="9.140625" style="8"/>
    <col min="17" max="17" width="11.5703125" style="4" customWidth="1"/>
    <col min="18" max="18" width="11.5703125" style="5" customWidth="1"/>
    <col min="19" max="19" width="41.85546875" style="6" customWidth="1"/>
    <col min="20" max="20" width="12.85546875" style="6" customWidth="1"/>
    <col min="21" max="21" width="11.85546875" style="6" customWidth="1"/>
    <col min="22" max="22" width="16.28515625" style="6" customWidth="1"/>
    <col min="23" max="23" width="35.85546875" style="8" customWidth="1"/>
    <col min="24" max="24" width="29" style="8" customWidth="1"/>
    <col min="25" max="16384" width="9.140625" style="8"/>
  </cols>
  <sheetData>
    <row r="1" spans="1:23" ht="15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U1" s="7" t="s">
        <v>1</v>
      </c>
    </row>
    <row r="2" spans="1:23" s="13" customFormat="1" ht="15" x14ac:dyDescent="0.25">
      <c r="A2" s="9"/>
      <c r="B2" s="9" t="s">
        <v>2</v>
      </c>
      <c r="C2" s="9"/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7" t="s">
        <v>16</v>
      </c>
      <c r="R2" s="11" t="s">
        <v>17</v>
      </c>
      <c r="S2" s="12" t="s">
        <v>18</v>
      </c>
      <c r="T2" s="13" t="s">
        <v>19</v>
      </c>
      <c r="U2" s="12" t="s">
        <v>20</v>
      </c>
      <c r="V2" s="12" t="s">
        <v>21</v>
      </c>
      <c r="W2" s="13" t="s">
        <v>22</v>
      </c>
    </row>
    <row r="3" spans="1:23" x14ac:dyDescent="0.2">
      <c r="A3" s="14" t="s">
        <v>102</v>
      </c>
      <c r="B3" s="15"/>
      <c r="C3" s="1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3" x14ac:dyDescent="0.2">
      <c r="A4" s="16" t="s">
        <v>23</v>
      </c>
      <c r="B4" s="17" t="s">
        <v>101</v>
      </c>
      <c r="C4" s="18"/>
      <c r="D4" s="19">
        <v>5</v>
      </c>
      <c r="E4" s="19">
        <v>5</v>
      </c>
      <c r="F4" s="19">
        <v>5</v>
      </c>
      <c r="G4" s="19">
        <v>5</v>
      </c>
      <c r="H4" s="19">
        <v>5</v>
      </c>
      <c r="I4" s="19">
        <v>5</v>
      </c>
      <c r="J4" s="19">
        <v>5</v>
      </c>
      <c r="K4" s="19">
        <v>5</v>
      </c>
      <c r="L4" s="19">
        <v>5</v>
      </c>
      <c r="M4" s="19">
        <v>5</v>
      </c>
      <c r="N4" s="19">
        <v>5</v>
      </c>
      <c r="O4" s="19">
        <v>5</v>
      </c>
      <c r="P4" s="20">
        <f>+O4</f>
        <v>5</v>
      </c>
      <c r="Q4" s="68" t="s">
        <v>32</v>
      </c>
      <c r="R4" s="5" t="s">
        <v>24</v>
      </c>
      <c r="S4" s="21"/>
      <c r="T4" s="21"/>
      <c r="U4" s="21"/>
      <c r="V4" s="21"/>
      <c r="W4" s="22" t="s">
        <v>25</v>
      </c>
    </row>
    <row r="5" spans="1:23" x14ac:dyDescent="0.2">
      <c r="A5" s="23" t="s">
        <v>26</v>
      </c>
      <c r="B5" s="24" t="s">
        <v>101</v>
      </c>
      <c r="C5" s="25"/>
      <c r="D5" s="26">
        <v>10</v>
      </c>
      <c r="E5" s="26">
        <v>10</v>
      </c>
      <c r="F5" s="26">
        <v>10</v>
      </c>
      <c r="G5" s="26">
        <v>10</v>
      </c>
      <c r="H5" s="26">
        <v>10</v>
      </c>
      <c r="I5" s="26">
        <v>10</v>
      </c>
      <c r="J5" s="26">
        <v>10</v>
      </c>
      <c r="K5" s="26">
        <v>10</v>
      </c>
      <c r="L5" s="26">
        <v>10</v>
      </c>
      <c r="M5" s="26">
        <v>10</v>
      </c>
      <c r="N5" s="26">
        <v>10</v>
      </c>
      <c r="O5" s="26">
        <v>10</v>
      </c>
      <c r="P5" s="27">
        <f>AVERAGE(D5:O5)</f>
        <v>10</v>
      </c>
      <c r="Q5" s="68" t="s">
        <v>32</v>
      </c>
      <c r="R5" s="5" t="s">
        <v>24</v>
      </c>
      <c r="S5" s="21" t="s">
        <v>27</v>
      </c>
      <c r="T5" s="21"/>
      <c r="U5" s="21"/>
      <c r="V5" s="21"/>
      <c r="W5" s="22" t="s">
        <v>28</v>
      </c>
    </row>
    <row r="6" spans="1:23" x14ac:dyDescent="0.2">
      <c r="A6" s="23" t="s">
        <v>29</v>
      </c>
      <c r="B6" s="24" t="s">
        <v>101</v>
      </c>
      <c r="C6" s="25"/>
      <c r="D6" s="28">
        <v>168</v>
      </c>
      <c r="E6" s="28">
        <v>160</v>
      </c>
      <c r="F6" s="28">
        <v>184</v>
      </c>
      <c r="G6" s="28">
        <v>168</v>
      </c>
      <c r="H6" s="28">
        <v>176</v>
      </c>
      <c r="I6" s="28">
        <v>176</v>
      </c>
      <c r="J6" s="28">
        <v>168</v>
      </c>
      <c r="K6" s="28">
        <v>184</v>
      </c>
      <c r="L6" s="28">
        <v>176</v>
      </c>
      <c r="M6" s="28">
        <v>168</v>
      </c>
      <c r="N6" s="28">
        <v>176</v>
      </c>
      <c r="O6" s="28">
        <v>176</v>
      </c>
      <c r="P6" s="29">
        <f>SUM(D6:O6)</f>
        <v>2080</v>
      </c>
      <c r="Q6" s="69" t="s">
        <v>24</v>
      </c>
      <c r="R6" s="5" t="s">
        <v>24</v>
      </c>
      <c r="S6" s="21"/>
      <c r="T6" s="21"/>
      <c r="U6" s="21"/>
      <c r="V6" s="21"/>
      <c r="W6" s="22" t="s">
        <v>30</v>
      </c>
    </row>
    <row r="7" spans="1:23" x14ac:dyDescent="0.2">
      <c r="A7" s="23" t="s">
        <v>31</v>
      </c>
      <c r="B7" s="24" t="s">
        <v>101</v>
      </c>
      <c r="C7" s="25"/>
      <c r="D7" s="30">
        <v>8</v>
      </c>
      <c r="E7" s="30">
        <v>8</v>
      </c>
      <c r="F7" s="30">
        <v>8</v>
      </c>
      <c r="G7" s="30">
        <v>8</v>
      </c>
      <c r="H7" s="30">
        <v>8</v>
      </c>
      <c r="I7" s="30">
        <v>0</v>
      </c>
      <c r="J7" s="30">
        <v>8</v>
      </c>
      <c r="K7" s="30">
        <v>0</v>
      </c>
      <c r="L7" s="30">
        <v>8</v>
      </c>
      <c r="M7" s="30">
        <v>0</v>
      </c>
      <c r="N7" s="30">
        <v>16</v>
      </c>
      <c r="O7" s="30">
        <v>16</v>
      </c>
      <c r="P7" s="29">
        <f>SUM(D7:O7)</f>
        <v>88</v>
      </c>
      <c r="Q7" s="5" t="s">
        <v>32</v>
      </c>
      <c r="R7" s="5" t="s">
        <v>24</v>
      </c>
      <c r="S7" s="21"/>
      <c r="T7" s="21"/>
      <c r="U7" s="21"/>
      <c r="V7" s="21"/>
      <c r="W7" s="22" t="s">
        <v>33</v>
      </c>
    </row>
    <row r="8" spans="1:23" x14ac:dyDescent="0.2">
      <c r="A8" s="23" t="s">
        <v>34</v>
      </c>
      <c r="B8" s="24" t="s">
        <v>101</v>
      </c>
      <c r="C8" s="25"/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8</v>
      </c>
      <c r="J8" s="30">
        <v>0</v>
      </c>
      <c r="K8" s="30">
        <v>8</v>
      </c>
      <c r="L8" s="30">
        <v>0</v>
      </c>
      <c r="M8" s="30">
        <v>0</v>
      </c>
      <c r="N8" s="30">
        <v>0</v>
      </c>
      <c r="O8" s="30">
        <v>0</v>
      </c>
      <c r="P8" s="29">
        <f>SUM(D8:O8)</f>
        <v>16</v>
      </c>
      <c r="Q8" s="5" t="s">
        <v>32</v>
      </c>
      <c r="R8" s="5" t="s">
        <v>24</v>
      </c>
      <c r="S8" s="21"/>
      <c r="T8" s="21"/>
      <c r="U8" s="21"/>
      <c r="V8" s="21"/>
      <c r="W8" s="22" t="s">
        <v>33</v>
      </c>
    </row>
    <row r="9" spans="1:23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5"/>
      <c r="S9" s="21"/>
      <c r="T9" s="21"/>
      <c r="U9" s="21"/>
      <c r="V9" s="21"/>
      <c r="W9" s="22"/>
    </row>
    <row r="10" spans="1:23" x14ac:dyDescent="0.2">
      <c r="A10" s="23" t="s">
        <v>35</v>
      </c>
      <c r="B10" s="24" t="s">
        <v>101</v>
      </c>
      <c r="C10" s="25"/>
      <c r="D10" s="30">
        <f>+D4*D7</f>
        <v>40</v>
      </c>
      <c r="E10" s="30">
        <f t="shared" ref="E10:O10" si="0">+E4*E7</f>
        <v>40</v>
      </c>
      <c r="F10" s="30">
        <f t="shared" si="0"/>
        <v>40</v>
      </c>
      <c r="G10" s="30">
        <f t="shared" si="0"/>
        <v>40</v>
      </c>
      <c r="H10" s="30">
        <f t="shared" si="0"/>
        <v>40</v>
      </c>
      <c r="I10" s="30">
        <f t="shared" si="0"/>
        <v>0</v>
      </c>
      <c r="J10" s="30">
        <f t="shared" si="0"/>
        <v>40</v>
      </c>
      <c r="K10" s="30">
        <f t="shared" si="0"/>
        <v>0</v>
      </c>
      <c r="L10" s="30">
        <f t="shared" si="0"/>
        <v>40</v>
      </c>
      <c r="M10" s="30">
        <f t="shared" si="0"/>
        <v>0</v>
      </c>
      <c r="N10" s="30">
        <f t="shared" si="0"/>
        <v>80</v>
      </c>
      <c r="O10" s="30">
        <f t="shared" si="0"/>
        <v>80</v>
      </c>
      <c r="P10" s="29">
        <f t="shared" ref="P10:P14" si="1">SUM(D10:O10)</f>
        <v>440</v>
      </c>
      <c r="Q10" s="5" t="s">
        <v>24</v>
      </c>
      <c r="R10" s="5" t="s">
        <v>24</v>
      </c>
      <c r="S10" s="21" t="s">
        <v>36</v>
      </c>
      <c r="T10" s="21"/>
      <c r="U10" s="21"/>
      <c r="V10" s="21"/>
      <c r="W10" s="22"/>
    </row>
    <row r="11" spans="1:23" x14ac:dyDescent="0.2">
      <c r="A11" s="23" t="s">
        <v>37</v>
      </c>
      <c r="B11" s="24" t="s">
        <v>101</v>
      </c>
      <c r="C11" s="25"/>
      <c r="D11" s="30">
        <v>10</v>
      </c>
      <c r="E11" s="30">
        <v>10</v>
      </c>
      <c r="F11" s="30">
        <v>10</v>
      </c>
      <c r="G11" s="30">
        <v>10</v>
      </c>
      <c r="H11" s="30">
        <v>10</v>
      </c>
      <c r="I11" s="30">
        <v>10</v>
      </c>
      <c r="J11" s="30">
        <v>10</v>
      </c>
      <c r="K11" s="30">
        <v>10</v>
      </c>
      <c r="L11" s="30">
        <v>10</v>
      </c>
      <c r="M11" s="30">
        <v>10</v>
      </c>
      <c r="N11" s="30">
        <v>10</v>
      </c>
      <c r="O11" s="30">
        <v>10</v>
      </c>
      <c r="P11" s="29">
        <f t="shared" si="1"/>
        <v>120</v>
      </c>
      <c r="Q11" s="5" t="s">
        <v>32</v>
      </c>
      <c r="R11" s="5" t="s">
        <v>24</v>
      </c>
      <c r="S11" s="21"/>
      <c r="T11" s="21"/>
      <c r="U11" s="21"/>
      <c r="V11" s="21"/>
      <c r="W11" s="22" t="s">
        <v>25</v>
      </c>
    </row>
    <row r="12" spans="1:23" x14ac:dyDescent="0.2">
      <c r="A12" s="23" t="s">
        <v>38</v>
      </c>
      <c r="B12" s="24" t="s">
        <v>101</v>
      </c>
      <c r="C12" s="25"/>
      <c r="D12" s="30">
        <v>4</v>
      </c>
      <c r="E12" s="30">
        <v>4</v>
      </c>
      <c r="F12" s="30">
        <v>4</v>
      </c>
      <c r="G12" s="30">
        <v>4</v>
      </c>
      <c r="H12" s="30">
        <v>4</v>
      </c>
      <c r="I12" s="30">
        <v>4</v>
      </c>
      <c r="J12" s="30">
        <v>4</v>
      </c>
      <c r="K12" s="30">
        <v>4</v>
      </c>
      <c r="L12" s="30">
        <v>4</v>
      </c>
      <c r="M12" s="30">
        <v>4</v>
      </c>
      <c r="N12" s="30">
        <v>0</v>
      </c>
      <c r="O12" s="30">
        <v>0</v>
      </c>
      <c r="P12" s="29">
        <f t="shared" si="1"/>
        <v>40</v>
      </c>
      <c r="Q12" s="5" t="s">
        <v>32</v>
      </c>
      <c r="R12" s="5" t="s">
        <v>24</v>
      </c>
      <c r="S12" s="21"/>
      <c r="T12" s="21"/>
      <c r="U12" s="21"/>
      <c r="V12" s="21"/>
      <c r="W12" s="22" t="s">
        <v>39</v>
      </c>
    </row>
    <row r="13" spans="1:23" x14ac:dyDescent="0.2">
      <c r="A13" s="23" t="s">
        <v>40</v>
      </c>
      <c r="B13" s="24" t="s">
        <v>101</v>
      </c>
      <c r="C13" s="25"/>
      <c r="D13" s="30">
        <f>+D4*D8</f>
        <v>0</v>
      </c>
      <c r="E13" s="30">
        <f t="shared" ref="E13:O13" si="2">+E4*E8</f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40</v>
      </c>
      <c r="J13" s="30">
        <f t="shared" si="2"/>
        <v>0</v>
      </c>
      <c r="K13" s="30">
        <f t="shared" si="2"/>
        <v>40</v>
      </c>
      <c r="L13" s="30">
        <f t="shared" si="2"/>
        <v>0</v>
      </c>
      <c r="M13" s="30">
        <f t="shared" si="2"/>
        <v>0</v>
      </c>
      <c r="N13" s="30">
        <f t="shared" si="2"/>
        <v>0</v>
      </c>
      <c r="O13" s="30">
        <f t="shared" si="2"/>
        <v>0</v>
      </c>
      <c r="P13" s="29">
        <f t="shared" si="1"/>
        <v>80</v>
      </c>
      <c r="Q13" s="5" t="s">
        <v>24</v>
      </c>
      <c r="R13" s="5" t="s">
        <v>24</v>
      </c>
      <c r="S13" s="21" t="s">
        <v>41</v>
      </c>
      <c r="T13" s="21"/>
      <c r="U13" s="21"/>
      <c r="V13" s="21"/>
      <c r="W13" s="22" t="s">
        <v>39</v>
      </c>
    </row>
    <row r="14" spans="1:23" x14ac:dyDescent="0.2">
      <c r="A14" s="23" t="s">
        <v>42</v>
      </c>
      <c r="B14" s="24" t="s">
        <v>101</v>
      </c>
      <c r="C14" s="25"/>
      <c r="D14" s="35">
        <f>SUM(D10:D13)</f>
        <v>54</v>
      </c>
      <c r="E14" s="35">
        <f t="shared" ref="E14:O14" si="3">SUM(E10:E13)</f>
        <v>54</v>
      </c>
      <c r="F14" s="35">
        <f t="shared" si="3"/>
        <v>54</v>
      </c>
      <c r="G14" s="35">
        <f t="shared" si="3"/>
        <v>54</v>
      </c>
      <c r="H14" s="35">
        <f t="shared" si="3"/>
        <v>54</v>
      </c>
      <c r="I14" s="35">
        <f t="shared" si="3"/>
        <v>54</v>
      </c>
      <c r="J14" s="35">
        <f t="shared" si="3"/>
        <v>54</v>
      </c>
      <c r="K14" s="35">
        <f t="shared" si="3"/>
        <v>54</v>
      </c>
      <c r="L14" s="35">
        <f t="shared" si="3"/>
        <v>54</v>
      </c>
      <c r="M14" s="35">
        <f t="shared" si="3"/>
        <v>14</v>
      </c>
      <c r="N14" s="35">
        <f t="shared" si="3"/>
        <v>90</v>
      </c>
      <c r="O14" s="35">
        <f t="shared" si="3"/>
        <v>90</v>
      </c>
      <c r="P14" s="36">
        <f t="shared" si="1"/>
        <v>680</v>
      </c>
      <c r="Q14" s="5" t="s">
        <v>24</v>
      </c>
      <c r="R14" s="5" t="s">
        <v>24</v>
      </c>
      <c r="S14" s="21" t="s">
        <v>43</v>
      </c>
      <c r="T14" s="21"/>
      <c r="U14" s="21"/>
      <c r="V14" s="21"/>
      <c r="W14" s="22"/>
    </row>
    <row r="15" spans="1:23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23" x14ac:dyDescent="0.2">
      <c r="A16" s="23" t="s">
        <v>44</v>
      </c>
      <c r="B16" s="24" t="s">
        <v>101</v>
      </c>
      <c r="C16" s="25"/>
      <c r="D16" s="30">
        <f t="shared" ref="D16:P16" si="4">+D10*D5</f>
        <v>400</v>
      </c>
      <c r="E16" s="30">
        <f t="shared" si="4"/>
        <v>400</v>
      </c>
      <c r="F16" s="30">
        <f t="shared" si="4"/>
        <v>400</v>
      </c>
      <c r="G16" s="30">
        <f t="shared" si="4"/>
        <v>400</v>
      </c>
      <c r="H16" s="30">
        <f t="shared" si="4"/>
        <v>400</v>
      </c>
      <c r="I16" s="30">
        <f t="shared" si="4"/>
        <v>0</v>
      </c>
      <c r="J16" s="30">
        <f t="shared" si="4"/>
        <v>400</v>
      </c>
      <c r="K16" s="30">
        <f t="shared" si="4"/>
        <v>0</v>
      </c>
      <c r="L16" s="30">
        <f t="shared" si="4"/>
        <v>400</v>
      </c>
      <c r="M16" s="30">
        <f t="shared" si="4"/>
        <v>0</v>
      </c>
      <c r="N16" s="30">
        <f t="shared" si="4"/>
        <v>800</v>
      </c>
      <c r="O16" s="30">
        <f t="shared" si="4"/>
        <v>800</v>
      </c>
      <c r="P16" s="29">
        <f t="shared" si="4"/>
        <v>4400</v>
      </c>
      <c r="Q16" s="5" t="s">
        <v>24</v>
      </c>
      <c r="R16" s="5" t="s">
        <v>32</v>
      </c>
      <c r="S16" s="21" t="s">
        <v>45</v>
      </c>
      <c r="T16" s="21"/>
      <c r="U16" s="21"/>
      <c r="V16" s="21"/>
      <c r="W16" s="22"/>
    </row>
    <row r="17" spans="1:23" x14ac:dyDescent="0.2">
      <c r="A17" s="23" t="s">
        <v>46</v>
      </c>
      <c r="B17" s="24" t="s">
        <v>101</v>
      </c>
      <c r="C17" s="25"/>
      <c r="D17" s="30">
        <f t="shared" ref="D17:P17" si="5">+D5*D11</f>
        <v>100</v>
      </c>
      <c r="E17" s="30">
        <f t="shared" si="5"/>
        <v>100</v>
      </c>
      <c r="F17" s="30">
        <f t="shared" si="5"/>
        <v>100</v>
      </c>
      <c r="G17" s="30">
        <f t="shared" si="5"/>
        <v>100</v>
      </c>
      <c r="H17" s="30">
        <f t="shared" si="5"/>
        <v>100</v>
      </c>
      <c r="I17" s="30">
        <f t="shared" si="5"/>
        <v>100</v>
      </c>
      <c r="J17" s="30">
        <f t="shared" si="5"/>
        <v>100</v>
      </c>
      <c r="K17" s="30">
        <f t="shared" si="5"/>
        <v>100</v>
      </c>
      <c r="L17" s="30">
        <f t="shared" si="5"/>
        <v>100</v>
      </c>
      <c r="M17" s="30">
        <f t="shared" si="5"/>
        <v>100</v>
      </c>
      <c r="N17" s="30">
        <f t="shared" si="5"/>
        <v>100</v>
      </c>
      <c r="O17" s="30">
        <f t="shared" si="5"/>
        <v>100</v>
      </c>
      <c r="P17" s="29">
        <f t="shared" si="5"/>
        <v>1200</v>
      </c>
      <c r="Q17" s="5" t="s">
        <v>24</v>
      </c>
      <c r="R17" s="5" t="s">
        <v>32</v>
      </c>
      <c r="S17" s="21" t="s">
        <v>47</v>
      </c>
      <c r="T17" s="21"/>
      <c r="U17" s="21"/>
      <c r="V17" s="21"/>
      <c r="W17" s="22"/>
    </row>
    <row r="18" spans="1:23" x14ac:dyDescent="0.2">
      <c r="A18" s="23" t="s">
        <v>48</v>
      </c>
      <c r="B18" s="24" t="s">
        <v>101</v>
      </c>
      <c r="C18" s="25"/>
      <c r="D18" s="30">
        <f t="shared" ref="D18:P18" si="6">+D5*D12</f>
        <v>40</v>
      </c>
      <c r="E18" s="30">
        <f t="shared" si="6"/>
        <v>40</v>
      </c>
      <c r="F18" s="30">
        <f t="shared" si="6"/>
        <v>40</v>
      </c>
      <c r="G18" s="30">
        <f t="shared" si="6"/>
        <v>40</v>
      </c>
      <c r="H18" s="30">
        <f t="shared" si="6"/>
        <v>40</v>
      </c>
      <c r="I18" s="30">
        <f t="shared" si="6"/>
        <v>40</v>
      </c>
      <c r="J18" s="30">
        <f t="shared" si="6"/>
        <v>40</v>
      </c>
      <c r="K18" s="30">
        <f t="shared" si="6"/>
        <v>40</v>
      </c>
      <c r="L18" s="30">
        <f t="shared" si="6"/>
        <v>40</v>
      </c>
      <c r="M18" s="30">
        <f t="shared" si="6"/>
        <v>40</v>
      </c>
      <c r="N18" s="30">
        <f t="shared" si="6"/>
        <v>0</v>
      </c>
      <c r="O18" s="30">
        <f t="shared" si="6"/>
        <v>0</v>
      </c>
      <c r="P18" s="29">
        <f t="shared" si="6"/>
        <v>400</v>
      </c>
      <c r="Q18" s="5" t="s">
        <v>24</v>
      </c>
      <c r="R18" s="5" t="s">
        <v>32</v>
      </c>
      <c r="S18" s="21" t="s">
        <v>49</v>
      </c>
      <c r="T18" s="21"/>
      <c r="U18" s="21"/>
      <c r="V18" s="21"/>
      <c r="W18" s="22"/>
    </row>
    <row r="19" spans="1:23" x14ac:dyDescent="0.2">
      <c r="A19" s="23" t="s">
        <v>50</v>
      </c>
      <c r="B19" s="24" t="s">
        <v>101</v>
      </c>
      <c r="C19" s="25"/>
      <c r="D19" s="30">
        <f t="shared" ref="D19:P19" si="7">+D13*D5</f>
        <v>0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400</v>
      </c>
      <c r="J19" s="30">
        <f t="shared" si="7"/>
        <v>0</v>
      </c>
      <c r="K19" s="30">
        <f t="shared" si="7"/>
        <v>400</v>
      </c>
      <c r="L19" s="30">
        <f t="shared" si="7"/>
        <v>0</v>
      </c>
      <c r="M19" s="30">
        <f t="shared" si="7"/>
        <v>0</v>
      </c>
      <c r="N19" s="30">
        <f t="shared" si="7"/>
        <v>0</v>
      </c>
      <c r="O19" s="30">
        <f t="shared" si="7"/>
        <v>0</v>
      </c>
      <c r="P19" s="29">
        <f t="shared" si="7"/>
        <v>800</v>
      </c>
      <c r="Q19" s="5" t="s">
        <v>24</v>
      </c>
      <c r="R19" s="5" t="s">
        <v>32</v>
      </c>
      <c r="S19" s="21" t="s">
        <v>51</v>
      </c>
      <c r="T19" s="21"/>
      <c r="U19" s="21"/>
      <c r="V19" s="21"/>
      <c r="W19" s="22"/>
    </row>
    <row r="20" spans="1:23" x14ac:dyDescent="0.2">
      <c r="A20" s="23" t="s">
        <v>52</v>
      </c>
      <c r="B20" s="24" t="s">
        <v>101</v>
      </c>
      <c r="C20" s="25"/>
      <c r="D20" s="35">
        <f>SUM(D16:D19)</f>
        <v>540</v>
      </c>
      <c r="E20" s="35">
        <f t="shared" ref="E20:P20" si="8">SUM(E16:E19)</f>
        <v>540</v>
      </c>
      <c r="F20" s="35">
        <f t="shared" si="8"/>
        <v>540</v>
      </c>
      <c r="G20" s="35">
        <f t="shared" si="8"/>
        <v>540</v>
      </c>
      <c r="H20" s="35">
        <f t="shared" si="8"/>
        <v>540</v>
      </c>
      <c r="I20" s="35">
        <f t="shared" si="8"/>
        <v>540</v>
      </c>
      <c r="J20" s="35">
        <f t="shared" si="8"/>
        <v>540</v>
      </c>
      <c r="K20" s="35">
        <f t="shared" si="8"/>
        <v>540</v>
      </c>
      <c r="L20" s="35">
        <f t="shared" si="8"/>
        <v>540</v>
      </c>
      <c r="M20" s="35">
        <f t="shared" si="8"/>
        <v>140</v>
      </c>
      <c r="N20" s="35">
        <f t="shared" si="8"/>
        <v>900</v>
      </c>
      <c r="O20" s="35">
        <f t="shared" si="8"/>
        <v>900</v>
      </c>
      <c r="P20" s="36">
        <f t="shared" si="8"/>
        <v>6800</v>
      </c>
      <c r="Q20" s="5" t="s">
        <v>24</v>
      </c>
      <c r="R20" s="5" t="s">
        <v>24</v>
      </c>
      <c r="S20" s="21" t="s">
        <v>53</v>
      </c>
      <c r="T20" s="21"/>
      <c r="U20" s="21"/>
      <c r="V20" s="21"/>
      <c r="W20" s="22"/>
    </row>
    <row r="21" spans="1:23" x14ac:dyDescent="0.2">
      <c r="A21" s="23"/>
      <c r="B21" s="24"/>
      <c r="C21" s="2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9"/>
      <c r="Q21" s="5"/>
      <c r="S21" s="21"/>
      <c r="T21" s="21"/>
      <c r="U21" s="21"/>
      <c r="V21" s="21"/>
      <c r="W21" s="22"/>
    </row>
    <row r="22" spans="1:23" x14ac:dyDescent="0.2">
      <c r="A22" s="23" t="s">
        <v>54</v>
      </c>
      <c r="B22" s="24" t="s">
        <v>101</v>
      </c>
      <c r="C22" s="25"/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29">
        <v>0</v>
      </c>
      <c r="Q22" s="5" t="s">
        <v>32</v>
      </c>
      <c r="R22" s="5" t="s">
        <v>24</v>
      </c>
      <c r="S22" s="21"/>
      <c r="T22" s="21"/>
      <c r="U22" s="21"/>
      <c r="V22" s="21"/>
      <c r="W22" s="22" t="s">
        <v>39</v>
      </c>
    </row>
    <row r="23" spans="1:23" x14ac:dyDescent="0.2">
      <c r="A23" s="23" t="s">
        <v>55</v>
      </c>
      <c r="B23" s="24" t="s">
        <v>101</v>
      </c>
      <c r="C23" s="40"/>
      <c r="D23" s="30">
        <f t="shared" ref="D23:P23" si="9">+D4*D5*D6</f>
        <v>8400</v>
      </c>
      <c r="E23" s="30">
        <f t="shared" si="9"/>
        <v>8000</v>
      </c>
      <c r="F23" s="30">
        <f t="shared" si="9"/>
        <v>9200</v>
      </c>
      <c r="G23" s="30">
        <f t="shared" si="9"/>
        <v>8400</v>
      </c>
      <c r="H23" s="30">
        <f t="shared" si="9"/>
        <v>8800</v>
      </c>
      <c r="I23" s="30">
        <f t="shared" si="9"/>
        <v>8800</v>
      </c>
      <c r="J23" s="30">
        <f t="shared" si="9"/>
        <v>8400</v>
      </c>
      <c r="K23" s="30">
        <f t="shared" si="9"/>
        <v>9200</v>
      </c>
      <c r="L23" s="30">
        <f t="shared" si="9"/>
        <v>8800</v>
      </c>
      <c r="M23" s="30">
        <f t="shared" si="9"/>
        <v>8400</v>
      </c>
      <c r="N23" s="30">
        <f t="shared" si="9"/>
        <v>8800</v>
      </c>
      <c r="O23" s="30">
        <f t="shared" si="9"/>
        <v>8800</v>
      </c>
      <c r="P23" s="29">
        <f t="shared" si="9"/>
        <v>104000</v>
      </c>
      <c r="Q23" s="5" t="s">
        <v>24</v>
      </c>
      <c r="R23" s="5" t="s">
        <v>24</v>
      </c>
      <c r="S23" s="21" t="s">
        <v>56</v>
      </c>
      <c r="T23" s="21"/>
      <c r="U23" s="21"/>
      <c r="V23" s="21"/>
      <c r="W23" s="22"/>
    </row>
    <row r="24" spans="1:23" x14ac:dyDescent="0.2">
      <c r="A24" s="23" t="s">
        <v>57</v>
      </c>
      <c r="B24" s="24" t="s">
        <v>101</v>
      </c>
      <c r="C24" s="38"/>
      <c r="D24" s="41">
        <f t="shared" ref="D24:P24" si="10">+D23-D20</f>
        <v>7860</v>
      </c>
      <c r="E24" s="41">
        <f t="shared" si="10"/>
        <v>7460</v>
      </c>
      <c r="F24" s="41">
        <f t="shared" si="10"/>
        <v>8660</v>
      </c>
      <c r="G24" s="41">
        <f t="shared" si="10"/>
        <v>7860</v>
      </c>
      <c r="H24" s="41">
        <f t="shared" si="10"/>
        <v>8260</v>
      </c>
      <c r="I24" s="41">
        <f t="shared" si="10"/>
        <v>8260</v>
      </c>
      <c r="J24" s="41">
        <f t="shared" si="10"/>
        <v>7860</v>
      </c>
      <c r="K24" s="41">
        <f t="shared" si="10"/>
        <v>8660</v>
      </c>
      <c r="L24" s="41">
        <f t="shared" si="10"/>
        <v>8260</v>
      </c>
      <c r="M24" s="41">
        <f t="shared" si="10"/>
        <v>8260</v>
      </c>
      <c r="N24" s="41">
        <f t="shared" si="10"/>
        <v>7900</v>
      </c>
      <c r="O24" s="41">
        <f t="shared" si="10"/>
        <v>7900</v>
      </c>
      <c r="P24" s="42">
        <f t="shared" si="10"/>
        <v>97200</v>
      </c>
      <c r="Q24" s="4" t="s">
        <v>24</v>
      </c>
      <c r="R24" s="5" t="s">
        <v>24</v>
      </c>
      <c r="S24" s="6" t="s">
        <v>58</v>
      </c>
    </row>
    <row r="25" spans="1:23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</row>
    <row r="26" spans="1:23" ht="13.5" thickBot="1" x14ac:dyDescent="0.25">
      <c r="A26" s="14" t="s">
        <v>59</v>
      </c>
    </row>
    <row r="27" spans="1:23" x14ac:dyDescent="0.2">
      <c r="A27" s="46" t="s">
        <v>60</v>
      </c>
      <c r="B27" s="47" t="s">
        <v>101</v>
      </c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4" t="s">
        <v>24</v>
      </c>
      <c r="R27" s="5" t="s">
        <v>24</v>
      </c>
      <c r="S27" s="6" t="s">
        <v>61</v>
      </c>
      <c r="T27" s="51" t="s">
        <v>62</v>
      </c>
    </row>
    <row r="28" spans="1:23" x14ac:dyDescent="0.2">
      <c r="A28" s="52" t="s">
        <v>63</v>
      </c>
      <c r="B28" s="24" t="s">
        <v>101</v>
      </c>
      <c r="C28" s="2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53"/>
      <c r="Q28" s="4" t="s">
        <v>24</v>
      </c>
      <c r="R28" s="5" t="s">
        <v>24</v>
      </c>
      <c r="S28" s="6" t="s">
        <v>64</v>
      </c>
      <c r="T28" s="6" t="s">
        <v>65</v>
      </c>
      <c r="U28" s="6" t="s">
        <v>66</v>
      </c>
      <c r="V28" s="54" t="s">
        <v>67</v>
      </c>
    </row>
    <row r="29" spans="1:23" x14ac:dyDescent="0.2">
      <c r="A29" s="52" t="s">
        <v>68</v>
      </c>
      <c r="B29" s="24" t="s">
        <v>101</v>
      </c>
      <c r="C29" s="25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53"/>
      <c r="Q29" s="4" t="s">
        <v>24</v>
      </c>
      <c r="R29" s="5" t="s">
        <v>24</v>
      </c>
      <c r="S29" s="6" t="s">
        <v>69</v>
      </c>
      <c r="T29" s="6" t="s">
        <v>65</v>
      </c>
      <c r="U29" s="6" t="s">
        <v>70</v>
      </c>
      <c r="V29" s="54" t="s">
        <v>67</v>
      </c>
    </row>
    <row r="30" spans="1:23" x14ac:dyDescent="0.2">
      <c r="A30" s="52" t="s">
        <v>71</v>
      </c>
      <c r="B30" s="24" t="s">
        <v>101</v>
      </c>
      <c r="C30" s="2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53"/>
      <c r="Q30" s="4" t="s">
        <v>24</v>
      </c>
      <c r="R30" s="5" t="s">
        <v>24</v>
      </c>
      <c r="S30" s="6" t="s">
        <v>72</v>
      </c>
      <c r="T30" s="6" t="s">
        <v>65</v>
      </c>
      <c r="U30" s="6" t="s">
        <v>73</v>
      </c>
      <c r="V30" s="54" t="s">
        <v>67</v>
      </c>
    </row>
    <row r="31" spans="1:23" x14ac:dyDescent="0.2">
      <c r="A31" s="52" t="s">
        <v>74</v>
      </c>
      <c r="B31" s="24" t="s">
        <v>101</v>
      </c>
      <c r="C31" s="2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53"/>
      <c r="Q31" s="4" t="s">
        <v>24</v>
      </c>
      <c r="R31" s="5" t="s">
        <v>24</v>
      </c>
      <c r="S31" s="6" t="s">
        <v>75</v>
      </c>
      <c r="T31" s="6" t="s">
        <v>65</v>
      </c>
      <c r="U31" s="6" t="s">
        <v>76</v>
      </c>
      <c r="V31" s="54" t="s">
        <v>67</v>
      </c>
    </row>
    <row r="32" spans="1:23" x14ac:dyDescent="0.2">
      <c r="A32" s="52" t="s">
        <v>77</v>
      </c>
      <c r="B32" s="24" t="s">
        <v>101</v>
      </c>
      <c r="C32" s="25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53"/>
      <c r="Q32" s="4" t="s">
        <v>24</v>
      </c>
      <c r="R32" s="5" t="s">
        <v>24</v>
      </c>
      <c r="S32" s="21" t="s">
        <v>53</v>
      </c>
      <c r="T32" s="21"/>
      <c r="U32" s="21"/>
      <c r="V32" s="21"/>
    </row>
    <row r="33" spans="1:23" x14ac:dyDescent="0.2">
      <c r="A33" s="52"/>
      <c r="B33" s="24"/>
      <c r="C33" s="25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53"/>
    </row>
    <row r="34" spans="1:23" x14ac:dyDescent="0.2">
      <c r="A34" s="52" t="s">
        <v>78</v>
      </c>
      <c r="B34" s="24" t="s">
        <v>101</v>
      </c>
      <c r="C34" s="2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53"/>
      <c r="Q34" s="4" t="s">
        <v>24</v>
      </c>
      <c r="R34" s="5" t="s">
        <v>24</v>
      </c>
      <c r="S34" s="6" t="s">
        <v>79</v>
      </c>
    </row>
    <row r="35" spans="1:23" x14ac:dyDescent="0.2">
      <c r="A35" s="52" t="s">
        <v>80</v>
      </c>
      <c r="B35" s="24" t="s">
        <v>101</v>
      </c>
      <c r="C35" s="4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3"/>
      <c r="Q35" s="4" t="s">
        <v>24</v>
      </c>
      <c r="R35" s="5" t="s">
        <v>24</v>
      </c>
      <c r="S35" s="6" t="s">
        <v>81</v>
      </c>
    </row>
    <row r="36" spans="1:23" x14ac:dyDescent="0.2">
      <c r="A36" s="52" t="s">
        <v>82</v>
      </c>
      <c r="B36" s="24" t="s">
        <v>101</v>
      </c>
      <c r="C36" s="3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53"/>
      <c r="Q36" s="4" t="s">
        <v>24</v>
      </c>
      <c r="R36" s="5" t="s">
        <v>24</v>
      </c>
      <c r="S36" s="6" t="s">
        <v>83</v>
      </c>
    </row>
    <row r="37" spans="1:23" x14ac:dyDescent="0.2">
      <c r="A37" s="5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56"/>
    </row>
    <row r="38" spans="1:23" x14ac:dyDescent="0.2">
      <c r="A38" s="5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56"/>
    </row>
    <row r="39" spans="1:23" ht="25.5" x14ac:dyDescent="0.2">
      <c r="A39" s="57" t="s">
        <v>84</v>
      </c>
      <c r="B39" s="58" t="s">
        <v>101</v>
      </c>
      <c r="C39" s="59"/>
      <c r="D39" s="60">
        <v>25</v>
      </c>
      <c r="E39" s="60">
        <v>25</v>
      </c>
      <c r="F39" s="60">
        <v>25</v>
      </c>
      <c r="G39" s="60">
        <v>25</v>
      </c>
      <c r="H39" s="60">
        <v>25</v>
      </c>
      <c r="I39" s="60">
        <v>25</v>
      </c>
      <c r="J39" s="60">
        <v>25</v>
      </c>
      <c r="K39" s="60">
        <v>25</v>
      </c>
      <c r="L39" s="60">
        <v>25</v>
      </c>
      <c r="M39" s="60">
        <v>25</v>
      </c>
      <c r="N39" s="60">
        <v>25</v>
      </c>
      <c r="O39" s="60">
        <v>25</v>
      </c>
      <c r="P39" s="61">
        <f>SUM(D39:O39)</f>
        <v>300</v>
      </c>
      <c r="Q39" s="4" t="s">
        <v>24</v>
      </c>
      <c r="R39" s="5" t="s">
        <v>24</v>
      </c>
      <c r="S39" s="6" t="s">
        <v>85</v>
      </c>
      <c r="W39" s="62" t="s">
        <v>86</v>
      </c>
    </row>
    <row r="40" spans="1:23" ht="25.5" x14ac:dyDescent="0.2">
      <c r="A40" s="57" t="s">
        <v>87</v>
      </c>
      <c r="B40" s="58" t="s">
        <v>101</v>
      </c>
      <c r="C40" s="59"/>
      <c r="D40" s="60">
        <v>500</v>
      </c>
      <c r="E40" s="60">
        <v>500</v>
      </c>
      <c r="F40" s="60">
        <v>500</v>
      </c>
      <c r="G40" s="60">
        <v>500</v>
      </c>
      <c r="H40" s="60">
        <v>500</v>
      </c>
      <c r="I40" s="60">
        <v>500</v>
      </c>
      <c r="J40" s="60">
        <v>500</v>
      </c>
      <c r="K40" s="60">
        <v>500</v>
      </c>
      <c r="L40" s="60">
        <v>500</v>
      </c>
      <c r="M40" s="60">
        <v>500</v>
      </c>
      <c r="N40" s="60">
        <v>500</v>
      </c>
      <c r="O40" s="60">
        <v>500</v>
      </c>
      <c r="P40" s="61">
        <f t="shared" ref="P40" si="11">SUM(D40:O40)</f>
        <v>6000</v>
      </c>
      <c r="Q40" s="4" t="s">
        <v>24</v>
      </c>
      <c r="R40" s="5" t="s">
        <v>24</v>
      </c>
      <c r="S40" s="6" t="s">
        <v>85</v>
      </c>
      <c r="W40" s="62" t="s">
        <v>88</v>
      </c>
    </row>
    <row r="41" spans="1:23" x14ac:dyDescent="0.2">
      <c r="A41" s="5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56"/>
    </row>
    <row r="42" spans="1:23" x14ac:dyDescent="0.2">
      <c r="A42" s="52" t="s">
        <v>89</v>
      </c>
      <c r="B42" s="24" t="s">
        <v>101</v>
      </c>
      <c r="C42" s="2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53"/>
      <c r="Q42" s="4" t="s">
        <v>24</v>
      </c>
      <c r="R42" s="5" t="s">
        <v>24</v>
      </c>
      <c r="S42" s="6" t="s">
        <v>90</v>
      </c>
      <c r="T42" s="6" t="s">
        <v>91</v>
      </c>
      <c r="U42" s="6" t="s">
        <v>91</v>
      </c>
      <c r="V42" s="54" t="s">
        <v>92</v>
      </c>
      <c r="W42" s="8" t="s">
        <v>93</v>
      </c>
    </row>
    <row r="43" spans="1:23" x14ac:dyDescent="0.2">
      <c r="A43" s="55" t="s">
        <v>94</v>
      </c>
      <c r="B43" s="24" t="s">
        <v>101</v>
      </c>
      <c r="C43" s="38"/>
      <c r="D43" s="41">
        <f t="shared" ref="D43:P43" si="12">+D34-D39</f>
        <v>-25</v>
      </c>
      <c r="E43" s="41">
        <f t="shared" si="12"/>
        <v>-25</v>
      </c>
      <c r="F43" s="41">
        <f t="shared" si="12"/>
        <v>-25</v>
      </c>
      <c r="G43" s="41">
        <f t="shared" si="12"/>
        <v>-25</v>
      </c>
      <c r="H43" s="41">
        <f t="shared" si="12"/>
        <v>-25</v>
      </c>
      <c r="I43" s="41">
        <f t="shared" si="12"/>
        <v>-25</v>
      </c>
      <c r="J43" s="41">
        <f t="shared" si="12"/>
        <v>-25</v>
      </c>
      <c r="K43" s="41">
        <f t="shared" si="12"/>
        <v>-25</v>
      </c>
      <c r="L43" s="41">
        <f t="shared" si="12"/>
        <v>-25</v>
      </c>
      <c r="M43" s="41">
        <f t="shared" si="12"/>
        <v>-25</v>
      </c>
      <c r="N43" s="41">
        <f t="shared" si="12"/>
        <v>-25</v>
      </c>
      <c r="O43" s="41">
        <f t="shared" si="12"/>
        <v>-25</v>
      </c>
      <c r="P43" s="63">
        <f t="shared" si="12"/>
        <v>-300</v>
      </c>
      <c r="Q43" s="4" t="s">
        <v>24</v>
      </c>
      <c r="R43" s="5" t="s">
        <v>24</v>
      </c>
      <c r="S43" s="6" t="s">
        <v>95</v>
      </c>
      <c r="T43" s="6" t="s">
        <v>91</v>
      </c>
      <c r="U43" s="6" t="s">
        <v>91</v>
      </c>
      <c r="V43" s="54" t="s">
        <v>96</v>
      </c>
      <c r="W43" s="8" t="s">
        <v>93</v>
      </c>
    </row>
    <row r="44" spans="1:23" ht="25.5" x14ac:dyDescent="0.2">
      <c r="A44" s="55" t="s">
        <v>97</v>
      </c>
      <c r="B44" s="24" t="s">
        <v>101</v>
      </c>
      <c r="C44" s="38"/>
      <c r="D44" s="41">
        <f>+D36-D40</f>
        <v>-500</v>
      </c>
      <c r="E44" s="41">
        <f t="shared" ref="E44:P44" si="13">+E36-E40</f>
        <v>-500</v>
      </c>
      <c r="F44" s="41">
        <f t="shared" si="13"/>
        <v>-500</v>
      </c>
      <c r="G44" s="41">
        <f t="shared" si="13"/>
        <v>-500</v>
      </c>
      <c r="H44" s="41">
        <f t="shared" si="13"/>
        <v>-500</v>
      </c>
      <c r="I44" s="41">
        <f t="shared" si="13"/>
        <v>-500</v>
      </c>
      <c r="J44" s="41">
        <f t="shared" si="13"/>
        <v>-500</v>
      </c>
      <c r="K44" s="41">
        <f t="shared" si="13"/>
        <v>-500</v>
      </c>
      <c r="L44" s="41">
        <f t="shared" si="13"/>
        <v>-500</v>
      </c>
      <c r="M44" s="41">
        <f t="shared" si="13"/>
        <v>-500</v>
      </c>
      <c r="N44" s="41">
        <f t="shared" si="13"/>
        <v>-500</v>
      </c>
      <c r="O44" s="41">
        <f t="shared" si="13"/>
        <v>-500</v>
      </c>
      <c r="P44" s="63">
        <f t="shared" si="13"/>
        <v>-6000</v>
      </c>
      <c r="Q44" s="4" t="s">
        <v>24</v>
      </c>
      <c r="R44" s="5" t="s">
        <v>24</v>
      </c>
      <c r="S44" s="6" t="s">
        <v>98</v>
      </c>
      <c r="T44" s="6" t="s">
        <v>91</v>
      </c>
      <c r="U44" s="6" t="s">
        <v>91</v>
      </c>
      <c r="V44" s="54" t="s">
        <v>67</v>
      </c>
      <c r="W44" s="8" t="s">
        <v>93</v>
      </c>
    </row>
    <row r="45" spans="1:23" ht="25.5" x14ac:dyDescent="0.2">
      <c r="A45" s="52" t="s">
        <v>99</v>
      </c>
      <c r="B45" s="24" t="s">
        <v>101</v>
      </c>
      <c r="C45" s="38"/>
      <c r="D45" s="35">
        <f t="shared" ref="D45:P45" si="14">+D34+D42+D36</f>
        <v>0</v>
      </c>
      <c r="E45" s="35">
        <f t="shared" si="14"/>
        <v>0</v>
      </c>
      <c r="F45" s="35">
        <f t="shared" si="14"/>
        <v>0</v>
      </c>
      <c r="G45" s="35">
        <f t="shared" si="14"/>
        <v>0</v>
      </c>
      <c r="H45" s="35">
        <f t="shared" si="14"/>
        <v>0</v>
      </c>
      <c r="I45" s="35">
        <f t="shared" si="14"/>
        <v>0</v>
      </c>
      <c r="J45" s="35">
        <f t="shared" si="14"/>
        <v>0</v>
      </c>
      <c r="K45" s="35">
        <f t="shared" si="14"/>
        <v>0</v>
      </c>
      <c r="L45" s="35">
        <f t="shared" si="14"/>
        <v>0</v>
      </c>
      <c r="M45" s="35">
        <f t="shared" si="14"/>
        <v>0</v>
      </c>
      <c r="N45" s="35">
        <f t="shared" si="14"/>
        <v>0</v>
      </c>
      <c r="O45" s="35">
        <f t="shared" si="14"/>
        <v>0</v>
      </c>
      <c r="P45" s="64">
        <f t="shared" si="14"/>
        <v>0</v>
      </c>
      <c r="Q45" s="4" t="s">
        <v>24</v>
      </c>
      <c r="R45" s="5" t="s">
        <v>24</v>
      </c>
      <c r="S45" s="6" t="s">
        <v>100</v>
      </c>
    </row>
    <row r="46" spans="1:23" ht="13.5" thickBot="1" x14ac:dyDescent="0.25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7"/>
    </row>
  </sheetData>
  <pageMargins left="0.5" right="0.5" top="1" bottom="1.25" header="0.5" footer="0.5"/>
  <pageSetup scale="40" fitToHeight="0" orientation="landscape" r:id="rId1"/>
  <headerFooter scaleWithDoc="0">
    <oddFooter>&amp;R&amp;"Times New Roman,Bold"&amp;12Attachment 5 to Response to KU PSC-2 Question No. 76(b)
Page &amp;P of &amp;N
K.Blake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2015-01-19T19:02:33Z</dcterms:created>
  <dcterms:modified xsi:type="dcterms:W3CDTF">2015-01-19T19:02:37Z</dcterms:modified>
</cp:coreProperties>
</file>