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540" yWindow="105" windowWidth="20730" windowHeight="9555" tabRatio="781"/>
  </bookViews>
  <sheets>
    <sheet name="Appendix" sheetId="17" r:id="rId1"/>
    <sheet name="TAB 1 - Summary" sheetId="15" r:id="rId2"/>
    <sheet name="TAB 2 - Elect Bonus" sheetId="1" r:id="rId3"/>
    <sheet name="TAB 3 - Opt out 2015" sheetId="8" r:id="rId4"/>
    <sheet name="TAB 4 - Elect Bonus with Rev" sheetId="13" r:id="rId5"/>
    <sheet name="TAB 5 - Opt out 2015 with Rev" sheetId="14" r:id="rId6"/>
    <sheet name="TAB 6 - Taxable Income" sheetId="16" r:id="rId7"/>
    <sheet name="TAB 7 - Elect Bonus 2014 &amp; 2015" sheetId="18" r:id="rId8"/>
    <sheet name="TAB 8 - Bonus Opt Out 2015" sheetId="19" r:id="rId9"/>
    <sheet name="TAB 9 - Sec 199" sheetId="20" r:id="rId10"/>
    <sheet name="TAB 10 - SCH H-1 KU" sheetId="6" r:id="rId11"/>
    <sheet name="TAB 11 - SCH H-1 KU (Opt out)" sheetId="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 localSheetId="10" hidden="1">#REF!</definedName>
    <definedName name="\\" localSheetId="11" hidden="1">#REF!</definedName>
    <definedName name="\\" localSheetId="3" hidden="1">#REF!</definedName>
    <definedName name="\\" localSheetId="4" hidden="1">#REF!</definedName>
    <definedName name="\\" localSheetId="5" hidden="1">#REF!</definedName>
    <definedName name="\\" localSheetId="8" hidden="1">#REF!</definedName>
    <definedName name="\\" hidden="1">#REF!</definedName>
    <definedName name="\\\" localSheetId="10" hidden="1">#REF!</definedName>
    <definedName name="\\\" localSheetId="11" hidden="1">#REF!</definedName>
    <definedName name="\\\" localSheetId="3" hidden="1">#REF!</definedName>
    <definedName name="\\\" localSheetId="4" hidden="1">#REF!</definedName>
    <definedName name="\\\" localSheetId="5" hidden="1">#REF!</definedName>
    <definedName name="\\\" localSheetId="8" hidden="1">#REF!</definedName>
    <definedName name="\\\" hidden="1">#REF!</definedName>
    <definedName name="\\\\" localSheetId="10" hidden="1">#REF!</definedName>
    <definedName name="\\\\" localSheetId="11" hidden="1">#REF!</definedName>
    <definedName name="\\\\" localSheetId="3" hidden="1">#REF!</definedName>
    <definedName name="\\\\" localSheetId="4" hidden="1">#REF!</definedName>
    <definedName name="\\\\" localSheetId="5" hidden="1">#REF!</definedName>
    <definedName name="\\\\" localSheetId="8" hidden="1">#REF!</definedName>
    <definedName name="\\\\" hidden="1">#REF!</definedName>
    <definedName name="\C" localSheetId="4">#REF!</definedName>
    <definedName name="\C" localSheetId="5">#REF!</definedName>
    <definedName name="\C" localSheetId="8">#REF!</definedName>
    <definedName name="\C">#REF!</definedName>
    <definedName name="\E" localSheetId="4">#REF!</definedName>
    <definedName name="\E" localSheetId="5">#REF!</definedName>
    <definedName name="\E" localSheetId="8">#REF!</definedName>
    <definedName name="\E">#REF!</definedName>
    <definedName name="\P" localSheetId="4">#REF!</definedName>
    <definedName name="\P" localSheetId="5">#REF!</definedName>
    <definedName name="\P" localSheetId="8">#REF!</definedName>
    <definedName name="\P">#REF!</definedName>
    <definedName name="\R" localSheetId="4">#REF!</definedName>
    <definedName name="\R" localSheetId="5">#REF!</definedName>
    <definedName name="\R" localSheetId="8">#REF!</definedName>
    <definedName name="\R">#REF!</definedName>
    <definedName name="\S" localSheetId="4">#REF!</definedName>
    <definedName name="\S" localSheetId="5">#REF!</definedName>
    <definedName name="\S" localSheetId="8">#REF!</definedName>
    <definedName name="\S">#REF!</definedName>
    <definedName name="__123Graph_1" localSheetId="10" hidden="1">#REF!</definedName>
    <definedName name="__123Graph_1" localSheetId="11" hidden="1">#REF!</definedName>
    <definedName name="__123Graph_1" localSheetId="3" hidden="1">#REF!</definedName>
    <definedName name="__123Graph_1" localSheetId="4" hidden="1">#REF!</definedName>
    <definedName name="__123Graph_1" localSheetId="5" hidden="1">#REF!</definedName>
    <definedName name="__123Graph_1" localSheetId="8" hidden="1">#REF!</definedName>
    <definedName name="__123Graph_1" hidden="1">#REF!</definedName>
    <definedName name="__123Graph_2" localSheetId="10" hidden="1">#REF!</definedName>
    <definedName name="__123Graph_2" localSheetId="11" hidden="1">#REF!</definedName>
    <definedName name="__123Graph_2" localSheetId="3" hidden="1">#REF!</definedName>
    <definedName name="__123Graph_2" localSheetId="4" hidden="1">#REF!</definedName>
    <definedName name="__123Graph_2" localSheetId="5" hidden="1">#REF!</definedName>
    <definedName name="__123Graph_2" localSheetId="8" hidden="1">#REF!</definedName>
    <definedName name="__123Graph_2" hidden="1">#REF!</definedName>
    <definedName name="__123Graph_3" localSheetId="10" hidden="1">#REF!</definedName>
    <definedName name="__123Graph_3" localSheetId="11" hidden="1">#REF!</definedName>
    <definedName name="__123Graph_3" localSheetId="3" hidden="1">#REF!</definedName>
    <definedName name="__123Graph_3" localSheetId="4" hidden="1">#REF!</definedName>
    <definedName name="__123Graph_3" localSheetId="5" hidden="1">#REF!</definedName>
    <definedName name="__123Graph_3" localSheetId="8" hidden="1">#REF!</definedName>
    <definedName name="__123Graph_3" hidden="1">#REF!</definedName>
    <definedName name="__123Graph_4" localSheetId="10" hidden="1">#REF!</definedName>
    <definedName name="__123Graph_4" localSheetId="11" hidden="1">#REF!</definedName>
    <definedName name="__123Graph_4" localSheetId="3" hidden="1">#REF!</definedName>
    <definedName name="__123Graph_4" localSheetId="4" hidden="1">#REF!</definedName>
    <definedName name="__123Graph_4" localSheetId="5" hidden="1">#REF!</definedName>
    <definedName name="__123Graph_4" localSheetId="8" hidden="1">#REF!</definedName>
    <definedName name="__123Graph_4" hidden="1">#REF!</definedName>
    <definedName name="__123Graph_5" localSheetId="10" hidden="1">#REF!</definedName>
    <definedName name="__123Graph_5" localSheetId="11" hidden="1">#REF!</definedName>
    <definedName name="__123Graph_5" localSheetId="3" hidden="1">#REF!</definedName>
    <definedName name="__123Graph_5" localSheetId="4" hidden="1">#REF!</definedName>
    <definedName name="__123Graph_5" localSheetId="5" hidden="1">#REF!</definedName>
    <definedName name="__123Graph_5" localSheetId="8" hidden="1">#REF!</definedName>
    <definedName name="__123Graph_5" hidden="1">#REF!</definedName>
    <definedName name="__123Graph_6" localSheetId="10" hidden="1">#REF!</definedName>
    <definedName name="__123Graph_6" localSheetId="11" hidden="1">#REF!</definedName>
    <definedName name="__123Graph_6" localSheetId="3" hidden="1">#REF!</definedName>
    <definedName name="__123Graph_6" localSheetId="4" hidden="1">#REF!</definedName>
    <definedName name="__123Graph_6" localSheetId="5" hidden="1">#REF!</definedName>
    <definedName name="__123Graph_6" localSheetId="8" hidden="1">#REF!</definedName>
    <definedName name="__123Graph_6" hidden="1">#REF!</definedName>
    <definedName name="__123Graph_8" localSheetId="10" hidden="1">#REF!</definedName>
    <definedName name="__123Graph_8" localSheetId="11" hidden="1">#REF!</definedName>
    <definedName name="__123Graph_8" localSheetId="3" hidden="1">#REF!</definedName>
    <definedName name="__123Graph_8" localSheetId="4" hidden="1">#REF!</definedName>
    <definedName name="__123Graph_8" localSheetId="5" hidden="1">#REF!</definedName>
    <definedName name="__123Graph_8" localSheetId="8" hidden="1">#REF!</definedName>
    <definedName name="__123Graph_8" hidden="1">#REF!</definedName>
    <definedName name="__123Graph_A" localSheetId="10" hidden="1">#REF!</definedName>
    <definedName name="__123Graph_A" localSheetId="11" hidden="1">#REF!</definedName>
    <definedName name="__123Graph_A" localSheetId="3" hidden="1">#REF!</definedName>
    <definedName name="__123Graph_A" localSheetId="4" hidden="1">#REF!</definedName>
    <definedName name="__123Graph_A" localSheetId="5" hidden="1">#REF!</definedName>
    <definedName name="__123Graph_A" localSheetId="8" hidden="1">#REF!</definedName>
    <definedName name="__123Graph_A" hidden="1">#REF!</definedName>
    <definedName name="__123Graph_B" localSheetId="10" hidden="1">#REF!</definedName>
    <definedName name="__123Graph_B" localSheetId="11" hidden="1">#REF!</definedName>
    <definedName name="__123Graph_B" localSheetId="3" hidden="1">#REF!</definedName>
    <definedName name="__123Graph_B" localSheetId="4" hidden="1">#REF!</definedName>
    <definedName name="__123Graph_B" localSheetId="5" hidden="1">#REF!</definedName>
    <definedName name="__123Graph_B" localSheetId="8" hidden="1">#REF!</definedName>
    <definedName name="__123Graph_B" hidden="1">#REF!</definedName>
    <definedName name="__123Graph_C" localSheetId="10" hidden="1">#REF!</definedName>
    <definedName name="__123Graph_C" localSheetId="11" hidden="1">#REF!</definedName>
    <definedName name="__123Graph_C" localSheetId="3" hidden="1">#REF!</definedName>
    <definedName name="__123Graph_C" localSheetId="4" hidden="1">#REF!</definedName>
    <definedName name="__123Graph_C" localSheetId="5" hidden="1">#REF!</definedName>
    <definedName name="__123Graph_C" localSheetId="8" hidden="1">#REF!</definedName>
    <definedName name="__123Graph_C" hidden="1">#REF!</definedName>
    <definedName name="__123Graph_D" localSheetId="10" hidden="1">#REF!</definedName>
    <definedName name="__123Graph_D" localSheetId="11" hidden="1">#REF!</definedName>
    <definedName name="__123Graph_D" localSheetId="3" hidden="1">#REF!</definedName>
    <definedName name="__123Graph_D" localSheetId="4" hidden="1">#REF!</definedName>
    <definedName name="__123Graph_D" localSheetId="5" hidden="1">#REF!</definedName>
    <definedName name="__123Graph_D" localSheetId="8" hidden="1">#REF!</definedName>
    <definedName name="__123Graph_D" hidden="1">#REF!</definedName>
    <definedName name="__123Graph_E" localSheetId="10" hidden="1">#REF!</definedName>
    <definedName name="__123Graph_E" localSheetId="11" hidden="1">#REF!</definedName>
    <definedName name="__123Graph_E" localSheetId="3" hidden="1">#REF!</definedName>
    <definedName name="__123Graph_E" localSheetId="4" hidden="1">#REF!</definedName>
    <definedName name="__123Graph_E" localSheetId="5" hidden="1">#REF!</definedName>
    <definedName name="__123Graph_E" localSheetId="8" hidden="1">#REF!</definedName>
    <definedName name="__123Graph_E" hidden="1">#REF!</definedName>
    <definedName name="__123Graph_F" localSheetId="10" hidden="1">#REF!</definedName>
    <definedName name="__123Graph_F" localSheetId="11" hidden="1">#REF!</definedName>
    <definedName name="__123Graph_F" localSheetId="3" hidden="1">#REF!</definedName>
    <definedName name="__123Graph_F" localSheetId="4" hidden="1">#REF!</definedName>
    <definedName name="__123Graph_F" localSheetId="5" hidden="1">#REF!</definedName>
    <definedName name="__123Graph_F" localSheetId="8" hidden="1">#REF!</definedName>
    <definedName name="__123Graph_F" hidden="1">#REF!</definedName>
    <definedName name="__123Graph_X" localSheetId="10" hidden="1">#REF!</definedName>
    <definedName name="__123Graph_X" localSheetId="11" hidden="1">#REF!</definedName>
    <definedName name="__123Graph_X" localSheetId="3" hidden="1">#REF!</definedName>
    <definedName name="__123Graph_X" localSheetId="4" hidden="1">#REF!</definedName>
    <definedName name="__123Graph_X" localSheetId="5" hidden="1">#REF!</definedName>
    <definedName name="__123Graph_X" localSheetId="8" hidden="1">#REF!</definedName>
    <definedName name="__123Graph_X" hidden="1">#REF!</definedName>
    <definedName name="_000" localSheetId="4">#REF!</definedName>
    <definedName name="_000" localSheetId="5">#REF!</definedName>
    <definedName name="_000" localSheetId="8">#REF!</definedName>
    <definedName name="_000">#REF!</definedName>
    <definedName name="_2_6MO_ACT" localSheetId="4">#REF!</definedName>
    <definedName name="_2_6MO_ACT" localSheetId="5">#REF!</definedName>
    <definedName name="_2_6MO_ACT" localSheetId="8">#REF!</definedName>
    <definedName name="_2_6MO_ACT">#REF!</definedName>
    <definedName name="_3_6MO_ACT_UPIS" localSheetId="4">#REF!</definedName>
    <definedName name="_3_6MO_ACT_UPIS" localSheetId="5">#REF!</definedName>
    <definedName name="_3_6MO_ACT_UPIS" localSheetId="8">#REF!</definedName>
    <definedName name="_3_6MO_ACT_UPIS">#REF!</definedName>
    <definedName name="_9_2000" localSheetId="4">#REF!</definedName>
    <definedName name="_9_2000" localSheetId="5">#REF!</definedName>
    <definedName name="_9_2000" localSheetId="8">#REF!</definedName>
    <definedName name="_9_2000">#REF!</definedName>
    <definedName name="_9_2001" localSheetId="4">#REF!</definedName>
    <definedName name="_9_2001" localSheetId="5">#REF!</definedName>
    <definedName name="_9_2001" localSheetId="8">#REF!</definedName>
    <definedName name="_9_2001">#REF!</definedName>
    <definedName name="_9_97" localSheetId="4">'[1]Parent&amp;SUb Ratios'!#REF!</definedName>
    <definedName name="_9_97" localSheetId="5">'[1]Parent&amp;SUb Ratios'!#REF!</definedName>
    <definedName name="_9_97" localSheetId="8">'[1]Parent&amp;SUb Ratios'!#REF!</definedName>
    <definedName name="_9_97">'[1]Parent&amp;SUb Ratios'!#REF!</definedName>
    <definedName name="_9_98" localSheetId="4">'[1]Parent&amp;SUb Ratios'!#REF!</definedName>
    <definedName name="_9_98" localSheetId="5">'[1]Parent&amp;SUb Ratios'!#REF!</definedName>
    <definedName name="_9_98" localSheetId="8">'[1]Parent&amp;SUb Ratios'!#REF!</definedName>
    <definedName name="_9_98">'[1]Parent&amp;SUb Ratios'!#REF!</definedName>
    <definedName name="_9_99" localSheetId="4">#REF!</definedName>
    <definedName name="_9_99" localSheetId="5">#REF!</definedName>
    <definedName name="_9_99" localSheetId="8">#REF!</definedName>
    <definedName name="_9_99">#REF!</definedName>
    <definedName name="_Fill" localSheetId="10" hidden="1">#REF!</definedName>
    <definedName name="_Fill" localSheetId="11" hidden="1">#REF!</definedName>
    <definedName name="_Fill" localSheetId="3" hidden="1">#REF!</definedName>
    <definedName name="_Fill" localSheetId="4" hidden="1">#REF!</definedName>
    <definedName name="_Fill" localSheetId="5" hidden="1">#REF!</definedName>
    <definedName name="_Fill" localSheetId="8" hidden="1">#REF!</definedName>
    <definedName name="_Fill" hidden="1">#REF!</definedName>
    <definedName name="_Order1" hidden="1">0</definedName>
    <definedName name="_Order2" hidden="1">0</definedName>
    <definedName name="_P" localSheetId="4">#REF!</definedName>
    <definedName name="_P" localSheetId="5">#REF!</definedName>
    <definedName name="_P" localSheetId="8">#REF!</definedName>
    <definedName name="_P">#REF!</definedName>
    <definedName name="A" localSheetId="4">#REF!</definedName>
    <definedName name="A" localSheetId="5">#REF!</definedName>
    <definedName name="A" localSheetId="8">#REF!</definedName>
    <definedName name="A">#REF!</definedName>
    <definedName name="ACCUMRES" localSheetId="4">#REF!</definedName>
    <definedName name="ACCUMRES" localSheetId="5">#REF!</definedName>
    <definedName name="ACCUMRES" localSheetId="8">#REF!</definedName>
    <definedName name="ACCUMRES">#REF!</definedName>
    <definedName name="ACTUAL">"'Vol_Revs'!R5C3:R5C14"</definedName>
    <definedName name="ahahahahaha" localSheetId="10" hidden="1">{"'Server Configuration'!$A$1:$DB$281"}</definedName>
    <definedName name="ahahahahaha" localSheetId="11" hidden="1">{"'Server Configuration'!$A$1:$DB$281"}</definedName>
    <definedName name="ahahahahaha" hidden="1">{"'Server Configuration'!$A$1:$DB$281"}</definedName>
    <definedName name="blip" localSheetId="10" hidden="1">{"'Server Configuration'!$A$1:$DB$281"}</definedName>
    <definedName name="blip" localSheetId="11" hidden="1">{"'Server Configuration'!$A$1:$DB$281"}</definedName>
    <definedName name="blip" hidden="1">{"'Server Configuration'!$A$1:$DB$281"}</definedName>
    <definedName name="BudCol01" localSheetId="4">#REF!</definedName>
    <definedName name="BudCol01" localSheetId="5">#REF!</definedName>
    <definedName name="BudCol01" localSheetId="8">#REF!</definedName>
    <definedName name="BudCol01">#REF!</definedName>
    <definedName name="BudCol02" localSheetId="4">#REF!</definedName>
    <definedName name="BudCol02" localSheetId="5">#REF!</definedName>
    <definedName name="BudCol02" localSheetId="8">#REF!</definedName>
    <definedName name="BudCol02">#REF!</definedName>
    <definedName name="BudCol03" localSheetId="4">#REF!</definedName>
    <definedName name="BudCol03" localSheetId="5">#REF!</definedName>
    <definedName name="BudCol03" localSheetId="8">#REF!</definedName>
    <definedName name="BudCol03">#REF!</definedName>
    <definedName name="BudCol04" localSheetId="4">#REF!</definedName>
    <definedName name="BudCol04" localSheetId="5">#REF!</definedName>
    <definedName name="BudCol04" localSheetId="8">#REF!</definedName>
    <definedName name="BudCol04">#REF!</definedName>
    <definedName name="BudCol05" localSheetId="4">#REF!</definedName>
    <definedName name="BudCol05" localSheetId="5">#REF!</definedName>
    <definedName name="BudCol05" localSheetId="8">#REF!</definedName>
    <definedName name="BudCol05">#REF!</definedName>
    <definedName name="BudCol06" localSheetId="4">#REF!</definedName>
    <definedName name="BudCol06" localSheetId="5">#REF!</definedName>
    <definedName name="BudCol06" localSheetId="8">#REF!</definedName>
    <definedName name="BudCol06">#REF!</definedName>
    <definedName name="BudCol07" localSheetId="4">#REF!</definedName>
    <definedName name="BudCol07" localSheetId="5">#REF!</definedName>
    <definedName name="BudCol07" localSheetId="8">#REF!</definedName>
    <definedName name="BudCol07">#REF!</definedName>
    <definedName name="BudCol08" localSheetId="4">#REF!</definedName>
    <definedName name="BudCol08" localSheetId="5">#REF!</definedName>
    <definedName name="BudCol08" localSheetId="8">#REF!</definedName>
    <definedName name="BudCol08">#REF!</definedName>
    <definedName name="BudCol09" localSheetId="4">#REF!</definedName>
    <definedName name="BudCol09" localSheetId="5">#REF!</definedName>
    <definedName name="BudCol09" localSheetId="8">#REF!</definedName>
    <definedName name="BudCol09">#REF!</definedName>
    <definedName name="BudCol10" localSheetId="4">#REF!</definedName>
    <definedName name="BudCol10" localSheetId="5">#REF!</definedName>
    <definedName name="BudCol10" localSheetId="8">#REF!</definedName>
    <definedName name="BudCol10">#REF!</definedName>
    <definedName name="BudCol11" localSheetId="4">#REF!</definedName>
    <definedName name="BudCol11" localSheetId="5">#REF!</definedName>
    <definedName name="BudCol11" localSheetId="8">#REF!</definedName>
    <definedName name="BudCol11">#REF!</definedName>
    <definedName name="BudCol12" localSheetId="4">#REF!</definedName>
    <definedName name="BudCol12" localSheetId="5">#REF!</definedName>
    <definedName name="BudCol12" localSheetId="8">#REF!</definedName>
    <definedName name="BudCol12">#REF!</definedName>
    <definedName name="BudCol13" localSheetId="4">#REF!</definedName>
    <definedName name="BudCol13" localSheetId="5">#REF!</definedName>
    <definedName name="BudCol13" localSheetId="8">#REF!</definedName>
    <definedName name="BudCol13">#REF!</definedName>
    <definedName name="BudCol14" localSheetId="4">#REF!</definedName>
    <definedName name="BudCol14" localSheetId="5">#REF!</definedName>
    <definedName name="BudCol14" localSheetId="8">#REF!</definedName>
    <definedName name="BudCol14">#REF!</definedName>
    <definedName name="BudCol15" localSheetId="4">#REF!</definedName>
    <definedName name="BudCol15" localSheetId="5">#REF!</definedName>
    <definedName name="BudCol15" localSheetId="8">#REF!</definedName>
    <definedName name="BudCol15">#REF!</definedName>
    <definedName name="BudCol16" localSheetId="4">#REF!</definedName>
    <definedName name="BudCol16" localSheetId="5">#REF!</definedName>
    <definedName name="BudCol16" localSheetId="8">#REF!</definedName>
    <definedName name="BudCol16">#REF!</definedName>
    <definedName name="BudCol17" localSheetId="4">#REF!</definedName>
    <definedName name="BudCol17" localSheetId="5">#REF!</definedName>
    <definedName name="BudCol17" localSheetId="8">#REF!</definedName>
    <definedName name="BudCol17">#REF!</definedName>
    <definedName name="BudCol18" localSheetId="4">#REF!</definedName>
    <definedName name="BudCol18" localSheetId="5">#REF!</definedName>
    <definedName name="BudCol18" localSheetId="8">#REF!</definedName>
    <definedName name="BudCol18">#REF!</definedName>
    <definedName name="BudCol19" localSheetId="4">#REF!</definedName>
    <definedName name="BudCol19" localSheetId="5">#REF!</definedName>
    <definedName name="BudCol19" localSheetId="8">#REF!</definedName>
    <definedName name="BudCol19">#REF!</definedName>
    <definedName name="BudCol20" localSheetId="4">#REF!</definedName>
    <definedName name="BudCol20" localSheetId="5">#REF!</definedName>
    <definedName name="BudCol20" localSheetId="8">#REF!</definedName>
    <definedName name="BudCol20">#REF!</definedName>
    <definedName name="BudCol21" localSheetId="4">#REF!</definedName>
    <definedName name="BudCol21" localSheetId="5">#REF!</definedName>
    <definedName name="BudCol21" localSheetId="8">#REF!</definedName>
    <definedName name="BudCol21">#REF!</definedName>
    <definedName name="BudCol22" localSheetId="4">#REF!</definedName>
    <definedName name="BudCol22" localSheetId="5">#REF!</definedName>
    <definedName name="BudCol22" localSheetId="8">#REF!</definedName>
    <definedName name="BudCol22">#REF!</definedName>
    <definedName name="BudCol23" localSheetId="4">#REF!</definedName>
    <definedName name="BudCol23" localSheetId="5">#REF!</definedName>
    <definedName name="BudCol23" localSheetId="8">#REF!</definedName>
    <definedName name="BudCol23">#REF!</definedName>
    <definedName name="BudCol24" localSheetId="4">#REF!</definedName>
    <definedName name="BudCol24" localSheetId="5">#REF!</definedName>
    <definedName name="BudCol24" localSheetId="8">#REF!</definedName>
    <definedName name="BudCol24">#REF!</definedName>
    <definedName name="BudCol25" localSheetId="4">#REF!</definedName>
    <definedName name="BudCol25" localSheetId="5">#REF!</definedName>
    <definedName name="BudCol25" localSheetId="8">#REF!</definedName>
    <definedName name="BudCol25">#REF!</definedName>
    <definedName name="BudColTmp" localSheetId="4">#REF!</definedName>
    <definedName name="BudColTmp" localSheetId="5">#REF!</definedName>
    <definedName name="BudColTmp" localSheetId="8">#REF!</definedName>
    <definedName name="BudColTmp">#REF!</definedName>
    <definedName name="case">'[2]B-1 p.1 Summary (Base)'!$A$2</definedName>
    <definedName name="cen">'[2]B-1 p.1 Summary (Base)'!$J$8</definedName>
    <definedName name="Choices_Wrapper">[0]!Choices_Wrapper</definedName>
    <definedName name="CM" localSheetId="4">#REF!</definedName>
    <definedName name="CM" localSheetId="5">#REF!</definedName>
    <definedName name="CM" localSheetId="8">#REF!</definedName>
    <definedName name="CM">#REF!</definedName>
    <definedName name="co">'[2]Index A'!$A$10</definedName>
    <definedName name="ColumnAttributes1" localSheetId="4">#REF!</definedName>
    <definedName name="ColumnAttributes1" localSheetId="5">#REF!</definedName>
    <definedName name="ColumnAttributes1" localSheetId="8">#REF!</definedName>
    <definedName name="ColumnAttributes1">#REF!</definedName>
    <definedName name="ColumnAttributes2" localSheetId="4">#REF!</definedName>
    <definedName name="ColumnAttributes2" localSheetId="5">#REF!</definedName>
    <definedName name="ColumnAttributes2" localSheetId="8">#REF!</definedName>
    <definedName name="ColumnAttributes2">#REF!</definedName>
    <definedName name="ColumnAttributes3" localSheetId="4">#REF!</definedName>
    <definedName name="ColumnAttributes3" localSheetId="5">#REF!</definedName>
    <definedName name="ColumnAttributes3" localSheetId="8">#REF!</definedName>
    <definedName name="ColumnAttributes3">#REF!</definedName>
    <definedName name="ColumnHeadings1" localSheetId="4">#REF!</definedName>
    <definedName name="ColumnHeadings1" localSheetId="5">#REF!</definedName>
    <definedName name="ColumnHeadings1" localSheetId="8">#REF!</definedName>
    <definedName name="ColumnHeadings1">#REF!</definedName>
    <definedName name="ColumnHeadings2" localSheetId="4">#REF!</definedName>
    <definedName name="ColumnHeadings2" localSheetId="5">#REF!</definedName>
    <definedName name="ColumnHeadings2" localSheetId="8">#REF!</definedName>
    <definedName name="ColumnHeadings2">#REF!</definedName>
    <definedName name="ColumnHeadings3" localSheetId="4">#REF!</definedName>
    <definedName name="ColumnHeadings3" localSheetId="5">#REF!</definedName>
    <definedName name="ColumnHeadings3" localSheetId="8">#REF!</definedName>
    <definedName name="ColumnHeadings3">#REF!</definedName>
    <definedName name="Comp">[0]!Comp</definedName>
    <definedName name="COMPNAME">'[3]Info Page'!$E$29</definedName>
    <definedName name="CREDIT" localSheetId="4">#REF!</definedName>
    <definedName name="CREDIT" localSheetId="5">#REF!</definedName>
    <definedName name="CREDIT" localSheetId="8">#REF!</definedName>
    <definedName name="CREDIT">#REF!</definedName>
    <definedName name="CurDateTime" localSheetId="4">[4]Input!#REF!</definedName>
    <definedName name="CurDateTime" localSheetId="5">[4]Input!#REF!</definedName>
    <definedName name="CurDateTime" localSheetId="8">[4]Input!#REF!</definedName>
    <definedName name="CurDateTime">[4]Input!#REF!</definedName>
    <definedName name="CurrMonth">[5]Instructions!$C$5</definedName>
    <definedName name="DataCol_02" localSheetId="4">'[6]Data Table'!#REF!</definedName>
    <definedName name="DataCol_02" localSheetId="5">'[6]Data Table'!#REF!</definedName>
    <definedName name="DataCol_02" localSheetId="8">'[6]Data Table'!#REF!</definedName>
    <definedName name="DataCol_02">'[6]Data Table'!#REF!</definedName>
    <definedName name="DataCol_03" localSheetId="4">'[6]Data Table'!#REF!</definedName>
    <definedName name="DataCol_03" localSheetId="5">'[6]Data Table'!#REF!</definedName>
    <definedName name="DataCol_03" localSheetId="8">'[6]Data Table'!#REF!</definedName>
    <definedName name="DataCol_03">'[6]Data Table'!#REF!</definedName>
    <definedName name="DataCol_04" localSheetId="4">'[6]Data Table'!#REF!</definedName>
    <definedName name="DataCol_04" localSheetId="5">'[6]Data Table'!#REF!</definedName>
    <definedName name="DataCol_04" localSheetId="8">'[6]Data Table'!#REF!</definedName>
    <definedName name="DataCol_04">'[6]Data Table'!#REF!</definedName>
    <definedName name="DataCol_05" localSheetId="4">'[6]Data Table'!#REF!</definedName>
    <definedName name="DataCol_05" localSheetId="5">'[6]Data Table'!#REF!</definedName>
    <definedName name="DataCol_05" localSheetId="8">'[6]Data Table'!#REF!</definedName>
    <definedName name="DataCol_05">'[6]Data Table'!#REF!</definedName>
    <definedName name="DataCol_06" localSheetId="4">'[6]Data Table'!#REF!</definedName>
    <definedName name="DataCol_06" localSheetId="5">'[6]Data Table'!#REF!</definedName>
    <definedName name="DataCol_06" localSheetId="8">'[6]Data Table'!#REF!</definedName>
    <definedName name="DataCol_06">'[6]Data Table'!#REF!</definedName>
    <definedName name="DataCol_07" localSheetId="4">'[6]Data Table'!#REF!</definedName>
    <definedName name="DataCol_07" localSheetId="5">'[6]Data Table'!#REF!</definedName>
    <definedName name="DataCol_07" localSheetId="8">'[6]Data Table'!#REF!</definedName>
    <definedName name="DataCol_07">'[6]Data Table'!#REF!</definedName>
    <definedName name="DataCol_08" localSheetId="4">'[6]Data Table'!#REF!</definedName>
    <definedName name="DataCol_08" localSheetId="5">'[6]Data Table'!#REF!</definedName>
    <definedName name="DataCol_08" localSheetId="8">'[6]Data Table'!#REF!</definedName>
    <definedName name="DataCol_08">'[6]Data Table'!#REF!</definedName>
    <definedName name="DataCol_09" localSheetId="4">'[6]Data Table'!#REF!</definedName>
    <definedName name="DataCol_09" localSheetId="5">'[6]Data Table'!#REF!</definedName>
    <definedName name="DataCol_09" localSheetId="8">'[6]Data Table'!#REF!</definedName>
    <definedName name="DataCol_09">'[6]Data Table'!#REF!</definedName>
    <definedName name="DataCol_10" localSheetId="4">'[6]Data Table'!#REF!</definedName>
    <definedName name="DataCol_10" localSheetId="5">'[6]Data Table'!#REF!</definedName>
    <definedName name="DataCol_10" localSheetId="8">'[6]Data Table'!#REF!</definedName>
    <definedName name="DataCol_10">'[6]Data Table'!#REF!</definedName>
    <definedName name="DataCol_11" localSheetId="4">'[6]Data Table'!#REF!</definedName>
    <definedName name="DataCol_11" localSheetId="5">'[6]Data Table'!#REF!</definedName>
    <definedName name="DataCol_11" localSheetId="8">'[6]Data Table'!#REF!</definedName>
    <definedName name="DataCol_11">'[6]Data Table'!#REF!</definedName>
    <definedName name="DataCol_12" localSheetId="4">'[6]Data Table'!#REF!</definedName>
    <definedName name="DataCol_12" localSheetId="5">'[6]Data Table'!#REF!</definedName>
    <definedName name="DataCol_12" localSheetId="8">'[6]Data Table'!#REF!</definedName>
    <definedName name="DataCol_12">'[6]Data Table'!#REF!</definedName>
    <definedName name="DataCol_13" localSheetId="4">'[6]Data Table'!#REF!</definedName>
    <definedName name="DataCol_13" localSheetId="5">'[6]Data Table'!#REF!</definedName>
    <definedName name="DataCol_13" localSheetId="8">'[6]Data Table'!#REF!</definedName>
    <definedName name="DataCol_13">'[6]Data Table'!#REF!</definedName>
    <definedName name="DataCol_14" localSheetId="4">'[6]Data Table'!#REF!</definedName>
    <definedName name="DataCol_14" localSheetId="5">'[6]Data Table'!#REF!</definedName>
    <definedName name="DataCol_14" localSheetId="8">'[6]Data Table'!#REF!</definedName>
    <definedName name="DataCol_14">'[6]Data Table'!#REF!</definedName>
    <definedName name="DataCol_15" localSheetId="4">'[6]Data Table'!#REF!</definedName>
    <definedName name="DataCol_15" localSheetId="5">'[6]Data Table'!#REF!</definedName>
    <definedName name="DataCol_15" localSheetId="8">'[6]Data Table'!#REF!</definedName>
    <definedName name="DataCol_15">'[6]Data Table'!#REF!</definedName>
    <definedName name="DataCol_16" localSheetId="4">'[6]Data Table'!#REF!</definedName>
    <definedName name="DataCol_16" localSheetId="5">'[6]Data Table'!#REF!</definedName>
    <definedName name="DataCol_16" localSheetId="8">'[6]Data Table'!#REF!</definedName>
    <definedName name="DataCol_16">'[6]Data Table'!#REF!</definedName>
    <definedName name="DataCol_17" localSheetId="4">'[6]Data Table'!#REF!</definedName>
    <definedName name="DataCol_17" localSheetId="5">'[6]Data Table'!#REF!</definedName>
    <definedName name="DataCol_17" localSheetId="8">'[6]Data Table'!#REF!</definedName>
    <definedName name="DataCol_17">'[6]Data Table'!#REF!</definedName>
    <definedName name="DataCol_18" localSheetId="4">'[6]Data Table'!#REF!</definedName>
    <definedName name="DataCol_18" localSheetId="5">'[6]Data Table'!#REF!</definedName>
    <definedName name="DataCol_18" localSheetId="8">'[6]Data Table'!#REF!</definedName>
    <definedName name="DataCol_18">'[6]Data Table'!#REF!</definedName>
    <definedName name="DataCol_19" localSheetId="4">'[6]Data Table'!#REF!</definedName>
    <definedName name="DataCol_19" localSheetId="5">'[6]Data Table'!#REF!</definedName>
    <definedName name="DataCol_19" localSheetId="8">'[6]Data Table'!#REF!</definedName>
    <definedName name="DataCol_19">'[6]Data Table'!#REF!</definedName>
    <definedName name="DataCol_20" localSheetId="4">'[6]Data Table'!#REF!</definedName>
    <definedName name="DataCol_20" localSheetId="5">'[6]Data Table'!#REF!</definedName>
    <definedName name="DataCol_20" localSheetId="8">'[6]Data Table'!#REF!</definedName>
    <definedName name="DataCol_20">'[6]Data Table'!#REF!</definedName>
    <definedName name="DataCol_21" localSheetId="4">'[6]Data Table'!#REF!</definedName>
    <definedName name="DataCol_21" localSheetId="5">'[6]Data Table'!#REF!</definedName>
    <definedName name="DataCol_21" localSheetId="8">'[6]Data Table'!#REF!</definedName>
    <definedName name="DataCol_21">'[6]Data Table'!#REF!</definedName>
    <definedName name="DataCol_22" localSheetId="4">'[6]Data Table'!#REF!</definedName>
    <definedName name="DataCol_22" localSheetId="5">'[6]Data Table'!#REF!</definedName>
    <definedName name="DataCol_22" localSheetId="8">'[6]Data Table'!#REF!</definedName>
    <definedName name="DataCol_22">'[6]Data Table'!#REF!</definedName>
    <definedName name="DataCol_23" localSheetId="4">'[6]Data Table'!#REF!</definedName>
    <definedName name="DataCol_23" localSheetId="5">'[6]Data Table'!#REF!</definedName>
    <definedName name="DataCol_23" localSheetId="8">'[6]Data Table'!#REF!</definedName>
    <definedName name="DataCol_23">'[6]Data Table'!#REF!</definedName>
    <definedName name="DataCol_24" localSheetId="4">'[6]Data Table'!#REF!</definedName>
    <definedName name="DataCol_24" localSheetId="5">'[6]Data Table'!#REF!</definedName>
    <definedName name="DataCol_24" localSheetId="8">'[6]Data Table'!#REF!</definedName>
    <definedName name="DataCol_24">'[6]Data Table'!#REF!</definedName>
    <definedName name="DataCol_25" localSheetId="4">'[6]Data Table'!#REF!</definedName>
    <definedName name="DataCol_25" localSheetId="5">'[6]Data Table'!#REF!</definedName>
    <definedName name="DataCol_25" localSheetId="8">'[6]Data Table'!#REF!</definedName>
    <definedName name="DataCol_25">'[6]Data Table'!#REF!</definedName>
    <definedName name="DataCol_26" localSheetId="4">'[6]Data Table'!#REF!</definedName>
    <definedName name="DataCol_26" localSheetId="5">'[6]Data Table'!#REF!</definedName>
    <definedName name="DataCol_26" localSheetId="8">'[6]Data Table'!#REF!</definedName>
    <definedName name="DataCol_26">'[6]Data Table'!#REF!</definedName>
    <definedName name="DataCol_27" localSheetId="4">'[6]Data Table'!#REF!</definedName>
    <definedName name="DataCol_27" localSheetId="5">'[6]Data Table'!#REF!</definedName>
    <definedName name="DataCol_27" localSheetId="8">'[6]Data Table'!#REF!</definedName>
    <definedName name="DataCol_27">'[6]Data Table'!#REF!</definedName>
    <definedName name="DataCol_28" localSheetId="4">'[6]Data Table'!#REF!</definedName>
    <definedName name="DataCol_28" localSheetId="5">'[6]Data Table'!#REF!</definedName>
    <definedName name="DataCol_28" localSheetId="8">'[6]Data Table'!#REF!</definedName>
    <definedName name="DataCol_28">'[6]Data Table'!#REF!</definedName>
    <definedName name="DataCol_29" localSheetId="4">'[6]Data Table'!#REF!</definedName>
    <definedName name="DataCol_29" localSheetId="5">'[6]Data Table'!#REF!</definedName>
    <definedName name="DataCol_29" localSheetId="8">'[6]Data Table'!#REF!</definedName>
    <definedName name="DataCol_29">'[6]Data Table'!#REF!</definedName>
    <definedName name="DataCol_30" localSheetId="4">'[6]Data Table'!#REF!</definedName>
    <definedName name="DataCol_30" localSheetId="5">'[6]Data Table'!#REF!</definedName>
    <definedName name="DataCol_30" localSheetId="8">'[6]Data Table'!#REF!</definedName>
    <definedName name="DataCol_30">'[6]Data Table'!#REF!</definedName>
    <definedName name="DataCol_31" localSheetId="4">'[6]Data Table'!#REF!</definedName>
    <definedName name="DataCol_31" localSheetId="5">'[6]Data Table'!#REF!</definedName>
    <definedName name="DataCol_31" localSheetId="8">'[6]Data Table'!#REF!</definedName>
    <definedName name="DataCol_31">'[6]Data Table'!#REF!</definedName>
    <definedName name="DataCol_32" localSheetId="4">'[6]Data Table'!#REF!</definedName>
    <definedName name="DataCol_32" localSheetId="5">'[6]Data Table'!#REF!</definedName>
    <definedName name="DataCol_32" localSheetId="8">'[6]Data Table'!#REF!</definedName>
    <definedName name="DataCol_32">'[6]Data Table'!#REF!</definedName>
    <definedName name="DataCol_33" localSheetId="4">'[6]Data Table'!#REF!</definedName>
    <definedName name="DataCol_33" localSheetId="5">'[6]Data Table'!#REF!</definedName>
    <definedName name="DataCol_33" localSheetId="8">'[6]Data Table'!#REF!</definedName>
    <definedName name="DataCol_33">'[6]Data Table'!#REF!</definedName>
    <definedName name="DataCol_34" localSheetId="4">'[6]Data Table'!#REF!</definedName>
    <definedName name="DataCol_34" localSheetId="5">'[6]Data Table'!#REF!</definedName>
    <definedName name="DataCol_34" localSheetId="8">'[6]Data Table'!#REF!</definedName>
    <definedName name="DataCol_34">'[6]Data Table'!#REF!</definedName>
    <definedName name="DataCol_35" localSheetId="4">'[6]Data Table'!#REF!</definedName>
    <definedName name="DataCol_35" localSheetId="5">'[6]Data Table'!#REF!</definedName>
    <definedName name="DataCol_35" localSheetId="8">'[6]Data Table'!#REF!</definedName>
    <definedName name="DataCol_35">'[6]Data Table'!#REF!</definedName>
    <definedName name="DataCol_36" localSheetId="4">'[6]Data Table'!#REF!</definedName>
    <definedName name="DataCol_36" localSheetId="5">'[6]Data Table'!#REF!</definedName>
    <definedName name="DataCol_36" localSheetId="8">'[6]Data Table'!#REF!</definedName>
    <definedName name="DataCol_36">'[6]Data Table'!#REF!</definedName>
    <definedName name="DataCol_37" localSheetId="4">'[6]Data Table'!#REF!</definedName>
    <definedName name="DataCol_37" localSheetId="5">'[6]Data Table'!#REF!</definedName>
    <definedName name="DataCol_37" localSheetId="8">'[6]Data Table'!#REF!</definedName>
    <definedName name="DataCol_37">'[6]Data Table'!#REF!</definedName>
    <definedName name="DATAW" localSheetId="4">#REF!</definedName>
    <definedName name="DATAW" localSheetId="5">#REF!</definedName>
    <definedName name="DATAW" localSheetId="8">#REF!</definedName>
    <definedName name="DATAW">#REF!</definedName>
    <definedName name="DATE_TIME">'[3]Info Page'!$E$2</definedName>
    <definedName name="dateb">'[2]B-1 p.1 Summary (Base)'!$A$4</definedName>
    <definedName name="datef">'[2]B-1 p.2 Summary (Forecast)'!$A$4</definedName>
    <definedName name="DEBIT" localSheetId="4">#REF!</definedName>
    <definedName name="DEBIT" localSheetId="5">#REF!</definedName>
    <definedName name="DEBIT" localSheetId="8">#REF!</definedName>
    <definedName name="DEBIT">#REF!</definedName>
    <definedName name="DEBT">[7]RORB!$B$2:$F$24</definedName>
    <definedName name="DEPR_DB" localSheetId="4">#REF!</definedName>
    <definedName name="DEPR_DB" localSheetId="5">#REF!</definedName>
    <definedName name="DEPR_DB" localSheetId="8">#REF!</definedName>
    <definedName name="DEPR_DB">#REF!</definedName>
    <definedName name="DEPR_EXP" localSheetId="4">#REF!</definedName>
    <definedName name="DEPR_EXP" localSheetId="5">#REF!</definedName>
    <definedName name="DEPR_EXP" localSheetId="8">#REF!</definedName>
    <definedName name="DEPR_EXP">#REF!</definedName>
    <definedName name="Deprate" localSheetId="4">#REF!</definedName>
    <definedName name="Deprate" localSheetId="5">#REF!</definedName>
    <definedName name="Deprate" localSheetId="8">#REF!</definedName>
    <definedName name="Deprate">#REF!</definedName>
    <definedName name="DolUnitFactor">[8]ListsValues!$M$29</definedName>
    <definedName name="DolUnitList">[8]ListsValues!$C$32:$C$34</definedName>
    <definedName name="ElecUnitFactor">[8]ListsValues!$M$37</definedName>
    <definedName name="ElecUnitList">[8]ListsValues!$C$40:$C$41</definedName>
    <definedName name="EQUITY">[7]RORB!$A$25:$G$49</definedName>
    <definedName name="ExistingEstimates" localSheetId="4">#REF!</definedName>
    <definedName name="ExistingEstimates" localSheetId="5">#REF!</definedName>
    <definedName name="ExistingEstimates" localSheetId="8">#REF!</definedName>
    <definedName name="ExistingEstimates">#REF!</definedName>
    <definedName name="FEIN">'[3]Info Page'!$E$36</definedName>
    <definedName name="FORECAST">"'IFPSReport'!R5C3:R5C14"</definedName>
    <definedName name="GasUnitFactor">[9]ListsValues!$M$44</definedName>
    <definedName name="GasUnitList">[8]ListsValues!$C$47</definedName>
    <definedName name="GpBookReserve" localSheetId="4">#REF!</definedName>
    <definedName name="GpBookReserve" localSheetId="5">#REF!</definedName>
    <definedName name="GpBookReserve" localSheetId="8">#REF!</definedName>
    <definedName name="GpBookReserve">#REF!</definedName>
    <definedName name="GroupNumber" localSheetId="4">#REF!</definedName>
    <definedName name="GroupNumber" localSheetId="5">#REF!</definedName>
    <definedName name="GroupNumber" localSheetId="8">#REF!</definedName>
    <definedName name="GroupNumber">#REF!</definedName>
    <definedName name="HTML_CodePage" hidden="1">1252</definedName>
    <definedName name="HTML_Control" localSheetId="10" hidden="1">{"'Server Configuration'!$A$1:$DB$281"}</definedName>
    <definedName name="HTML_Control" localSheetId="11" hidden="1">{"'Server Configuration'!$A$1:$DB$281"}</definedName>
    <definedName name="HTML_Control" hidden="1">{"'Server Configuration'!$A$1:$DB$281"}</definedName>
    <definedName name="HTML_Description" hidden="1">""</definedName>
    <definedName name="HTML_Email" hidden="1">""</definedName>
    <definedName name="HTML_Header" hidden="1">"Server Configuration"</definedName>
    <definedName name="HTML_LastUpdate" hidden="1">"2/9/01"</definedName>
    <definedName name="HTML_LineAfter" hidden="1">FALSE</definedName>
    <definedName name="HTML_LineBefore" hidden="1">FALSE</definedName>
    <definedName name="HTML_Name" hidden="1">"Corporate Network Services"</definedName>
    <definedName name="HTML_OBDlg2" hidden="1">TRUE</definedName>
    <definedName name="HTML_OBDlg4" hidden="1">TRUE</definedName>
    <definedName name="HTML_OS" hidden="1">0</definedName>
    <definedName name="HTML_PathFile" hidden="1">"C:\WINNT\Profiles\E003999\Desktop\MyHTML.htm"</definedName>
    <definedName name="HTML_Title" hidden="1">"Asset Tracking 2_9_01"</definedName>
    <definedName name="IDTable">[5]IDTable!$A$5:$C$11</definedName>
    <definedName name="InputSec_01" localSheetId="4">[10]Input!#REF!</definedName>
    <definedName name="InputSec_01" localSheetId="5">[10]Input!#REF!</definedName>
    <definedName name="InputSec_01" localSheetId="8">[10]Input!#REF!</definedName>
    <definedName name="InputSec_01">[10]Input!#REF!</definedName>
    <definedName name="InputSec02" localSheetId="4">[4]Input!#REF!</definedName>
    <definedName name="InputSec02" localSheetId="5">[4]Input!#REF!</definedName>
    <definedName name="InputSec02" localSheetId="8">[4]Input!#REF!</definedName>
    <definedName name="InputSec02">[4]Input!#REF!</definedName>
    <definedName name="InputSec05a" localSheetId="4">[11]Input!#REF!</definedName>
    <definedName name="InputSec05a" localSheetId="5">[11]Input!#REF!</definedName>
    <definedName name="InputSec05a" localSheetId="8">[11]Input!#REF!</definedName>
    <definedName name="InputSec05a">[11]Input!#REF!</definedName>
    <definedName name="InputSec05b" localSheetId="4">[11]Input!#REF!</definedName>
    <definedName name="InputSec05b" localSheetId="5">[11]Input!#REF!</definedName>
    <definedName name="InputSec05b" localSheetId="8">[11]Input!#REF!</definedName>
    <definedName name="InputSec05b">[11]Input!#REF!</definedName>
    <definedName name="InputSec05c" localSheetId="4">[11]Input!#REF!</definedName>
    <definedName name="InputSec05c" localSheetId="5">[11]Input!#REF!</definedName>
    <definedName name="InputSec05c" localSheetId="8">[11]Input!#REF!</definedName>
    <definedName name="InputSec05c">[11]Input!#REF!</definedName>
    <definedName name="InputSec05d" localSheetId="4">[11]Input!#REF!</definedName>
    <definedName name="InputSec05d" localSheetId="5">[11]Input!#REF!</definedName>
    <definedName name="InputSec05d" localSheetId="8">[11]Input!#REF!</definedName>
    <definedName name="InputSec05d">[11]Input!#REF!</definedName>
    <definedName name="InputSec05e" localSheetId="4">[11]Input!#REF!</definedName>
    <definedName name="InputSec05e" localSheetId="5">[11]Input!#REF!</definedName>
    <definedName name="InputSec05e" localSheetId="8">[11]Input!#REF!</definedName>
    <definedName name="InputSec05e">[11]Input!#REF!</definedName>
    <definedName name="InputSec05f" localSheetId="4">[11]Input!#REF!</definedName>
    <definedName name="InputSec05f" localSheetId="5">[11]Input!#REF!</definedName>
    <definedName name="InputSec05f" localSheetId="8">[11]Input!#REF!</definedName>
    <definedName name="InputSec05f">[11]Input!#REF!</definedName>
    <definedName name="InputSec05g" localSheetId="4">[11]Input!#REF!</definedName>
    <definedName name="InputSec05g" localSheetId="5">[11]Input!#REF!</definedName>
    <definedName name="InputSec05g" localSheetId="8">[11]Input!#REF!</definedName>
    <definedName name="InputSec05g">[11]Input!#REF!</definedName>
    <definedName name="InputSec05h" localSheetId="4">[11]Input!#REF!</definedName>
    <definedName name="InputSec05h" localSheetId="5">[11]Input!#REF!</definedName>
    <definedName name="InputSec05h" localSheetId="8">[11]Input!#REF!</definedName>
    <definedName name="InputSec05h">[11]Input!#REF!</definedName>
    <definedName name="InputSec06a" localSheetId="4">[4]Input!#REF!</definedName>
    <definedName name="InputSec06a" localSheetId="5">[4]Input!#REF!</definedName>
    <definedName name="InputSec06a" localSheetId="8">[4]Input!#REF!</definedName>
    <definedName name="InputSec06a">[4]Input!#REF!</definedName>
    <definedName name="InputSec06b" localSheetId="4">[11]Input!#REF!</definedName>
    <definedName name="InputSec06b" localSheetId="5">[11]Input!#REF!</definedName>
    <definedName name="InputSec06b" localSheetId="8">[11]Input!#REF!</definedName>
    <definedName name="InputSec06b">[11]Input!#REF!</definedName>
    <definedName name="InputSec06c" localSheetId="4">[11]Input!#REF!</definedName>
    <definedName name="InputSec06c" localSheetId="5">[11]Input!#REF!</definedName>
    <definedName name="InputSec06c" localSheetId="8">[11]Input!#REF!</definedName>
    <definedName name="InputSec06c">[11]Input!#REF!</definedName>
    <definedName name="InputSec06d" localSheetId="4">[11]Input!#REF!</definedName>
    <definedName name="InputSec06d" localSheetId="5">[11]Input!#REF!</definedName>
    <definedName name="InputSec06d" localSheetId="8">[11]Input!#REF!</definedName>
    <definedName name="InputSec06d">[11]Input!#REF!</definedName>
    <definedName name="InputSec06e" localSheetId="4">[11]Input!#REF!</definedName>
    <definedName name="InputSec06e" localSheetId="5">[11]Input!#REF!</definedName>
    <definedName name="InputSec06e" localSheetId="8">[11]Input!#REF!</definedName>
    <definedName name="InputSec06e">[11]Input!#REF!</definedName>
    <definedName name="InputSec07a" localSheetId="4">[4]Input!#REF!</definedName>
    <definedName name="InputSec07a" localSheetId="5">[4]Input!#REF!</definedName>
    <definedName name="InputSec07a" localSheetId="8">[4]Input!#REF!</definedName>
    <definedName name="InputSec07a">[4]Input!#REF!</definedName>
    <definedName name="InputSec07b" localSheetId="4">[4]Input!#REF!</definedName>
    <definedName name="InputSec07b" localSheetId="5">[4]Input!#REF!</definedName>
    <definedName name="InputSec07b" localSheetId="8">[4]Input!#REF!</definedName>
    <definedName name="InputSec07b">[4]Input!#REF!</definedName>
    <definedName name="InputSec07c" localSheetId="4">[4]Input!#REF!</definedName>
    <definedName name="InputSec07c" localSheetId="5">[4]Input!#REF!</definedName>
    <definedName name="InputSec07c" localSheetId="8">[4]Input!#REF!</definedName>
    <definedName name="InputSec07c">[4]Input!#REF!</definedName>
    <definedName name="InputSec07d" localSheetId="4">[4]Input!#REF!</definedName>
    <definedName name="InputSec07d" localSheetId="5">[4]Input!#REF!</definedName>
    <definedName name="InputSec07d" localSheetId="8">[4]Input!#REF!</definedName>
    <definedName name="InputSec07d">[4]Input!#REF!</definedName>
    <definedName name="InputSec07e" localSheetId="4">[4]Input!#REF!</definedName>
    <definedName name="InputSec07e" localSheetId="5">[4]Input!#REF!</definedName>
    <definedName name="InputSec07e" localSheetId="8">[4]Input!#REF!</definedName>
    <definedName name="InputSec07e">[4]Input!#REF!</definedName>
    <definedName name="InputSec08a" localSheetId="4">[4]Input!#REF!</definedName>
    <definedName name="InputSec08a" localSheetId="5">[4]Input!#REF!</definedName>
    <definedName name="InputSec08a" localSheetId="8">[4]Input!#REF!</definedName>
    <definedName name="InputSec08a">[4]Input!#REF!</definedName>
    <definedName name="InputSec08b" localSheetId="4">[4]Input!#REF!</definedName>
    <definedName name="InputSec08b" localSheetId="5">[4]Input!#REF!</definedName>
    <definedName name="InputSec08b" localSheetId="8">[4]Input!#REF!</definedName>
    <definedName name="InputSec08b">[4]Input!#REF!</definedName>
    <definedName name="InputSec08c" localSheetId="4">[4]Input!#REF!</definedName>
    <definedName name="InputSec08c" localSheetId="5">[4]Input!#REF!</definedName>
    <definedName name="InputSec08c" localSheetId="8">[4]Input!#REF!</definedName>
    <definedName name="InputSec08c">[4]Input!#REF!</definedName>
    <definedName name="InputSec09a" localSheetId="4">[4]Input!#REF!</definedName>
    <definedName name="InputSec09a" localSheetId="5">[4]Input!#REF!</definedName>
    <definedName name="InputSec09a" localSheetId="8">[4]Input!#REF!</definedName>
    <definedName name="InputSec09a">[4]Input!#REF!</definedName>
    <definedName name="InputSec09b" localSheetId="4">[4]Input!#REF!</definedName>
    <definedName name="InputSec09b" localSheetId="5">[4]Input!#REF!</definedName>
    <definedName name="InputSec09b" localSheetId="8">[4]Input!#REF!</definedName>
    <definedName name="InputSec09b">[4]Input!#REF!</definedName>
    <definedName name="InputSec09c" localSheetId="4">[4]Input!#REF!</definedName>
    <definedName name="InputSec09c" localSheetId="5">[4]Input!#REF!</definedName>
    <definedName name="InputSec09c" localSheetId="8">[4]Input!#REF!</definedName>
    <definedName name="InputSec09c">[4]Input!#REF!</definedName>
    <definedName name="InputStartCell" localSheetId="4">[10]Input!#REF!</definedName>
    <definedName name="InputStartCell" localSheetId="5">[10]Input!#REF!</definedName>
    <definedName name="InputStartCell" localSheetId="8">[10]Input!#REF!</definedName>
    <definedName name="InputStartCell">[10]Input!#REF!</definedName>
    <definedName name="JE_Name_1" localSheetId="4">#REF!</definedName>
    <definedName name="JE_Name_1" localSheetId="5">#REF!</definedName>
    <definedName name="JE_Name_1" localSheetId="8">#REF!</definedName>
    <definedName name="JE_Name_1">#REF!</definedName>
    <definedName name="JE_Name_2" localSheetId="4">#REF!</definedName>
    <definedName name="JE_Name_2" localSheetId="5">#REF!</definedName>
    <definedName name="JE_Name_2" localSheetId="8">#REF!</definedName>
    <definedName name="JE_Name_2">#REF!</definedName>
    <definedName name="KWHCol01" localSheetId="4">#REF!</definedName>
    <definedName name="KWHCol01" localSheetId="5">#REF!</definedName>
    <definedName name="KWHCol01" localSheetId="8">#REF!</definedName>
    <definedName name="KWHCol01">#REF!</definedName>
    <definedName name="KWHCol02" localSheetId="4">#REF!</definedName>
    <definedName name="KWHCol02" localSheetId="5">#REF!</definedName>
    <definedName name="KWHCol02" localSheetId="8">#REF!</definedName>
    <definedName name="KWHCol02">#REF!</definedName>
    <definedName name="KWHCol03" localSheetId="4">#REF!</definedName>
    <definedName name="KWHCol03" localSheetId="5">#REF!</definedName>
    <definedName name="KWHCol03" localSheetId="8">#REF!</definedName>
    <definedName name="KWHCol03">#REF!</definedName>
    <definedName name="KWHCol04" localSheetId="4">#REF!</definedName>
    <definedName name="KWHCol04" localSheetId="5">#REF!</definedName>
    <definedName name="KWHCol04" localSheetId="8">#REF!</definedName>
    <definedName name="KWHCol04">#REF!</definedName>
    <definedName name="KWHCol05" localSheetId="4">#REF!</definedName>
    <definedName name="KWHCol05" localSheetId="5">#REF!</definedName>
    <definedName name="KWHCol05" localSheetId="8">#REF!</definedName>
    <definedName name="KWHCol05">#REF!</definedName>
    <definedName name="KWHCol06" localSheetId="4">#REF!</definedName>
    <definedName name="KWHCol06" localSheetId="5">#REF!</definedName>
    <definedName name="KWHCol06" localSheetId="8">#REF!</definedName>
    <definedName name="KWHCol06">#REF!</definedName>
    <definedName name="KWHCol07" localSheetId="4">#REF!</definedName>
    <definedName name="KWHCol07" localSheetId="5">#REF!</definedName>
    <definedName name="KWHCol07" localSheetId="8">#REF!</definedName>
    <definedName name="KWHCol07">#REF!</definedName>
    <definedName name="KWHCol08" localSheetId="4">#REF!</definedName>
    <definedName name="KWHCol08" localSheetId="5">#REF!</definedName>
    <definedName name="KWHCol08" localSheetId="8">#REF!</definedName>
    <definedName name="KWHCol08">#REF!</definedName>
    <definedName name="KWHCol09" localSheetId="4">#REF!</definedName>
    <definedName name="KWHCol09" localSheetId="5">#REF!</definedName>
    <definedName name="KWHCol09" localSheetId="8">#REF!</definedName>
    <definedName name="KWHCol09">#REF!</definedName>
    <definedName name="KWHCol10" localSheetId="4">#REF!</definedName>
    <definedName name="KWHCol10" localSheetId="5">#REF!</definedName>
    <definedName name="KWHCol10" localSheetId="8">#REF!</definedName>
    <definedName name="KWHCol10">#REF!</definedName>
    <definedName name="KWHCol11" localSheetId="4">#REF!</definedName>
    <definedName name="KWHCol11" localSheetId="5">#REF!</definedName>
    <definedName name="KWHCol11" localSheetId="8">#REF!</definedName>
    <definedName name="KWHCol11">#REF!</definedName>
    <definedName name="KWHCol12" localSheetId="4">#REF!</definedName>
    <definedName name="KWHCol12" localSheetId="5">#REF!</definedName>
    <definedName name="KWHCol12" localSheetId="8">#REF!</definedName>
    <definedName name="KWHCol12">#REF!</definedName>
    <definedName name="KWHCol13" localSheetId="4">#REF!</definedName>
    <definedName name="KWHCol13" localSheetId="5">#REF!</definedName>
    <definedName name="KWHCol13" localSheetId="8">#REF!</definedName>
    <definedName name="KWHCol13">#REF!</definedName>
    <definedName name="KWHCol14" localSheetId="4">#REF!</definedName>
    <definedName name="KWHCol14" localSheetId="5">#REF!</definedName>
    <definedName name="KWHCol14" localSheetId="8">#REF!</definedName>
    <definedName name="KWHCol14">#REF!</definedName>
    <definedName name="KWHCol15" localSheetId="4">#REF!</definedName>
    <definedName name="KWHCol15" localSheetId="5">#REF!</definedName>
    <definedName name="KWHCol15" localSheetId="8">#REF!</definedName>
    <definedName name="KWHCol15">#REF!</definedName>
    <definedName name="KWHCol16" localSheetId="4">#REF!</definedName>
    <definedName name="KWHCol16" localSheetId="5">#REF!</definedName>
    <definedName name="KWHCol16" localSheetId="8">#REF!</definedName>
    <definedName name="KWHCol16">#REF!</definedName>
    <definedName name="KWHCol17" localSheetId="4">#REF!</definedName>
    <definedName name="KWHCol17" localSheetId="5">#REF!</definedName>
    <definedName name="KWHCol17" localSheetId="8">#REF!</definedName>
    <definedName name="KWHCol17">#REF!</definedName>
    <definedName name="KWHCol18" localSheetId="4">#REF!</definedName>
    <definedName name="KWHCol18" localSheetId="5">#REF!</definedName>
    <definedName name="KWHCol18" localSheetId="8">#REF!</definedName>
    <definedName name="KWHCol18">#REF!</definedName>
    <definedName name="KWHCol19" localSheetId="4">#REF!</definedName>
    <definedName name="KWHCol19" localSheetId="5">#REF!</definedName>
    <definedName name="KWHCol19" localSheetId="8">#REF!</definedName>
    <definedName name="KWHCol19">#REF!</definedName>
    <definedName name="KWHCol20" localSheetId="4">#REF!</definedName>
    <definedName name="KWHCol20" localSheetId="5">#REF!</definedName>
    <definedName name="KWHCol20" localSheetId="8">#REF!</definedName>
    <definedName name="KWHCol20">#REF!</definedName>
    <definedName name="KWHCol21" localSheetId="4">#REF!</definedName>
    <definedName name="KWHCol21" localSheetId="5">#REF!</definedName>
    <definedName name="KWHCol21" localSheetId="8">#REF!</definedName>
    <definedName name="KWHCol21">#REF!</definedName>
    <definedName name="KWHCol22" localSheetId="4">#REF!</definedName>
    <definedName name="KWHCol22" localSheetId="5">#REF!</definedName>
    <definedName name="KWHCol22" localSheetId="8">#REF!</definedName>
    <definedName name="KWHCol22">#REF!</definedName>
    <definedName name="KWHCol23" localSheetId="4">#REF!</definedName>
    <definedName name="KWHCol23" localSheetId="5">#REF!</definedName>
    <definedName name="KWHCol23" localSheetId="8">#REF!</definedName>
    <definedName name="KWHCol23">#REF!</definedName>
    <definedName name="KWHCol24" localSheetId="4">#REF!</definedName>
    <definedName name="KWHCol24" localSheetId="5">#REF!</definedName>
    <definedName name="KWHCol24" localSheetId="8">#REF!</definedName>
    <definedName name="KWHCol24">#REF!</definedName>
    <definedName name="KWHCol25" localSheetId="4">#REF!</definedName>
    <definedName name="KWHCol25" localSheetId="5">#REF!</definedName>
    <definedName name="KWHCol25" localSheetId="8">#REF!</definedName>
    <definedName name="KWHCol25">#REF!</definedName>
    <definedName name="KWHColTmp" localSheetId="4">#REF!</definedName>
    <definedName name="KWHColTmp" localSheetId="5">#REF!</definedName>
    <definedName name="KWHColTmp" localSheetId="8">#REF!</definedName>
    <definedName name="KWHColTmp">#REF!</definedName>
    <definedName name="LFMAR" localSheetId="4">#REF!</definedName>
    <definedName name="LFMAR" localSheetId="5">#REF!</definedName>
    <definedName name="LFMAR" localSheetId="8">#REF!</definedName>
    <definedName name="LFMAR">#REF!</definedName>
    <definedName name="LIST" localSheetId="4">#REF!</definedName>
    <definedName name="LIST" localSheetId="5">#REF!</definedName>
    <definedName name="LIST" localSheetId="8">#REF!</definedName>
    <definedName name="LIST">#REF!</definedName>
    <definedName name="LIST2" localSheetId="4">#REF!</definedName>
    <definedName name="LIST2" localSheetId="5">#REF!</definedName>
    <definedName name="LIST2" localSheetId="8">#REF!</definedName>
    <definedName name="LIST2">#REF!</definedName>
    <definedName name="NEWCOSTS" localSheetId="4">#REF!</definedName>
    <definedName name="NEWCOSTS" localSheetId="5">#REF!</definedName>
    <definedName name="NEWCOSTS" localSheetId="8">#REF!</definedName>
    <definedName name="NEWCOSTS">#REF!</definedName>
    <definedName name="NextReptPeriod" localSheetId="4">[11]Input!#REF!</definedName>
    <definedName name="NextReptPeriod" localSheetId="5">[11]Input!#REF!</definedName>
    <definedName name="NextReptPeriod" localSheetId="8">[11]Input!#REF!</definedName>
    <definedName name="NextReptPeriod">[11]Input!#REF!</definedName>
    <definedName name="No." localSheetId="4">#REF!</definedName>
    <definedName name="No." localSheetId="5">#REF!</definedName>
    <definedName name="No." localSheetId="8">#REF!</definedName>
    <definedName name="No.">#REF!</definedName>
    <definedName name="PAGE" localSheetId="4">#REF!</definedName>
    <definedName name="PAGE" localSheetId="5">#REF!</definedName>
    <definedName name="PAGE" localSheetId="8">#REF!</definedName>
    <definedName name="PAGE">#REF!</definedName>
    <definedName name="PAGE1" localSheetId="4">#REF!</definedName>
    <definedName name="PAGE1" localSheetId="5">#REF!</definedName>
    <definedName name="PAGE1" localSheetId="8">#REF!</definedName>
    <definedName name="PAGE1">#REF!</definedName>
    <definedName name="PAGE10" localSheetId="4">#REF!</definedName>
    <definedName name="PAGE10" localSheetId="5">#REF!</definedName>
    <definedName name="PAGE10" localSheetId="8">#REF!</definedName>
    <definedName name="PAGE10">#REF!</definedName>
    <definedName name="PAGE2" localSheetId="4">#REF!</definedName>
    <definedName name="PAGE2" localSheetId="5">#REF!</definedName>
    <definedName name="PAGE2" localSheetId="8">#REF!</definedName>
    <definedName name="PAGE2">#REF!</definedName>
    <definedName name="PAGE3" localSheetId="4">#REF!</definedName>
    <definedName name="PAGE3" localSheetId="5">#REF!</definedName>
    <definedName name="PAGE3" localSheetId="8">#REF!</definedName>
    <definedName name="PAGE3">#REF!</definedName>
    <definedName name="PAGE4" localSheetId="4">#REF!</definedName>
    <definedName name="PAGE4" localSheetId="5">#REF!</definedName>
    <definedName name="PAGE4" localSheetId="8">#REF!</definedName>
    <definedName name="PAGE4">#REF!</definedName>
    <definedName name="PAGE7" localSheetId="4">#REF!</definedName>
    <definedName name="PAGE7" localSheetId="5">#REF!</definedName>
    <definedName name="PAGE7" localSheetId="8">#REF!</definedName>
    <definedName name="PAGE7">#REF!</definedName>
    <definedName name="page8" localSheetId="4">#REF!</definedName>
    <definedName name="page8" localSheetId="5">#REF!</definedName>
    <definedName name="page8" localSheetId="8">#REF!</definedName>
    <definedName name="page8">#REF!</definedName>
    <definedName name="PAGE9" localSheetId="4">#REF!</definedName>
    <definedName name="PAGE9" localSheetId="5">#REF!</definedName>
    <definedName name="PAGE9" localSheetId="8">#REF!</definedName>
    <definedName name="PAGE9">#REF!</definedName>
    <definedName name="PERIOD" localSheetId="4">#REF!</definedName>
    <definedName name="PERIOD" localSheetId="5">#REF!</definedName>
    <definedName name="PERIOD" localSheetId="8">#REF!</definedName>
    <definedName name="PERIOD">#REF!</definedName>
    <definedName name="_xlnm.Print_Area" localSheetId="1">'TAB 1 - Summary'!$A$1:$F$37</definedName>
    <definedName name="_xlnm.Print_Area" localSheetId="10">'TAB 10 - SCH H-1 KU'!$A$1:$F$36</definedName>
    <definedName name="_xlnm.Print_Area" localSheetId="11">'TAB 11 - SCH H-1 KU (Opt out)'!$A$1:$F$36</definedName>
    <definedName name="Print_Area_MI" localSheetId="4">#REF!</definedName>
    <definedName name="Print_Area_MI" localSheetId="5">#REF!</definedName>
    <definedName name="Print_Area_MI" localSheetId="8">#REF!</definedName>
    <definedName name="Print_Area_MI">#REF!</definedName>
    <definedName name="PVA_ReportList">[8]ListsValues!$C$53:$C$60</definedName>
    <definedName name="PVA_ReportValue">[8]ListsValues!$L$50</definedName>
    <definedName name="RBC_ReportList">[8]ListsValues!$C$65:$C$68</definedName>
    <definedName name="RBC_ReportValue">[8]ListsValues!$L$62</definedName>
    <definedName name="RBCDtl_KUE" localSheetId="4">#REF!</definedName>
    <definedName name="RBCDtl_KUE" localSheetId="5">#REF!</definedName>
    <definedName name="RBCDtl_KUE" localSheetId="8">#REF!</definedName>
    <definedName name="RBCDtl_KUE">#REF!</definedName>
    <definedName name="RBCDtl_KUOD" localSheetId="4">#REF!</definedName>
    <definedName name="RBCDtl_KUOD" localSheetId="5">#REF!</definedName>
    <definedName name="RBCDtl_KUOD" localSheetId="8">#REF!</definedName>
    <definedName name="RBCDtl_KUOD">#REF!</definedName>
    <definedName name="RBCDtl_LGEE" localSheetId="4">#REF!</definedName>
    <definedName name="RBCDtl_LGEE" localSheetId="5">#REF!</definedName>
    <definedName name="RBCDtl_LGEE" localSheetId="8">#REF!</definedName>
    <definedName name="RBCDtl_LGEE">#REF!</definedName>
    <definedName name="RBCDtl_LGEG" localSheetId="4">#REF!</definedName>
    <definedName name="RBCDtl_LGEG" localSheetId="5">#REF!</definedName>
    <definedName name="RBCDtl_LGEG" localSheetId="8">#REF!</definedName>
    <definedName name="RBCDtl_LGEG">#REF!</definedName>
    <definedName name="RBCDtl_ODPE" localSheetId="4">#REF!</definedName>
    <definedName name="RBCDtl_ODPE" localSheetId="5">#REF!</definedName>
    <definedName name="RBCDtl_ODPE" localSheetId="8">#REF!</definedName>
    <definedName name="RBCDtl_ODPE">#REF!</definedName>
    <definedName name="RBCSum_KUOD" localSheetId="4">'[12]RBC Summary'!#REF!</definedName>
    <definedName name="RBCSum_KUOD" localSheetId="5">'[12]RBC Summary'!#REF!</definedName>
    <definedName name="RBCSum_KUOD" localSheetId="8">'[12]RBC Summary'!#REF!</definedName>
    <definedName name="RBCSum_KUOD">'[12]RBC Summary'!#REF!</definedName>
    <definedName name="Recover">[13]Macro1!$A$108</definedName>
    <definedName name="Report" localSheetId="4">#REF!</definedName>
    <definedName name="Report" localSheetId="5">#REF!</definedName>
    <definedName name="Report" localSheetId="8">#REF!</definedName>
    <definedName name="Report">#REF!</definedName>
    <definedName name="ReportTitle1" localSheetId="4">#REF!</definedName>
    <definedName name="ReportTitle1" localSheetId="5">#REF!</definedName>
    <definedName name="ReportTitle1" localSheetId="8">#REF!</definedName>
    <definedName name="ReportTitle1">#REF!</definedName>
    <definedName name="ReportTitle2" localSheetId="4">#REF!</definedName>
    <definedName name="ReportTitle2" localSheetId="5">#REF!</definedName>
    <definedName name="ReportTitle2" localSheetId="8">#REF!</definedName>
    <definedName name="ReportTitle2">#REF!</definedName>
    <definedName name="ReportTitle3" localSheetId="4">#REF!</definedName>
    <definedName name="ReportTitle3" localSheetId="5">#REF!</definedName>
    <definedName name="ReportTitle3" localSheetId="8">#REF!</definedName>
    <definedName name="ReportTitle3">#REF!</definedName>
    <definedName name="RetiredUnitReserve" localSheetId="4">#REF!</definedName>
    <definedName name="RetiredUnitReserve" localSheetId="5">#REF!</definedName>
    <definedName name="RetiredUnitReserve" localSheetId="8">#REF!</definedName>
    <definedName name="RetiredUnitReserve">#REF!</definedName>
    <definedName name="ROE_avg" localSheetId="4">#REF!</definedName>
    <definedName name="ROE_avg" localSheetId="5">#REF!</definedName>
    <definedName name="ROE_avg" localSheetId="8">#REF!</definedName>
    <definedName name="ROE_avg">#REF!</definedName>
    <definedName name="ROE_yr_end" localSheetId="4">#REF!</definedName>
    <definedName name="ROE_yr_end" localSheetId="5">#REF!</definedName>
    <definedName name="ROE_yr_end" localSheetId="8">#REF!</definedName>
    <definedName name="ROE_yr_end">#REF!</definedName>
    <definedName name="RowDetails1" localSheetId="4">#REF!</definedName>
    <definedName name="RowDetails1" localSheetId="5">#REF!</definedName>
    <definedName name="RowDetails1" localSheetId="8">#REF!</definedName>
    <definedName name="RowDetails1">#REF!</definedName>
    <definedName name="RowDetails2" localSheetId="4">#REF!</definedName>
    <definedName name="RowDetails2" localSheetId="5">#REF!</definedName>
    <definedName name="RowDetails2" localSheetId="8">#REF!</definedName>
    <definedName name="RowDetails2">#REF!</definedName>
    <definedName name="RowDetails3" localSheetId="4">#REF!</definedName>
    <definedName name="RowDetails3" localSheetId="5">#REF!</definedName>
    <definedName name="RowDetails3" localSheetId="8">#REF!</definedName>
    <definedName name="RowDetails3">#REF!</definedName>
    <definedName name="RptgMonth">[8]ListsValues!$F$3</definedName>
    <definedName name="RptgMonthList">[8]ListsValues!$C$14:$C$26</definedName>
    <definedName name="RptgMonthLYr">[8]ListsValues!$F$7</definedName>
    <definedName name="SALES" localSheetId="4">#REF!</definedName>
    <definedName name="SALES" localSheetId="5">#REF!</definedName>
    <definedName name="SALES" localSheetId="8">#REF!</definedName>
    <definedName name="SALES">#REF!</definedName>
    <definedName name="SEMIYTM" localSheetId="4">#REF!</definedName>
    <definedName name="SEMIYTM" localSheetId="5">#REF!</definedName>
    <definedName name="SEMIYTM" localSheetId="8">#REF!</definedName>
    <definedName name="SEMIYTM">#REF!</definedName>
    <definedName name="SMK">'[2]Operating Income Summary C-1'!$M$9</definedName>
    <definedName name="Support" localSheetId="4">#REF!</definedName>
    <definedName name="Support" localSheetId="5">#REF!</definedName>
    <definedName name="Support" localSheetId="8">#REF!</definedName>
    <definedName name="Support">#REF!</definedName>
    <definedName name="TableName">"Dummy"</definedName>
    <definedName name="TempReptPeriod" localSheetId="4">[11]Input!#REF!</definedName>
    <definedName name="TempReptPeriod" localSheetId="5">[11]Input!#REF!</definedName>
    <definedName name="TempReptPeriod" localSheetId="8">[11]Input!#REF!</definedName>
    <definedName name="TempReptPeriod">[11]Input!#REF!</definedName>
    <definedName name="test">[0]!test</definedName>
    <definedName name="ttt" localSheetId="4">#REF!</definedName>
    <definedName name="ttt" localSheetId="5">#REF!</definedName>
    <definedName name="ttt" localSheetId="8">#REF!</definedName>
    <definedName name="ttt">#REF!</definedName>
    <definedName name="uncoll" localSheetId="4">#REF!</definedName>
    <definedName name="uncoll" localSheetId="5">#REF!</definedName>
    <definedName name="uncoll" localSheetId="8">#REF!</definedName>
    <definedName name="uncoll">#REF!</definedName>
    <definedName name="Untitled" localSheetId="4">#REF!</definedName>
    <definedName name="Untitled" localSheetId="5">#REF!</definedName>
    <definedName name="Untitled" localSheetId="8">#REF!</definedName>
    <definedName name="Untitled">#REF!</definedName>
    <definedName name="UpdateDateTime" localSheetId="4">[4]Input!#REF!</definedName>
    <definedName name="UpdateDateTime" localSheetId="5">[4]Input!#REF!</definedName>
    <definedName name="UpdateDateTime" localSheetId="8">[4]Input!#REF!</definedName>
    <definedName name="UpdateDateTime">[4]Input!#REF!</definedName>
    <definedName name="UPIS" localSheetId="4">#REF!</definedName>
    <definedName name="UPIS" localSheetId="5">#REF!</definedName>
    <definedName name="UPIS" localSheetId="8">#REF!</definedName>
    <definedName name="UPIS">#REF!</definedName>
    <definedName name="wrn.Wkp._.Capital._.Structure."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omEquity." hidden="1">{"Wkp ComEquity",#N/A,FALSE,"Cap Struct WPs"}</definedName>
    <definedName name="wrn.Wkp._.JDITC." hidden="1">{"Wkp JDITC",#N/A,FALSE,"Cap Struct WPs"}</definedName>
    <definedName name="wrn.Wkp._.LTerm._.Debt." hidden="1">{"Wkp LTerm Debt",#N/A,FALSE,"Cap Struct WPs"}</definedName>
    <definedName name="wrn.Wkp._.LTerm._.Debt._.13Mo._.Avg." hidden="1">{"Wkp LTerm Debt 13MoAvg",#N/A,FALSE,"Cap Struct WPs"}</definedName>
    <definedName name="wrn.Wkp._.LTerm._.Debt._.Amort." hidden="1">{"Wkp Lterm Debt Amort",#N/A,FALSE,"Cap Struct WPs"}</definedName>
    <definedName name="wrn.Wkp._.LTerm._.Debt._.Int." hidden="1">{"Wkp LTerm Debt Int",#N/A,FALSE,"Cap Struct WPs"}</definedName>
    <definedName name="wrn.Wkp._.PreStock." hidden="1">{"Wkp PreStock",#N/A,FALSE,"Cap Struct WPs"}</definedName>
    <definedName name="wrn.Wkp._.PreStock._.13MoAvg." hidden="1">{"Wkp PreStock 13MoAvg",#N/A,FALSE,"Cap Struct WPs"}</definedName>
    <definedName name="wrn.Wkp._.PreStock._.Amort." hidden="1">{"Wkp PreStock Amort",#N/A,FALSE,"Cap Struct WPs"}</definedName>
    <definedName name="wrn.Wkp._.PreStock._.Dividend." hidden="1">{"Wkp PreStock Dividend",#N/A,FALSE,"Cap Struct WPs"}</definedName>
    <definedName name="wrn.Wkp._.STerm._.Debt." hidden="1">{"Wkp STerm Debt",#N/A,FALSE,"Cap Struct WPs"}</definedName>
    <definedName name="wrn.Wkp._.Unamort._.Debt._.Exp." hidden="1">{"Wkp Unamort Debt Exp",#N/A,FALSE,"Cap Struct WPs"}</definedName>
    <definedName name="wrn.Wkp._.Unamort._.PreStock._.Exp." hidden="1">{"Wkp Unamort PreStock Exp",#N/A,FALSE,"Cap Struct WPs"}</definedName>
    <definedName name="XALLDOMESTIC">'[14]Info Page'!$I$7</definedName>
    <definedName name="YTD" localSheetId="4">#REF!</definedName>
    <definedName name="YTD" localSheetId="5">#REF!</definedName>
    <definedName name="YTD" localSheetId="8">#REF!</definedName>
    <definedName name="YTD">#REF!</definedName>
  </definedNames>
  <calcPr calcId="145621"/>
</workbook>
</file>

<file path=xl/calcChain.xml><?xml version="1.0" encoding="utf-8"?>
<calcChain xmlns="http://schemas.openxmlformats.org/spreadsheetml/2006/main">
  <c r="K38" i="16" l="1"/>
  <c r="K39" i="16"/>
  <c r="H10" i="20" l="1"/>
  <c r="H13" i="20"/>
  <c r="B9" i="20"/>
  <c r="C9" i="20" s="1"/>
  <c r="D9" i="20" l="1"/>
  <c r="B12" i="20"/>
  <c r="B15" i="20" s="1"/>
  <c r="B20" i="20" s="1"/>
  <c r="B22" i="20" s="1"/>
  <c r="B24" i="20" s="1"/>
  <c r="F9" i="20"/>
  <c r="H9" i="20" s="1"/>
  <c r="D10" i="20"/>
  <c r="B22" i="15"/>
  <c r="B23" i="15"/>
  <c r="F22" i="15"/>
  <c r="F23" i="15"/>
  <c r="E22" i="15"/>
  <c r="E23" i="15"/>
  <c r="C22" i="15"/>
  <c r="C23" i="15"/>
  <c r="F12" i="20" l="1"/>
  <c r="F15" i="20" s="1"/>
  <c r="F20" i="20" s="1"/>
  <c r="F22" i="20" s="1"/>
  <c r="F24" i="20" s="1"/>
  <c r="G9" i="20"/>
  <c r="B26" i="20"/>
  <c r="B16" i="20"/>
  <c r="B17" i="20" s="1"/>
  <c r="F16" i="20" l="1"/>
  <c r="F17" i="20" s="1"/>
  <c r="F26" i="20"/>
  <c r="C17" i="19" l="1"/>
  <c r="D17" i="19"/>
  <c r="E17" i="19"/>
  <c r="F17" i="19"/>
  <c r="G17" i="19"/>
  <c r="H17" i="19"/>
  <c r="I17" i="19"/>
  <c r="J17" i="19"/>
  <c r="B17" i="19"/>
  <c r="N5" i="14" l="1"/>
  <c r="M5" i="14"/>
  <c r="J13" i="8"/>
  <c r="I13" i="8"/>
  <c r="H13" i="8"/>
  <c r="B13" i="8"/>
  <c r="E13" i="8"/>
  <c r="C10" i="19"/>
  <c r="C12" i="19" s="1"/>
  <c r="D10" i="19"/>
  <c r="D12" i="19" s="1"/>
  <c r="E10" i="19"/>
  <c r="E12" i="19" s="1"/>
  <c r="F10" i="19"/>
  <c r="F12" i="19" s="1"/>
  <c r="G10" i="19"/>
  <c r="G12" i="19" s="1"/>
  <c r="H10" i="19"/>
  <c r="H12" i="19" s="1"/>
  <c r="I10" i="19"/>
  <c r="I12" i="19" s="1"/>
  <c r="J10" i="19"/>
  <c r="J12" i="19" s="1"/>
  <c r="C17" i="18"/>
  <c r="D17" i="18"/>
  <c r="E17" i="18"/>
  <c r="F17" i="18"/>
  <c r="G17" i="18"/>
  <c r="H17" i="18"/>
  <c r="I17" i="18"/>
  <c r="J17" i="18"/>
  <c r="B17" i="18"/>
  <c r="C10" i="18"/>
  <c r="C12" i="18" s="1"/>
  <c r="D10" i="18"/>
  <c r="D12" i="18" s="1"/>
  <c r="E10" i="18"/>
  <c r="E12" i="18" s="1"/>
  <c r="F10" i="18"/>
  <c r="F12" i="18" s="1"/>
  <c r="G10" i="18"/>
  <c r="G12" i="18" s="1"/>
  <c r="H10" i="18"/>
  <c r="H12" i="18" s="1"/>
  <c r="I10" i="18"/>
  <c r="I12" i="18" s="1"/>
  <c r="J10" i="18"/>
  <c r="J12" i="18" s="1"/>
  <c r="B10" i="18"/>
  <c r="B12" i="18" s="1"/>
  <c r="B10" i="19"/>
  <c r="B12" i="19" s="1"/>
  <c r="J23" i="19" l="1"/>
  <c r="I23" i="19"/>
  <c r="H23" i="19"/>
  <c r="G23" i="19"/>
  <c r="F23" i="19"/>
  <c r="E23" i="19"/>
  <c r="D23" i="19"/>
  <c r="C23" i="19"/>
  <c r="B23" i="19"/>
  <c r="J22" i="19"/>
  <c r="I22" i="19"/>
  <c r="H22" i="19"/>
  <c r="G22" i="19"/>
  <c r="F22" i="19"/>
  <c r="E22" i="19"/>
  <c r="D22" i="19"/>
  <c r="C22" i="19"/>
  <c r="B22" i="19"/>
  <c r="J21" i="19"/>
  <c r="I21" i="19"/>
  <c r="H21" i="19"/>
  <c r="G21" i="19"/>
  <c r="F21" i="19"/>
  <c r="E21" i="19"/>
  <c r="D21" i="19"/>
  <c r="C21" i="19"/>
  <c r="B21" i="19"/>
  <c r="J20" i="19"/>
  <c r="I20" i="19"/>
  <c r="H20" i="19"/>
  <c r="G20" i="19"/>
  <c r="F20" i="19"/>
  <c r="E20" i="19"/>
  <c r="D20" i="19"/>
  <c r="L20" i="19" s="1"/>
  <c r="M20" i="19" s="1"/>
  <c r="C20" i="19"/>
  <c r="B20" i="19"/>
  <c r="N40" i="16"/>
  <c r="M40" i="16"/>
  <c r="O39" i="16"/>
  <c r="P39" i="16" s="1"/>
  <c r="Q39" i="16" s="1"/>
  <c r="R39" i="16" s="1"/>
  <c r="O38" i="16"/>
  <c r="P38" i="16" s="1"/>
  <c r="I13" i="13"/>
  <c r="H13" i="13"/>
  <c r="R13" i="13"/>
  <c r="Q13" i="13"/>
  <c r="P13" i="13"/>
  <c r="E13" i="13"/>
  <c r="B13" i="13"/>
  <c r="B13" i="1"/>
  <c r="E13" i="1"/>
  <c r="R13" i="1"/>
  <c r="Q13" i="1"/>
  <c r="P13" i="1"/>
  <c r="H13" i="1"/>
  <c r="J11" i="1"/>
  <c r="J13" i="1" s="1"/>
  <c r="I11" i="1"/>
  <c r="I13" i="1" s="1"/>
  <c r="O8" i="16"/>
  <c r="C20" i="18"/>
  <c r="D20" i="18"/>
  <c r="E20" i="18"/>
  <c r="F20" i="18"/>
  <c r="G20" i="18"/>
  <c r="H20" i="18"/>
  <c r="I20" i="18"/>
  <c r="J20" i="18"/>
  <c r="C21" i="18"/>
  <c r="D21" i="18"/>
  <c r="L21" i="18" s="1"/>
  <c r="M21" i="18" s="1"/>
  <c r="N21" i="18" s="1"/>
  <c r="E21" i="18"/>
  <c r="F21" i="18"/>
  <c r="G21" i="18"/>
  <c r="H21" i="18"/>
  <c r="I21" i="18"/>
  <c r="J21" i="18"/>
  <c r="C22" i="18"/>
  <c r="D22" i="18"/>
  <c r="E22" i="18"/>
  <c r="F22" i="18"/>
  <c r="G22" i="18"/>
  <c r="Q6" i="13" s="1"/>
  <c r="H22" i="18"/>
  <c r="I22" i="18"/>
  <c r="J22" i="18"/>
  <c r="R6" i="13" s="1"/>
  <c r="C23" i="18"/>
  <c r="D23" i="18"/>
  <c r="L23" i="18" s="1"/>
  <c r="M23" i="18" s="1"/>
  <c r="N23" i="18" s="1"/>
  <c r="E23" i="18"/>
  <c r="F23" i="18"/>
  <c r="G23" i="18"/>
  <c r="Q5" i="13" s="1"/>
  <c r="H23" i="18"/>
  <c r="I23" i="18"/>
  <c r="J23" i="18"/>
  <c r="R5" i="1" s="1"/>
  <c r="C24" i="18"/>
  <c r="C25" i="18" s="1"/>
  <c r="D24" i="18"/>
  <c r="D25" i="18" s="1"/>
  <c r="E24" i="18"/>
  <c r="E25" i="18" s="1"/>
  <c r="F24" i="18"/>
  <c r="F25" i="18" s="1"/>
  <c r="G24" i="18"/>
  <c r="G25" i="18" s="1"/>
  <c r="H24" i="18"/>
  <c r="H25" i="18" s="1"/>
  <c r="I24" i="18"/>
  <c r="I25" i="18" s="1"/>
  <c r="J24" i="18"/>
  <c r="J25" i="18" s="1"/>
  <c r="B23" i="18"/>
  <c r="B22" i="18"/>
  <c r="B21" i="18"/>
  <c r="B20" i="18"/>
  <c r="L23" i="19" l="1"/>
  <c r="M23" i="19" s="1"/>
  <c r="N23" i="19" s="1"/>
  <c r="O23" i="19"/>
  <c r="P23" i="19" s="1"/>
  <c r="Q23" i="19" s="1"/>
  <c r="R23" i="19" s="1"/>
  <c r="S23" i="19" s="1"/>
  <c r="T23" i="19" s="1"/>
  <c r="U23" i="19" s="1"/>
  <c r="U30" i="19" s="1"/>
  <c r="L22" i="18"/>
  <c r="M22" i="18" s="1"/>
  <c r="N22" i="18" s="1"/>
  <c r="I6" i="13"/>
  <c r="I5" i="1"/>
  <c r="I5" i="13"/>
  <c r="P6" i="8"/>
  <c r="P6" i="14"/>
  <c r="E6" i="14" s="1"/>
  <c r="E5" i="14" s="1"/>
  <c r="P5" i="14"/>
  <c r="P5" i="8"/>
  <c r="R6" i="8"/>
  <c r="R6" i="14"/>
  <c r="I6" i="14"/>
  <c r="I6" i="8"/>
  <c r="H6" i="14"/>
  <c r="H6" i="8"/>
  <c r="B24" i="19"/>
  <c r="B25" i="19" s="1"/>
  <c r="F24" i="19"/>
  <c r="F25" i="19" s="1"/>
  <c r="J24" i="19"/>
  <c r="J25" i="19" s="1"/>
  <c r="J6" i="8"/>
  <c r="J6" i="14"/>
  <c r="O21" i="19"/>
  <c r="P21" i="19" s="1"/>
  <c r="Q21" i="19" s="1"/>
  <c r="H5" i="14"/>
  <c r="H5" i="8"/>
  <c r="Q6" i="14"/>
  <c r="Q6" i="8"/>
  <c r="H6" i="1"/>
  <c r="I6" i="1"/>
  <c r="J5" i="13"/>
  <c r="J6" i="13"/>
  <c r="Q6" i="1"/>
  <c r="L21" i="19"/>
  <c r="M21" i="19" s="1"/>
  <c r="N21" i="19" s="1"/>
  <c r="C24" i="19"/>
  <c r="C25" i="19" s="1"/>
  <c r="R21" i="19"/>
  <c r="S21" i="19" s="1"/>
  <c r="T21" i="19" s="1"/>
  <c r="U21" i="19" s="1"/>
  <c r="D24" i="19"/>
  <c r="D25" i="19" s="1"/>
  <c r="O20" i="19"/>
  <c r="P20" i="19" s="1"/>
  <c r="Q20" i="19" s="1"/>
  <c r="G24" i="19"/>
  <c r="G25" i="19" s="1"/>
  <c r="H24" i="19"/>
  <c r="H25" i="19" s="1"/>
  <c r="E24" i="19"/>
  <c r="E25" i="19" s="1"/>
  <c r="I24" i="19"/>
  <c r="I25" i="19" s="1"/>
  <c r="L20" i="18"/>
  <c r="M20" i="18" s="1"/>
  <c r="N20" i="18" s="1"/>
  <c r="O22" i="18"/>
  <c r="P22" i="18" s="1"/>
  <c r="Q22" i="18" s="1"/>
  <c r="R22" i="18" s="1"/>
  <c r="S22" i="18" s="1"/>
  <c r="T22" i="18" s="1"/>
  <c r="U22" i="18" s="1"/>
  <c r="U29" i="18" s="1"/>
  <c r="J6" i="1"/>
  <c r="R5" i="13"/>
  <c r="P6" i="13"/>
  <c r="O20" i="18"/>
  <c r="P20" i="18" s="1"/>
  <c r="Q20" i="18" s="1"/>
  <c r="R20" i="18" s="1"/>
  <c r="S20" i="18" s="1"/>
  <c r="O23" i="18"/>
  <c r="P23" i="18" s="1"/>
  <c r="Q23" i="18" s="1"/>
  <c r="R23" i="18" s="1"/>
  <c r="S23" i="18" s="1"/>
  <c r="T23" i="18" s="1"/>
  <c r="U23" i="18" s="1"/>
  <c r="U30" i="18" s="1"/>
  <c r="J5" i="1"/>
  <c r="P5" i="1"/>
  <c r="H6" i="13"/>
  <c r="O21" i="18"/>
  <c r="P21" i="18" s="1"/>
  <c r="Q21" i="18" s="1"/>
  <c r="R21" i="18" s="1"/>
  <c r="S21" i="18" s="1"/>
  <c r="T21" i="18" s="1"/>
  <c r="U21" i="18" s="1"/>
  <c r="P6" i="1"/>
  <c r="R6" i="1"/>
  <c r="P5" i="13"/>
  <c r="H5" i="1"/>
  <c r="Q5" i="1"/>
  <c r="H5" i="13"/>
  <c r="O40" i="16"/>
  <c r="N20" i="19"/>
  <c r="L22" i="19"/>
  <c r="M22" i="19" s="1"/>
  <c r="N22" i="19" s="1"/>
  <c r="O22" i="19"/>
  <c r="P22" i="19" s="1"/>
  <c r="Q22" i="19" s="1"/>
  <c r="R22" i="19" s="1"/>
  <c r="S22" i="19" s="1"/>
  <c r="T22" i="19" s="1"/>
  <c r="U22" i="19" s="1"/>
  <c r="U29" i="19" s="1"/>
  <c r="P40" i="16"/>
  <c r="Q38" i="16"/>
  <c r="R44" i="16"/>
  <c r="S39" i="16"/>
  <c r="O9" i="16"/>
  <c r="P9" i="16" s="1"/>
  <c r="Q9" i="16" s="1"/>
  <c r="R9" i="16" s="1"/>
  <c r="R14" i="16" s="1"/>
  <c r="M10" i="16"/>
  <c r="P8" i="16"/>
  <c r="N10" i="16"/>
  <c r="B24" i="18"/>
  <c r="B25" i="18" s="1"/>
  <c r="U33" i="18" l="1"/>
  <c r="G10" i="20"/>
  <c r="U33" i="19"/>
  <c r="U34" i="19" s="1"/>
  <c r="H11" i="20"/>
  <c r="H12" i="20" s="1"/>
  <c r="H15" i="20" s="1"/>
  <c r="H20" i="20" s="1"/>
  <c r="H22" i="20" s="1"/>
  <c r="H24" i="20" s="1"/>
  <c r="H28" i="20" s="1"/>
  <c r="G11" i="20"/>
  <c r="C10" i="20"/>
  <c r="C11" i="20"/>
  <c r="D11" i="20"/>
  <c r="D12" i="20" s="1"/>
  <c r="L6" i="14"/>
  <c r="N6" i="14"/>
  <c r="M24" i="18"/>
  <c r="L5" i="13"/>
  <c r="M6" i="14"/>
  <c r="L24" i="19"/>
  <c r="L5" i="14"/>
  <c r="N24" i="18"/>
  <c r="L24" i="18"/>
  <c r="R24" i="18"/>
  <c r="Q24" i="18"/>
  <c r="M24" i="19"/>
  <c r="V23" i="19"/>
  <c r="V30" i="19" s="1"/>
  <c r="V21" i="19"/>
  <c r="V28" i="19" s="1"/>
  <c r="U28" i="19"/>
  <c r="T20" i="18"/>
  <c r="S24" i="18"/>
  <c r="V21" i="18"/>
  <c r="U28" i="18"/>
  <c r="V23" i="18"/>
  <c r="V22" i="18"/>
  <c r="P24" i="18"/>
  <c r="O24" i="18"/>
  <c r="O24" i="19"/>
  <c r="R20" i="19"/>
  <c r="Q24" i="19"/>
  <c r="N24" i="19"/>
  <c r="V22" i="19"/>
  <c r="V29" i="19" s="1"/>
  <c r="P24" i="19"/>
  <c r="R38" i="16"/>
  <c r="Q40" i="16"/>
  <c r="S44" i="16"/>
  <c r="T39" i="16"/>
  <c r="S9" i="16"/>
  <c r="S14" i="16" s="1"/>
  <c r="Q8" i="16"/>
  <c r="M11" i="1"/>
  <c r="M13" i="1" s="1"/>
  <c r="G12" i="20" l="1"/>
  <c r="G15" i="20" s="1"/>
  <c r="G20" i="20" s="1"/>
  <c r="G22" i="20" s="1"/>
  <c r="G24" i="20" s="1"/>
  <c r="V33" i="19"/>
  <c r="V34" i="19" s="1"/>
  <c r="H26" i="20"/>
  <c r="C22" i="14" s="1"/>
  <c r="H16" i="20"/>
  <c r="H17" i="20" s="1"/>
  <c r="C12" i="20"/>
  <c r="W21" i="19"/>
  <c r="W28" i="19" s="1"/>
  <c r="W23" i="19"/>
  <c r="W30" i="19" s="1"/>
  <c r="W22" i="18"/>
  <c r="V29" i="18"/>
  <c r="W21" i="18"/>
  <c r="V28" i="18"/>
  <c r="W23" i="18"/>
  <c r="V30" i="18"/>
  <c r="V33" i="18" s="1"/>
  <c r="U20" i="18"/>
  <c r="T24" i="18"/>
  <c r="W22" i="19"/>
  <c r="W29" i="19" s="1"/>
  <c r="R24" i="19"/>
  <c r="S20" i="19"/>
  <c r="T44" i="16"/>
  <c r="U39" i="16"/>
  <c r="R43" i="16"/>
  <c r="R40" i="16"/>
  <c r="S38" i="16"/>
  <c r="T9" i="16"/>
  <c r="R8" i="16"/>
  <c r="R13" i="16" s="1"/>
  <c r="J55" i="16"/>
  <c r="J53" i="16"/>
  <c r="K41" i="16"/>
  <c r="K43" i="16" s="1"/>
  <c r="J40" i="16"/>
  <c r="J38" i="16"/>
  <c r="J8" i="16"/>
  <c r="J23" i="16"/>
  <c r="J25" i="16"/>
  <c r="K56" i="16"/>
  <c r="K58" i="16" s="1"/>
  <c r="H56" i="16"/>
  <c r="H58" i="16" s="1"/>
  <c r="G56" i="16"/>
  <c r="G58" i="16" s="1"/>
  <c r="F56" i="16"/>
  <c r="F58" i="16" s="1"/>
  <c r="E56" i="16"/>
  <c r="E58" i="16" s="1"/>
  <c r="D56" i="16"/>
  <c r="D58" i="16" s="1"/>
  <c r="C56" i="16"/>
  <c r="C58" i="16" s="1"/>
  <c r="B56" i="16"/>
  <c r="B58" i="16" s="1"/>
  <c r="H41" i="16"/>
  <c r="H43" i="16" s="1"/>
  <c r="G41" i="16"/>
  <c r="G43" i="16" s="1"/>
  <c r="F41" i="16"/>
  <c r="F43" i="16" s="1"/>
  <c r="E41" i="16"/>
  <c r="E43" i="16" s="1"/>
  <c r="D41" i="16"/>
  <c r="D43" i="16" s="1"/>
  <c r="C41" i="16"/>
  <c r="C43" i="16" s="1"/>
  <c r="B41" i="16"/>
  <c r="B43" i="16" s="1"/>
  <c r="K26" i="16"/>
  <c r="K28" i="16" s="1"/>
  <c r="H26" i="16"/>
  <c r="H28" i="16" s="1"/>
  <c r="G26" i="16"/>
  <c r="G28" i="16" s="1"/>
  <c r="F26" i="16"/>
  <c r="F28" i="16" s="1"/>
  <c r="E26" i="16"/>
  <c r="E28" i="16" s="1"/>
  <c r="D26" i="16"/>
  <c r="D28" i="16" s="1"/>
  <c r="C26" i="16"/>
  <c r="C28" i="16" s="1"/>
  <c r="B26" i="16"/>
  <c r="B28" i="16" s="1"/>
  <c r="K8" i="16"/>
  <c r="H11" i="16"/>
  <c r="H13" i="16" s="1"/>
  <c r="G11" i="16"/>
  <c r="F11" i="16"/>
  <c r="F13" i="16" s="1"/>
  <c r="E11" i="16"/>
  <c r="E13" i="16" s="1"/>
  <c r="D11" i="16"/>
  <c r="D13" i="16" s="1"/>
  <c r="C11" i="16"/>
  <c r="C13" i="16" s="1"/>
  <c r="B11" i="16"/>
  <c r="B13" i="16" s="1"/>
  <c r="J10" i="16"/>
  <c r="G16" i="20" l="1"/>
  <c r="G17" i="20" s="1"/>
  <c r="G28" i="20"/>
  <c r="G26" i="20"/>
  <c r="W33" i="19"/>
  <c r="W34" i="19" s="1"/>
  <c r="K11" i="16"/>
  <c r="K13" i="16" s="1"/>
  <c r="C13" i="20"/>
  <c r="C15" i="20" s="1"/>
  <c r="C20" i="20" s="1"/>
  <c r="C22" i="20" s="1"/>
  <c r="C24" i="20" s="1"/>
  <c r="X21" i="19"/>
  <c r="X28" i="19" s="1"/>
  <c r="X23" i="19"/>
  <c r="X30" i="19" s="1"/>
  <c r="X23" i="18"/>
  <c r="W30" i="18"/>
  <c r="X21" i="18"/>
  <c r="W28" i="18"/>
  <c r="U27" i="18"/>
  <c r="V20" i="18"/>
  <c r="U24" i="18"/>
  <c r="X22" i="18"/>
  <c r="W29" i="18"/>
  <c r="U9" i="16"/>
  <c r="U14" i="16" s="1"/>
  <c r="T14" i="16"/>
  <c r="T20" i="19"/>
  <c r="S24" i="19"/>
  <c r="X22" i="19"/>
  <c r="X29" i="19" s="1"/>
  <c r="Y23" i="19"/>
  <c r="Y30" i="19" s="1"/>
  <c r="R45" i="16"/>
  <c r="V39" i="16"/>
  <c r="U44" i="16"/>
  <c r="T38" i="16"/>
  <c r="S43" i="16"/>
  <c r="S45" i="16" s="1"/>
  <c r="S40" i="16"/>
  <c r="G13" i="16"/>
  <c r="S8" i="16"/>
  <c r="S13" i="16" s="1"/>
  <c r="J56" i="16"/>
  <c r="J58" i="16" s="1"/>
  <c r="J41" i="16"/>
  <c r="J43" i="16" s="1"/>
  <c r="J11" i="16"/>
  <c r="J13" i="16" s="1"/>
  <c r="J26" i="16"/>
  <c r="J28" i="16" s="1"/>
  <c r="F13" i="15"/>
  <c r="F33" i="15" s="1"/>
  <c r="C13" i="15"/>
  <c r="C33" i="15" s="1"/>
  <c r="Y21" i="19" l="1"/>
  <c r="Y28" i="19" s="1"/>
  <c r="C22" i="13"/>
  <c r="X33" i="19"/>
  <c r="X34" i="19" s="1"/>
  <c r="W33" i="18"/>
  <c r="C16" i="20"/>
  <c r="C17" i="20" s="1"/>
  <c r="C28" i="20"/>
  <c r="C26" i="20"/>
  <c r="V9" i="16"/>
  <c r="V14" i="16" s="1"/>
  <c r="U31" i="18"/>
  <c r="Y23" i="18"/>
  <c r="X30" i="18"/>
  <c r="Y22" i="18"/>
  <c r="X29" i="18"/>
  <c r="Y21" i="18"/>
  <c r="X28" i="18"/>
  <c r="V27" i="18"/>
  <c r="V31" i="18" s="1"/>
  <c r="W20" i="18"/>
  <c r="V24" i="18"/>
  <c r="Y22" i="19"/>
  <c r="Y29" i="19" s="1"/>
  <c r="Y33" i="19" s="1"/>
  <c r="Y34" i="19" s="1"/>
  <c r="Z23" i="19"/>
  <c r="Z30" i="19" s="1"/>
  <c r="U20" i="19"/>
  <c r="U27" i="19" s="1"/>
  <c r="T24" i="19"/>
  <c r="V44" i="16"/>
  <c r="W39" i="16"/>
  <c r="T40" i="16"/>
  <c r="U38" i="16"/>
  <c r="T43" i="16"/>
  <c r="T45" i="16" s="1"/>
  <c r="O10" i="16"/>
  <c r="T8" i="16"/>
  <c r="T13" i="16" s="1"/>
  <c r="Z21" i="19" l="1"/>
  <c r="Z28" i="19" s="1"/>
  <c r="C22" i="1"/>
  <c r="X33" i="18"/>
  <c r="X34" i="18" s="1"/>
  <c r="X35" i="18" s="1"/>
  <c r="W9" i="16"/>
  <c r="W14" i="16" s="1"/>
  <c r="U31" i="19"/>
  <c r="Z21" i="18"/>
  <c r="Y28" i="18"/>
  <c r="Z23" i="18"/>
  <c r="Y30" i="18"/>
  <c r="W27" i="18"/>
  <c r="W31" i="18" s="1"/>
  <c r="W24" i="18"/>
  <c r="X20" i="18"/>
  <c r="Z22" i="18"/>
  <c r="Y29" i="18"/>
  <c r="AA23" i="19"/>
  <c r="AA30" i="19" s="1"/>
  <c r="Z22" i="19"/>
  <c r="Z29" i="19" s="1"/>
  <c r="Z33" i="19" s="1"/>
  <c r="Z34" i="19" s="1"/>
  <c r="V20" i="19"/>
  <c r="V27" i="19" s="1"/>
  <c r="V31" i="19" s="1"/>
  <c r="U24" i="19"/>
  <c r="X39" i="16"/>
  <c r="W44" i="16"/>
  <c r="V38" i="16"/>
  <c r="U40" i="16"/>
  <c r="U43" i="16"/>
  <c r="P10" i="16"/>
  <c r="U8" i="16"/>
  <c r="U13" i="16" s="1"/>
  <c r="J11" i="13"/>
  <c r="J13" i="13" s="1"/>
  <c r="AA21" i="19" l="1"/>
  <c r="AA28" i="19" s="1"/>
  <c r="Y33" i="18"/>
  <c r="X9" i="16"/>
  <c r="X14" i="16" s="1"/>
  <c r="X27" i="18"/>
  <c r="X31" i="18" s="1"/>
  <c r="X24" i="18"/>
  <c r="Y20" i="18"/>
  <c r="AA23" i="18"/>
  <c r="Z30" i="18"/>
  <c r="AA22" i="18"/>
  <c r="Z29" i="18"/>
  <c r="AA21" i="18"/>
  <c r="Z28" i="18"/>
  <c r="AA22" i="19"/>
  <c r="AA29" i="19" s="1"/>
  <c r="AA33" i="19" s="1"/>
  <c r="V24" i="19"/>
  <c r="W20" i="19"/>
  <c r="W27" i="19" s="1"/>
  <c r="W31" i="19" s="1"/>
  <c r="AB23" i="19"/>
  <c r="AB30" i="19" s="1"/>
  <c r="V43" i="16"/>
  <c r="V45" i="16" s="1"/>
  <c r="V40" i="16"/>
  <c r="W38" i="16"/>
  <c r="U45" i="16"/>
  <c r="X44" i="16"/>
  <c r="Y39" i="16"/>
  <c r="Q10" i="16"/>
  <c r="V8" i="16"/>
  <c r="V13" i="16" s="1"/>
  <c r="C40" i="14"/>
  <c r="B40" i="14"/>
  <c r="B22" i="14"/>
  <c r="B13" i="14"/>
  <c r="E13" i="14"/>
  <c r="R13" i="14"/>
  <c r="Q13" i="14"/>
  <c r="P13" i="14"/>
  <c r="J13" i="14"/>
  <c r="I13" i="14"/>
  <c r="H13" i="14"/>
  <c r="N11" i="14"/>
  <c r="N13" i="14" s="1"/>
  <c r="M11" i="14"/>
  <c r="M13" i="14" s="1"/>
  <c r="L11" i="14"/>
  <c r="F13" i="14"/>
  <c r="R7" i="14"/>
  <c r="R9" i="14" s="1"/>
  <c r="Q7" i="14"/>
  <c r="Q9" i="14" s="1"/>
  <c r="P7" i="14"/>
  <c r="P9" i="14" s="1"/>
  <c r="J7" i="14"/>
  <c r="J9" i="14" s="1"/>
  <c r="I7" i="14"/>
  <c r="I9" i="14" s="1"/>
  <c r="E7" i="14"/>
  <c r="H7" i="14"/>
  <c r="H9" i="14" s="1"/>
  <c r="C40" i="13"/>
  <c r="B40" i="13"/>
  <c r="B22" i="13"/>
  <c r="N11" i="13"/>
  <c r="N13" i="13" s="1"/>
  <c r="M11" i="13"/>
  <c r="M13" i="13" s="1"/>
  <c r="L11" i="13"/>
  <c r="L13" i="13" s="1"/>
  <c r="F11" i="13"/>
  <c r="F13" i="13" s="1"/>
  <c r="R7" i="13"/>
  <c r="R9" i="13" s="1"/>
  <c r="Q7" i="13"/>
  <c r="Q9" i="13" s="1"/>
  <c r="P7" i="13"/>
  <c r="P9" i="13" s="1"/>
  <c r="J7" i="13"/>
  <c r="J9" i="13" s="1"/>
  <c r="N6" i="13"/>
  <c r="M6" i="13"/>
  <c r="L6" i="13"/>
  <c r="E6" i="13"/>
  <c r="E5" i="13" s="1"/>
  <c r="E7" i="13" s="1"/>
  <c r="E9" i="13" s="1"/>
  <c r="N5" i="13"/>
  <c r="I7" i="13"/>
  <c r="I9" i="13" s="1"/>
  <c r="H7" i="13"/>
  <c r="H9" i="13" s="1"/>
  <c r="AB21" i="19" l="1"/>
  <c r="AB28" i="19" s="1"/>
  <c r="B45" i="14"/>
  <c r="C45" i="14"/>
  <c r="B45" i="13"/>
  <c r="C45" i="13"/>
  <c r="AA34" i="19"/>
  <c r="Z33" i="18"/>
  <c r="Y9" i="16"/>
  <c r="Y14" i="16" s="1"/>
  <c r="E9" i="14"/>
  <c r="E15" i="14" s="1"/>
  <c r="E16" i="14" s="1"/>
  <c r="E17" i="14" s="1"/>
  <c r="E21" i="14" s="1"/>
  <c r="E34" i="14" s="1"/>
  <c r="E37" i="14" s="1"/>
  <c r="AB21" i="18"/>
  <c r="AA28" i="18"/>
  <c r="AB23" i="18"/>
  <c r="AA30" i="18"/>
  <c r="Y27" i="18"/>
  <c r="Z20" i="18"/>
  <c r="Y24" i="18"/>
  <c r="AB22" i="18"/>
  <c r="AA29" i="18"/>
  <c r="X20" i="19"/>
  <c r="X27" i="19" s="1"/>
  <c r="X31" i="19" s="1"/>
  <c r="W24" i="19"/>
  <c r="AB22" i="19"/>
  <c r="AB29" i="19" s="1"/>
  <c r="AB33" i="19" s="1"/>
  <c r="AB34" i="19" s="1"/>
  <c r="AC23" i="19"/>
  <c r="AC30" i="19" s="1"/>
  <c r="AC21" i="19"/>
  <c r="AC28" i="19" s="1"/>
  <c r="Z39" i="16"/>
  <c r="Y44" i="16"/>
  <c r="X38" i="16"/>
  <c r="W43" i="16"/>
  <c r="W40" i="16"/>
  <c r="R10" i="16"/>
  <c r="R15" i="16"/>
  <c r="W8" i="16"/>
  <c r="W13" i="16" s="1"/>
  <c r="Z9" i="16"/>
  <c r="P15" i="14"/>
  <c r="P17" i="14" s="1"/>
  <c r="J15" i="14"/>
  <c r="J17" i="14" s="1"/>
  <c r="B6" i="14"/>
  <c r="B6" i="13"/>
  <c r="E15" i="13"/>
  <c r="E16" i="13" s="1"/>
  <c r="E17" i="13" s="1"/>
  <c r="E21" i="13" s="1"/>
  <c r="E34" i="13" s="1"/>
  <c r="E37" i="13" s="1"/>
  <c r="R15" i="13"/>
  <c r="R17" i="13" s="1"/>
  <c r="M7" i="14"/>
  <c r="N7" i="13"/>
  <c r="N9" i="13" s="1"/>
  <c r="J15" i="13"/>
  <c r="J17" i="13" s="1"/>
  <c r="I15" i="13"/>
  <c r="I17" i="13" s="1"/>
  <c r="R15" i="14"/>
  <c r="R17" i="14" s="1"/>
  <c r="H15" i="14"/>
  <c r="H17" i="14" s="1"/>
  <c r="Q15" i="14"/>
  <c r="Q17" i="14" s="1"/>
  <c r="N7" i="14"/>
  <c r="I15" i="14"/>
  <c r="I17" i="14" s="1"/>
  <c r="P15" i="13"/>
  <c r="P17" i="13" s="1"/>
  <c r="Q15" i="13"/>
  <c r="Q17" i="13" s="1"/>
  <c r="H15" i="13"/>
  <c r="H17" i="13" s="1"/>
  <c r="L13" i="14"/>
  <c r="M5" i="13"/>
  <c r="M7" i="13" s="1"/>
  <c r="M9" i="13" s="1"/>
  <c r="AA33" i="18" l="1"/>
  <c r="M9" i="14"/>
  <c r="M15" i="14" s="1"/>
  <c r="M17" i="14" s="1"/>
  <c r="N9" i="14"/>
  <c r="N15" i="14" s="1"/>
  <c r="N17" i="14" s="1"/>
  <c r="AC22" i="18"/>
  <c r="AB29" i="18"/>
  <c r="AC23" i="18"/>
  <c r="AB30" i="18"/>
  <c r="Z27" i="18"/>
  <c r="Z31" i="18" s="1"/>
  <c r="Z24" i="18"/>
  <c r="AA20" i="18"/>
  <c r="Y31" i="18"/>
  <c r="AC21" i="18"/>
  <c r="AB28" i="18"/>
  <c r="AA9" i="16"/>
  <c r="Z14" i="16"/>
  <c r="AC22" i="19"/>
  <c r="AC29" i="19" s="1"/>
  <c r="AC33" i="19" s="1"/>
  <c r="AC34" i="19" s="1"/>
  <c r="Y20" i="19"/>
  <c r="Y27" i="19" s="1"/>
  <c r="X24" i="19"/>
  <c r="AD21" i="19"/>
  <c r="AD28" i="19" s="1"/>
  <c r="AD23" i="19"/>
  <c r="AD30" i="19" s="1"/>
  <c r="X40" i="16"/>
  <c r="X43" i="16"/>
  <c r="X45" i="16" s="1"/>
  <c r="Y38" i="16"/>
  <c r="W45" i="16"/>
  <c r="Z44" i="16"/>
  <c r="AA39" i="16"/>
  <c r="S10" i="16"/>
  <c r="S15" i="16"/>
  <c r="X8" i="16"/>
  <c r="X13" i="16" s="1"/>
  <c r="L7" i="14"/>
  <c r="B5" i="14"/>
  <c r="B7" i="14" s="1"/>
  <c r="N15" i="13"/>
  <c r="N17" i="13" s="1"/>
  <c r="M15" i="13"/>
  <c r="M17" i="13" s="1"/>
  <c r="B5" i="13"/>
  <c r="B7" i="13" s="1"/>
  <c r="L7" i="13"/>
  <c r="L9" i="13" s="1"/>
  <c r="AB33" i="18" l="1"/>
  <c r="B9" i="14"/>
  <c r="B15" i="14" s="1"/>
  <c r="B17" i="14" s="1"/>
  <c r="L9" i="14"/>
  <c r="L15" i="14" s="1"/>
  <c r="L17" i="14" s="1"/>
  <c r="Y31" i="19"/>
  <c r="AA27" i="18"/>
  <c r="AA24" i="18"/>
  <c r="AB20" i="18"/>
  <c r="AC30" i="18"/>
  <c r="AD23" i="18"/>
  <c r="AD30" i="18" s="1"/>
  <c r="AD21" i="18"/>
  <c r="AC28" i="18"/>
  <c r="AD22" i="18"/>
  <c r="AC29" i="18"/>
  <c r="AB9" i="16"/>
  <c r="AA14" i="16"/>
  <c r="AE23" i="19"/>
  <c r="AE30" i="19" s="1"/>
  <c r="AD22" i="19"/>
  <c r="AD29" i="19" s="1"/>
  <c r="AD33" i="19" s="1"/>
  <c r="AD34" i="19" s="1"/>
  <c r="AE21" i="19"/>
  <c r="AE28" i="19" s="1"/>
  <c r="Z20" i="19"/>
  <c r="Z27" i="19" s="1"/>
  <c r="Z31" i="19" s="1"/>
  <c r="Y24" i="19"/>
  <c r="B9" i="13"/>
  <c r="B15" i="13" s="1"/>
  <c r="B17" i="13" s="1"/>
  <c r="B19" i="13" s="1"/>
  <c r="B21" i="13" s="1"/>
  <c r="AA44" i="16"/>
  <c r="AB39" i="16"/>
  <c r="Z38" i="16"/>
  <c r="Y43" i="16"/>
  <c r="Y45" i="16" s="1"/>
  <c r="Y40" i="16"/>
  <c r="T10" i="16"/>
  <c r="T15" i="16"/>
  <c r="Y8" i="16"/>
  <c r="Y13" i="16" s="1"/>
  <c r="C13" i="14"/>
  <c r="L15" i="13"/>
  <c r="L17" i="13" s="1"/>
  <c r="B19" i="14" l="1"/>
  <c r="B21" i="14" s="1"/>
  <c r="B23" i="13"/>
  <c r="B25" i="13" s="1"/>
  <c r="AC33" i="18"/>
  <c r="AE23" i="18"/>
  <c r="AF23" i="18" s="1"/>
  <c r="AE21" i="18"/>
  <c r="AD28" i="18"/>
  <c r="AB27" i="18"/>
  <c r="AB31" i="18" s="1"/>
  <c r="AC20" i="18"/>
  <c r="AB24" i="18"/>
  <c r="AE22" i="18"/>
  <c r="AD29" i="18"/>
  <c r="AD33" i="18" s="1"/>
  <c r="AA31" i="18"/>
  <c r="AC9" i="16"/>
  <c r="AB14" i="16"/>
  <c r="AF23" i="19"/>
  <c r="AF30" i="19" s="1"/>
  <c r="Z24" i="19"/>
  <c r="AA20" i="19"/>
  <c r="AE22" i="19"/>
  <c r="AE29" i="19" s="1"/>
  <c r="AE33" i="19" s="1"/>
  <c r="AE34" i="19" s="1"/>
  <c r="AF21" i="19"/>
  <c r="AF28" i="19" s="1"/>
  <c r="Z43" i="16"/>
  <c r="Z45" i="16" s="1"/>
  <c r="Z40" i="16"/>
  <c r="AA38" i="16"/>
  <c r="AB44" i="16"/>
  <c r="AC39" i="16"/>
  <c r="U10" i="16"/>
  <c r="U15" i="16"/>
  <c r="Z8" i="16"/>
  <c r="B23" i="14" l="1"/>
  <c r="B25" i="14" s="1"/>
  <c r="AE30" i="18"/>
  <c r="AF21" i="18"/>
  <c r="AE28" i="18"/>
  <c r="AF22" i="18"/>
  <c r="AE29" i="18"/>
  <c r="AC27" i="18"/>
  <c r="AC31" i="18" s="1"/>
  <c r="AC24" i="18"/>
  <c r="AD20" i="18"/>
  <c r="AG23" i="18"/>
  <c r="AG30" i="18" s="1"/>
  <c r="AF30" i="18"/>
  <c r="AA8" i="16"/>
  <c r="Z13" i="16"/>
  <c r="AD9" i="16"/>
  <c r="AD14" i="16" s="1"/>
  <c r="AC14" i="16"/>
  <c r="AF22" i="19"/>
  <c r="AF29" i="19" s="1"/>
  <c r="AF33" i="19" s="1"/>
  <c r="AF34" i="19" s="1"/>
  <c r="AG23" i="19"/>
  <c r="AG21" i="19"/>
  <c r="AG28" i="19" s="1"/>
  <c r="T28" i="19" s="1"/>
  <c r="AA27" i="19"/>
  <c r="AB20" i="19"/>
  <c r="AA24" i="19"/>
  <c r="AD39" i="16"/>
  <c r="AD44" i="16" s="1"/>
  <c r="AC44" i="16"/>
  <c r="AB38" i="16"/>
  <c r="AA43" i="16"/>
  <c r="AA45" i="16" s="1"/>
  <c r="AA40" i="16"/>
  <c r="V10" i="16"/>
  <c r="V15" i="16"/>
  <c r="AG30" i="19" l="1"/>
  <c r="T30" i="19" s="1"/>
  <c r="F5" i="8" s="1"/>
  <c r="AH23" i="19"/>
  <c r="AE33" i="18"/>
  <c r="C5" i="14"/>
  <c r="C5" i="8"/>
  <c r="T30" i="18"/>
  <c r="AA31" i="19"/>
  <c r="AD27" i="18"/>
  <c r="AD31" i="18" s="1"/>
  <c r="AD24" i="18"/>
  <c r="AE20" i="18"/>
  <c r="AG22" i="18"/>
  <c r="AG29" i="18" s="1"/>
  <c r="AG33" i="18" s="1"/>
  <c r="AF29" i="18"/>
  <c r="AF33" i="18" s="1"/>
  <c r="AG21" i="18"/>
  <c r="AG28" i="18" s="1"/>
  <c r="AF28" i="18"/>
  <c r="AB8" i="16"/>
  <c r="AA13" i="16"/>
  <c r="AG22" i="19"/>
  <c r="AG29" i="19" s="1"/>
  <c r="AB24" i="19"/>
  <c r="AC20" i="19"/>
  <c r="AB27" i="19"/>
  <c r="AB31" i="19" s="1"/>
  <c r="Q44" i="16"/>
  <c r="AB40" i="16"/>
  <c r="AC38" i="16"/>
  <c r="AB43" i="16"/>
  <c r="AB45" i="16" s="1"/>
  <c r="W10" i="16"/>
  <c r="W15" i="16"/>
  <c r="Q14" i="16"/>
  <c r="F5" i="14" l="1"/>
  <c r="T29" i="19"/>
  <c r="F6" i="14" s="1"/>
  <c r="AG33" i="19"/>
  <c r="F5" i="1"/>
  <c r="F5" i="13"/>
  <c r="T29" i="18"/>
  <c r="T33" i="18" s="1"/>
  <c r="T34" i="18" s="1"/>
  <c r="AE27" i="18"/>
  <c r="AE31" i="18" s="1"/>
  <c r="AE24" i="18"/>
  <c r="AF20" i="18"/>
  <c r="T28" i="18"/>
  <c r="AC8" i="16"/>
  <c r="AB13" i="16"/>
  <c r="AD20" i="19"/>
  <c r="AC24" i="19"/>
  <c r="AC27" i="19"/>
  <c r="AC31" i="19" s="1"/>
  <c r="AD38" i="16"/>
  <c r="AC40" i="16"/>
  <c r="AC43" i="16"/>
  <c r="AC45" i="16" s="1"/>
  <c r="X10" i="16"/>
  <c r="F7" i="14" l="1"/>
  <c r="F9" i="14" s="1"/>
  <c r="F15" i="14" s="1"/>
  <c r="F16" i="14" s="1"/>
  <c r="F17" i="14" s="1"/>
  <c r="F21" i="14" s="1"/>
  <c r="F34" i="14" s="1"/>
  <c r="F37" i="14" s="1"/>
  <c r="F6" i="8"/>
  <c r="AG34" i="19"/>
  <c r="T33" i="19"/>
  <c r="T34" i="19" s="1"/>
  <c r="F6" i="1"/>
  <c r="F6" i="13"/>
  <c r="F7" i="13" s="1"/>
  <c r="F9" i="13" s="1"/>
  <c r="F15" i="13" s="1"/>
  <c r="F16" i="13" s="1"/>
  <c r="F17" i="13" s="1"/>
  <c r="F21" i="13" s="1"/>
  <c r="F34" i="13" s="1"/>
  <c r="AF27" i="18"/>
  <c r="AF31" i="18" s="1"/>
  <c r="AF24" i="18"/>
  <c r="AG20" i="18"/>
  <c r="C5" i="1"/>
  <c r="C5" i="13"/>
  <c r="AD8" i="16"/>
  <c r="AD13" i="16" s="1"/>
  <c r="AC13" i="16"/>
  <c r="AD24" i="19"/>
  <c r="AD27" i="19"/>
  <c r="AD31" i="19" s="1"/>
  <c r="AE20" i="19"/>
  <c r="AD43" i="16"/>
  <c r="AD40" i="16"/>
  <c r="X15" i="16"/>
  <c r="Y10" i="16"/>
  <c r="Y15" i="16"/>
  <c r="F21" i="15" l="1"/>
  <c r="F24" i="15" s="1"/>
  <c r="F37" i="13"/>
  <c r="E21" i="15"/>
  <c r="E24" i="15" s="1"/>
  <c r="AG24" i="18"/>
  <c r="AG27" i="18"/>
  <c r="AE27" i="19"/>
  <c r="AE31" i="19" s="1"/>
  <c r="AF20" i="19"/>
  <c r="AE24" i="19"/>
  <c r="AD45" i="16"/>
  <c r="Q43" i="16"/>
  <c r="Q45" i="16" s="1"/>
  <c r="C11" i="13" s="1"/>
  <c r="C13" i="13" s="1"/>
  <c r="Z10" i="16"/>
  <c r="AG31" i="18" l="1"/>
  <c r="T27" i="18"/>
  <c r="AG20" i="19"/>
  <c r="AF24" i="19"/>
  <c r="AF27" i="19"/>
  <c r="AF31" i="19" s="1"/>
  <c r="AA10" i="16"/>
  <c r="AA15" i="16"/>
  <c r="Z15" i="16"/>
  <c r="Q13" i="16"/>
  <c r="T31" i="18" l="1"/>
  <c r="C6" i="13"/>
  <c r="C6" i="1"/>
  <c r="AG24" i="19"/>
  <c r="AG27" i="19"/>
  <c r="AB10" i="16"/>
  <c r="AB15" i="16"/>
  <c r="AG31" i="19" l="1"/>
  <c r="T27" i="19"/>
  <c r="AC10" i="16"/>
  <c r="AC15" i="16"/>
  <c r="T31" i="19" l="1"/>
  <c r="C6" i="14"/>
  <c r="C6" i="8"/>
  <c r="AD10" i="16"/>
  <c r="AD15" i="16" l="1"/>
  <c r="Q15" i="16"/>
  <c r="C11" i="1" s="1"/>
  <c r="C13" i="1" s="1"/>
  <c r="D22" i="9" l="1"/>
  <c r="D24" i="9" s="1"/>
  <c r="E24" i="9" s="1"/>
  <c r="E18" i="9"/>
  <c r="E16" i="9"/>
  <c r="E22" i="9" l="1"/>
  <c r="E28" i="9" s="1"/>
  <c r="E30" i="9" s="1"/>
  <c r="E32" i="9" s="1"/>
  <c r="E34" i="9" l="1"/>
  <c r="C40" i="8"/>
  <c r="B40" i="8"/>
  <c r="B22" i="8"/>
  <c r="R7" i="8"/>
  <c r="R9" i="8" s="1"/>
  <c r="Q7" i="8"/>
  <c r="Q9" i="8" s="1"/>
  <c r="P7" i="8"/>
  <c r="P9" i="8" s="1"/>
  <c r="J7" i="8"/>
  <c r="J9" i="8" s="1"/>
  <c r="N6" i="8"/>
  <c r="M6" i="8"/>
  <c r="L6" i="8"/>
  <c r="E6" i="8"/>
  <c r="E5" i="8" s="1"/>
  <c r="E7" i="8" s="1"/>
  <c r="E9" i="8" s="1"/>
  <c r="N5" i="8"/>
  <c r="I7" i="8"/>
  <c r="I9" i="8" s="1"/>
  <c r="H7" i="8"/>
  <c r="H9" i="8" s="1"/>
  <c r="E37" i="9" l="1"/>
  <c r="B41" i="14"/>
  <c r="B42" i="14" s="1"/>
  <c r="C26" i="8"/>
  <c r="C31" i="8" s="1"/>
  <c r="D13" i="20" s="1"/>
  <c r="D15" i="20" s="1"/>
  <c r="D20" i="20" s="1"/>
  <c r="D22" i="20" s="1"/>
  <c r="D24" i="20" s="1"/>
  <c r="D28" i="20" s="1"/>
  <c r="C26" i="14"/>
  <c r="C35" i="14" s="1"/>
  <c r="F12" i="15" s="1"/>
  <c r="F32" i="15" s="1"/>
  <c r="B41" i="1"/>
  <c r="C41" i="1" s="1"/>
  <c r="B41" i="13"/>
  <c r="C41" i="13" s="1"/>
  <c r="C42" i="13" s="1"/>
  <c r="B41" i="8"/>
  <c r="C41" i="8" s="1"/>
  <c r="C42" i="8" s="1"/>
  <c r="B6" i="8"/>
  <c r="I15" i="8"/>
  <c r="I17" i="8" s="1"/>
  <c r="N7" i="8"/>
  <c r="N9" i="8" s="1"/>
  <c r="H15" i="8"/>
  <c r="H17" i="8" s="1"/>
  <c r="E15" i="8"/>
  <c r="E16" i="8" s="1"/>
  <c r="L5" i="8"/>
  <c r="J15" i="8"/>
  <c r="J17" i="8" s="1"/>
  <c r="F7" i="8"/>
  <c r="F9" i="8" s="1"/>
  <c r="B45" i="8"/>
  <c r="C45" i="8"/>
  <c r="M5" i="8"/>
  <c r="M7" i="8" s="1"/>
  <c r="M9" i="8" s="1"/>
  <c r="C31" i="14" l="1"/>
  <c r="C41" i="14"/>
  <c r="C42" i="14" s="1"/>
  <c r="B42" i="8"/>
  <c r="B42" i="13"/>
  <c r="D16" i="20"/>
  <c r="D17" i="20" s="1"/>
  <c r="D26" i="20"/>
  <c r="C22" i="8" s="1"/>
  <c r="C7" i="13"/>
  <c r="B5" i="8"/>
  <c r="B7" i="8" s="1"/>
  <c r="L7" i="8"/>
  <c r="L9" i="8" s="1"/>
  <c r="E17" i="8"/>
  <c r="E21" i="8" s="1"/>
  <c r="E34" i="8" s="1"/>
  <c r="E37" i="8" s="1"/>
  <c r="B22" i="1"/>
  <c r="C35" i="8" l="1"/>
  <c r="C12" i="15" s="1"/>
  <c r="C32" i="15" s="1"/>
  <c r="B9" i="8"/>
  <c r="B15" i="8" s="1"/>
  <c r="B17" i="8" s="1"/>
  <c r="C9" i="13"/>
  <c r="C15" i="13" s="1"/>
  <c r="C7" i="14"/>
  <c r="B19" i="8" l="1"/>
  <c r="B21" i="8" s="1"/>
  <c r="C16" i="13"/>
  <c r="C17" i="13" s="1"/>
  <c r="C19" i="13" s="1"/>
  <c r="C21" i="13" s="1"/>
  <c r="C9" i="14"/>
  <c r="C15" i="14" s="1"/>
  <c r="C16" i="14" s="1"/>
  <c r="C17" i="14" s="1"/>
  <c r="N11" i="1"/>
  <c r="N13" i="1" s="1"/>
  <c r="C19" i="14" l="1"/>
  <c r="C21" i="14" s="1"/>
  <c r="C34" i="14" s="1"/>
  <c r="F11" i="15" s="1"/>
  <c r="F31" i="15" s="1"/>
  <c r="F34" i="15" s="1"/>
  <c r="B23" i="8"/>
  <c r="B25" i="8" s="1"/>
  <c r="C23" i="13"/>
  <c r="C25" i="13" s="1"/>
  <c r="F11" i="1"/>
  <c r="F13" i="1" s="1"/>
  <c r="E6" i="1"/>
  <c r="E5" i="1" s="1"/>
  <c r="C23" i="14" l="1"/>
  <c r="C25" i="14" s="1"/>
  <c r="C27" i="14" s="1"/>
  <c r="C29" i="14" s="1"/>
  <c r="C37" i="14"/>
  <c r="F14" i="15"/>
  <c r="F7" i="1"/>
  <c r="E7" i="1"/>
  <c r="E9" i="1" l="1"/>
  <c r="E15" i="1" s="1"/>
  <c r="E16" i="1" s="1"/>
  <c r="F9" i="1"/>
  <c r="F15" i="1" s="1"/>
  <c r="F16" i="1" l="1"/>
  <c r="F17" i="1" s="1"/>
  <c r="F21" i="1" s="1"/>
  <c r="F34" i="1" s="1"/>
  <c r="E17" i="1"/>
  <c r="E21" i="1" s="1"/>
  <c r="E34" i="1" s="1"/>
  <c r="E37" i="1" s="1"/>
  <c r="N5" i="1"/>
  <c r="I7" i="1"/>
  <c r="I9" i="1" s="1"/>
  <c r="H7" i="1"/>
  <c r="H9" i="1" s="1"/>
  <c r="R7" i="1"/>
  <c r="R9" i="1" s="1"/>
  <c r="Q7" i="1"/>
  <c r="Q9" i="1" s="1"/>
  <c r="P7" i="1"/>
  <c r="P9" i="1" s="1"/>
  <c r="J7" i="1"/>
  <c r="J9" i="1" s="1"/>
  <c r="M6" i="1"/>
  <c r="N6" i="1"/>
  <c r="L6" i="1"/>
  <c r="F37" i="1" l="1"/>
  <c r="B21" i="15"/>
  <c r="B24" i="15" s="1"/>
  <c r="J15" i="1"/>
  <c r="J17" i="1" s="1"/>
  <c r="N7" i="1"/>
  <c r="B6" i="1"/>
  <c r="R15" i="1"/>
  <c r="R17" i="1" s="1"/>
  <c r="N9" i="1" l="1"/>
  <c r="N15" i="1" s="1"/>
  <c r="N17" i="1" s="1"/>
  <c r="L11" i="1"/>
  <c r="L13" i="1" s="1"/>
  <c r="M5" i="1"/>
  <c r="M7" i="1" s="1"/>
  <c r="M9" i="1" s="1"/>
  <c r="L5" i="1"/>
  <c r="Q15" i="1"/>
  <c r="Q17" i="1" s="1"/>
  <c r="P15" i="1"/>
  <c r="P17" i="1" s="1"/>
  <c r="H15" i="1"/>
  <c r="H17" i="1" s="1"/>
  <c r="L7" i="1" l="1"/>
  <c r="L9" i="1" s="1"/>
  <c r="B5" i="1"/>
  <c r="B7" i="1" s="1"/>
  <c r="B9" i="1" s="1"/>
  <c r="I15" i="1"/>
  <c r="I17" i="1" s="1"/>
  <c r="C40" i="1" l="1"/>
  <c r="C42" i="1" s="1"/>
  <c r="B40" i="1"/>
  <c r="B42" i="1" s="1"/>
  <c r="B45" i="1" l="1"/>
  <c r="C45" i="1"/>
  <c r="D22" i="6"/>
  <c r="D24" i="6" s="1"/>
  <c r="E24" i="6" s="1"/>
  <c r="E18" i="6"/>
  <c r="E16" i="6"/>
  <c r="E22" i="6" l="1"/>
  <c r="E28" i="6" s="1"/>
  <c r="E30" i="6" s="1"/>
  <c r="E32" i="6" s="1"/>
  <c r="E34" i="6" s="1"/>
  <c r="E37" i="6" l="1"/>
  <c r="B26" i="14"/>
  <c r="B31" i="14" s="1"/>
  <c r="B26" i="1"/>
  <c r="B35" i="1" s="1"/>
  <c r="B26" i="8"/>
  <c r="B31" i="8" s="1"/>
  <c r="B26" i="13"/>
  <c r="C26" i="13" s="1"/>
  <c r="L15" i="1"/>
  <c r="L17" i="1" s="1"/>
  <c r="M15" i="1"/>
  <c r="M17" i="1" s="1"/>
  <c r="B15" i="1"/>
  <c r="B17" i="1" s="1"/>
  <c r="B27" i="14" l="1"/>
  <c r="B29" i="14" s="1"/>
  <c r="B46" i="13"/>
  <c r="B47" i="13" s="1"/>
  <c r="B48" i="13" s="1"/>
  <c r="B36" i="13" s="1"/>
  <c r="B27" i="13"/>
  <c r="B29" i="13" s="1"/>
  <c r="B27" i="8"/>
  <c r="B29" i="8" s="1"/>
  <c r="B35" i="8"/>
  <c r="B34" i="8"/>
  <c r="B46" i="8"/>
  <c r="B47" i="8" s="1"/>
  <c r="B48" i="8" s="1"/>
  <c r="B36" i="8" s="1"/>
  <c r="B35" i="14"/>
  <c r="B34" i="14"/>
  <c r="B31" i="1"/>
  <c r="B46" i="14"/>
  <c r="C46" i="14" s="1"/>
  <c r="C47" i="14" s="1"/>
  <c r="C48" i="14" s="1"/>
  <c r="B35" i="13"/>
  <c r="B34" i="13"/>
  <c r="B19" i="1"/>
  <c r="B21" i="1" s="1"/>
  <c r="B34" i="1" s="1"/>
  <c r="C27" i="13"/>
  <c r="C29" i="13" s="1"/>
  <c r="C35" i="13"/>
  <c r="E12" i="15" s="1"/>
  <c r="E32" i="15" s="1"/>
  <c r="C34" i="13"/>
  <c r="E11" i="15" s="1"/>
  <c r="E31" i="15" s="1"/>
  <c r="B46" i="1"/>
  <c r="B31" i="13"/>
  <c r="C26" i="1"/>
  <c r="C35" i="1" s="1"/>
  <c r="C31" i="13"/>
  <c r="B37" i="8" l="1"/>
  <c r="C46" i="8"/>
  <c r="C47" i="8" s="1"/>
  <c r="C48" i="8" s="1"/>
  <c r="C46" i="13"/>
  <c r="B47" i="14"/>
  <c r="B48" i="14" s="1"/>
  <c r="B36" i="14" s="1"/>
  <c r="B37" i="14" s="1"/>
  <c r="B37" i="13"/>
  <c r="B23" i="1"/>
  <c r="B25" i="1" s="1"/>
  <c r="B27" i="1" s="1"/>
  <c r="B29" i="1" s="1"/>
  <c r="C46" i="1"/>
  <c r="C47" i="1" s="1"/>
  <c r="B47" i="1"/>
  <c r="B48" i="1" s="1"/>
  <c r="B36" i="1" s="1"/>
  <c r="B37" i="1" s="1"/>
  <c r="B12" i="15"/>
  <c r="B32" i="15" s="1"/>
  <c r="C31" i="1"/>
  <c r="C47" i="13"/>
  <c r="C48" i="13" s="1"/>
  <c r="C36" i="13" s="1"/>
  <c r="C48" i="1" l="1"/>
  <c r="C36" i="1" s="1"/>
  <c r="B13" i="15" s="1"/>
  <c r="B33" i="15" s="1"/>
  <c r="E13" i="15"/>
  <c r="C37" i="13"/>
  <c r="C7" i="8"/>
  <c r="C9" i="8" s="1"/>
  <c r="E33" i="15" l="1"/>
  <c r="E34" i="15" s="1"/>
  <c r="E14" i="15"/>
  <c r="C7" i="1"/>
  <c r="C9" i="1" s="1"/>
  <c r="C15" i="1" s="1"/>
  <c r="C16" i="1" l="1"/>
  <c r="C17" i="1" l="1"/>
  <c r="C19" i="1" s="1"/>
  <c r="C21" i="1" s="1"/>
  <c r="C23" i="1" l="1"/>
  <c r="C25" i="1" s="1"/>
  <c r="C27" i="1" s="1"/>
  <c r="C29" i="1" s="1"/>
  <c r="C34" i="1"/>
  <c r="B11" i="15" l="1"/>
  <c r="B31" i="15" s="1"/>
  <c r="B34" i="15" s="1"/>
  <c r="C37" i="1"/>
  <c r="B14" i="15" l="1"/>
  <c r="Q13" i="8"/>
  <c r="Q15" i="8" s="1"/>
  <c r="Q17" i="8" s="1"/>
  <c r="N13" i="8"/>
  <c r="N15" i="8" s="1"/>
  <c r="N17" i="8" s="1"/>
  <c r="R13" i="8"/>
  <c r="R15" i="8" s="1"/>
  <c r="R17" i="8" s="1"/>
  <c r="P13" i="8"/>
  <c r="P15" i="8" s="1"/>
  <c r="P17" i="8" s="1"/>
  <c r="F13" i="8"/>
  <c r="F15" i="8" s="1"/>
  <c r="L13" i="8"/>
  <c r="L15" i="8" s="1"/>
  <c r="L17" i="8" s="1"/>
  <c r="F16" i="8" l="1"/>
  <c r="F17" i="8" s="1"/>
  <c r="F21" i="8" s="1"/>
  <c r="F34" i="8" s="1"/>
  <c r="M13" i="8"/>
  <c r="M15" i="8" s="1"/>
  <c r="M17" i="8" s="1"/>
  <c r="F37" i="8" l="1"/>
  <c r="C21" i="15"/>
  <c r="C24" i="15" s="1"/>
  <c r="C13" i="8"/>
  <c r="C15" i="8" s="1"/>
  <c r="C16" i="8" l="1"/>
  <c r="C17" i="8" s="1"/>
  <c r="C19" i="8" l="1"/>
  <c r="C21" i="8" s="1"/>
  <c r="C34" i="8" s="1"/>
  <c r="C23" i="8" l="1"/>
  <c r="C25" i="8" s="1"/>
  <c r="C27" i="8" s="1"/>
  <c r="C29" i="8" s="1"/>
  <c r="C11" i="15"/>
  <c r="C31" i="15" s="1"/>
  <c r="C34" i="15" s="1"/>
  <c r="C37" i="8"/>
  <c r="C14" i="15" l="1"/>
</calcChain>
</file>

<file path=xl/sharedStrings.xml><?xml version="1.0" encoding="utf-8"?>
<sst xmlns="http://schemas.openxmlformats.org/spreadsheetml/2006/main" count="658" uniqueCount="209">
  <si>
    <t>Bonus Depreciation</t>
  </si>
  <si>
    <t>Base</t>
  </si>
  <si>
    <t>Tax Rate (35%)</t>
  </si>
  <si>
    <t>Base Test Period</t>
  </si>
  <si>
    <t>FC Test Period</t>
  </si>
  <si>
    <t>$ millions</t>
  </si>
  <si>
    <t>Kentucky Utilities Company</t>
  </si>
  <si>
    <t>NOL Carryforward</t>
  </si>
  <si>
    <t>Accumulated Deferred Income Taxes (Rate Base)</t>
  </si>
  <si>
    <t>Other Capitalization effects</t>
  </si>
  <si>
    <t>Loss of Sec. 199 Manufacturing Deduction (lower adjusted NOI)</t>
  </si>
  <si>
    <t>Net Accumulated Deferred Income Tax effect for Bonus</t>
  </si>
  <si>
    <t>NOI found Reasonable</t>
  </si>
  <si>
    <t>Revenue Deficiency</t>
  </si>
  <si>
    <t>DATA:__X__BASE  PERIOD__X__FORECASTED  PERIOD</t>
  </si>
  <si>
    <t>PAGE 1 OF 1</t>
  </si>
  <si>
    <t>LINE NO.</t>
  </si>
  <si>
    <t>DESCRIPTION</t>
  </si>
  <si>
    <t>Variance</t>
  </si>
  <si>
    <t>Impact of Loss of Sec. 199 on Gross-Up Factor</t>
  </si>
  <si>
    <t>Change in Gross-Up Factor</t>
  </si>
  <si>
    <t>KENTUCKY UTILITIES COMPANY</t>
  </si>
  <si>
    <t>CASE NO. 2014-00371</t>
  </si>
  <si>
    <t>COMPUTATION OF GROSS REVENUE CONVERSION FACTOR</t>
  </si>
  <si>
    <t>FOR THE 12 MONTHS ENDED FEBRUARY 28, 2015</t>
  </si>
  <si>
    <t>FOR THE 12 MONTHS ENDED JUNE 30, 2016</t>
  </si>
  <si>
    <t>SCHEDULE H-1</t>
  </si>
  <si>
    <t>TYPE OF FILING: __X__ ORIGINAL  _____ UPDATED  _____ REVISED</t>
  </si>
  <si>
    <t>WORKPAPER REFERENCE NO(S).: WPH-1.A</t>
  </si>
  <si>
    <t>WITNESS:   K. W. BLAKE</t>
  </si>
  <si>
    <t>PERCENTAGE OF INCREMENTAL GROSS REVENUE</t>
  </si>
  <si>
    <t>STATE</t>
  </si>
  <si>
    <t>FEDERAL</t>
  </si>
  <si>
    <t>OPERATING REVENUE</t>
  </si>
  <si>
    <t>LESS: UNCOLLECTIBLE ACCOUNTS EXPENSE</t>
  </si>
  <si>
    <t>LESS: PSC FEES</t>
  </si>
  <si>
    <t>LESS: PRODUCTION ACTIVITIES DEDUCTION-STATE</t>
  </si>
  <si>
    <t>INCOME BEFORE STATE INCOME TAX</t>
  </si>
  <si>
    <t>STATE INCOME TAX</t>
  </si>
  <si>
    <t>LESS: PRODUCTION ACTIVITIES DEDUCTION-FEDERAL</t>
  </si>
  <si>
    <t>INCOME BEFORE FEDERAL INCOME TAX</t>
  </si>
  <si>
    <t>FEDERAL INCOME TAX</t>
  </si>
  <si>
    <t>OPERATING INCOME PERCENTAGE (LINES 5 - 6 - 9)</t>
  </si>
  <si>
    <t>GROSS REVENUE CONVERSTION FACTOR (100% / LINE 10)</t>
  </si>
  <si>
    <t>Total Adjusted Revenue Requirement</t>
  </si>
  <si>
    <t>Lower Capitalization</t>
  </si>
  <si>
    <t>Loss of Sec. 199 deduction - Adjusted NOI</t>
  </si>
  <si>
    <t>Adjusted Operating Income Deficiency</t>
  </si>
  <si>
    <t>Variances by Component</t>
  </si>
  <si>
    <t>Rate of Return (as filed)</t>
  </si>
  <si>
    <t>Operating Income Deficiency associated with Bonus</t>
  </si>
  <si>
    <t>Operating Income Deficiency as filed</t>
  </si>
  <si>
    <t>As filed Revenue Requirement</t>
  </si>
  <si>
    <t>NOI Deficiency As Filed</t>
  </si>
  <si>
    <t>Gross-Up Impact</t>
  </si>
  <si>
    <t>ECR</t>
  </si>
  <si>
    <t>Cumulative Total (Base)</t>
  </si>
  <si>
    <t>Total</t>
  </si>
  <si>
    <t>Net Effect</t>
  </si>
  <si>
    <t>Depreciation Impact</t>
  </si>
  <si>
    <t>13 ME 6/30/16</t>
  </si>
  <si>
    <t>Cumulative Total (ECR)</t>
  </si>
  <si>
    <t>May</t>
  </si>
  <si>
    <t>With Bonus</t>
  </si>
  <si>
    <t>Opt out of Bonus*</t>
  </si>
  <si>
    <t>* Opt out of Bonus for 2015 Tax Year.</t>
  </si>
  <si>
    <t>With Rate Case Revenues</t>
  </si>
  <si>
    <t>KU NOL Standalone Analysis</t>
  </si>
  <si>
    <t>NOLs Carryforward 20 years/Carryback 2 years</t>
  </si>
  <si>
    <t>Actuals per Tax Return</t>
  </si>
  <si>
    <t>Bonus with No Rate Case Revenues</t>
  </si>
  <si>
    <t>YE Feb 2015</t>
  </si>
  <si>
    <t>YE Jun 2016</t>
  </si>
  <si>
    <t>2010</t>
  </si>
  <si>
    <t>2011</t>
  </si>
  <si>
    <t>2012</t>
  </si>
  <si>
    <t>2013</t>
  </si>
  <si>
    <t>2014</t>
  </si>
  <si>
    <t>2015</t>
  </si>
  <si>
    <t>2016</t>
  </si>
  <si>
    <t>Base Period</t>
  </si>
  <si>
    <t>Forward Period</t>
  </si>
  <si>
    <t>KU Taxable Income/(Loss)</t>
  </si>
  <si>
    <t>NOL Added</t>
  </si>
  <si>
    <t>NOL Utilization</t>
  </si>
  <si>
    <t>NOL Carryback</t>
  </si>
  <si>
    <t>Taxable Income After NOL</t>
  </si>
  <si>
    <t>Tax Rate</t>
  </si>
  <si>
    <t>Current Tax Expense (Cash)</t>
  </si>
  <si>
    <t>Cumulative NOL Balance</t>
  </si>
  <si>
    <t>Opt out 2015 Bonus with No Rate Case Revenues</t>
  </si>
  <si>
    <t>Bonus with Rate Case Revenues</t>
  </si>
  <si>
    <t>Opt out 2015 Bonus with Rate Case Revenues</t>
  </si>
  <si>
    <t>Note:  Most of 2014 loss can be carrybacked and absorbed by 2013 taxable income.</t>
  </si>
  <si>
    <t>Note:  Most of 2014 loss can be carrybacked and absorbed by 2013 taxable income.  2015 loss creates large NOL carryforward during Test Period.</t>
  </si>
  <si>
    <t>Summary of Impact</t>
  </si>
  <si>
    <t>Return to Appendix</t>
  </si>
  <si>
    <t>Shows the impact of Bonus Depreciation on Capitalization and its effect on the "As- filed" Revenue Requirement.</t>
  </si>
  <si>
    <t>Shows the impact of Bonus Depreciation on Capitalization and its effect on the "As- filed" Revenue Requirement with 100% of the company's projected rate increase.</t>
  </si>
  <si>
    <t>Shows the impact of opting out of for Bonus Depreciation on Capitalization and its effect on the "As- filed" Revenue Requirement with 100% of the company's projected rate increase.</t>
  </si>
  <si>
    <t>Revised Gross-up factor to remove impact of the Production Activities Deduction (Sec. 199).</t>
  </si>
  <si>
    <t>Scenario Analysis with Projected Rate Increases</t>
  </si>
  <si>
    <t>Attachment to KU AG 1-27a</t>
  </si>
  <si>
    <t>Bonus Depreciation Analysis</t>
  </si>
  <si>
    <t>- Gross-up Factor with Bonus</t>
  </si>
  <si>
    <t>- Gross-up Factor Opt Out</t>
  </si>
  <si>
    <t>Additional Support</t>
  </si>
  <si>
    <t>Original Gross-up factor which includes impact of the Production Activities Deduction (Sec. 199).</t>
  </si>
  <si>
    <t>TAB 1</t>
  </si>
  <si>
    <t>TAB 2</t>
  </si>
  <si>
    <t>TAB 3</t>
  </si>
  <si>
    <t>TAB 4</t>
  </si>
  <si>
    <t>TAB 5</t>
  </si>
  <si>
    <t>TAB 6</t>
  </si>
  <si>
    <t>TAB 7</t>
  </si>
  <si>
    <t>Year 2014</t>
  </si>
  <si>
    <t>Year 2015</t>
  </si>
  <si>
    <t>Year 2016</t>
  </si>
  <si>
    <t>Scen A</t>
  </si>
  <si>
    <t>Scen B</t>
  </si>
  <si>
    <t>Dif (A-B)</t>
  </si>
  <si>
    <t>Kentucky Utilities </t>
  </si>
  <si>
    <t>PowerTax Federal Vintage Tax Depreciation</t>
  </si>
  <si>
    <t xml:space="preserve">     Federal Bonus Tax Depreciation</t>
  </si>
  <si>
    <t xml:space="preserve">     Federal Tax Depreciation on Additions</t>
  </si>
  <si>
    <t xml:space="preserve">     Total Federal Tax Depreciation Expense</t>
  </si>
  <si>
    <t>Federal Vintage Tax Depreciation on ECR Adds</t>
  </si>
  <si>
    <t>Total Federal Tax Depreciation Expense</t>
  </si>
  <si>
    <t>Federal Bonus Tax Depreciation Summary:</t>
  </si>
  <si>
    <t>Non-ECR Bonus Tax Depreciation</t>
  </si>
  <si>
    <t>ECR Bonus Tax Depreciation</t>
  </si>
  <si>
    <t>Total Federal Bonus Tax Depreciation</t>
  </si>
  <si>
    <t>Federal Base Tax Depreciation</t>
  </si>
  <si>
    <t>Federal Bonus Tax Depreciation</t>
  </si>
  <si>
    <t>ECR Base Tax Depreciation</t>
  </si>
  <si>
    <t>Scen A -With Extended Bonus</t>
  </si>
  <si>
    <t>Scen B - Without Extended Bonus - As Filed</t>
  </si>
  <si>
    <t>13 Month Averageing</t>
  </si>
  <si>
    <t>Dec</t>
  </si>
  <si>
    <t>Jan</t>
  </si>
  <si>
    <t>Feb</t>
  </si>
  <si>
    <t>Mar</t>
  </si>
  <si>
    <t>Apr</t>
  </si>
  <si>
    <t>Jun</t>
  </si>
  <si>
    <t>Jul</t>
  </si>
  <si>
    <t>Aug</t>
  </si>
  <si>
    <t>Sep</t>
  </si>
  <si>
    <t>Oct</t>
  </si>
  <si>
    <t>Nov</t>
  </si>
  <si>
    <t>Summary with 2015 Bonus</t>
  </si>
  <si>
    <t>Test Period 13 Month Average</t>
  </si>
  <si>
    <t>NOL Carryfoward</t>
  </si>
  <si>
    <t>NOL Utlization</t>
  </si>
  <si>
    <t>Scenario Analyses with no Projected Rate Increases</t>
  </si>
  <si>
    <t>(LINKS)</t>
  </si>
  <si>
    <t>Scen A -Opt out 2015 Extended Bonus</t>
  </si>
  <si>
    <t>- Taxable Income</t>
  </si>
  <si>
    <t>- Change to Section 199 Deduction</t>
  </si>
  <si>
    <t>- Scenario (i) - Company takes Bonus Tax Depreciation deduction in 2014 and 2015</t>
  </si>
  <si>
    <t>- Scenario (ii) - Company takes Bonus Tax Depreciation deduction in 2014 and elects not to take the deduction in 2015</t>
  </si>
  <si>
    <t>- Scenario (iii) - Company takes Bonus Tax Depreciation deduction in 2014 and 2015</t>
  </si>
  <si>
    <t>- Scenario (iv) - Company takes Bonus Tax Depreciation deduction in 2014 and elects not to take the deduction in 2015</t>
  </si>
  <si>
    <t>Illustrates the company's ability to utilize tax losses at a stand-alone basis.  Unused tax losses are recorded as a Deferred Tax Asset offsetting the increase of Deferred Tax Liabilities created by Bonus Tax Depreciation.</t>
  </si>
  <si>
    <t>Shows the impact of opting out of Bonus Depreciation on Capitalization and its effect on the "As- filed" Revenue Requirement.</t>
  </si>
  <si>
    <t>Shows the recalculation of the Section 199 Deduction for each given scenario.</t>
  </si>
  <si>
    <t>TAB 8</t>
  </si>
  <si>
    <t>- Elect Bonus Depreciation for both years</t>
  </si>
  <si>
    <t>Shows the additional amount of 2014 &amp; 2015 Bonus Tax Depreciation and offsetting loss of MACRS Tax Depreciation as compared to the filing, including the change in the 13 month average for accumulated deferred taxes.</t>
  </si>
  <si>
    <t>- Elect Bonus Depreciation for 2014  and Opt out for 2015</t>
  </si>
  <si>
    <t>Shows the additional amount of 2014 Bonus Tax Depreciation and offsetting loss of MACRS Tax Depreciation as compared to the filing, including the change in the 13 month average for accumulated deferred taxes.</t>
  </si>
  <si>
    <t>TAB 9</t>
  </si>
  <si>
    <t>TAB 10</t>
  </si>
  <si>
    <t>TAB 11</t>
  </si>
  <si>
    <t>Summary</t>
  </si>
  <si>
    <t>LINKS</t>
  </si>
  <si>
    <t>Section 199 Manufacturing Deduction</t>
  </si>
  <si>
    <t>Taxable Income Before NOL and 199</t>
  </si>
  <si>
    <t>Net Operating Loss Addition</t>
  </si>
  <si>
    <t>Filing</t>
  </si>
  <si>
    <t>Taxable Income Before 199</t>
  </si>
  <si>
    <t>Section 199 Deduction</t>
  </si>
  <si>
    <t>Generating Asset %</t>
  </si>
  <si>
    <t>Taxable Income Unadjusted</t>
  </si>
  <si>
    <t>Net Operating Loss Utililization</t>
  </si>
  <si>
    <t>Qualified Production Activities Income</t>
  </si>
  <si>
    <t>Taxable Income Before 199 (zero if loss)</t>
  </si>
  <si>
    <t>Sec. 199 deduction - Adjusted NOI</t>
  </si>
  <si>
    <t>Deduction %</t>
  </si>
  <si>
    <t>Sec. 199 deduction</t>
  </si>
  <si>
    <t>Federal Taxable Income</t>
  </si>
  <si>
    <t>Section 199 Calc</t>
  </si>
  <si>
    <t>Additional Bonus Depreciation</t>
  </si>
  <si>
    <t>Tax Depreciation Adjustment</t>
  </si>
  <si>
    <t>Variance to Filing</t>
  </si>
  <si>
    <t>Forecasted Test Period - With Rate Case Revenues</t>
  </si>
  <si>
    <t>Forecasted Test Period - No rate Case Revenues</t>
  </si>
  <si>
    <t>Forecasted Test Period - Base Rates</t>
  </si>
  <si>
    <t>Forecasted Test Period - Total</t>
  </si>
  <si>
    <t>Forecasted Test Period - ECR</t>
  </si>
  <si>
    <t>Gross Revenue Conversion Factor (revised to remove Sec. 199 deduction)</t>
  </si>
  <si>
    <t>Net Reduction to Capitalization/Rate Base</t>
  </si>
  <si>
    <t>Increase/(Decrease) to Filed Revenue Requirement</t>
  </si>
  <si>
    <t>Excluding Rate Case Revenues</t>
  </si>
  <si>
    <t>As Filed Gross Revenue Conversion Factor</t>
  </si>
  <si>
    <t>Revised Gross Revenue Conversion Factor</t>
  </si>
  <si>
    <t>$ thousands</t>
  </si>
  <si>
    <t>Jurisdictional Factor</t>
  </si>
  <si>
    <t>Jurisdictionalized Reduction to Capitalization/Rate Base</t>
  </si>
  <si>
    <t>$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</si>
</sst>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0000_);_(* \(#,##0.000000\);_(* &quot;-&quot;??_);_(@_)"/>
    <numFmt numFmtId="167" formatCode="0.000"/>
    <numFmt numFmtId="168" formatCode="[$-409]mmmm\-yy;@"/>
    <numFmt numFmtId="169" formatCode="[$-409]mmm\-yy;@"/>
    <numFmt numFmtId="170" formatCode="[$-409]mmmm\ d\,\ yyyy;@"/>
    <numFmt numFmtId="171" formatCode="&quot;$&quot;#,##0.00"/>
    <numFmt numFmtId="172" formatCode="0\ 00\ 000\ 000"/>
    <numFmt numFmtId="173" formatCode="[$-409]d\-mmm\-yy;@"/>
    <numFmt numFmtId="174" formatCode="&quot;$&quot;#,##0\ ;\(&quot;$&quot;#,##0\)"/>
    <numFmt numFmtId="175" formatCode="_-* #,##0.00\ [$€]_-;\-* #,##0.00\ [$€]_-;_-* &quot;-&quot;??\ [$€]_-;_-@_-"/>
    <numFmt numFmtId="176" formatCode="_([$€-2]* #,##0.00_);_([$€-2]* \(#,##0.00\);_([$€-2]* &quot;-&quot;??_)"/>
    <numFmt numFmtId="177" formatCode="_-* #,##0\ _F_-;\-* #,##0\ _F_-;_-* &quot;-&quot;\ _F_-;_-@_-"/>
    <numFmt numFmtId="178" formatCode="_-* #,##0.00\ _F_-;\-* #,##0.00\ _F_-;_-* &quot;-&quot;??\ _F_-;_-@_-"/>
    <numFmt numFmtId="179" formatCode="_-* #,##0\ &quot;F&quot;_-;\-* #,##0\ &quot;F&quot;_-;_-* &quot;-&quot;\ &quot;F&quot;_-;_-@_-"/>
    <numFmt numFmtId="180" formatCode="_-* #,##0.00\ &quot;F&quot;_-;\-* #,##0.00\ &quot;F&quot;_-;_-* &quot;-&quot;??\ &quot;F&quot;_-;_-@_-"/>
    <numFmt numFmtId="181" formatCode="00000000"/>
    <numFmt numFmtId="182" formatCode="[$-409]d\-mmm\-yyyy;@"/>
    <numFmt numFmtId="183" formatCode="#,##0.00;[Red]\(#,##0.00\)"/>
    <numFmt numFmtId="184" formatCode="0_);\(0\)"/>
    <numFmt numFmtId="185" formatCode="###,000"/>
    <numFmt numFmtId="186" formatCode="#,##0.00\ &quot;DM&quot;;[Red]\-#,##0.00\ &quot;DM&quot;"/>
    <numFmt numFmtId="187" formatCode="0.000000%"/>
    <numFmt numFmtId="188" formatCode="_(* #,##0.00000_);_(* \(#,##0.00000\);_(* &quot;-&quot;??_);_(@_)"/>
    <numFmt numFmtId="189" formatCode="#,##0_);[Red]\(#,##0\);&quot; &quot;"/>
    <numFmt numFmtId="190" formatCode="_(* #,##0.0000_);_(* \(#,##0.0000\);_(* &quot;-&quot;??_);_(@_)"/>
  </numFmts>
  <fonts count="19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sz val="10"/>
      <name val="Arial"/>
      <family val="2"/>
    </font>
    <font>
      <sz val="10"/>
      <color rgb="FF000000"/>
      <name val="Arial"/>
      <family val="2"/>
    </font>
    <font>
      <sz val="10"/>
      <name val="Arial"/>
      <family val="2"/>
    </font>
    <font>
      <sz val="10"/>
      <color indexed="8"/>
      <name val="MS Sans Serif"/>
      <family val="2"/>
    </font>
    <font>
      <sz val="11"/>
      <color indexed="8"/>
      <name val="Calibri"/>
      <family val="2"/>
    </font>
    <font>
      <sz val="11"/>
      <color theme="1"/>
      <name val="Times New Roman"/>
      <family val="2"/>
    </font>
    <font>
      <sz val="11"/>
      <color theme="1"/>
      <name val="Calibri"/>
      <family val="2"/>
    </font>
    <font>
      <sz val="11"/>
      <color indexed="9"/>
      <name val="Calibri"/>
      <family val="2"/>
    </font>
    <font>
      <sz val="11"/>
      <color theme="0"/>
      <name val="Times New Roman"/>
      <family val="2"/>
    </font>
    <font>
      <sz val="11"/>
      <color theme="0"/>
      <name val="Calibri"/>
      <family val="2"/>
    </font>
    <font>
      <sz val="10"/>
      <color indexed="9"/>
      <name val="Arial"/>
      <family val="2"/>
    </font>
    <font>
      <sz val="11"/>
      <color theme="0"/>
      <name val="Arial"/>
      <family val="2"/>
    </font>
    <font>
      <sz val="12"/>
      <name val="Helv"/>
    </font>
    <font>
      <sz val="11"/>
      <color indexed="20"/>
      <name val="Calibri"/>
      <family val="2"/>
    </font>
    <font>
      <sz val="11"/>
      <color rgb="FF9C0006"/>
      <name val="Times New Roman"/>
      <family val="2"/>
    </font>
    <font>
      <sz val="11"/>
      <color rgb="FF9C0006"/>
      <name val="Calibri"/>
      <family val="2"/>
    </font>
    <font>
      <sz val="10"/>
      <color indexed="20"/>
      <name val="Arial"/>
      <family val="2"/>
    </font>
    <font>
      <sz val="11"/>
      <color rgb="FF9C0006"/>
      <name val="Arial"/>
      <family val="2"/>
    </font>
    <font>
      <sz val="10"/>
      <name val="Helv"/>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10"/>
      <name val="Calibri"/>
      <family val="2"/>
    </font>
    <font>
      <b/>
      <sz val="11"/>
      <color indexed="52"/>
      <name val="Calibri"/>
      <family val="2"/>
    </font>
    <font>
      <b/>
      <sz val="11"/>
      <color rgb="FFFA7D00"/>
      <name val="Times New Roman"/>
      <family val="2"/>
    </font>
    <font>
      <b/>
      <sz val="10"/>
      <color indexed="52"/>
      <name val="Arial"/>
      <family val="2"/>
    </font>
    <font>
      <b/>
      <sz val="11"/>
      <color rgb="FFFA7D00"/>
      <name val="Calibri"/>
      <family val="2"/>
    </font>
    <font>
      <b/>
      <sz val="11"/>
      <color indexed="9"/>
      <name val="Calibri"/>
      <family val="2"/>
    </font>
    <font>
      <b/>
      <sz val="11"/>
      <color theme="0"/>
      <name val="Times New Roman"/>
      <family val="2"/>
    </font>
    <font>
      <b/>
      <sz val="11"/>
      <color theme="0"/>
      <name val="Calibri"/>
      <family val="2"/>
    </font>
    <font>
      <b/>
      <sz val="10"/>
      <color indexed="9"/>
      <name val="Arial"/>
      <family val="2"/>
    </font>
    <font>
      <b/>
      <sz val="11"/>
      <color theme="0"/>
      <name val="Arial"/>
      <family val="2"/>
    </font>
    <font>
      <sz val="10"/>
      <color indexed="17"/>
      <name val="Arial"/>
      <family val="2"/>
    </font>
    <font>
      <b/>
      <sz val="8"/>
      <color indexed="9"/>
      <name val="Arial"/>
      <family val="2"/>
    </font>
    <font>
      <b/>
      <sz val="8"/>
      <color indexed="8"/>
      <name val="Arial"/>
      <family val="2"/>
    </font>
    <font>
      <b/>
      <sz val="8"/>
      <color indexed="8"/>
      <name val="Courier New"/>
      <family val="3"/>
    </font>
    <font>
      <sz val="8"/>
      <name val="Times New Roman"/>
      <family val="1"/>
    </font>
    <font>
      <sz val="10"/>
      <name val="Tahoma"/>
      <family val="2"/>
    </font>
    <font>
      <sz val="9"/>
      <color theme="1"/>
      <name val="Times New Roman"/>
      <family val="2"/>
    </font>
    <font>
      <sz val="12"/>
      <name val="Times New Roman"/>
      <family val="1"/>
    </font>
    <font>
      <sz val="11"/>
      <name val="Times New Roman"/>
      <family val="1"/>
    </font>
    <font>
      <sz val="12"/>
      <name val="Tms Rmn"/>
    </font>
    <font>
      <i/>
      <sz val="11"/>
      <color indexed="23"/>
      <name val="Calibri"/>
      <family val="2"/>
    </font>
    <font>
      <i/>
      <sz val="11"/>
      <color rgb="FF7F7F7F"/>
      <name val="Times New Roman"/>
      <family val="2"/>
    </font>
    <font>
      <i/>
      <sz val="11"/>
      <color rgb="FF7F7F7F"/>
      <name val="Calibri"/>
      <family val="2"/>
    </font>
    <font>
      <i/>
      <sz val="10"/>
      <color indexed="23"/>
      <name val="Arial"/>
      <family val="2"/>
    </font>
    <font>
      <i/>
      <sz val="11"/>
      <color rgb="FF7F7F7F"/>
      <name val="Arial"/>
      <family val="2"/>
    </font>
    <font>
      <b/>
      <sz val="10"/>
      <name val="Arial"/>
      <family val="2"/>
    </font>
    <font>
      <sz val="10"/>
      <name val="Times New Roman"/>
      <family val="1"/>
    </font>
    <font>
      <sz val="6"/>
      <name val="Arial"/>
      <family val="2"/>
    </font>
    <font>
      <sz val="11"/>
      <color indexed="17"/>
      <name val="Calibri"/>
      <family val="2"/>
    </font>
    <font>
      <sz val="11"/>
      <color rgb="FF006100"/>
      <name val="Times New Roman"/>
      <family val="2"/>
    </font>
    <font>
      <sz val="11"/>
      <color rgb="FF006100"/>
      <name val="Calibri"/>
      <family val="2"/>
    </font>
    <font>
      <sz val="11"/>
      <color rgb="FF006100"/>
      <name val="Arial"/>
      <family val="2"/>
    </font>
    <font>
      <b/>
      <sz val="15"/>
      <color indexed="56"/>
      <name val="Calibri"/>
      <family val="2"/>
    </font>
    <font>
      <b/>
      <sz val="15"/>
      <color theme="3"/>
      <name val="Times New Roman"/>
      <family val="2"/>
    </font>
    <font>
      <b/>
      <sz val="18"/>
      <name val="Arial"/>
      <family val="2"/>
    </font>
    <font>
      <sz val="18"/>
      <name val="Arial"/>
      <family val="2"/>
    </font>
    <font>
      <b/>
      <sz val="15"/>
      <color theme="3"/>
      <name val="Calibri"/>
      <family val="2"/>
    </font>
    <font>
      <b/>
      <sz val="15"/>
      <color indexed="62"/>
      <name val="Calibri"/>
      <family val="2"/>
    </font>
    <font>
      <b/>
      <sz val="15"/>
      <color indexed="62"/>
      <name val="Arial"/>
      <family val="2"/>
    </font>
    <font>
      <b/>
      <sz val="15"/>
      <color theme="3"/>
      <name val="Arial"/>
      <family val="2"/>
    </font>
    <font>
      <b/>
      <sz val="13"/>
      <color indexed="56"/>
      <name val="Calibri"/>
      <family val="2"/>
    </font>
    <font>
      <b/>
      <sz val="13"/>
      <color theme="3"/>
      <name val="Times New Roman"/>
      <family val="2"/>
    </font>
    <font>
      <b/>
      <sz val="13"/>
      <color theme="3"/>
      <name val="Calibri"/>
      <family val="2"/>
    </font>
    <font>
      <b/>
      <sz val="13"/>
      <color indexed="62"/>
      <name val="Calibri"/>
      <family val="2"/>
    </font>
    <font>
      <b/>
      <sz val="13"/>
      <color indexed="62"/>
      <name val="Arial"/>
      <family val="2"/>
    </font>
    <font>
      <b/>
      <sz val="13"/>
      <color theme="3"/>
      <name val="Arial"/>
      <family val="2"/>
    </font>
    <font>
      <b/>
      <sz val="11"/>
      <color indexed="56"/>
      <name val="Calibri"/>
      <family val="2"/>
    </font>
    <font>
      <b/>
      <sz val="11"/>
      <color theme="3"/>
      <name val="Times New Roman"/>
      <family val="2"/>
    </font>
    <font>
      <b/>
      <sz val="11"/>
      <color indexed="62"/>
      <name val="Calibri"/>
      <family val="2"/>
    </font>
    <font>
      <b/>
      <sz val="11"/>
      <color theme="3"/>
      <name val="Calibri"/>
      <family val="2"/>
    </font>
    <font>
      <b/>
      <sz val="11"/>
      <color indexed="62"/>
      <name val="Arial"/>
      <family val="2"/>
    </font>
    <font>
      <b/>
      <sz val="11"/>
      <color theme="3"/>
      <name val="Arial"/>
      <family val="2"/>
    </font>
    <font>
      <u/>
      <sz val="10"/>
      <color indexed="12"/>
      <name val="Arial"/>
      <family val="2"/>
    </font>
    <font>
      <u/>
      <sz val="8.25"/>
      <color indexed="12"/>
      <name val="Arial"/>
      <family val="2"/>
    </font>
    <font>
      <sz val="11"/>
      <color indexed="62"/>
      <name val="Calibri"/>
      <family val="2"/>
    </font>
    <font>
      <sz val="11"/>
      <color rgb="FF3F3F76"/>
      <name val="Times New Roman"/>
      <family val="2"/>
    </font>
    <font>
      <sz val="10"/>
      <color indexed="62"/>
      <name val="Arial"/>
      <family val="2"/>
    </font>
    <font>
      <sz val="11"/>
      <color rgb="FF3F3F76"/>
      <name val="Calibri"/>
      <family val="2"/>
    </font>
    <font>
      <b/>
      <sz val="12"/>
      <name val="Tms Rmn"/>
    </font>
    <font>
      <b/>
      <sz val="10"/>
      <color indexed="8"/>
      <name val="Arial"/>
      <family val="2"/>
    </font>
    <font>
      <sz val="11"/>
      <color indexed="52"/>
      <name val="Calibri"/>
      <family val="2"/>
    </font>
    <font>
      <sz val="11"/>
      <color rgb="FFFA7D00"/>
      <name val="Times New Roman"/>
      <family val="2"/>
    </font>
    <font>
      <sz val="11"/>
      <color indexed="10"/>
      <name val="Calibri"/>
      <family val="2"/>
    </font>
    <font>
      <sz val="11"/>
      <color rgb="FFFA7D00"/>
      <name val="Calibri"/>
      <family val="2"/>
    </font>
    <font>
      <sz val="10"/>
      <color indexed="52"/>
      <name val="Arial"/>
      <family val="2"/>
    </font>
    <font>
      <sz val="11"/>
      <color rgb="FFFA7D00"/>
      <name val="Arial"/>
      <family val="2"/>
    </font>
    <font>
      <sz val="11"/>
      <color indexed="60"/>
      <name val="Calibri"/>
      <family val="2"/>
    </font>
    <font>
      <sz val="11"/>
      <color rgb="FF9C6500"/>
      <name val="Times New Roman"/>
      <family val="2"/>
    </font>
    <font>
      <sz val="11"/>
      <color indexed="19"/>
      <name val="Calibri"/>
      <family val="2"/>
    </font>
    <font>
      <sz val="11"/>
      <color rgb="FF9C6500"/>
      <name val="Calibri"/>
      <family val="2"/>
    </font>
    <font>
      <sz val="10"/>
      <color indexed="60"/>
      <name val="Arial"/>
      <family val="2"/>
    </font>
    <font>
      <sz val="11"/>
      <color rgb="FF9C6500"/>
      <name val="Arial"/>
      <family val="2"/>
    </font>
    <font>
      <sz val="10"/>
      <name val="Courier"/>
      <family val="3"/>
    </font>
    <font>
      <sz val="10"/>
      <name val="MS Sans Serif"/>
      <family val="2"/>
    </font>
    <font>
      <sz val="10"/>
      <color theme="1"/>
      <name val="Arial"/>
      <family val="2"/>
    </font>
    <font>
      <sz val="8"/>
      <name val="Helv"/>
    </font>
    <font>
      <sz val="11"/>
      <color indexed="8"/>
      <name val="Times New Roman"/>
      <family val="2"/>
    </font>
    <font>
      <b/>
      <sz val="11"/>
      <color indexed="63"/>
      <name val="Calibri"/>
      <family val="2"/>
    </font>
    <font>
      <b/>
      <sz val="11"/>
      <color rgb="FF3F3F3F"/>
      <name val="Times New Roman"/>
      <family val="2"/>
    </font>
    <font>
      <b/>
      <sz val="11"/>
      <color rgb="FF3F3F3F"/>
      <name val="Calibri"/>
      <family val="2"/>
    </font>
    <font>
      <b/>
      <sz val="11"/>
      <color rgb="FF3F3F3F"/>
      <name val="Arial"/>
      <family val="2"/>
    </font>
    <font>
      <sz val="10"/>
      <color indexed="8"/>
      <name val="Arial"/>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0"/>
      <color indexed="17"/>
      <name val="Arial"/>
      <family val="2"/>
    </font>
    <font>
      <b/>
      <sz val="10"/>
      <color indexed="13"/>
      <name val="Arial"/>
      <family val="2"/>
    </font>
    <font>
      <b/>
      <sz val="16"/>
      <color indexed="13"/>
      <name val="Arial"/>
      <family val="2"/>
    </font>
    <font>
      <b/>
      <i/>
      <sz val="22"/>
      <color indexed="8"/>
      <name val="Times New Roman"/>
      <family val="1"/>
    </font>
    <font>
      <b/>
      <sz val="22"/>
      <color indexed="8"/>
      <name val="Times New Roman"/>
      <family val="1"/>
    </font>
    <font>
      <sz val="12"/>
      <color indexed="10"/>
      <name val="Times New Roman"/>
      <family val="1"/>
    </font>
    <font>
      <b/>
      <sz val="10"/>
      <name val="MS Sans Serif"/>
      <family val="2"/>
    </font>
    <font>
      <sz val="8"/>
      <color indexed="38"/>
      <name val="Arial"/>
      <family val="2"/>
    </font>
    <font>
      <b/>
      <sz val="9"/>
      <name val="Arial"/>
      <family val="2"/>
    </font>
    <font>
      <b/>
      <i/>
      <sz val="16"/>
      <color indexed="8"/>
      <name val="Arial"/>
      <family val="2"/>
    </font>
    <font>
      <b/>
      <sz val="12"/>
      <color indexed="8"/>
      <name val="Arial"/>
      <family val="2"/>
    </font>
    <font>
      <i/>
      <sz val="11"/>
      <name val="Arial"/>
      <family val="2"/>
    </font>
    <font>
      <sz val="11"/>
      <name val="Arial"/>
      <family val="2"/>
    </font>
    <font>
      <sz val="8"/>
      <color indexed="8"/>
      <name val="Arial"/>
      <family val="2"/>
    </font>
    <font>
      <sz val="8"/>
      <color indexed="12"/>
      <name val="Arial"/>
      <family val="2"/>
    </font>
    <font>
      <b/>
      <u/>
      <sz val="10"/>
      <name val="Arial"/>
      <family val="2"/>
    </font>
    <font>
      <sz val="10"/>
      <color indexed="16"/>
      <name val="Arial"/>
      <family val="2"/>
    </font>
    <font>
      <sz val="10"/>
      <color indexed="39"/>
      <name val="Arial"/>
      <family val="2"/>
    </font>
    <font>
      <sz val="19"/>
      <name val="Arial"/>
      <family val="2"/>
    </font>
    <font>
      <sz val="8"/>
      <color rgb="FF1F497D"/>
      <name val="Verdana"/>
      <family val="2"/>
    </font>
    <font>
      <b/>
      <sz val="8"/>
      <color rgb="FF1F497D"/>
      <name val="Verdana"/>
      <family val="2"/>
    </font>
    <font>
      <i/>
      <sz val="8"/>
      <color rgb="FF000000"/>
      <name val="Verdana"/>
      <family val="2"/>
    </font>
    <font>
      <sz val="8"/>
      <color rgb="FF000000"/>
      <name val="Verdana"/>
      <family val="2"/>
    </font>
    <font>
      <sz val="12"/>
      <color indexed="13"/>
      <name val="Tms Rmn"/>
    </font>
    <font>
      <b/>
      <sz val="18"/>
      <color indexed="56"/>
      <name val="Cambria"/>
      <family val="2"/>
    </font>
    <font>
      <b/>
      <sz val="18"/>
      <color indexed="62"/>
      <name val="Cambria"/>
      <family val="2"/>
    </font>
    <font>
      <b/>
      <sz val="11"/>
      <color indexed="8"/>
      <name val="Calibri"/>
      <family val="2"/>
    </font>
    <font>
      <b/>
      <sz val="11"/>
      <color theme="1"/>
      <name val="Times New Roman"/>
      <family val="2"/>
    </font>
    <font>
      <b/>
      <sz val="11"/>
      <color theme="1"/>
      <name val="Calibri"/>
      <family val="2"/>
    </font>
    <font>
      <b/>
      <sz val="11"/>
      <color theme="1"/>
      <name val="Arial"/>
      <family val="2"/>
    </font>
    <font>
      <sz val="8"/>
      <color indexed="8"/>
      <name val="Wingdings"/>
      <charset val="2"/>
    </font>
    <font>
      <sz val="11"/>
      <color rgb="FFFF0000"/>
      <name val="Times New Roman"/>
      <family val="2"/>
    </font>
    <font>
      <sz val="11"/>
      <color rgb="FFFF0000"/>
      <name val="Calibri"/>
      <family val="2"/>
    </font>
    <font>
      <sz val="10"/>
      <color indexed="10"/>
      <name val="Arial"/>
      <family val="2"/>
    </font>
    <font>
      <sz val="11"/>
      <color rgb="FFFF0000"/>
      <name val="Arial"/>
      <family val="2"/>
    </font>
    <font>
      <u/>
      <sz val="11"/>
      <color theme="1"/>
      <name val="Calibri"/>
      <family val="2"/>
      <scheme val="minor"/>
    </font>
    <font>
      <u val="singleAccounting"/>
      <sz val="11"/>
      <color theme="1"/>
      <name val="Calibri"/>
      <family val="2"/>
      <scheme val="minor"/>
    </font>
    <font>
      <b/>
      <u/>
      <sz val="11"/>
      <color theme="1"/>
      <name val="Calibri"/>
      <family val="2"/>
      <scheme val="minor"/>
    </font>
    <font>
      <i/>
      <sz val="10"/>
      <color theme="1"/>
      <name val="Calibri"/>
      <family val="2"/>
      <scheme val="minor"/>
    </font>
    <font>
      <sz val="10"/>
      <color theme="1"/>
      <name val="Calibri"/>
      <family val="2"/>
      <scheme val="minor"/>
    </font>
    <font>
      <b/>
      <sz val="12"/>
      <name val="Times New Roman"/>
      <family val="1"/>
    </font>
    <font>
      <sz val="12"/>
      <color theme="1"/>
      <name val="Times New Roman"/>
      <family val="1"/>
    </font>
    <font>
      <b/>
      <u/>
      <sz val="12"/>
      <name val="Times New Roman"/>
      <family val="1"/>
    </font>
    <font>
      <sz val="12"/>
      <color indexed="12"/>
      <name val="Times New Roman"/>
      <family val="1"/>
    </font>
    <font>
      <b/>
      <i/>
      <sz val="12"/>
      <name val="Times New Roman"/>
      <family val="1"/>
    </font>
    <font>
      <b/>
      <u/>
      <sz val="12"/>
      <color theme="1"/>
      <name val="Times New Roman"/>
      <family val="1"/>
    </font>
    <font>
      <sz val="11"/>
      <name val="Calibri"/>
      <family val="2"/>
      <scheme val="minor"/>
    </font>
    <font>
      <u/>
      <sz val="12"/>
      <color theme="1"/>
      <name val="Times New Roman"/>
      <family val="1"/>
    </font>
    <font>
      <u/>
      <sz val="12"/>
      <color indexed="12"/>
      <name val="Times New Roman"/>
      <family val="1"/>
    </font>
    <font>
      <u/>
      <sz val="10"/>
      <color indexed="12"/>
      <name val="Times New Roman"/>
      <family val="1"/>
    </font>
    <font>
      <u val="singleAccounting"/>
      <sz val="11"/>
      <color theme="1"/>
      <name val="Times New Roman"/>
      <family val="1"/>
    </font>
    <font>
      <i/>
      <sz val="9"/>
      <color theme="1"/>
      <name val="Times New Roman"/>
      <family val="1"/>
    </font>
    <font>
      <b/>
      <sz val="12"/>
      <color theme="1"/>
      <name val="Times New Roman"/>
      <family val="1"/>
    </font>
    <font>
      <u val="singleAccounting"/>
      <sz val="12"/>
      <color theme="1"/>
      <name val="Times New Roman"/>
      <family val="1"/>
    </font>
    <font>
      <sz val="10"/>
      <color theme="1"/>
      <name val="Times New Roman"/>
      <family val="1"/>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2"/>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25"/>
      </patternFill>
    </fill>
    <fill>
      <patternFill patternType="solid">
        <fgColor indexed="53"/>
      </patternFill>
    </fill>
    <fill>
      <patternFill patternType="solid">
        <fgColor indexed="24"/>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32"/>
      </patternFill>
    </fill>
    <fill>
      <patternFill patternType="solid">
        <fgColor indexed="55"/>
      </patternFill>
    </fill>
    <fill>
      <patternFill patternType="solid">
        <fgColor indexed="12"/>
      </patternFill>
    </fill>
    <fill>
      <patternFill patternType="solid">
        <fgColor indexed="9"/>
        <bgColor indexed="9"/>
      </patternFill>
    </fill>
    <fill>
      <patternFill patternType="solid">
        <fgColor indexed="13"/>
      </patternFill>
    </fill>
    <fill>
      <patternFill patternType="solid">
        <fgColor indexed="9"/>
        <bgColor indexed="64"/>
      </patternFill>
    </fill>
    <fill>
      <patternFill patternType="solid">
        <fgColor indexed="17"/>
      </patternFill>
    </fill>
    <fill>
      <patternFill patternType="solid">
        <fgColor indexed="26"/>
        <bgColor indexed="14"/>
      </patternFill>
    </fill>
    <fill>
      <patternFill patternType="mediumGray">
        <fgColor indexed="22"/>
      </patternFill>
    </fill>
    <fill>
      <patternFill patternType="solid">
        <fgColor indexed="8"/>
      </patternFill>
    </fill>
    <fill>
      <patternFill patternType="solid">
        <fgColor indexed="19"/>
      </patternFill>
    </fill>
    <fill>
      <patternFill patternType="solid">
        <fgColor indexed="59"/>
      </patternFill>
    </fill>
    <fill>
      <patternFill patternType="solid">
        <fgColor indexed="18"/>
      </patternFill>
    </fill>
    <fill>
      <patternFill patternType="lightUp">
        <fgColor indexed="48"/>
        <bgColor indexed="19"/>
      </patternFill>
    </fill>
    <fill>
      <patternFill patternType="solid">
        <fgColor indexed="54"/>
        <bgColor indexed="64"/>
      </patternFill>
    </fill>
    <fill>
      <patternFill patternType="solid">
        <fgColor indexed="26"/>
        <bgColor indexed="64"/>
      </patternFill>
    </fill>
    <fill>
      <patternFill patternType="solid">
        <fgColor indexed="16"/>
      </patternFill>
    </fill>
    <fill>
      <patternFill patternType="solid">
        <fgColor rgb="FFDBE5F1"/>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gray0625"/>
    </fill>
    <fill>
      <patternFill patternType="solid">
        <fgColor theme="0"/>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thick">
        <color indexed="25"/>
      </bottom>
      <diagonal/>
    </border>
    <border>
      <left/>
      <right/>
      <top/>
      <bottom style="medium">
        <color indexed="30"/>
      </bottom>
      <diagonal/>
    </border>
    <border>
      <left/>
      <right/>
      <top/>
      <bottom style="medium">
        <color indexed="27"/>
      </bottom>
      <diagonal/>
    </border>
    <border>
      <left/>
      <right/>
      <top/>
      <bottom style="medium">
        <color indexed="25"/>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style="thin">
        <color indexed="64"/>
      </left>
      <right style="thin">
        <color indexed="64"/>
      </right>
      <top/>
      <bottom/>
      <diagonal/>
    </border>
    <border>
      <left/>
      <right/>
      <top style="thin">
        <color indexed="62"/>
      </top>
      <bottom style="double">
        <color indexed="62"/>
      </bottom>
      <diagonal/>
    </border>
    <border>
      <left/>
      <right/>
      <top style="double">
        <color indexed="0"/>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2006">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43" fontId="18" fillId="0" borderId="0" applyFont="0" applyFill="0" applyBorder="0" applyAlignment="0" applyProtection="0"/>
    <xf numFmtId="9" fontId="19" fillId="0" borderId="0" applyFont="0" applyFill="0" applyBorder="0" applyAlignment="0" applyProtection="0"/>
    <xf numFmtId="0" fontId="21" fillId="0" borderId="0"/>
    <xf numFmtId="167" fontId="19" fillId="0" borderId="0">
      <alignment horizontal="left" wrapText="1"/>
    </xf>
    <xf numFmtId="0" fontId="19" fillId="0" borderId="0"/>
    <xf numFmtId="0" fontId="19" fillId="0" borderId="0"/>
    <xf numFmtId="0" fontId="19" fillId="0" borderId="0"/>
    <xf numFmtId="0" fontId="19" fillId="33" borderId="0"/>
    <xf numFmtId="0" fontId="19" fillId="33" borderId="0"/>
    <xf numFmtId="0" fontId="19" fillId="33" borderId="0"/>
    <xf numFmtId="0" fontId="22" fillId="0" borderId="0" applyNumberFormat="0" applyFill="0" applyBorder="0" applyAlignment="0" applyProtection="0"/>
    <xf numFmtId="0" fontId="22" fillId="0" borderId="0" applyNumberFormat="0" applyFill="0" applyBorder="0" applyAlignment="0" applyProtection="0"/>
    <xf numFmtId="0" fontId="19" fillId="0" borderId="0"/>
    <xf numFmtId="168" fontId="19" fillId="0" borderId="0"/>
    <xf numFmtId="168" fontId="19" fillId="0" borderId="0"/>
    <xf numFmtId="168" fontId="19" fillId="0" borderId="0"/>
    <xf numFmtId="168" fontId="19" fillId="0" borderId="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4" borderId="0" applyNumberFormat="0" applyBorder="0" applyAlignment="0" applyProtection="0"/>
    <xf numFmtId="0" fontId="1" fillId="10"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169" fontId="24" fillId="10" borderId="0" applyNumberFormat="0" applyBorder="0" applyAlignment="0" applyProtection="0"/>
    <xf numFmtId="169" fontId="24" fillId="10" borderId="0" applyNumberFormat="0" applyBorder="0" applyAlignment="0" applyProtection="0"/>
    <xf numFmtId="0" fontId="23" fillId="35" borderId="0" applyNumberFormat="0" applyBorder="0" applyAlignment="0" applyProtection="0"/>
    <xf numFmtId="0" fontId="2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23" fillId="34"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168" fontId="23" fillId="3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2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2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2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2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6" borderId="0" applyNumberFormat="0" applyBorder="0" applyAlignment="0" applyProtection="0"/>
    <xf numFmtId="0" fontId="1" fillId="14"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3" fillId="37" borderId="0" applyNumberFormat="0" applyBorder="0" applyAlignment="0" applyProtection="0"/>
    <xf numFmtId="0" fontId="2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23" fillId="36"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168" fontId="23"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2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2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2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2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169" fontId="24" fillId="18" borderId="0" applyNumberFormat="0" applyBorder="0" applyAlignment="0" applyProtection="0"/>
    <xf numFmtId="169" fontId="24" fillId="18" borderId="0" applyNumberFormat="0" applyBorder="0" applyAlignment="0" applyProtection="0"/>
    <xf numFmtId="0" fontId="23" fillId="39"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23" fillId="3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168" fontId="23" fillId="3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2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2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2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2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0" borderId="0" applyNumberFormat="0" applyBorder="0" applyAlignment="0" applyProtection="0"/>
    <xf numFmtId="0" fontId="1" fillId="22" borderId="0" applyNumberFormat="0" applyBorder="0" applyAlignment="0" applyProtection="0"/>
    <xf numFmtId="0" fontId="23" fillId="40" borderId="0" applyNumberFormat="0" applyBorder="0" applyAlignment="0" applyProtection="0"/>
    <xf numFmtId="169" fontId="24" fillId="22" borderId="0" applyNumberFormat="0" applyBorder="0" applyAlignment="0" applyProtection="0"/>
    <xf numFmtId="169" fontId="24" fillId="22" borderId="0" applyNumberFormat="0" applyBorder="0" applyAlignment="0" applyProtection="0"/>
    <xf numFmtId="0" fontId="23" fillId="41" borderId="0" applyNumberFormat="0" applyBorder="0" applyAlignment="0" applyProtection="0"/>
    <xf numFmtId="0" fontId="2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168" fontId="23" fillId="40"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4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168" fontId="23" fillId="40"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3"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2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2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2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2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169" fontId="24" fillId="26" borderId="0" applyNumberFormat="0" applyBorder="0" applyAlignment="0" applyProtection="0"/>
    <xf numFmtId="169" fontId="24"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8" fontId="23" fillId="43"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168" fontId="23" fillId="4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8" fontId="2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8" fontId="2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8" fontId="2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8" fontId="2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169" fontId="24" fillId="30" borderId="0" applyNumberFormat="0" applyBorder="0" applyAlignment="0" applyProtection="0"/>
    <xf numFmtId="169" fontId="24" fillId="30"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23" fillId="41"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168" fontId="23" fillId="4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2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2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2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2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5" borderId="0" applyNumberFormat="0" applyBorder="0" applyAlignment="0" applyProtection="0"/>
    <xf numFmtId="0" fontId="1" fillId="11"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169" fontId="24" fillId="11" borderId="0" applyNumberFormat="0" applyBorder="0" applyAlignment="0" applyProtection="0"/>
    <xf numFmtId="169" fontId="24" fillId="11" borderId="0" applyNumberFormat="0" applyBorder="0" applyAlignment="0" applyProtection="0"/>
    <xf numFmtId="0" fontId="23" fillId="43" borderId="0" applyNumberFormat="0" applyBorder="0" applyAlignment="0" applyProtection="0"/>
    <xf numFmtId="0" fontId="23"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23" fillId="35"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168" fontId="23" fillId="3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23"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23"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23"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23"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69" fontId="24" fillId="15" borderId="0" applyNumberFormat="0" applyBorder="0" applyAlignment="0" applyProtection="0"/>
    <xf numFmtId="169" fontId="24"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8" fontId="23" fillId="37"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168" fontId="23" fillId="37"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8"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8"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8"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8"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169" fontId="24" fillId="19" borderId="0" applyNumberFormat="0" applyBorder="0" applyAlignment="0" applyProtection="0"/>
    <xf numFmtId="169" fontId="24" fillId="19" borderId="0" applyNumberFormat="0" applyBorder="0" applyAlignment="0" applyProtection="0"/>
    <xf numFmtId="0" fontId="23" fillId="45"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23" fillId="44"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168" fontId="23" fillId="44"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2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2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2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2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0" borderId="0" applyNumberFormat="0" applyBorder="0" applyAlignment="0" applyProtection="0"/>
    <xf numFmtId="0" fontId="1" fillId="23"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169" fontId="24" fillId="23" borderId="0" applyNumberFormat="0" applyBorder="0" applyAlignment="0" applyProtection="0"/>
    <xf numFmtId="169" fontId="24" fillId="23" borderId="0" applyNumberFormat="0" applyBorder="0" applyAlignment="0" applyProtection="0"/>
    <xf numFmtId="0" fontId="23" fillId="36" borderId="0" applyNumberFormat="0" applyBorder="0" applyAlignment="0" applyProtection="0"/>
    <xf numFmtId="0" fontId="2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23" fillId="40"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168" fontId="23" fillId="4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2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2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2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2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5" borderId="0" applyNumberFormat="0" applyBorder="0" applyAlignment="0" applyProtection="0"/>
    <xf numFmtId="0" fontId="1" fillId="27"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169" fontId="24" fillId="27" borderId="0" applyNumberFormat="0" applyBorder="0" applyAlignment="0" applyProtection="0"/>
    <xf numFmtId="169" fontId="24" fillId="27" borderId="0" applyNumberFormat="0" applyBorder="0" applyAlignment="0" applyProtection="0"/>
    <xf numFmtId="0" fontId="23" fillId="43" borderId="0" applyNumberFormat="0" applyBorder="0" applyAlignment="0" applyProtection="0"/>
    <xf numFmtId="0" fontId="23"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23" fillId="35"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168" fontId="23" fillId="35"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23"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23"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23"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23"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6" borderId="0" applyNumberFormat="0" applyBorder="0" applyAlignment="0" applyProtection="0"/>
    <xf numFmtId="0" fontId="1" fillId="31"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169" fontId="24" fillId="31" borderId="0" applyNumberFormat="0" applyBorder="0" applyAlignment="0" applyProtection="0"/>
    <xf numFmtId="169" fontId="24" fillId="31" borderId="0" applyNumberFormat="0" applyBorder="0" applyAlignment="0" applyProtection="0"/>
    <xf numFmtId="0" fontId="23" fillId="39" borderId="0" applyNumberFormat="0" applyBorder="0" applyAlignment="0" applyProtection="0"/>
    <xf numFmtId="0" fontId="23"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23" fillId="46"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168" fontId="23" fillId="4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23"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23"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23"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23"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169" fontId="27" fillId="12" borderId="0" applyNumberFormat="0" applyBorder="0" applyAlignment="0" applyProtection="0"/>
    <xf numFmtId="169" fontId="27" fillId="12" borderId="0" applyNumberFormat="0" applyBorder="0" applyAlignment="0" applyProtection="0"/>
    <xf numFmtId="0" fontId="26" fillId="43" borderId="0" applyNumberFormat="0" applyBorder="0" applyAlignment="0" applyProtection="0"/>
    <xf numFmtId="0" fontId="26" fillId="47" borderId="0" applyNumberFormat="0" applyBorder="0" applyAlignment="0" applyProtection="0"/>
    <xf numFmtId="0" fontId="28" fillId="12" borderId="0" applyNumberFormat="0" applyBorder="0" applyAlignment="0" applyProtection="0"/>
    <xf numFmtId="0" fontId="26" fillId="43" borderId="0" applyNumberFormat="0" applyBorder="0" applyAlignment="0" applyProtection="0"/>
    <xf numFmtId="170" fontId="29" fillId="4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170" fontId="29" fillId="48" borderId="0" applyNumberFormat="0" applyBorder="0" applyAlignment="0" applyProtection="0"/>
    <xf numFmtId="168" fontId="26" fillId="47" borderId="0" applyNumberFormat="0" applyBorder="0" applyAlignment="0" applyProtection="0"/>
    <xf numFmtId="170" fontId="29" fillId="48" borderId="0" applyNumberFormat="0" applyBorder="0" applyAlignment="0" applyProtection="0"/>
    <xf numFmtId="170" fontId="29" fillId="48" borderId="0" applyNumberFormat="0" applyBorder="0" applyAlignment="0" applyProtection="0"/>
    <xf numFmtId="168" fontId="26" fillId="47" borderId="0" applyNumberFormat="0" applyBorder="0" applyAlignment="0" applyProtection="0"/>
    <xf numFmtId="0" fontId="29" fillId="48" borderId="0" applyNumberFormat="0" applyBorder="0" applyAlignment="0" applyProtection="0"/>
    <xf numFmtId="168" fontId="26" fillId="47" borderId="0" applyNumberFormat="0" applyBorder="0" applyAlignment="0" applyProtection="0"/>
    <xf numFmtId="0" fontId="28" fillId="12" borderId="0" applyNumberFormat="0" applyBorder="0" applyAlignment="0" applyProtection="0"/>
    <xf numFmtId="168" fontId="26" fillId="47" borderId="0" applyNumberFormat="0" applyBorder="0" applyAlignment="0" applyProtection="0"/>
    <xf numFmtId="0" fontId="30" fillId="12" borderId="0" applyNumberFormat="0" applyBorder="0" applyAlignment="0" applyProtection="0"/>
    <xf numFmtId="168" fontId="26" fillId="47" borderId="0" applyNumberFormat="0" applyBorder="0" applyAlignment="0" applyProtection="0"/>
    <xf numFmtId="0" fontId="17" fillId="12" borderId="0" applyNumberFormat="0" applyBorder="0" applyAlignment="0" applyProtection="0"/>
    <xf numFmtId="168" fontId="26" fillId="47" borderId="0" applyNumberFormat="0" applyBorder="0" applyAlignment="0" applyProtection="0"/>
    <xf numFmtId="0" fontId="17" fillId="12" borderId="0" applyNumberFormat="0" applyBorder="0" applyAlignment="0" applyProtection="0"/>
    <xf numFmtId="0" fontId="26" fillId="4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9" fontId="27" fillId="16" borderId="0" applyNumberFormat="0" applyBorder="0" applyAlignment="0" applyProtection="0"/>
    <xf numFmtId="169" fontId="27" fillId="16" borderId="0" applyNumberFormat="0" applyBorder="0" applyAlignment="0" applyProtection="0"/>
    <xf numFmtId="0" fontId="26" fillId="49" borderId="0" applyNumberFormat="0" applyBorder="0" applyAlignment="0" applyProtection="0"/>
    <xf numFmtId="0" fontId="26" fillId="37" borderId="0" applyNumberFormat="0" applyBorder="0" applyAlignment="0" applyProtection="0"/>
    <xf numFmtId="0" fontId="28" fillId="16" borderId="0" applyNumberFormat="0" applyBorder="0" applyAlignment="0" applyProtection="0"/>
    <xf numFmtId="0" fontId="26" fillId="49" borderId="0" applyNumberFormat="0" applyBorder="0" applyAlignment="0" applyProtection="0"/>
    <xf numFmtId="170" fontId="29" fillId="3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170" fontId="29" fillId="37" borderId="0" applyNumberFormat="0" applyBorder="0" applyAlignment="0" applyProtection="0"/>
    <xf numFmtId="168" fontId="26" fillId="37" borderId="0" applyNumberFormat="0" applyBorder="0" applyAlignment="0" applyProtection="0"/>
    <xf numFmtId="170" fontId="29" fillId="37" borderId="0" applyNumberFormat="0" applyBorder="0" applyAlignment="0" applyProtection="0"/>
    <xf numFmtId="170" fontId="29" fillId="37" borderId="0" applyNumberFormat="0" applyBorder="0" applyAlignment="0" applyProtection="0"/>
    <xf numFmtId="168" fontId="26" fillId="37" borderId="0" applyNumberFormat="0" applyBorder="0" applyAlignment="0" applyProtection="0"/>
    <xf numFmtId="0" fontId="29" fillId="37" borderId="0" applyNumberFormat="0" applyBorder="0" applyAlignment="0" applyProtection="0"/>
    <xf numFmtId="168" fontId="26" fillId="37" borderId="0" applyNumberFormat="0" applyBorder="0" applyAlignment="0" applyProtection="0"/>
    <xf numFmtId="0" fontId="28" fillId="16" borderId="0" applyNumberFormat="0" applyBorder="0" applyAlignment="0" applyProtection="0"/>
    <xf numFmtId="168" fontId="26" fillId="37" borderId="0" applyNumberFormat="0" applyBorder="0" applyAlignment="0" applyProtection="0"/>
    <xf numFmtId="0" fontId="30" fillId="16" borderId="0" applyNumberFormat="0" applyBorder="0" applyAlignment="0" applyProtection="0"/>
    <xf numFmtId="168" fontId="26" fillId="37" borderId="0" applyNumberFormat="0" applyBorder="0" applyAlignment="0" applyProtection="0"/>
    <xf numFmtId="0" fontId="17" fillId="16" borderId="0" applyNumberFormat="0" applyBorder="0" applyAlignment="0" applyProtection="0"/>
    <xf numFmtId="168" fontId="26" fillId="37" borderId="0" applyNumberFormat="0" applyBorder="0" applyAlignment="0" applyProtection="0"/>
    <xf numFmtId="0" fontId="17" fillId="16" borderId="0" applyNumberFormat="0" applyBorder="0" applyAlignment="0" applyProtection="0"/>
    <xf numFmtId="0" fontId="26" fillId="3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9" fontId="27" fillId="20" borderId="0" applyNumberFormat="0" applyBorder="0" applyAlignment="0" applyProtection="0"/>
    <xf numFmtId="169" fontId="27" fillId="20" borderId="0" applyNumberFormat="0" applyBorder="0" applyAlignment="0" applyProtection="0"/>
    <xf numFmtId="0" fontId="26" fillId="46" borderId="0" applyNumberFormat="0" applyBorder="0" applyAlignment="0" applyProtection="0"/>
    <xf numFmtId="0" fontId="26" fillId="44" borderId="0" applyNumberFormat="0" applyBorder="0" applyAlignment="0" applyProtection="0"/>
    <xf numFmtId="0" fontId="28" fillId="20" borderId="0" applyNumberFormat="0" applyBorder="0" applyAlignment="0" applyProtection="0"/>
    <xf numFmtId="0" fontId="26" fillId="46" borderId="0" applyNumberFormat="0" applyBorder="0" applyAlignment="0" applyProtection="0"/>
    <xf numFmtId="170" fontId="29" fillId="5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170" fontId="29" fillId="50" borderId="0" applyNumberFormat="0" applyBorder="0" applyAlignment="0" applyProtection="0"/>
    <xf numFmtId="168" fontId="26" fillId="44" borderId="0" applyNumberFormat="0" applyBorder="0" applyAlignment="0" applyProtection="0"/>
    <xf numFmtId="170" fontId="29" fillId="50" borderId="0" applyNumberFormat="0" applyBorder="0" applyAlignment="0" applyProtection="0"/>
    <xf numFmtId="170" fontId="29" fillId="5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8" fillId="20" borderId="0" applyNumberFormat="0" applyBorder="0" applyAlignment="0" applyProtection="0"/>
    <xf numFmtId="168" fontId="26" fillId="44" borderId="0" applyNumberFormat="0" applyBorder="0" applyAlignment="0" applyProtection="0"/>
    <xf numFmtId="0" fontId="30" fillId="20" borderId="0" applyNumberFormat="0" applyBorder="0" applyAlignment="0" applyProtection="0"/>
    <xf numFmtId="168" fontId="26" fillId="44" borderId="0" applyNumberFormat="0" applyBorder="0" applyAlignment="0" applyProtection="0"/>
    <xf numFmtId="0" fontId="17" fillId="20" borderId="0" applyNumberFormat="0" applyBorder="0" applyAlignment="0" applyProtection="0"/>
    <xf numFmtId="168" fontId="26" fillId="44" borderId="0" applyNumberFormat="0" applyBorder="0" applyAlignment="0" applyProtection="0"/>
    <xf numFmtId="0" fontId="17" fillId="20" borderId="0" applyNumberFormat="0" applyBorder="0" applyAlignment="0" applyProtection="0"/>
    <xf numFmtId="0" fontId="26" fillId="44"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169" fontId="27" fillId="24" borderId="0" applyNumberFormat="0" applyBorder="0" applyAlignment="0" applyProtection="0"/>
    <xf numFmtId="169" fontId="27" fillId="24" borderId="0" applyNumberFormat="0" applyBorder="0" applyAlignment="0" applyProtection="0"/>
    <xf numFmtId="0" fontId="26" fillId="36" borderId="0" applyNumberFormat="0" applyBorder="0" applyAlignment="0" applyProtection="0"/>
    <xf numFmtId="0" fontId="26" fillId="51" borderId="0" applyNumberFormat="0" applyBorder="0" applyAlignment="0" applyProtection="0"/>
    <xf numFmtId="0" fontId="28" fillId="24" borderId="0" applyNumberFormat="0" applyBorder="0" applyAlignment="0" applyProtection="0"/>
    <xf numFmtId="0" fontId="26" fillId="36" borderId="0" applyNumberFormat="0" applyBorder="0" applyAlignment="0" applyProtection="0"/>
    <xf numFmtId="170" fontId="29" fillId="4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170" fontId="29" fillId="42" borderId="0" applyNumberFormat="0" applyBorder="0" applyAlignment="0" applyProtection="0"/>
    <xf numFmtId="168" fontId="26" fillId="51" borderId="0" applyNumberFormat="0" applyBorder="0" applyAlignment="0" applyProtection="0"/>
    <xf numFmtId="170" fontId="29" fillId="42" borderId="0" applyNumberFormat="0" applyBorder="0" applyAlignment="0" applyProtection="0"/>
    <xf numFmtId="170" fontId="29" fillId="42"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0" fontId="28" fillId="24" borderId="0" applyNumberFormat="0" applyBorder="0" applyAlignment="0" applyProtection="0"/>
    <xf numFmtId="168" fontId="26" fillId="51" borderId="0" applyNumberFormat="0" applyBorder="0" applyAlignment="0" applyProtection="0"/>
    <xf numFmtId="0" fontId="30" fillId="24" borderId="0" applyNumberFormat="0" applyBorder="0" applyAlignment="0" applyProtection="0"/>
    <xf numFmtId="168" fontId="26" fillId="51" borderId="0" applyNumberFormat="0" applyBorder="0" applyAlignment="0" applyProtection="0"/>
    <xf numFmtId="0" fontId="17" fillId="24" borderId="0" applyNumberFormat="0" applyBorder="0" applyAlignment="0" applyProtection="0"/>
    <xf numFmtId="168" fontId="26" fillId="51" borderId="0" applyNumberFormat="0" applyBorder="0" applyAlignment="0" applyProtection="0"/>
    <xf numFmtId="0" fontId="17" fillId="24"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9" fontId="27" fillId="28" borderId="0" applyNumberFormat="0" applyBorder="0" applyAlignment="0" applyProtection="0"/>
    <xf numFmtId="169" fontId="27" fillId="28" borderId="0" applyNumberFormat="0" applyBorder="0" applyAlignment="0" applyProtection="0"/>
    <xf numFmtId="0" fontId="26" fillId="43" borderId="0" applyNumberFormat="0" applyBorder="0" applyAlignment="0" applyProtection="0"/>
    <xf numFmtId="0" fontId="26" fillId="52" borderId="0" applyNumberFormat="0" applyBorder="0" applyAlignment="0" applyProtection="0"/>
    <xf numFmtId="0" fontId="28" fillId="28" borderId="0" applyNumberFormat="0" applyBorder="0" applyAlignment="0" applyProtection="0"/>
    <xf numFmtId="0" fontId="26" fillId="43" borderId="0" applyNumberFormat="0" applyBorder="0" applyAlignment="0" applyProtection="0"/>
    <xf numFmtId="170" fontId="29" fillId="4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170" fontId="29" fillId="48" borderId="0" applyNumberFormat="0" applyBorder="0" applyAlignment="0" applyProtection="0"/>
    <xf numFmtId="168" fontId="26" fillId="52" borderId="0" applyNumberFormat="0" applyBorder="0" applyAlignment="0" applyProtection="0"/>
    <xf numFmtId="170" fontId="29" fillId="48" borderId="0" applyNumberFormat="0" applyBorder="0" applyAlignment="0" applyProtection="0"/>
    <xf numFmtId="170" fontId="29" fillId="48" borderId="0" applyNumberFormat="0" applyBorder="0" applyAlignment="0" applyProtection="0"/>
    <xf numFmtId="168" fontId="26" fillId="52" borderId="0" applyNumberFormat="0" applyBorder="0" applyAlignment="0" applyProtection="0"/>
    <xf numFmtId="0" fontId="29" fillId="48" borderId="0" applyNumberFormat="0" applyBorder="0" applyAlignment="0" applyProtection="0"/>
    <xf numFmtId="168" fontId="26" fillId="52" borderId="0" applyNumberFormat="0" applyBorder="0" applyAlignment="0" applyProtection="0"/>
    <xf numFmtId="0" fontId="28" fillId="28" borderId="0" applyNumberFormat="0" applyBorder="0" applyAlignment="0" applyProtection="0"/>
    <xf numFmtId="168" fontId="26" fillId="52" borderId="0" applyNumberFormat="0" applyBorder="0" applyAlignment="0" applyProtection="0"/>
    <xf numFmtId="0" fontId="30" fillId="28" borderId="0" applyNumberFormat="0" applyBorder="0" applyAlignment="0" applyProtection="0"/>
    <xf numFmtId="168" fontId="26" fillId="52" borderId="0" applyNumberFormat="0" applyBorder="0" applyAlignment="0" applyProtection="0"/>
    <xf numFmtId="0" fontId="17" fillId="28" borderId="0" applyNumberFormat="0" applyBorder="0" applyAlignment="0" applyProtection="0"/>
    <xf numFmtId="168" fontId="26" fillId="52" borderId="0" applyNumberFormat="0" applyBorder="0" applyAlignment="0" applyProtection="0"/>
    <xf numFmtId="0" fontId="17" fillId="28"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169" fontId="27" fillId="32" borderId="0" applyNumberFormat="0" applyBorder="0" applyAlignment="0" applyProtection="0"/>
    <xf numFmtId="169" fontId="27" fillId="32" borderId="0" applyNumberFormat="0" applyBorder="0" applyAlignment="0" applyProtection="0"/>
    <xf numFmtId="0" fontId="26" fillId="37" borderId="0" applyNumberFormat="0" applyBorder="0" applyAlignment="0" applyProtection="0"/>
    <xf numFmtId="0" fontId="26" fillId="53" borderId="0" applyNumberFormat="0" applyBorder="0" applyAlignment="0" applyProtection="0"/>
    <xf numFmtId="0" fontId="28" fillId="32" borderId="0" applyNumberFormat="0" applyBorder="0" applyAlignment="0" applyProtection="0"/>
    <xf numFmtId="0" fontId="26" fillId="37" borderId="0" applyNumberFormat="0" applyBorder="0" applyAlignment="0" applyProtection="0"/>
    <xf numFmtId="170" fontId="29" fillId="4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170" fontId="29" fillId="41" borderId="0" applyNumberFormat="0" applyBorder="0" applyAlignment="0" applyProtection="0"/>
    <xf numFmtId="168" fontId="26" fillId="53" borderId="0" applyNumberFormat="0" applyBorder="0" applyAlignment="0" applyProtection="0"/>
    <xf numFmtId="170" fontId="29" fillId="41" borderId="0" applyNumberFormat="0" applyBorder="0" applyAlignment="0" applyProtection="0"/>
    <xf numFmtId="170" fontId="29" fillId="41" borderId="0" applyNumberFormat="0" applyBorder="0" applyAlignment="0" applyProtection="0"/>
    <xf numFmtId="168" fontId="26" fillId="53" borderId="0" applyNumberFormat="0" applyBorder="0" applyAlignment="0" applyProtection="0"/>
    <xf numFmtId="168" fontId="26" fillId="53" borderId="0" applyNumberFormat="0" applyBorder="0" applyAlignment="0" applyProtection="0"/>
    <xf numFmtId="0" fontId="28" fillId="32" borderId="0" applyNumberFormat="0" applyBorder="0" applyAlignment="0" applyProtection="0"/>
    <xf numFmtId="168" fontId="26" fillId="53" borderId="0" applyNumberFormat="0" applyBorder="0" applyAlignment="0" applyProtection="0"/>
    <xf numFmtId="0" fontId="30" fillId="32" borderId="0" applyNumberFormat="0" applyBorder="0" applyAlignment="0" applyProtection="0"/>
    <xf numFmtId="168" fontId="26" fillId="53" borderId="0" applyNumberFormat="0" applyBorder="0" applyAlignment="0" applyProtection="0"/>
    <xf numFmtId="0" fontId="17" fillId="32" borderId="0" applyNumberFormat="0" applyBorder="0" applyAlignment="0" applyProtection="0"/>
    <xf numFmtId="168" fontId="26" fillId="53" borderId="0" applyNumberFormat="0" applyBorder="0" applyAlignment="0" applyProtection="0"/>
    <xf numFmtId="0" fontId="17" fillId="32" borderId="0" applyNumberFormat="0" applyBorder="0" applyAlignment="0" applyProtection="0"/>
    <xf numFmtId="0" fontId="26" fillId="53" borderId="0" applyNumberFormat="0" applyBorder="0" applyAlignment="0" applyProtection="0"/>
    <xf numFmtId="0" fontId="31" fillId="0" borderId="12" applyBorder="0"/>
    <xf numFmtId="0" fontId="31" fillId="0" borderId="12" applyBorder="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169" fontId="27" fillId="9" borderId="0" applyNumberFormat="0" applyBorder="0" applyAlignment="0" applyProtection="0"/>
    <xf numFmtId="169" fontId="27" fillId="9" borderId="0" applyNumberFormat="0" applyBorder="0" applyAlignment="0" applyProtection="0"/>
    <xf numFmtId="0" fontId="26" fillId="55" borderId="0" applyNumberFormat="0" applyBorder="0" applyAlignment="0" applyProtection="0"/>
    <xf numFmtId="0" fontId="26" fillId="54" borderId="0" applyNumberFormat="0" applyBorder="0" applyAlignment="0" applyProtection="0"/>
    <xf numFmtId="0" fontId="28" fillId="9" borderId="0" applyNumberFormat="0" applyBorder="0" applyAlignment="0" applyProtection="0"/>
    <xf numFmtId="0" fontId="26" fillId="55" borderId="0" applyNumberFormat="0" applyBorder="0" applyAlignment="0" applyProtection="0"/>
    <xf numFmtId="170" fontId="29" fillId="5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170" fontId="29" fillId="52" borderId="0" applyNumberFormat="0" applyBorder="0" applyAlignment="0" applyProtection="0"/>
    <xf numFmtId="168" fontId="26" fillId="54" borderId="0" applyNumberFormat="0" applyBorder="0" applyAlignment="0" applyProtection="0"/>
    <xf numFmtId="170" fontId="29" fillId="52" borderId="0" applyNumberFormat="0" applyBorder="0" applyAlignment="0" applyProtection="0"/>
    <xf numFmtId="170" fontId="29" fillId="52"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0" fontId="28" fillId="9" borderId="0" applyNumberFormat="0" applyBorder="0" applyAlignment="0" applyProtection="0"/>
    <xf numFmtId="168" fontId="26" fillId="54" borderId="0" applyNumberFormat="0" applyBorder="0" applyAlignment="0" applyProtection="0"/>
    <xf numFmtId="0" fontId="30" fillId="9" borderId="0" applyNumberFormat="0" applyBorder="0" applyAlignment="0" applyProtection="0"/>
    <xf numFmtId="168" fontId="26" fillId="54" borderId="0" applyNumberFormat="0" applyBorder="0" applyAlignment="0" applyProtection="0"/>
    <xf numFmtId="0" fontId="17" fillId="9" borderId="0" applyNumberFormat="0" applyBorder="0" applyAlignment="0" applyProtection="0"/>
    <xf numFmtId="168" fontId="26" fillId="54" borderId="0" applyNumberFormat="0" applyBorder="0" applyAlignment="0" applyProtection="0"/>
    <xf numFmtId="0" fontId="17" fillId="9" borderId="0" applyNumberFormat="0" applyBorder="0" applyAlignment="0" applyProtection="0"/>
    <xf numFmtId="0" fontId="26" fillId="54"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169" fontId="27" fillId="13" borderId="0" applyNumberFormat="0" applyBorder="0" applyAlignment="0" applyProtection="0"/>
    <xf numFmtId="169" fontId="27" fillId="13" borderId="0" applyNumberFormat="0" applyBorder="0" applyAlignment="0" applyProtection="0"/>
    <xf numFmtId="0" fontId="26" fillId="49" borderId="0" applyNumberFormat="0" applyBorder="0" applyAlignment="0" applyProtection="0"/>
    <xf numFmtId="0" fontId="26" fillId="56" borderId="0" applyNumberFormat="0" applyBorder="0" applyAlignment="0" applyProtection="0"/>
    <xf numFmtId="0" fontId="28" fillId="13" borderId="0" applyNumberFormat="0" applyBorder="0" applyAlignment="0" applyProtection="0"/>
    <xf numFmtId="0" fontId="26" fillId="49" borderId="0" applyNumberFormat="0" applyBorder="0" applyAlignment="0" applyProtection="0"/>
    <xf numFmtId="170" fontId="29" fillId="5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170" fontId="29" fillId="56" borderId="0" applyNumberFormat="0" applyBorder="0" applyAlignment="0" applyProtection="0"/>
    <xf numFmtId="168" fontId="26" fillId="56" borderId="0" applyNumberFormat="0" applyBorder="0" applyAlignment="0" applyProtection="0"/>
    <xf numFmtId="170" fontId="29" fillId="56" borderId="0" applyNumberFormat="0" applyBorder="0" applyAlignment="0" applyProtection="0"/>
    <xf numFmtId="170" fontId="29" fillId="56" borderId="0" applyNumberFormat="0" applyBorder="0" applyAlignment="0" applyProtection="0"/>
    <xf numFmtId="168" fontId="26" fillId="56" borderId="0" applyNumberFormat="0" applyBorder="0" applyAlignment="0" applyProtection="0"/>
    <xf numFmtId="168" fontId="26" fillId="56" borderId="0" applyNumberFormat="0" applyBorder="0" applyAlignment="0" applyProtection="0"/>
    <xf numFmtId="0" fontId="28" fillId="13" borderId="0" applyNumberFormat="0" applyBorder="0" applyAlignment="0" applyProtection="0"/>
    <xf numFmtId="168" fontId="26" fillId="56" borderId="0" applyNumberFormat="0" applyBorder="0" applyAlignment="0" applyProtection="0"/>
    <xf numFmtId="0" fontId="30" fillId="13" borderId="0" applyNumberFormat="0" applyBorder="0" applyAlignment="0" applyProtection="0"/>
    <xf numFmtId="168" fontId="26" fillId="56" borderId="0" applyNumberFormat="0" applyBorder="0" applyAlignment="0" applyProtection="0"/>
    <xf numFmtId="0" fontId="17" fillId="13" borderId="0" applyNumberFormat="0" applyBorder="0" applyAlignment="0" applyProtection="0"/>
    <xf numFmtId="168" fontId="26" fillId="56" borderId="0" applyNumberFormat="0" applyBorder="0" applyAlignment="0" applyProtection="0"/>
    <xf numFmtId="0" fontId="17" fillId="1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169" fontId="27" fillId="17" borderId="0" applyNumberFormat="0" applyBorder="0" applyAlignment="0" applyProtection="0"/>
    <xf numFmtId="169" fontId="27" fillId="17" borderId="0" applyNumberFormat="0" applyBorder="0" applyAlignment="0" applyProtection="0"/>
    <xf numFmtId="0" fontId="26" fillId="46" borderId="0" applyNumberFormat="0" applyBorder="0" applyAlignment="0" applyProtection="0"/>
    <xf numFmtId="0" fontId="26" fillId="57" borderId="0" applyNumberFormat="0" applyBorder="0" applyAlignment="0" applyProtection="0"/>
    <xf numFmtId="0" fontId="28" fillId="17" borderId="0" applyNumberFormat="0" applyBorder="0" applyAlignment="0" applyProtection="0"/>
    <xf numFmtId="0" fontId="26" fillId="46" borderId="0" applyNumberFormat="0" applyBorder="0" applyAlignment="0" applyProtection="0"/>
    <xf numFmtId="170" fontId="29" fillId="5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170" fontId="29" fillId="57" borderId="0" applyNumberFormat="0" applyBorder="0" applyAlignment="0" applyProtection="0"/>
    <xf numFmtId="168" fontId="26" fillId="57" borderId="0" applyNumberFormat="0" applyBorder="0" applyAlignment="0" applyProtection="0"/>
    <xf numFmtId="170" fontId="29" fillId="57" borderId="0" applyNumberFormat="0" applyBorder="0" applyAlignment="0" applyProtection="0"/>
    <xf numFmtId="170" fontId="29" fillId="57" borderId="0" applyNumberFormat="0" applyBorder="0" applyAlignment="0" applyProtection="0"/>
    <xf numFmtId="168" fontId="26" fillId="57" borderId="0" applyNumberFormat="0" applyBorder="0" applyAlignment="0" applyProtection="0"/>
    <xf numFmtId="168" fontId="26" fillId="57" borderId="0" applyNumberFormat="0" applyBorder="0" applyAlignment="0" applyProtection="0"/>
    <xf numFmtId="0" fontId="28" fillId="17" borderId="0" applyNumberFormat="0" applyBorder="0" applyAlignment="0" applyProtection="0"/>
    <xf numFmtId="168" fontId="26" fillId="57" borderId="0" applyNumberFormat="0" applyBorder="0" applyAlignment="0" applyProtection="0"/>
    <xf numFmtId="0" fontId="30" fillId="17" borderId="0" applyNumberFormat="0" applyBorder="0" applyAlignment="0" applyProtection="0"/>
    <xf numFmtId="168" fontId="26" fillId="57" borderId="0" applyNumberFormat="0" applyBorder="0" applyAlignment="0" applyProtection="0"/>
    <xf numFmtId="0" fontId="17" fillId="17" borderId="0" applyNumberFormat="0" applyBorder="0" applyAlignment="0" applyProtection="0"/>
    <xf numFmtId="168" fontId="26" fillId="57" borderId="0" applyNumberFormat="0" applyBorder="0" applyAlignment="0" applyProtection="0"/>
    <xf numFmtId="0" fontId="17" fillId="17" borderId="0" applyNumberFormat="0" applyBorder="0" applyAlignment="0" applyProtection="0"/>
    <xf numFmtId="0" fontId="26" fillId="57"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169" fontId="27" fillId="21" borderId="0" applyNumberFormat="0" applyBorder="0" applyAlignment="0" applyProtection="0"/>
    <xf numFmtId="169" fontId="27" fillId="21" borderId="0" applyNumberFormat="0" applyBorder="0" applyAlignment="0" applyProtection="0"/>
    <xf numFmtId="0" fontId="26" fillId="58" borderId="0" applyNumberFormat="0" applyBorder="0" applyAlignment="0" applyProtection="0"/>
    <xf numFmtId="0" fontId="26" fillId="51" borderId="0" applyNumberFormat="0" applyBorder="0" applyAlignment="0" applyProtection="0"/>
    <xf numFmtId="0" fontId="28" fillId="21" borderId="0" applyNumberFormat="0" applyBorder="0" applyAlignment="0" applyProtection="0"/>
    <xf numFmtId="0" fontId="26" fillId="58" borderId="0" applyNumberFormat="0" applyBorder="0" applyAlignment="0" applyProtection="0"/>
    <xf numFmtId="170" fontId="29" fillId="5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170" fontId="29" fillId="58" borderId="0" applyNumberFormat="0" applyBorder="0" applyAlignment="0" applyProtection="0"/>
    <xf numFmtId="168" fontId="26" fillId="51" borderId="0" applyNumberFormat="0" applyBorder="0" applyAlignment="0" applyProtection="0"/>
    <xf numFmtId="170" fontId="29" fillId="58" borderId="0" applyNumberFormat="0" applyBorder="0" applyAlignment="0" applyProtection="0"/>
    <xf numFmtId="170" fontId="29" fillId="58"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0" fontId="28" fillId="21" borderId="0" applyNumberFormat="0" applyBorder="0" applyAlignment="0" applyProtection="0"/>
    <xf numFmtId="168" fontId="26" fillId="51" borderId="0" applyNumberFormat="0" applyBorder="0" applyAlignment="0" applyProtection="0"/>
    <xf numFmtId="0" fontId="30" fillId="21" borderId="0" applyNumberFormat="0" applyBorder="0" applyAlignment="0" applyProtection="0"/>
    <xf numFmtId="168" fontId="26" fillId="51" borderId="0" applyNumberFormat="0" applyBorder="0" applyAlignment="0" applyProtection="0"/>
    <xf numFmtId="0" fontId="17" fillId="21" borderId="0" applyNumberFormat="0" applyBorder="0" applyAlignment="0" applyProtection="0"/>
    <xf numFmtId="168" fontId="26" fillId="51" borderId="0" applyNumberFormat="0" applyBorder="0" applyAlignment="0" applyProtection="0"/>
    <xf numFmtId="0" fontId="17" fillId="2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9" fontId="27" fillId="25" borderId="0" applyNumberFormat="0" applyBorder="0" applyAlignment="0" applyProtection="0"/>
    <xf numFmtId="169" fontId="27" fillId="25" borderId="0" applyNumberFormat="0" applyBorder="0" applyAlignment="0" applyProtection="0"/>
    <xf numFmtId="0" fontId="26" fillId="52" borderId="0" applyNumberFormat="0" applyBorder="0" applyAlignment="0" applyProtection="0"/>
    <xf numFmtId="0" fontId="28" fillId="25" borderId="0" applyNumberFormat="0" applyBorder="0" applyAlignment="0" applyProtection="0"/>
    <xf numFmtId="0" fontId="26" fillId="52" borderId="0" applyNumberFormat="0" applyBorder="0" applyAlignment="0" applyProtection="0"/>
    <xf numFmtId="170" fontId="29" fillId="5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170" fontId="29" fillId="52" borderId="0" applyNumberFormat="0" applyBorder="0" applyAlignment="0" applyProtection="0"/>
    <xf numFmtId="168" fontId="26" fillId="52" borderId="0" applyNumberFormat="0" applyBorder="0" applyAlignment="0" applyProtection="0"/>
    <xf numFmtId="170" fontId="29" fillId="52" borderId="0" applyNumberFormat="0" applyBorder="0" applyAlignment="0" applyProtection="0"/>
    <xf numFmtId="170" fontId="29" fillId="52" borderId="0" applyNumberFormat="0" applyBorder="0" applyAlignment="0" applyProtection="0"/>
    <xf numFmtId="168" fontId="26" fillId="52" borderId="0" applyNumberFormat="0" applyBorder="0" applyAlignment="0" applyProtection="0"/>
    <xf numFmtId="168" fontId="26" fillId="52" borderId="0" applyNumberFormat="0" applyBorder="0" applyAlignment="0" applyProtection="0"/>
    <xf numFmtId="0" fontId="28" fillId="25" borderId="0" applyNumberFormat="0" applyBorder="0" applyAlignment="0" applyProtection="0"/>
    <xf numFmtId="168" fontId="26" fillId="52" borderId="0" applyNumberFormat="0" applyBorder="0" applyAlignment="0" applyProtection="0"/>
    <xf numFmtId="0" fontId="30" fillId="25" borderId="0" applyNumberFormat="0" applyBorder="0" applyAlignment="0" applyProtection="0"/>
    <xf numFmtId="168" fontId="26" fillId="52" borderId="0" applyNumberFormat="0" applyBorder="0" applyAlignment="0" applyProtection="0"/>
    <xf numFmtId="0" fontId="17" fillId="25" borderId="0" applyNumberFormat="0" applyBorder="0" applyAlignment="0" applyProtection="0"/>
    <xf numFmtId="168" fontId="26" fillId="52" borderId="0" applyNumberFormat="0" applyBorder="0" applyAlignment="0" applyProtection="0"/>
    <xf numFmtId="0" fontId="17" fillId="25" borderId="0" applyNumberFormat="0" applyBorder="0" applyAlignment="0" applyProtection="0"/>
    <xf numFmtId="0" fontId="26" fillId="5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9" fontId="27" fillId="29" borderId="0" applyNumberFormat="0" applyBorder="0" applyAlignment="0" applyProtection="0"/>
    <xf numFmtId="169" fontId="27" fillId="29" borderId="0" applyNumberFormat="0" applyBorder="0" applyAlignment="0" applyProtection="0"/>
    <xf numFmtId="0" fontId="26" fillId="56" borderId="0" applyNumberFormat="0" applyBorder="0" applyAlignment="0" applyProtection="0"/>
    <xf numFmtId="0" fontId="26" fillId="49" borderId="0" applyNumberFormat="0" applyBorder="0" applyAlignment="0" applyProtection="0"/>
    <xf numFmtId="0" fontId="28" fillId="29" borderId="0" applyNumberFormat="0" applyBorder="0" applyAlignment="0" applyProtection="0"/>
    <xf numFmtId="0" fontId="26" fillId="56" borderId="0" applyNumberFormat="0" applyBorder="0" applyAlignment="0" applyProtection="0"/>
    <xf numFmtId="170" fontId="29" fillId="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170" fontId="29" fillId="49" borderId="0" applyNumberFormat="0" applyBorder="0" applyAlignment="0" applyProtection="0"/>
    <xf numFmtId="168" fontId="26" fillId="49" borderId="0" applyNumberFormat="0" applyBorder="0" applyAlignment="0" applyProtection="0"/>
    <xf numFmtId="170" fontId="29" fillId="49" borderId="0" applyNumberFormat="0" applyBorder="0" applyAlignment="0" applyProtection="0"/>
    <xf numFmtId="170" fontId="29"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0" fontId="28" fillId="29" borderId="0" applyNumberFormat="0" applyBorder="0" applyAlignment="0" applyProtection="0"/>
    <xf numFmtId="168" fontId="26" fillId="49" borderId="0" applyNumberFormat="0" applyBorder="0" applyAlignment="0" applyProtection="0"/>
    <xf numFmtId="0" fontId="30" fillId="29" borderId="0" applyNumberFormat="0" applyBorder="0" applyAlignment="0" applyProtection="0"/>
    <xf numFmtId="168" fontId="26" fillId="49" borderId="0" applyNumberFormat="0" applyBorder="0" applyAlignment="0" applyProtection="0"/>
    <xf numFmtId="0" fontId="17" fillId="29" borderId="0" applyNumberFormat="0" applyBorder="0" applyAlignment="0" applyProtection="0"/>
    <xf numFmtId="168" fontId="26" fillId="49" borderId="0" applyNumberFormat="0" applyBorder="0" applyAlignment="0" applyProtection="0"/>
    <xf numFmtId="0" fontId="17" fillId="29" borderId="0" applyNumberFormat="0" applyBorder="0" applyAlignment="0" applyProtection="0"/>
    <xf numFmtId="0" fontId="26" fillId="49"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69" fontId="33" fillId="3" borderId="0" applyNumberFormat="0" applyBorder="0" applyAlignment="0" applyProtection="0"/>
    <xf numFmtId="169" fontId="33" fillId="3"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4" fillId="3" borderId="0" applyNumberFormat="0" applyBorder="0" applyAlignment="0" applyProtection="0"/>
    <xf numFmtId="0" fontId="32" fillId="40" borderId="0" applyNumberFormat="0" applyBorder="0" applyAlignment="0" applyProtection="0"/>
    <xf numFmtId="170" fontId="35"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70" fontId="35" fillId="36" borderId="0" applyNumberFormat="0" applyBorder="0" applyAlignment="0" applyProtection="0"/>
    <xf numFmtId="170" fontId="35" fillId="36" borderId="0" applyNumberFormat="0" applyBorder="0" applyAlignment="0" applyProtection="0"/>
    <xf numFmtId="170" fontId="35" fillId="36" borderId="0" applyNumberFormat="0" applyBorder="0" applyAlignment="0" applyProtection="0"/>
    <xf numFmtId="168" fontId="32" fillId="36" borderId="0" applyNumberFormat="0" applyBorder="0" applyAlignment="0" applyProtection="0"/>
    <xf numFmtId="168" fontId="32" fillId="36" borderId="0" applyNumberFormat="0" applyBorder="0" applyAlignment="0" applyProtection="0"/>
    <xf numFmtId="0" fontId="34" fillId="3" borderId="0" applyNumberFormat="0" applyBorder="0" applyAlignment="0" applyProtection="0"/>
    <xf numFmtId="168" fontId="32" fillId="36" borderId="0" applyNumberFormat="0" applyBorder="0" applyAlignment="0" applyProtection="0"/>
    <xf numFmtId="0" fontId="36" fillId="3" borderId="0" applyNumberFormat="0" applyBorder="0" applyAlignment="0" applyProtection="0"/>
    <xf numFmtId="168" fontId="32" fillId="36" borderId="0" applyNumberFormat="0" applyBorder="0" applyAlignment="0" applyProtection="0"/>
    <xf numFmtId="0" fontId="7" fillId="3" borderId="0" applyNumberFormat="0" applyBorder="0" applyAlignment="0" applyProtection="0"/>
    <xf numFmtId="168" fontId="32" fillId="36" borderId="0" applyNumberFormat="0" applyBorder="0" applyAlignment="0" applyProtection="0"/>
    <xf numFmtId="0" fontId="7" fillId="3" borderId="0" applyNumberFormat="0" applyBorder="0" applyAlignment="0" applyProtection="0"/>
    <xf numFmtId="168" fontId="32" fillId="36" borderId="0" applyNumberFormat="0" applyBorder="0" applyAlignment="0" applyProtection="0"/>
    <xf numFmtId="0" fontId="32" fillId="36" borderId="0" applyNumberFormat="0" applyBorder="0" applyAlignment="0" applyProtection="0"/>
    <xf numFmtId="164" fontId="37" fillId="0" borderId="13"/>
    <xf numFmtId="171" fontId="38" fillId="0" borderId="0" applyFill="0"/>
    <xf numFmtId="171" fontId="38" fillId="0" borderId="0">
      <alignment horizontal="center"/>
    </xf>
    <xf numFmtId="0" fontId="38" fillId="0" borderId="0" applyFill="0">
      <alignment horizontal="center"/>
    </xf>
    <xf numFmtId="171" fontId="39" fillId="0" borderId="15" applyFill="0"/>
    <xf numFmtId="0" fontId="19" fillId="0" borderId="0" applyFont="0" applyAlignment="0"/>
    <xf numFmtId="0" fontId="40" fillId="0" borderId="0" applyFill="0">
      <alignment vertical="top"/>
    </xf>
    <xf numFmtId="0" fontId="39" fillId="0" borderId="0" applyFill="0">
      <alignment horizontal="left" vertical="top"/>
    </xf>
    <xf numFmtId="171" fontId="41" fillId="0" borderId="16" applyFill="0"/>
    <xf numFmtId="0" fontId="19" fillId="0" borderId="0" applyNumberFormat="0" applyFont="0" applyAlignment="0"/>
    <xf numFmtId="0" fontId="40" fillId="0" borderId="0" applyFill="0">
      <alignment wrapText="1"/>
    </xf>
    <xf numFmtId="0" fontId="39" fillId="0" borderId="0" applyFill="0">
      <alignment horizontal="left" vertical="top" wrapText="1"/>
    </xf>
    <xf numFmtId="171" fontId="42" fillId="0" borderId="0" applyFill="0"/>
    <xf numFmtId="0" fontId="43" fillId="0" borderId="0" applyNumberFormat="0" applyFont="0" applyAlignment="0">
      <alignment horizontal="center"/>
    </xf>
    <xf numFmtId="0" fontId="44" fillId="0" borderId="0" applyFill="0">
      <alignment vertical="top" wrapText="1"/>
    </xf>
    <xf numFmtId="0" fontId="41" fillId="0" borderId="0" applyFill="0">
      <alignment horizontal="left" vertical="top" wrapText="1"/>
    </xf>
    <xf numFmtId="171" fontId="19" fillId="0" borderId="0" applyFill="0"/>
    <xf numFmtId="0" fontId="43" fillId="0" borderId="0" applyNumberFormat="0" applyFont="0" applyAlignment="0">
      <alignment horizontal="center"/>
    </xf>
    <xf numFmtId="0" fontId="45" fillId="0" borderId="0" applyFill="0">
      <alignment vertical="center" wrapText="1"/>
    </xf>
    <xf numFmtId="0" fontId="46" fillId="0" borderId="0">
      <alignment horizontal="left" vertical="center" wrapText="1"/>
    </xf>
    <xf numFmtId="171" fontId="47" fillId="0" borderId="0" applyFill="0"/>
    <xf numFmtId="0" fontId="43" fillId="0" borderId="0" applyNumberFormat="0" applyFont="0" applyAlignment="0">
      <alignment horizontal="center"/>
    </xf>
    <xf numFmtId="0" fontId="48" fillId="0" borderId="0" applyFill="0">
      <alignment horizontal="center" vertical="center" wrapText="1"/>
    </xf>
    <xf numFmtId="0" fontId="19" fillId="0" borderId="0" applyFill="0">
      <alignment horizontal="center" vertical="center" wrapText="1"/>
    </xf>
    <xf numFmtId="171" fontId="49" fillId="0" borderId="0" applyFill="0"/>
    <xf numFmtId="0" fontId="43" fillId="0" borderId="0" applyNumberFormat="0" applyFont="0" applyAlignment="0">
      <alignment horizontal="center"/>
    </xf>
    <xf numFmtId="0" fontId="50" fillId="0" borderId="0" applyFill="0">
      <alignment horizontal="center" vertical="center" wrapText="1"/>
    </xf>
    <xf numFmtId="0" fontId="51" fillId="0" borderId="0" applyFill="0">
      <alignment horizontal="center" vertical="center" wrapText="1"/>
    </xf>
    <xf numFmtId="171" fontId="52" fillId="0" borderId="0" applyFill="0"/>
    <xf numFmtId="0" fontId="43" fillId="0" borderId="0" applyNumberFormat="0" applyFont="0" applyAlignment="0">
      <alignment horizontal="center"/>
    </xf>
    <xf numFmtId="0" fontId="53" fillId="0" borderId="0">
      <alignment horizontal="center" wrapText="1"/>
    </xf>
    <xf numFmtId="0" fontId="49" fillId="0" borderId="0" applyFill="0">
      <alignment horizontal="center" wrapText="1"/>
    </xf>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169" fontId="56" fillId="6" borderId="4"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169" fontId="56" fillId="6" borderId="4"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11" fillId="6" borderId="4" applyNumberFormat="0" applyAlignment="0" applyProtection="0"/>
    <xf numFmtId="0" fontId="54" fillId="59" borderId="17" applyNumberFormat="0" applyAlignment="0" applyProtection="0"/>
    <xf numFmtId="170" fontId="57" fillId="60" borderId="17" applyNumberFormat="0" applyAlignment="0" applyProtection="0"/>
    <xf numFmtId="0" fontId="11" fillId="6" borderId="4"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170" fontId="57" fillId="60"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8" fillId="6" borderId="4" applyNumberFormat="0" applyAlignment="0" applyProtection="0"/>
    <xf numFmtId="0" fontId="54" fillId="59" borderId="17" applyNumberFormat="0" applyAlignment="0" applyProtection="0"/>
    <xf numFmtId="170" fontId="57" fillId="60" borderId="17" applyNumberFormat="0" applyAlignment="0" applyProtection="0"/>
    <xf numFmtId="168" fontId="55" fillId="42" borderId="17" applyNumberFormat="0" applyAlignment="0" applyProtection="0"/>
    <xf numFmtId="0" fontId="54" fillId="59" borderId="17" applyNumberFormat="0" applyAlignment="0" applyProtection="0"/>
    <xf numFmtId="170" fontId="57" fillId="60"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168"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168"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168"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168"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168"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5" fillId="42"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4" fillId="59" borderId="17" applyNumberFormat="0" applyAlignment="0" applyProtection="0"/>
    <xf numFmtId="0" fontId="59" fillId="61" borderId="18" applyNumberFormat="0" applyAlignment="0" applyProtection="0"/>
    <xf numFmtId="0" fontId="59" fillId="61" borderId="18" applyNumberFormat="0" applyAlignment="0" applyProtection="0"/>
    <xf numFmtId="0" fontId="59" fillId="61" borderId="18" applyNumberFormat="0" applyAlignment="0" applyProtection="0"/>
    <xf numFmtId="0" fontId="59" fillId="61" borderId="18" applyNumberFormat="0" applyAlignment="0" applyProtection="0"/>
    <xf numFmtId="0" fontId="59" fillId="61" borderId="18" applyNumberFormat="0" applyAlignment="0" applyProtection="0"/>
    <xf numFmtId="169" fontId="60" fillId="7" borderId="7" applyNumberFormat="0" applyAlignment="0" applyProtection="0"/>
    <xf numFmtId="169" fontId="60" fillId="7" borderId="7" applyNumberFormat="0" applyAlignment="0" applyProtection="0"/>
    <xf numFmtId="0" fontId="59" fillId="61" borderId="18" applyNumberFormat="0" applyAlignment="0" applyProtection="0"/>
    <xf numFmtId="0" fontId="61" fillId="7" borderId="7" applyNumberFormat="0" applyAlignment="0" applyProtection="0"/>
    <xf numFmtId="0" fontId="59" fillId="61" borderId="18" applyNumberFormat="0" applyAlignment="0" applyProtection="0"/>
    <xf numFmtId="170" fontId="62" fillId="61" borderId="18" applyNumberFormat="0" applyAlignment="0" applyProtection="0"/>
    <xf numFmtId="0" fontId="13" fillId="7" borderId="7" applyNumberFormat="0" applyAlignment="0" applyProtection="0"/>
    <xf numFmtId="0" fontId="13" fillId="7" borderId="7" applyNumberFormat="0" applyAlignment="0" applyProtection="0"/>
    <xf numFmtId="170" fontId="62" fillId="61" borderId="18" applyNumberFormat="0" applyAlignment="0" applyProtection="0"/>
    <xf numFmtId="170" fontId="62" fillId="61" borderId="18" applyNumberFormat="0" applyAlignment="0" applyProtection="0"/>
    <xf numFmtId="170" fontId="62" fillId="61" borderId="18" applyNumberFormat="0" applyAlignment="0" applyProtection="0"/>
    <xf numFmtId="168" fontId="59" fillId="61" borderId="18" applyNumberFormat="0" applyAlignment="0" applyProtection="0"/>
    <xf numFmtId="168" fontId="59" fillId="61" borderId="18" applyNumberFormat="0" applyAlignment="0" applyProtection="0"/>
    <xf numFmtId="0" fontId="61" fillId="7" borderId="7" applyNumberFormat="0" applyAlignment="0" applyProtection="0"/>
    <xf numFmtId="168" fontId="59" fillId="61" borderId="18" applyNumberFormat="0" applyAlignment="0" applyProtection="0"/>
    <xf numFmtId="0" fontId="63" fillId="7" borderId="7" applyNumberFormat="0" applyAlignment="0" applyProtection="0"/>
    <xf numFmtId="168" fontId="59" fillId="61" borderId="18" applyNumberFormat="0" applyAlignment="0" applyProtection="0"/>
    <xf numFmtId="0" fontId="13" fillId="7" borderId="7" applyNumberFormat="0" applyAlignment="0" applyProtection="0"/>
    <xf numFmtId="168" fontId="59" fillId="61" borderId="18" applyNumberFormat="0" applyAlignment="0" applyProtection="0"/>
    <xf numFmtId="0" fontId="13" fillId="7" borderId="7" applyNumberFormat="0" applyAlignment="0" applyProtection="0"/>
    <xf numFmtId="168" fontId="59" fillId="61" borderId="18" applyNumberFormat="0" applyAlignment="0" applyProtection="0"/>
    <xf numFmtId="0" fontId="59" fillId="61" borderId="18" applyNumberFormat="0" applyAlignment="0" applyProtection="0"/>
    <xf numFmtId="172" fontId="64" fillId="0" borderId="19" applyBorder="0">
      <alignment horizontal="center" vertical="center"/>
    </xf>
    <xf numFmtId="173" fontId="62" fillId="62" borderId="0">
      <alignment horizontal="left"/>
    </xf>
    <xf numFmtId="0" fontId="62" fillId="62" borderId="0">
      <alignment horizontal="left"/>
    </xf>
    <xf numFmtId="0" fontId="62" fillId="62" borderId="0">
      <alignment horizontal="left"/>
    </xf>
    <xf numFmtId="173" fontId="62" fillId="62" borderId="0">
      <alignment horizontal="left"/>
    </xf>
    <xf numFmtId="170" fontId="62" fillId="62" borderId="0">
      <alignment horizontal="left"/>
    </xf>
    <xf numFmtId="173" fontId="62" fillId="62" borderId="0">
      <alignment horizontal="left"/>
    </xf>
    <xf numFmtId="173" fontId="65" fillId="62" borderId="0">
      <alignment horizontal="right"/>
    </xf>
    <xf numFmtId="0" fontId="65" fillId="62" borderId="0">
      <alignment horizontal="right"/>
    </xf>
    <xf numFmtId="0" fontId="65" fillId="62" borderId="0">
      <alignment horizontal="right"/>
    </xf>
    <xf numFmtId="173" fontId="65" fillId="62" borderId="0">
      <alignment horizontal="right"/>
    </xf>
    <xf numFmtId="170" fontId="65" fillId="62" borderId="0">
      <alignment horizontal="right"/>
    </xf>
    <xf numFmtId="173" fontId="65" fillId="62" borderId="0">
      <alignment horizontal="right"/>
    </xf>
    <xf numFmtId="173" fontId="66" fillId="59" borderId="0">
      <alignment horizontal="center"/>
    </xf>
    <xf numFmtId="0" fontId="66" fillId="59" borderId="0">
      <alignment horizontal="center"/>
    </xf>
    <xf numFmtId="0" fontId="66" fillId="59" borderId="0">
      <alignment horizontal="center"/>
    </xf>
    <xf numFmtId="173" fontId="66" fillId="59" borderId="0">
      <alignment horizontal="center"/>
    </xf>
    <xf numFmtId="170" fontId="66" fillId="59" borderId="0">
      <alignment horizontal="center"/>
    </xf>
    <xf numFmtId="173" fontId="66" fillId="59" borderId="0">
      <alignment horizontal="center"/>
    </xf>
    <xf numFmtId="173" fontId="65" fillId="62" borderId="0">
      <alignment horizontal="right"/>
    </xf>
    <xf numFmtId="0" fontId="65" fillId="62" borderId="0">
      <alignment horizontal="right"/>
    </xf>
    <xf numFmtId="0" fontId="65" fillId="62" borderId="0">
      <alignment horizontal="right"/>
    </xf>
    <xf numFmtId="173" fontId="65" fillId="62" borderId="0">
      <alignment horizontal="right"/>
    </xf>
    <xf numFmtId="170" fontId="65" fillId="62" borderId="0">
      <alignment horizontal="right"/>
    </xf>
    <xf numFmtId="173" fontId="65" fillId="62" borderId="0">
      <alignment horizontal="right"/>
    </xf>
    <xf numFmtId="173" fontId="67" fillId="59" borderId="0">
      <alignment horizontal="left"/>
    </xf>
    <xf numFmtId="0" fontId="67" fillId="59" borderId="0">
      <alignment horizontal="left"/>
    </xf>
    <xf numFmtId="173" fontId="67" fillId="59" borderId="0">
      <alignment horizontal="left"/>
    </xf>
    <xf numFmtId="170" fontId="67" fillId="59" borderId="0">
      <alignment horizontal="left"/>
    </xf>
    <xf numFmtId="173" fontId="67" fillId="59" borderId="0">
      <alignment horizontal="left"/>
    </xf>
    <xf numFmtId="41" fontId="19" fillId="0" borderId="0" applyFont="0" applyFill="0" applyBorder="0" applyAlignment="0" applyProtection="0"/>
    <xf numFmtId="41" fontId="19" fillId="0" borderId="0" applyFont="0" applyFill="0" applyBorder="0" applyAlignment="0" applyProtection="0"/>
    <xf numFmtId="41" fontId="68"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69"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9"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63" borderId="0"/>
    <xf numFmtId="3" fontId="19" fillId="0" borderId="0" applyFont="0" applyFill="0" applyBorder="0" applyAlignment="0" applyProtection="0"/>
    <xf numFmtId="3" fontId="19" fillId="63" borderId="0"/>
    <xf numFmtId="3" fontId="19" fillId="0" borderId="0" applyFont="0" applyFill="0" applyBorder="0" applyAlignment="0" applyProtection="0"/>
    <xf numFmtId="3" fontId="46" fillId="0" borderId="0" applyFont="0" applyFill="0" applyBorder="0" applyAlignment="0" applyProtection="0"/>
    <xf numFmtId="3" fontId="19" fillId="0" borderId="0" applyFont="0" applyFill="0" applyBorder="0" applyAlignment="0" applyProtection="0"/>
    <xf numFmtId="3" fontId="19" fillId="63" borderId="0"/>
    <xf numFmtId="3" fontId="19" fillId="63"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9"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9" fillId="0" borderId="0" applyFont="0" applyFill="0" applyBorder="0" applyAlignment="0" applyProtection="0"/>
    <xf numFmtId="42" fontId="1" fillId="0" borderId="0" applyFont="0" applyFill="0" applyBorder="0" applyAlignment="0" applyProtection="0"/>
    <xf numFmtId="42" fontId="19" fillId="0" borderId="0" applyFont="0" applyFill="0" applyBorder="0" applyAlignment="0" applyProtection="0"/>
    <xf numFmtId="42" fontId="1"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70" fillId="0" borderId="0" applyFont="0" applyFill="0" applyBorder="0" applyAlignment="0" applyProtection="0"/>
    <xf numFmtId="44" fontId="7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7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5" fontId="46"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0" fontId="73" fillId="0" borderId="0"/>
    <xf numFmtId="0" fontId="73" fillId="0" borderId="20"/>
    <xf numFmtId="173" fontId="46"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44" borderId="21" applyNumberFormat="0" applyFont="0" applyAlignment="0">
      <protection locked="0"/>
    </xf>
    <xf numFmtId="0" fontId="19" fillId="44" borderId="21" applyNumberFormat="0" applyFont="0" applyAlignment="0">
      <protection locked="0"/>
    </xf>
    <xf numFmtId="0" fontId="19" fillId="44" borderId="21" applyNumberFormat="0" applyFont="0" applyAlignment="0">
      <protection locked="0"/>
    </xf>
    <xf numFmtId="175" fontId="19" fillId="0" borderId="0" applyFont="0" applyFill="0" applyBorder="0" applyAlignment="0" applyProtection="0"/>
    <xf numFmtId="175" fontId="19" fillId="0" borderId="0" applyFont="0" applyFill="0" applyBorder="0" applyAlignment="0" applyProtection="0"/>
    <xf numFmtId="170"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0"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17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0" fontId="77" fillId="0" borderId="0" applyNumberFormat="0" applyFill="0" applyBorder="0" applyAlignment="0" applyProtection="0"/>
    <xf numFmtId="170" fontId="77" fillId="0" borderId="0" applyNumberFormat="0" applyFill="0" applyBorder="0" applyAlignment="0" applyProtection="0"/>
    <xf numFmtId="170" fontId="77"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0" fontId="76" fillId="0" borderId="0" applyNumberFormat="0" applyFill="0" applyBorder="0" applyAlignment="0" applyProtection="0"/>
    <xf numFmtId="168" fontId="74" fillId="0" borderId="0" applyNumberFormat="0" applyFill="0" applyBorder="0" applyAlignment="0" applyProtection="0"/>
    <xf numFmtId="0" fontId="78" fillId="0" borderId="0" applyNumberFormat="0" applyFill="0" applyBorder="0" applyAlignment="0" applyProtection="0"/>
    <xf numFmtId="168" fontId="74" fillId="0" borderId="0" applyNumberFormat="0" applyFill="0" applyBorder="0" applyAlignment="0" applyProtection="0"/>
    <xf numFmtId="0" fontId="15" fillId="0" borderId="0" applyNumberFormat="0" applyFill="0" applyBorder="0" applyAlignment="0" applyProtection="0"/>
    <xf numFmtId="168" fontId="74" fillId="0" borderId="0" applyNumberFormat="0" applyFill="0" applyBorder="0" applyAlignment="0" applyProtection="0"/>
    <xf numFmtId="0" fontId="15" fillId="0" borderId="0" applyNumberFormat="0" applyFill="0" applyBorder="0" applyAlignment="0" applyProtection="0"/>
    <xf numFmtId="168" fontId="74" fillId="0" borderId="0" applyNumberFormat="0" applyFill="0" applyBorder="0" applyAlignment="0" applyProtection="0"/>
    <xf numFmtId="0" fontId="74" fillId="0" borderId="0" applyNumberFormat="0" applyFill="0" applyBorder="0" applyAlignment="0" applyProtection="0"/>
    <xf numFmtId="0" fontId="79" fillId="0" borderId="0" applyProtection="0"/>
    <xf numFmtId="170" fontId="79" fillId="0" borderId="0" applyProtection="0"/>
    <xf numFmtId="0" fontId="79" fillId="0" borderId="0" applyProtection="0"/>
    <xf numFmtId="0" fontId="79" fillId="0" borderId="0" applyProtection="0"/>
    <xf numFmtId="0" fontId="79" fillId="0" borderId="0" applyProtection="0"/>
    <xf numFmtId="0" fontId="79" fillId="0" borderId="0" applyProtection="0"/>
    <xf numFmtId="0" fontId="79" fillId="0" borderId="0" applyProtection="0"/>
    <xf numFmtId="0" fontId="79" fillId="0" borderId="0" applyProtection="0"/>
    <xf numFmtId="0" fontId="79" fillId="0" borderId="0" applyProtection="0"/>
    <xf numFmtId="169" fontId="79" fillId="0" borderId="0" applyProtection="0"/>
    <xf numFmtId="169" fontId="79" fillId="0" borderId="0" applyProtection="0"/>
    <xf numFmtId="0" fontId="79" fillId="0" borderId="0" applyProtection="0"/>
    <xf numFmtId="0" fontId="80" fillId="0" borderId="0" applyProtection="0"/>
    <xf numFmtId="170" fontId="80" fillId="0" borderId="0" applyProtection="0"/>
    <xf numFmtId="0" fontId="80" fillId="0" borderId="0" applyProtection="0"/>
    <xf numFmtId="0" fontId="80" fillId="0" borderId="0" applyProtection="0"/>
    <xf numFmtId="0" fontId="80" fillId="0" borderId="0" applyProtection="0"/>
    <xf numFmtId="0" fontId="80" fillId="0" borderId="0" applyProtection="0"/>
    <xf numFmtId="0" fontId="80" fillId="0" borderId="0" applyProtection="0"/>
    <xf numFmtId="0" fontId="80" fillId="0" borderId="0" applyProtection="0"/>
    <xf numFmtId="0" fontId="80" fillId="0" borderId="0" applyProtection="0"/>
    <xf numFmtId="169" fontId="80" fillId="0" borderId="0" applyProtection="0"/>
    <xf numFmtId="169" fontId="80" fillId="0" borderId="0" applyProtection="0"/>
    <xf numFmtId="0" fontId="80" fillId="0" borderId="0" applyProtection="0"/>
    <xf numFmtId="0" fontId="39" fillId="0" borderId="0" applyProtection="0"/>
    <xf numFmtId="170" fontId="39" fillId="0" borderId="0" applyProtection="0"/>
    <xf numFmtId="0" fontId="39" fillId="0" borderId="0" applyProtection="0"/>
    <xf numFmtId="0" fontId="39" fillId="0" borderId="0" applyProtection="0"/>
    <xf numFmtId="0" fontId="39" fillId="0" borderId="0" applyProtection="0"/>
    <xf numFmtId="0" fontId="39" fillId="0" borderId="0" applyProtection="0"/>
    <xf numFmtId="0" fontId="39" fillId="0" borderId="0" applyProtection="0"/>
    <xf numFmtId="0" fontId="39" fillId="0" borderId="0" applyProtection="0"/>
    <xf numFmtId="0" fontId="39" fillId="0" borderId="0" applyProtection="0"/>
    <xf numFmtId="169" fontId="39" fillId="0" borderId="0" applyProtection="0"/>
    <xf numFmtId="169" fontId="39" fillId="0" borderId="0" applyProtection="0"/>
    <xf numFmtId="0" fontId="39" fillId="0" borderId="0" applyProtection="0"/>
    <xf numFmtId="0" fontId="38" fillId="0" borderId="0" applyProtection="0"/>
    <xf numFmtId="170" fontId="38" fillId="0" borderId="0" applyProtection="0"/>
    <xf numFmtId="0" fontId="38" fillId="0" borderId="0" applyProtection="0"/>
    <xf numFmtId="170" fontId="38" fillId="0" borderId="0" applyProtection="0"/>
    <xf numFmtId="0" fontId="38" fillId="0" borderId="0" applyProtection="0"/>
    <xf numFmtId="0" fontId="38" fillId="0" borderId="0" applyProtection="0"/>
    <xf numFmtId="0" fontId="38" fillId="0" borderId="0" applyProtection="0"/>
    <xf numFmtId="0" fontId="38" fillId="0" borderId="0" applyProtection="0"/>
    <xf numFmtId="0" fontId="38" fillId="0" borderId="0" applyProtection="0"/>
    <xf numFmtId="169" fontId="38" fillId="0" borderId="0" applyProtection="0"/>
    <xf numFmtId="169" fontId="38" fillId="0" borderId="0" applyProtection="0"/>
    <xf numFmtId="0" fontId="38" fillId="0" borderId="0" applyProtection="0"/>
    <xf numFmtId="0" fontId="19" fillId="0" borderId="0" applyProtection="0"/>
    <xf numFmtId="0" fontId="19" fillId="0" borderId="0" applyProtection="0"/>
    <xf numFmtId="0" fontId="19" fillId="0" borderId="0" applyProtection="0"/>
    <xf numFmtId="0" fontId="19" fillId="0" borderId="0" applyProtection="0"/>
    <xf numFmtId="0" fontId="19" fillId="0" borderId="0" applyProtection="0"/>
    <xf numFmtId="170" fontId="19" fillId="0" borderId="0" applyProtection="0"/>
    <xf numFmtId="0" fontId="19" fillId="0" borderId="0" applyProtection="0"/>
    <xf numFmtId="170" fontId="19" fillId="0" borderId="0" applyProtection="0"/>
    <xf numFmtId="0" fontId="19" fillId="0" borderId="0" applyProtection="0"/>
    <xf numFmtId="0" fontId="19" fillId="0" borderId="0" applyProtection="0"/>
    <xf numFmtId="0" fontId="19" fillId="0" borderId="0" applyProtection="0"/>
    <xf numFmtId="0" fontId="19" fillId="0" borderId="0" applyProtection="0"/>
    <xf numFmtId="0" fontId="19" fillId="0" borderId="0" applyProtection="0"/>
    <xf numFmtId="169" fontId="19" fillId="0" borderId="0" applyProtection="0"/>
    <xf numFmtId="169" fontId="19" fillId="0" borderId="0" applyProtection="0"/>
    <xf numFmtId="0" fontId="19" fillId="0" borderId="0" applyProtection="0"/>
    <xf numFmtId="0" fontId="79" fillId="0" borderId="0" applyProtection="0"/>
    <xf numFmtId="170" fontId="79" fillId="0" borderId="0" applyProtection="0"/>
    <xf numFmtId="0" fontId="79" fillId="0" borderId="0" applyProtection="0"/>
    <xf numFmtId="0" fontId="79" fillId="0" borderId="0" applyProtection="0"/>
    <xf numFmtId="0" fontId="79" fillId="0" borderId="0" applyProtection="0"/>
    <xf numFmtId="0" fontId="79" fillId="0" borderId="0" applyProtection="0"/>
    <xf numFmtId="0" fontId="79" fillId="0" borderId="0" applyProtection="0"/>
    <xf numFmtId="0" fontId="79" fillId="0" borderId="0" applyProtection="0"/>
    <xf numFmtId="0" fontId="79" fillId="0" borderId="0" applyProtection="0"/>
    <xf numFmtId="169" fontId="79" fillId="0" borderId="0" applyProtection="0"/>
    <xf numFmtId="169" fontId="79" fillId="0" borderId="0" applyProtection="0"/>
    <xf numFmtId="0" fontId="79" fillId="0" borderId="0" applyProtection="0"/>
    <xf numFmtId="0" fontId="81" fillId="0" borderId="0" applyProtection="0"/>
    <xf numFmtId="170" fontId="81" fillId="0" borderId="0" applyProtection="0"/>
    <xf numFmtId="0" fontId="81" fillId="0" borderId="0" applyProtection="0"/>
    <xf numFmtId="0" fontId="81" fillId="0" borderId="0" applyProtection="0"/>
    <xf numFmtId="0" fontId="81" fillId="0" borderId="0" applyProtection="0"/>
    <xf numFmtId="0" fontId="81" fillId="0" borderId="0" applyProtection="0"/>
    <xf numFmtId="0" fontId="81" fillId="0" borderId="0" applyProtection="0"/>
    <xf numFmtId="0" fontId="81" fillId="0" borderId="0" applyProtection="0"/>
    <xf numFmtId="0" fontId="81" fillId="0" borderId="0" applyProtection="0"/>
    <xf numFmtId="169" fontId="81" fillId="0" borderId="0" applyProtection="0"/>
    <xf numFmtId="169" fontId="81" fillId="0" borderId="0" applyProtection="0"/>
    <xf numFmtId="0" fontId="81" fillId="0" borderId="0" applyProtection="0"/>
    <xf numFmtId="2" fontId="46"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169" fontId="83" fillId="2" borderId="0" applyNumberFormat="0" applyBorder="0" applyAlignment="0" applyProtection="0"/>
    <xf numFmtId="169" fontId="83" fillId="2" borderId="0" applyNumberFormat="0" applyBorder="0" applyAlignment="0" applyProtection="0"/>
    <xf numFmtId="0" fontId="82" fillId="43" borderId="0" applyNumberFormat="0" applyBorder="0" applyAlignment="0" applyProtection="0"/>
    <xf numFmtId="0" fontId="82" fillId="38" borderId="0" applyNumberFormat="0" applyBorder="0" applyAlignment="0" applyProtection="0"/>
    <xf numFmtId="0" fontId="84" fillId="2" borderId="0" applyNumberFormat="0" applyBorder="0" applyAlignment="0" applyProtection="0"/>
    <xf numFmtId="0" fontId="82" fillId="43" borderId="0" applyNumberFormat="0" applyBorder="0" applyAlignment="0" applyProtection="0"/>
    <xf numFmtId="170" fontId="64"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70" fontId="64" fillId="38" borderId="0" applyNumberFormat="0" applyBorder="0" applyAlignment="0" applyProtection="0"/>
    <xf numFmtId="170" fontId="64" fillId="38" borderId="0" applyNumberFormat="0" applyBorder="0" applyAlignment="0" applyProtection="0"/>
    <xf numFmtId="170" fontId="64" fillId="38" borderId="0" applyNumberFormat="0" applyBorder="0" applyAlignment="0" applyProtection="0"/>
    <xf numFmtId="168" fontId="82" fillId="38" borderId="0" applyNumberFormat="0" applyBorder="0" applyAlignment="0" applyProtection="0"/>
    <xf numFmtId="168" fontId="82" fillId="38" borderId="0" applyNumberFormat="0" applyBorder="0" applyAlignment="0" applyProtection="0"/>
    <xf numFmtId="0" fontId="84" fillId="2" borderId="0" applyNumberFormat="0" applyBorder="0" applyAlignment="0" applyProtection="0"/>
    <xf numFmtId="168" fontId="82" fillId="38" borderId="0" applyNumberFormat="0" applyBorder="0" applyAlignment="0" applyProtection="0"/>
    <xf numFmtId="0" fontId="85" fillId="2" borderId="0" applyNumberFormat="0" applyBorder="0" applyAlignment="0" applyProtection="0"/>
    <xf numFmtId="168" fontId="82" fillId="38" borderId="0" applyNumberFormat="0" applyBorder="0" applyAlignment="0" applyProtection="0"/>
    <xf numFmtId="0" fontId="6" fillId="2" borderId="0" applyNumberFormat="0" applyBorder="0" applyAlignment="0" applyProtection="0"/>
    <xf numFmtId="168" fontId="82" fillId="38" borderId="0" applyNumberFormat="0" applyBorder="0" applyAlignment="0" applyProtection="0"/>
    <xf numFmtId="0" fontId="6" fillId="2" borderId="0" applyNumberFormat="0" applyBorder="0" applyAlignment="0" applyProtection="0"/>
    <xf numFmtId="168" fontId="82" fillId="38" borderId="0" applyNumberFormat="0" applyBorder="0" applyAlignment="0" applyProtection="0"/>
    <xf numFmtId="0" fontId="82" fillId="38" borderId="0" applyNumberFormat="0" applyBorder="0" applyAlignment="0" applyProtection="0"/>
    <xf numFmtId="0" fontId="86" fillId="0" borderId="22" applyNumberFormat="0" applyFill="0" applyAlignment="0" applyProtection="0"/>
    <xf numFmtId="0" fontId="86" fillId="0" borderId="22" applyNumberFormat="0" applyFill="0" applyAlignment="0" applyProtection="0"/>
    <xf numFmtId="0" fontId="86" fillId="0" borderId="22" applyNumberFormat="0" applyFill="0" applyAlignment="0" applyProtection="0"/>
    <xf numFmtId="0" fontId="86" fillId="0" borderId="22" applyNumberFormat="0" applyFill="0" applyAlignment="0" applyProtection="0"/>
    <xf numFmtId="0" fontId="86" fillId="0" borderId="22" applyNumberFormat="0" applyFill="0" applyAlignment="0" applyProtection="0"/>
    <xf numFmtId="169" fontId="87" fillId="0" borderId="1" applyNumberFormat="0" applyFill="0" applyAlignment="0" applyProtection="0"/>
    <xf numFmtId="169" fontId="87" fillId="0" borderId="1"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173" fontId="89" fillId="0" borderId="0" applyNumberFormat="0" applyFont="0" applyFill="0" applyAlignment="0" applyProtection="0"/>
    <xf numFmtId="0" fontId="86" fillId="0" borderId="22" applyNumberFormat="0" applyFill="0" applyAlignment="0" applyProtection="0"/>
    <xf numFmtId="0" fontId="90" fillId="0" borderId="1" applyNumberFormat="0" applyFill="0" applyAlignment="0" applyProtection="0"/>
    <xf numFmtId="0" fontId="91" fillId="0" borderId="23" applyNumberFormat="0" applyFill="0" applyAlignment="0" applyProtection="0"/>
    <xf numFmtId="170" fontId="92" fillId="0" borderId="24" applyNumberFormat="0" applyFill="0" applyAlignment="0" applyProtection="0"/>
    <xf numFmtId="0" fontId="88" fillId="0" borderId="0" applyNumberFormat="0" applyFill="0" applyBorder="0" applyAlignment="0" applyProtection="0"/>
    <xf numFmtId="0" fontId="3" fillId="0" borderId="1" applyNumberFormat="0" applyFill="0" applyAlignment="0" applyProtection="0"/>
    <xf numFmtId="170" fontId="92" fillId="0" borderId="24" applyNumberFormat="0" applyFill="0" applyAlignment="0" applyProtection="0"/>
    <xf numFmtId="170" fontId="92" fillId="0" borderId="24" applyNumberFormat="0" applyFill="0" applyAlignment="0" applyProtection="0"/>
    <xf numFmtId="0" fontId="3" fillId="0" borderId="1" applyNumberFormat="0" applyFill="0" applyAlignment="0" applyProtection="0"/>
    <xf numFmtId="170" fontId="92" fillId="0" borderId="24" applyNumberFormat="0" applyFill="0" applyAlignment="0" applyProtection="0"/>
    <xf numFmtId="0" fontId="88" fillId="0" borderId="0" applyNumberFormat="0" applyFill="0" applyBorder="0" applyAlignment="0" applyProtection="0"/>
    <xf numFmtId="0" fontId="92" fillId="0" borderId="24" applyNumberFormat="0" applyFill="0" applyAlignment="0" applyProtection="0"/>
    <xf numFmtId="168" fontId="86" fillId="0" borderId="22" applyNumberFormat="0" applyFill="0" applyAlignment="0" applyProtection="0"/>
    <xf numFmtId="0" fontId="90" fillId="0" borderId="1" applyNumberFormat="0" applyFill="0" applyAlignment="0" applyProtection="0"/>
    <xf numFmtId="168" fontId="86" fillId="0" borderId="22" applyNumberFormat="0" applyFill="0" applyAlignment="0" applyProtection="0"/>
    <xf numFmtId="0" fontId="93" fillId="0" borderId="1" applyNumberFormat="0" applyFill="0" applyAlignment="0" applyProtection="0"/>
    <xf numFmtId="168" fontId="86" fillId="0" borderId="22" applyNumberFormat="0" applyFill="0" applyAlignment="0" applyProtection="0"/>
    <xf numFmtId="0" fontId="3" fillId="0" borderId="1" applyNumberFormat="0" applyFill="0" applyAlignment="0" applyProtection="0"/>
    <xf numFmtId="168" fontId="86" fillId="0" borderId="22" applyNumberFormat="0" applyFill="0" applyAlignment="0" applyProtection="0"/>
    <xf numFmtId="0" fontId="3" fillId="0" borderId="1" applyNumberFormat="0" applyFill="0" applyAlignment="0" applyProtection="0"/>
    <xf numFmtId="168" fontId="86" fillId="0" borderId="22" applyNumberFormat="0" applyFill="0" applyAlignment="0" applyProtection="0"/>
    <xf numFmtId="0" fontId="86" fillId="0" borderId="22"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169" fontId="95" fillId="0" borderId="2" applyNumberFormat="0" applyFill="0" applyAlignment="0" applyProtection="0"/>
    <xf numFmtId="169" fontId="95" fillId="0" borderId="2"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3" fontId="38" fillId="0" borderId="0" applyNumberFormat="0" applyFont="0" applyFill="0" applyAlignment="0" applyProtection="0"/>
    <xf numFmtId="0" fontId="94" fillId="0" borderId="25" applyNumberFormat="0" applyFill="0" applyAlignment="0" applyProtection="0"/>
    <xf numFmtId="0" fontId="96" fillId="0" borderId="2" applyNumberFormat="0" applyFill="0" applyAlignment="0" applyProtection="0"/>
    <xf numFmtId="0" fontId="97" fillId="0" borderId="26" applyNumberFormat="0" applyFill="0" applyAlignment="0" applyProtection="0"/>
    <xf numFmtId="170" fontId="98" fillId="0" borderId="27" applyNumberFormat="0" applyFill="0" applyAlignment="0" applyProtection="0"/>
    <xf numFmtId="0" fontId="41" fillId="0" borderId="0" applyNumberFormat="0" applyFill="0" applyBorder="0" applyAlignment="0" applyProtection="0"/>
    <xf numFmtId="0" fontId="4" fillId="0" borderId="2" applyNumberFormat="0" applyFill="0" applyAlignment="0" applyProtection="0"/>
    <xf numFmtId="170" fontId="98" fillId="0" borderId="27" applyNumberFormat="0" applyFill="0" applyAlignment="0" applyProtection="0"/>
    <xf numFmtId="170" fontId="98" fillId="0" borderId="27" applyNumberFormat="0" applyFill="0" applyAlignment="0" applyProtection="0"/>
    <xf numFmtId="0" fontId="4" fillId="0" borderId="2" applyNumberFormat="0" applyFill="0" applyAlignment="0" applyProtection="0"/>
    <xf numFmtId="170" fontId="98" fillId="0" borderId="27" applyNumberFormat="0" applyFill="0" applyAlignment="0" applyProtection="0"/>
    <xf numFmtId="0" fontId="41" fillId="0" borderId="0" applyNumberFormat="0" applyFill="0" applyBorder="0" applyAlignment="0" applyProtection="0"/>
    <xf numFmtId="0" fontId="98" fillId="0" borderId="27" applyNumberFormat="0" applyFill="0" applyAlignment="0" applyProtection="0"/>
    <xf numFmtId="168" fontId="94" fillId="0" borderId="25" applyNumberFormat="0" applyFill="0" applyAlignment="0" applyProtection="0"/>
    <xf numFmtId="0" fontId="96" fillId="0" borderId="2" applyNumberFormat="0" applyFill="0" applyAlignment="0" applyProtection="0"/>
    <xf numFmtId="168" fontId="94" fillId="0" borderId="25" applyNumberFormat="0" applyFill="0" applyAlignment="0" applyProtection="0"/>
    <xf numFmtId="0" fontId="99" fillId="0" borderId="2" applyNumberFormat="0" applyFill="0" applyAlignment="0" applyProtection="0"/>
    <xf numFmtId="168" fontId="94" fillId="0" borderId="25" applyNumberFormat="0" applyFill="0" applyAlignment="0" applyProtection="0"/>
    <xf numFmtId="0" fontId="4" fillId="0" borderId="2" applyNumberFormat="0" applyFill="0" applyAlignment="0" applyProtection="0"/>
    <xf numFmtId="168" fontId="94" fillId="0" borderId="25" applyNumberFormat="0" applyFill="0" applyAlignment="0" applyProtection="0"/>
    <xf numFmtId="0" fontId="4" fillId="0" borderId="2" applyNumberFormat="0" applyFill="0" applyAlignment="0" applyProtection="0"/>
    <xf numFmtId="168" fontId="94" fillId="0" borderId="25" applyNumberFormat="0" applyFill="0" applyAlignment="0" applyProtection="0"/>
    <xf numFmtId="0" fontId="94" fillId="0" borderId="25"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0" fontId="100" fillId="0" borderId="28" applyNumberFormat="0" applyFill="0" applyAlignment="0" applyProtection="0"/>
    <xf numFmtId="169" fontId="101" fillId="0" borderId="3" applyNumberFormat="0" applyFill="0" applyAlignment="0" applyProtection="0"/>
    <xf numFmtId="169" fontId="101" fillId="0" borderId="3" applyNumberFormat="0" applyFill="0" applyAlignment="0" applyProtection="0"/>
    <xf numFmtId="0" fontId="102" fillId="0" borderId="29" applyNumberFormat="0" applyFill="0" applyAlignment="0" applyProtection="0"/>
    <xf numFmtId="0" fontId="100" fillId="0" borderId="28" applyNumberFormat="0" applyFill="0" applyAlignment="0" applyProtection="0"/>
    <xf numFmtId="0" fontId="103" fillId="0" borderId="3" applyNumberFormat="0" applyFill="0" applyAlignment="0" applyProtection="0"/>
    <xf numFmtId="0" fontId="102" fillId="0" borderId="29" applyNumberFormat="0" applyFill="0" applyAlignment="0" applyProtection="0"/>
    <xf numFmtId="170" fontId="104" fillId="0" borderId="30" applyNumberFormat="0" applyFill="0" applyAlignment="0" applyProtection="0"/>
    <xf numFmtId="0" fontId="5" fillId="0" borderId="3" applyNumberFormat="0" applyFill="0" applyAlignment="0" applyProtection="0"/>
    <xf numFmtId="170" fontId="104" fillId="0" borderId="3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170" fontId="104" fillId="0" borderId="30" applyNumberFormat="0" applyFill="0" applyAlignment="0" applyProtection="0"/>
    <xf numFmtId="168" fontId="100" fillId="0" borderId="28" applyNumberFormat="0" applyFill="0" applyAlignment="0" applyProtection="0"/>
    <xf numFmtId="170" fontId="104" fillId="0" borderId="30" applyNumberFormat="0" applyFill="0" applyAlignment="0" applyProtection="0"/>
    <xf numFmtId="170" fontId="104" fillId="0" borderId="30" applyNumberFormat="0" applyFill="0" applyAlignment="0" applyProtection="0"/>
    <xf numFmtId="168" fontId="100" fillId="0" borderId="28" applyNumberFormat="0" applyFill="0" applyAlignment="0" applyProtection="0"/>
    <xf numFmtId="170" fontId="104" fillId="0" borderId="30" applyNumberFormat="0" applyFill="0" applyAlignment="0" applyProtection="0"/>
    <xf numFmtId="168" fontId="100" fillId="0" borderId="28" applyNumberFormat="0" applyFill="0" applyAlignment="0" applyProtection="0"/>
    <xf numFmtId="168" fontId="100" fillId="0" borderId="28" applyNumberFormat="0" applyFill="0" applyAlignment="0" applyProtection="0"/>
    <xf numFmtId="0" fontId="103" fillId="0" borderId="3" applyNumberFormat="0" applyFill="0" applyAlignment="0" applyProtection="0"/>
    <xf numFmtId="168" fontId="100" fillId="0" borderId="28" applyNumberFormat="0" applyFill="0" applyAlignment="0" applyProtection="0"/>
    <xf numFmtId="0" fontId="105" fillId="0" borderId="3" applyNumberFormat="0" applyFill="0" applyAlignment="0" applyProtection="0"/>
    <xf numFmtId="168" fontId="100" fillId="0" borderId="28" applyNumberFormat="0" applyFill="0" applyAlignment="0" applyProtection="0"/>
    <xf numFmtId="0" fontId="5" fillId="0" borderId="3" applyNumberFormat="0" applyFill="0" applyAlignment="0" applyProtection="0"/>
    <xf numFmtId="0" fontId="100" fillId="0" borderId="28" applyNumberFormat="0" applyFill="0" applyAlignment="0" applyProtection="0"/>
    <xf numFmtId="0" fontId="5" fillId="0" borderId="3"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69" fontId="101" fillId="0" borderId="0" applyNumberFormat="0" applyFill="0" applyBorder="0" applyAlignment="0" applyProtection="0"/>
    <xf numFmtId="169" fontId="101" fillId="0" borderId="0" applyNumberFormat="0" applyFill="0" applyBorder="0" applyAlignment="0" applyProtection="0"/>
    <xf numFmtId="0" fontId="102" fillId="0" borderId="0" applyNumberFormat="0" applyFill="0" applyBorder="0" applyAlignment="0" applyProtection="0"/>
    <xf numFmtId="0" fontId="100"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70" fontId="10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0" fontId="104" fillId="0" borderId="0" applyNumberFormat="0" applyFill="0" applyBorder="0" applyAlignment="0" applyProtection="0"/>
    <xf numFmtId="170" fontId="104" fillId="0" borderId="0" applyNumberFormat="0" applyFill="0" applyBorder="0" applyAlignment="0" applyProtection="0"/>
    <xf numFmtId="170" fontId="104"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0" fontId="103" fillId="0" borderId="0" applyNumberFormat="0" applyFill="0" applyBorder="0" applyAlignment="0" applyProtection="0"/>
    <xf numFmtId="168" fontId="100" fillId="0" borderId="0" applyNumberFormat="0" applyFill="0" applyBorder="0" applyAlignment="0" applyProtection="0"/>
    <xf numFmtId="0" fontId="105" fillId="0" borderId="0" applyNumberFormat="0" applyFill="0" applyBorder="0" applyAlignment="0" applyProtection="0"/>
    <xf numFmtId="168" fontId="100" fillId="0" borderId="0" applyNumberFormat="0" applyFill="0" applyBorder="0" applyAlignment="0" applyProtection="0"/>
    <xf numFmtId="0" fontId="5" fillId="0" borderId="0" applyNumberFormat="0" applyFill="0" applyBorder="0" applyAlignment="0" applyProtection="0"/>
    <xf numFmtId="168" fontId="100" fillId="0" borderId="0" applyNumberFormat="0" applyFill="0" applyBorder="0" applyAlignment="0" applyProtection="0"/>
    <xf numFmtId="0" fontId="5" fillId="0" borderId="0" applyNumberFormat="0" applyFill="0" applyBorder="0" applyAlignment="0" applyProtection="0"/>
    <xf numFmtId="168" fontId="100" fillId="0" borderId="0" applyNumberFormat="0" applyFill="0" applyBorder="0" applyAlignment="0" applyProtection="0"/>
    <xf numFmtId="0" fontId="100" fillId="0" borderId="0" applyNumberFormat="0" applyFill="0" applyBorder="0" applyAlignment="0" applyProtection="0"/>
    <xf numFmtId="173"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169" fontId="109" fillId="5" borderId="4"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169" fontId="109" fillId="5" borderId="4"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9" fillId="5" borderId="4" applyNumberFormat="0" applyAlignment="0" applyProtection="0"/>
    <xf numFmtId="0" fontId="108" fillId="45" borderId="17" applyNumberFormat="0" applyAlignment="0" applyProtection="0"/>
    <xf numFmtId="170" fontId="110" fillId="41" borderId="17" applyNumberFormat="0" applyAlignment="0" applyProtection="0"/>
    <xf numFmtId="0" fontId="9" fillId="5" borderId="4"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170" fontId="110"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11" fillId="5" borderId="4" applyNumberFormat="0" applyAlignment="0" applyProtection="0"/>
    <xf numFmtId="0" fontId="108" fillId="45" borderId="17" applyNumberFormat="0" applyAlignment="0" applyProtection="0"/>
    <xf numFmtId="170" fontId="110" fillId="41" borderId="17" applyNumberFormat="0" applyAlignment="0" applyProtection="0"/>
    <xf numFmtId="168" fontId="108" fillId="41" borderId="17" applyNumberFormat="0" applyAlignment="0" applyProtection="0"/>
    <xf numFmtId="0" fontId="108" fillId="45" borderId="17" applyNumberFormat="0" applyAlignment="0" applyProtection="0"/>
    <xf numFmtId="170" fontId="110"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168"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168"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168"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168"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168"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1"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08" fillId="45" borderId="17" applyNumberFormat="0" applyAlignment="0" applyProtection="0"/>
    <xf numFmtId="0" fontId="112" fillId="64" borderId="20"/>
    <xf numFmtId="173" fontId="62" fillId="62" borderId="0">
      <alignment horizontal="left"/>
    </xf>
    <xf numFmtId="0" fontId="62" fillId="62" borderId="0">
      <alignment horizontal="left"/>
    </xf>
    <xf numFmtId="0" fontId="62" fillId="62" borderId="0">
      <alignment horizontal="left"/>
    </xf>
    <xf numFmtId="173" fontId="62" fillId="62" borderId="0">
      <alignment horizontal="left"/>
    </xf>
    <xf numFmtId="170" fontId="62" fillId="62" borderId="0">
      <alignment horizontal="left"/>
    </xf>
    <xf numFmtId="173" fontId="62" fillId="62" borderId="0">
      <alignment horizontal="left"/>
    </xf>
    <xf numFmtId="173" fontId="113" fillId="59" borderId="0">
      <alignment horizontal="left"/>
    </xf>
    <xf numFmtId="0" fontId="113" fillId="59" borderId="0">
      <alignment horizontal="left"/>
    </xf>
    <xf numFmtId="0" fontId="113" fillId="59" borderId="0">
      <alignment horizontal="left"/>
    </xf>
    <xf numFmtId="173" fontId="113" fillId="59" borderId="0">
      <alignment horizontal="left"/>
    </xf>
    <xf numFmtId="0" fontId="113" fillId="59" borderId="0">
      <alignment horizontal="left"/>
    </xf>
    <xf numFmtId="170" fontId="113" fillId="59" borderId="0">
      <alignment horizontal="left"/>
    </xf>
    <xf numFmtId="173" fontId="113" fillId="59" borderId="0">
      <alignment horizontal="left"/>
    </xf>
    <xf numFmtId="0" fontId="114"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169" fontId="115" fillId="0" borderId="6" applyNumberFormat="0" applyFill="0" applyAlignment="0" applyProtection="0"/>
    <xf numFmtId="169" fontId="115" fillId="0" borderId="6" applyNumberFormat="0" applyFill="0" applyAlignment="0" applyProtection="0"/>
    <xf numFmtId="0" fontId="116" fillId="0" borderId="32" applyNumberFormat="0" applyFill="0" applyAlignment="0" applyProtection="0"/>
    <xf numFmtId="0" fontId="114" fillId="0" borderId="31" applyNumberFormat="0" applyFill="0" applyAlignment="0" applyProtection="0"/>
    <xf numFmtId="0" fontId="117" fillId="0" borderId="6" applyNumberFormat="0" applyFill="0" applyAlignment="0" applyProtection="0"/>
    <xf numFmtId="0" fontId="116" fillId="0" borderId="32" applyNumberFormat="0" applyFill="0" applyAlignment="0" applyProtection="0"/>
    <xf numFmtId="170" fontId="118" fillId="0" borderId="3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70" fontId="118" fillId="0" borderId="31" applyNumberFormat="0" applyFill="0" applyAlignment="0" applyProtection="0"/>
    <xf numFmtId="170" fontId="118" fillId="0" borderId="31" applyNumberFormat="0" applyFill="0" applyAlignment="0" applyProtection="0"/>
    <xf numFmtId="170" fontId="118" fillId="0" borderId="31" applyNumberFormat="0" applyFill="0" applyAlignment="0" applyProtection="0"/>
    <xf numFmtId="168" fontId="114" fillId="0" borderId="31" applyNumberFormat="0" applyFill="0" applyAlignment="0" applyProtection="0"/>
    <xf numFmtId="168" fontId="114" fillId="0" borderId="31" applyNumberFormat="0" applyFill="0" applyAlignment="0" applyProtection="0"/>
    <xf numFmtId="0" fontId="117" fillId="0" borderId="6" applyNumberFormat="0" applyFill="0" applyAlignment="0" applyProtection="0"/>
    <xf numFmtId="168" fontId="114" fillId="0" borderId="31" applyNumberFormat="0" applyFill="0" applyAlignment="0" applyProtection="0"/>
    <xf numFmtId="0" fontId="119" fillId="0" borderId="6" applyNumberFormat="0" applyFill="0" applyAlignment="0" applyProtection="0"/>
    <xf numFmtId="168" fontId="114" fillId="0" borderId="31" applyNumberFormat="0" applyFill="0" applyAlignment="0" applyProtection="0"/>
    <xf numFmtId="0" fontId="12" fillId="0" borderId="6" applyNumberFormat="0" applyFill="0" applyAlignment="0" applyProtection="0"/>
    <xf numFmtId="168" fontId="114" fillId="0" borderId="31" applyNumberFormat="0" applyFill="0" applyAlignment="0" applyProtection="0"/>
    <xf numFmtId="0" fontId="12" fillId="0" borderId="6" applyNumberFormat="0" applyFill="0" applyAlignment="0" applyProtection="0"/>
    <xf numFmtId="168" fontId="114" fillId="0" borderId="31" applyNumberFormat="0" applyFill="0" applyAlignment="0" applyProtection="0"/>
    <xf numFmtId="0" fontId="114" fillId="0" borderId="31" applyNumberFormat="0" applyFill="0" applyAlignment="0" applyProtection="0"/>
    <xf numFmtId="177"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80" fontId="19" fillId="0" borderId="0" applyFont="0" applyFill="0" applyBorder="0" applyAlignment="0" applyProtection="0"/>
    <xf numFmtId="0" fontId="46" fillId="0" borderId="0" applyProtection="0">
      <alignment horizontal="center"/>
    </xf>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169" fontId="121" fillId="4" borderId="0" applyNumberFormat="0" applyBorder="0" applyAlignment="0" applyProtection="0"/>
    <xf numFmtId="169" fontId="121" fillId="4" borderId="0" applyNumberFormat="0" applyBorder="0" applyAlignment="0" applyProtection="0"/>
    <xf numFmtId="0" fontId="122" fillId="45" borderId="0" applyNumberFormat="0" applyBorder="0" applyAlignment="0" applyProtection="0"/>
    <xf numFmtId="0" fontId="120" fillId="45" borderId="0" applyNumberFormat="0" applyBorder="0" applyAlignment="0" applyProtection="0"/>
    <xf numFmtId="0" fontId="123" fillId="4" borderId="0" applyNumberFormat="0" applyBorder="0" applyAlignment="0" applyProtection="0"/>
    <xf numFmtId="0" fontId="122" fillId="45" borderId="0" applyNumberFormat="0" applyBorder="0" applyAlignment="0" applyProtection="0"/>
    <xf numFmtId="170" fontId="124" fillId="4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70" fontId="124" fillId="45" borderId="0" applyNumberFormat="0" applyBorder="0" applyAlignment="0" applyProtection="0"/>
    <xf numFmtId="170" fontId="124" fillId="45" borderId="0" applyNumberFormat="0" applyBorder="0" applyAlignment="0" applyProtection="0"/>
    <xf numFmtId="170" fontId="124" fillId="45" borderId="0" applyNumberFormat="0" applyBorder="0" applyAlignment="0" applyProtection="0"/>
    <xf numFmtId="168" fontId="120" fillId="45" borderId="0" applyNumberFormat="0" applyBorder="0" applyAlignment="0" applyProtection="0"/>
    <xf numFmtId="168" fontId="120" fillId="45" borderId="0" applyNumberFormat="0" applyBorder="0" applyAlignment="0" applyProtection="0"/>
    <xf numFmtId="0" fontId="123" fillId="4" borderId="0" applyNumberFormat="0" applyBorder="0" applyAlignment="0" applyProtection="0"/>
    <xf numFmtId="168" fontId="120" fillId="45" borderId="0" applyNumberFormat="0" applyBorder="0" applyAlignment="0" applyProtection="0"/>
    <xf numFmtId="0" fontId="125" fillId="4" borderId="0" applyNumberFormat="0" applyBorder="0" applyAlignment="0" applyProtection="0"/>
    <xf numFmtId="168" fontId="120" fillId="45" borderId="0" applyNumberFormat="0" applyBorder="0" applyAlignment="0" applyProtection="0"/>
    <xf numFmtId="0" fontId="8" fillId="4" borderId="0" applyNumberFormat="0" applyBorder="0" applyAlignment="0" applyProtection="0"/>
    <xf numFmtId="168" fontId="120" fillId="45" borderId="0" applyNumberFormat="0" applyBorder="0" applyAlignment="0" applyProtection="0"/>
    <xf numFmtId="0" fontId="8" fillId="4" borderId="0" applyNumberFormat="0" applyBorder="0" applyAlignment="0" applyProtection="0"/>
    <xf numFmtId="168" fontId="120" fillId="45" borderId="0" applyNumberFormat="0" applyBorder="0" applyAlignment="0" applyProtection="0"/>
    <xf numFmtId="0" fontId="120" fillId="45" borderId="0" applyNumberFormat="0" applyBorder="0" applyAlignment="0" applyProtection="0"/>
    <xf numFmtId="181" fontId="19"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3" fontId="19" fillId="0" borderId="0"/>
    <xf numFmtId="0" fontId="19" fillId="0" borderId="0"/>
    <xf numFmtId="0" fontId="19" fillId="0" borderId="0"/>
    <xf numFmtId="170" fontId="19" fillId="0" borderId="0"/>
    <xf numFmtId="0" fontId="1" fillId="0" borderId="0"/>
    <xf numFmtId="176" fontId="19" fillId="0" borderId="0"/>
    <xf numFmtId="173" fontId="19" fillId="0" borderId="0"/>
    <xf numFmtId="173"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19"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19"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7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9"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1"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19"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1"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19" fillId="0" borderId="0"/>
    <xf numFmtId="0" fontId="25"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1" fillId="0" borderId="0"/>
    <xf numFmtId="0" fontId="1" fillId="0" borderId="0"/>
    <xf numFmtId="0" fontId="1" fillId="0" borderId="0"/>
    <xf numFmtId="0" fontId="25" fillId="0" borderId="0"/>
    <xf numFmtId="0" fontId="1"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4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9" fillId="0" borderId="0"/>
    <xf numFmtId="0" fontId="25"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9" fillId="0" borderId="0"/>
    <xf numFmtId="0" fontId="25" fillId="0" borderId="0"/>
    <xf numFmtId="0" fontId="25" fillId="0" borderId="0"/>
    <xf numFmtId="0" fontId="1" fillId="0" borderId="0"/>
    <xf numFmtId="0" fontId="25" fillId="0" borderId="0"/>
    <xf numFmtId="0" fontId="25" fillId="0" borderId="0"/>
    <xf numFmtId="0" fontId="19" fillId="0" borderId="0"/>
    <xf numFmtId="0" fontId="25"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1" fillId="0" borderId="0"/>
    <xf numFmtId="0" fontId="1" fillId="0" borderId="0"/>
    <xf numFmtId="0" fontId="1" fillId="0" borderId="0"/>
    <xf numFmtId="0" fontId="25" fillId="0" borderId="0"/>
    <xf numFmtId="0" fontId="1" fillId="0" borderId="0"/>
    <xf numFmtId="0" fontId="25" fillId="0" borderId="0"/>
    <xf numFmtId="0" fontId="25" fillId="0" borderId="0"/>
    <xf numFmtId="0" fontId="1" fillId="0" borderId="0"/>
    <xf numFmtId="0" fontId="25"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168" fontId="19" fillId="0" borderId="0"/>
    <xf numFmtId="0" fontId="1" fillId="0" borderId="0"/>
    <xf numFmtId="168" fontId="19" fillId="0" borderId="0"/>
    <xf numFmtId="168" fontId="19" fillId="0" borderId="0"/>
    <xf numFmtId="168" fontId="19" fillId="0" borderId="0"/>
    <xf numFmtId="169" fontId="19" fillId="0" borderId="0"/>
    <xf numFmtId="169" fontId="19" fillId="0" borderId="0"/>
    <xf numFmtId="0" fontId="71" fillId="0" borderId="0"/>
    <xf numFmtId="0" fontId="72" fillId="0" borderId="0"/>
    <xf numFmtId="0" fontId="72" fillId="0" borderId="0"/>
    <xf numFmtId="0" fontId="72" fillId="0" borderId="0"/>
    <xf numFmtId="173" fontId="19" fillId="0" borderId="0"/>
    <xf numFmtId="0" fontId="72" fillId="0" borderId="0"/>
    <xf numFmtId="41" fontId="71" fillId="0" borderId="0"/>
    <xf numFmtId="0" fontId="19" fillId="0" borderId="0"/>
    <xf numFmtId="0" fontId="19" fillId="0" borderId="0"/>
    <xf numFmtId="0" fontId="19" fillId="0" borderId="0"/>
    <xf numFmtId="170" fontId="19" fillId="0" borderId="0"/>
    <xf numFmtId="168" fontId="19" fillId="0" borderId="0"/>
    <xf numFmtId="0" fontId="19" fillId="0" borderId="0"/>
    <xf numFmtId="168" fontId="19" fillId="0" borderId="0"/>
    <xf numFmtId="168" fontId="19" fillId="0" borderId="0"/>
    <xf numFmtId="170" fontId="19" fillId="0" borderId="0"/>
    <xf numFmtId="168" fontId="19" fillId="0" borderId="0"/>
    <xf numFmtId="168" fontId="19" fillId="0" borderId="0"/>
    <xf numFmtId="168" fontId="19" fillId="0" borderId="0"/>
    <xf numFmtId="0" fontId="19" fillId="0" borderId="0"/>
    <xf numFmtId="168"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19" fillId="0" borderId="0"/>
    <xf numFmtId="170" fontId="19" fillId="0" borderId="0"/>
    <xf numFmtId="168" fontId="19" fillId="0" borderId="0"/>
    <xf numFmtId="0" fontId="19"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8" fontId="19" fillId="0" borderId="0"/>
    <xf numFmtId="0" fontId="19" fillId="0" borderId="0"/>
    <xf numFmtId="168" fontId="19" fillId="0" borderId="0"/>
    <xf numFmtId="168" fontId="19" fillId="0" borderId="0"/>
    <xf numFmtId="0" fontId="1" fillId="0" borderId="0"/>
    <xf numFmtId="0" fontId="19" fillId="0" borderId="0"/>
    <xf numFmtId="0" fontId="1" fillId="0" borderId="0"/>
    <xf numFmtId="0" fontId="1" fillId="0" borderId="0"/>
    <xf numFmtId="0" fontId="1" fillId="0" borderId="0"/>
    <xf numFmtId="168" fontId="19" fillId="0" borderId="0"/>
    <xf numFmtId="168" fontId="19" fillId="0" borderId="0"/>
    <xf numFmtId="0" fontId="1" fillId="0" borderId="0"/>
    <xf numFmtId="0" fontId="1" fillId="0" borderId="0"/>
    <xf numFmtId="0" fontId="1" fillId="0" borderId="0"/>
    <xf numFmtId="0" fontId="1" fillId="0" borderId="0"/>
    <xf numFmtId="0" fontId="1" fillId="0" borderId="0"/>
    <xf numFmtId="168" fontId="19" fillId="0" borderId="0"/>
    <xf numFmtId="168" fontId="19"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8" fontId="19" fillId="0" borderId="0"/>
    <xf numFmtId="182" fontId="19" fillId="0" borderId="0"/>
    <xf numFmtId="168" fontId="19" fillId="0" borderId="0"/>
    <xf numFmtId="0" fontId="1" fillId="0" borderId="0"/>
    <xf numFmtId="173" fontId="19" fillId="0" borderId="0"/>
    <xf numFmtId="0" fontId="1" fillId="0" borderId="0"/>
    <xf numFmtId="182"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17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37" fontId="126" fillId="0" borderId="0"/>
    <xf numFmtId="168" fontId="127" fillId="0" borderId="0"/>
    <xf numFmtId="168" fontId="127" fillId="0" borderId="0"/>
    <xf numFmtId="168" fontId="127" fillId="0" borderId="0"/>
    <xf numFmtId="168" fontId="127" fillId="0" borderId="0"/>
    <xf numFmtId="168" fontId="127" fillId="0" borderId="0"/>
    <xf numFmtId="169" fontId="24" fillId="0" borderId="0"/>
    <xf numFmtId="169" fontId="24"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170" fontId="19" fillId="0" borderId="0"/>
    <xf numFmtId="168" fontId="19" fillId="0" borderId="0"/>
    <xf numFmtId="0" fontId="71" fillId="0" borderId="0"/>
    <xf numFmtId="0" fontId="19" fillId="0" borderId="0"/>
    <xf numFmtId="0" fontId="19"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8" fontId="19" fillId="0" borderId="0"/>
    <xf numFmtId="168" fontId="19" fillId="0" borderId="0"/>
    <xf numFmtId="0" fontId="1" fillId="0" borderId="0"/>
    <xf numFmtId="0" fontId="24" fillId="0" borderId="0"/>
    <xf numFmtId="0" fontId="1" fillId="0" borderId="0"/>
    <xf numFmtId="0" fontId="1" fillId="0" borderId="0"/>
    <xf numFmtId="0" fontId="1" fillId="0" borderId="0"/>
    <xf numFmtId="168" fontId="127" fillId="0" borderId="0"/>
    <xf numFmtId="182" fontId="19" fillId="0" borderId="0"/>
    <xf numFmtId="168" fontId="19" fillId="0" borderId="0"/>
    <xf numFmtId="0" fontId="1" fillId="0" borderId="0"/>
    <xf numFmtId="0" fontId="1" fillId="0" borderId="0"/>
    <xf numFmtId="0" fontId="1" fillId="0" borderId="0"/>
    <xf numFmtId="0" fontId="1" fillId="0" borderId="0"/>
    <xf numFmtId="168" fontId="127" fillId="0" borderId="0"/>
    <xf numFmtId="0" fontId="1" fillId="0" borderId="0"/>
    <xf numFmtId="168" fontId="127" fillId="0" borderId="0"/>
    <xf numFmtId="168" fontId="127" fillId="0" borderId="0"/>
    <xf numFmtId="168" fontId="127" fillId="0" borderId="0"/>
    <xf numFmtId="168" fontId="127" fillId="0" borderId="0"/>
    <xf numFmtId="168" fontId="127" fillId="0" borderId="0"/>
    <xf numFmtId="170" fontId="128"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37" fontId="126"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37" fontId="126" fillId="0" borderId="0"/>
    <xf numFmtId="0" fontId="1" fillId="0" borderId="0"/>
    <xf numFmtId="0" fontId="1" fillId="0" borderId="0"/>
    <xf numFmtId="0" fontId="19" fillId="0" borderId="0"/>
    <xf numFmtId="0" fontId="19" fillId="0" borderId="0"/>
    <xf numFmtId="0" fontId="1" fillId="0" borderId="0"/>
    <xf numFmtId="0" fontId="1" fillId="0" borderId="0"/>
    <xf numFmtId="37" fontId="126" fillId="0" borderId="0"/>
    <xf numFmtId="0" fontId="1" fillId="0" borderId="0"/>
    <xf numFmtId="0" fontId="1" fillId="0" borderId="0"/>
    <xf numFmtId="0" fontId="19" fillId="0" borderId="0"/>
    <xf numFmtId="0" fontId="19" fillId="0" borderId="0"/>
    <xf numFmtId="0" fontId="1" fillId="0" borderId="0"/>
    <xf numFmtId="0" fontId="1" fillId="0" borderId="0"/>
    <xf numFmtId="37" fontId="126"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72" fillId="0" borderId="0"/>
    <xf numFmtId="0" fontId="72" fillId="0" borderId="0"/>
    <xf numFmtId="0" fontId="1" fillId="0" borderId="0"/>
    <xf numFmtId="182" fontId="19" fillId="0" borderId="0"/>
    <xf numFmtId="0" fontId="1" fillId="0" borderId="0"/>
    <xf numFmtId="0" fontId="19" fillId="0" borderId="0"/>
    <xf numFmtId="0" fontId="1" fillId="0" borderId="0"/>
    <xf numFmtId="37" fontId="126"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9" fillId="0" borderId="0"/>
    <xf numFmtId="182" fontId="1" fillId="0" borderId="0"/>
    <xf numFmtId="168" fontId="1" fillId="0" borderId="0"/>
    <xf numFmtId="168" fontId="1" fillId="0" borderId="0"/>
    <xf numFmtId="182" fontId="1" fillId="0" borderId="0"/>
    <xf numFmtId="168" fontId="1" fillId="0" borderId="0"/>
    <xf numFmtId="182" fontId="1" fillId="0" borderId="0"/>
    <xf numFmtId="182"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82"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68" fontId="1" fillId="0" borderId="0"/>
    <xf numFmtId="168" fontId="1" fillId="0" borderId="0"/>
    <xf numFmtId="182" fontId="1" fillId="0" borderId="0"/>
    <xf numFmtId="168" fontId="1" fillId="0" borderId="0"/>
    <xf numFmtId="182"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68" fontId="1" fillId="0" borderId="0"/>
    <xf numFmtId="182"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8" fontId="1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24" fillId="0" borderId="0"/>
    <xf numFmtId="182" fontId="1" fillId="0" borderId="0"/>
    <xf numFmtId="182" fontId="1" fillId="0" borderId="0"/>
    <xf numFmtId="182" fontId="1" fillId="0" borderId="0"/>
    <xf numFmtId="182" fontId="1" fillId="0" borderId="0"/>
    <xf numFmtId="0" fontId="1" fillId="0" borderId="0"/>
    <xf numFmtId="182" fontId="1" fillId="0" borderId="0"/>
    <xf numFmtId="0" fontId="1" fillId="0" borderId="0"/>
    <xf numFmtId="182" fontId="1" fillId="0" borderId="0"/>
    <xf numFmtId="182" fontId="1" fillId="0" borderId="0"/>
    <xf numFmtId="0" fontId="1" fillId="0" borderId="0"/>
    <xf numFmtId="182" fontId="1" fillId="0" borderId="0"/>
    <xf numFmtId="0" fontId="1" fillId="0" borderId="0"/>
    <xf numFmtId="0" fontId="1" fillId="0" borderId="0"/>
    <xf numFmtId="0" fontId="19" fillId="0" borderId="0"/>
    <xf numFmtId="182" fontId="1" fillId="0" borderId="0"/>
    <xf numFmtId="182" fontId="1" fillId="0" borderId="0"/>
    <xf numFmtId="182" fontId="1" fillId="0" borderId="0"/>
    <xf numFmtId="0" fontId="1" fillId="0" borderId="0"/>
    <xf numFmtId="182" fontId="1" fillId="0" borderId="0"/>
    <xf numFmtId="168" fontId="19" fillId="0" borderId="0"/>
    <xf numFmtId="182" fontId="1" fillId="0" borderId="0"/>
    <xf numFmtId="182" fontId="1" fillId="0" borderId="0"/>
    <xf numFmtId="0" fontId="1" fillId="0" borderId="0"/>
    <xf numFmtId="182" fontId="1" fillId="0" borderId="0"/>
    <xf numFmtId="0" fontId="1" fillId="0" borderId="0"/>
    <xf numFmtId="182" fontId="1" fillId="0" borderId="0"/>
    <xf numFmtId="0" fontId="1" fillId="0" borderId="0"/>
    <xf numFmtId="0" fontId="19" fillId="0" borderId="0"/>
    <xf numFmtId="0" fontId="19" fillId="0" borderId="0"/>
    <xf numFmtId="0" fontId="19" fillId="0" borderId="0"/>
    <xf numFmtId="0" fontId="1" fillId="0" borderId="0"/>
    <xf numFmtId="0" fontId="1" fillId="0" borderId="0"/>
    <xf numFmtId="170" fontId="19" fillId="0" borderId="0"/>
    <xf numFmtId="0" fontId="19" fillId="0" borderId="0"/>
    <xf numFmtId="0" fontId="19" fillId="0" borderId="0"/>
    <xf numFmtId="0" fontId="19" fillId="0" borderId="0"/>
    <xf numFmtId="37" fontId="8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25" fillId="0" borderId="0"/>
    <xf numFmtId="0" fontId="19" fillId="0" borderId="0"/>
    <xf numFmtId="37"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37" fontId="126" fillId="0" borderId="0"/>
    <xf numFmtId="0" fontId="19" fillId="0" borderId="0"/>
    <xf numFmtId="0" fontId="19" fillId="0" borderId="0"/>
    <xf numFmtId="173" fontId="19"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3" fontId="19" fillId="0" borderId="0"/>
    <xf numFmtId="0" fontId="19" fillId="0" borderId="0"/>
    <xf numFmtId="170" fontId="1" fillId="0" borderId="0"/>
    <xf numFmtId="169" fontId="24"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68" fontId="19"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69" fontId="24"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9" fillId="0" borderId="0"/>
    <xf numFmtId="170" fontId="1" fillId="0" borderId="0"/>
    <xf numFmtId="169" fontId="24"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9"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46"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2" fillId="0" borderId="0"/>
    <xf numFmtId="0" fontId="72" fillId="0" borderId="0"/>
    <xf numFmtId="0" fontId="19" fillId="0" borderId="0"/>
    <xf numFmtId="0" fontId="19" fillId="0" borderId="0"/>
    <xf numFmtId="0" fontId="19" fillId="0" borderId="0"/>
    <xf numFmtId="0" fontId="19" fillId="0" borderId="0"/>
    <xf numFmtId="0" fontId="72" fillId="0" borderId="0"/>
    <xf numFmtId="0" fontId="19"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72" fillId="0" borderId="0"/>
    <xf numFmtId="0" fontId="72" fillId="0" borderId="0"/>
    <xf numFmtId="37" fontId="126" fillId="0" borderId="0"/>
    <xf numFmtId="37" fontId="126" fillId="0" borderId="0"/>
    <xf numFmtId="0" fontId="19" fillId="0" borderId="0"/>
    <xf numFmtId="0" fontId="19" fillId="0" borderId="0"/>
    <xf numFmtId="0" fontId="72" fillId="0" borderId="0"/>
    <xf numFmtId="0" fontId="72" fillId="0" borderId="0"/>
    <xf numFmtId="0" fontId="72" fillId="0" borderId="0"/>
    <xf numFmtId="37" fontId="126" fillId="0" borderId="0"/>
    <xf numFmtId="3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126" fillId="0" borderId="0"/>
    <xf numFmtId="37" fontId="126" fillId="0" borderId="0"/>
    <xf numFmtId="0"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30"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30"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30"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30"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30"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9"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9" fontId="130"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1"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1"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169" fontId="130"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1" fillId="8" borderId="8" applyNumberFormat="0" applyFont="0" applyAlignment="0" applyProtection="0"/>
    <xf numFmtId="0" fontId="71" fillId="39" borderId="33" applyNumberFormat="0" applyFont="0" applyAlignment="0" applyProtection="0"/>
    <xf numFmtId="0" fontId="80" fillId="39" borderId="33" applyNumberFormat="0" applyFont="0" applyAlignment="0" applyProtection="0"/>
    <xf numFmtId="0" fontId="1" fillId="0" borderId="0"/>
    <xf numFmtId="0" fontId="1" fillId="0" borderId="0"/>
    <xf numFmtId="0" fontId="1" fillId="8" borderId="8" applyNumberFormat="0" applyFont="0" applyAlignment="0" applyProtection="0"/>
    <xf numFmtId="0" fontId="71" fillId="39" borderId="33"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71" fillId="39" borderId="33"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71" fillId="39" borderId="33"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9" fontId="130"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1" fillId="0" borderId="0"/>
    <xf numFmtId="0" fontId="1" fillId="0" borderId="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30"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1" fillId="0" borderId="0"/>
    <xf numFmtId="0" fontId="1" fillId="0" borderId="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8" fontId="130"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9" fontId="130"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1" fillId="0" borderId="0"/>
    <xf numFmtId="0" fontId="1" fillId="0" borderId="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30"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71" fillId="39" borderId="33" applyNumberFormat="0" applyFont="0" applyAlignment="0" applyProtection="0"/>
    <xf numFmtId="0" fontId="1" fillId="0" borderId="0"/>
    <xf numFmtId="0" fontId="1" fillId="0" borderId="0"/>
    <xf numFmtId="0" fontId="1" fillId="0" borderId="0"/>
    <xf numFmtId="0" fontId="1" fillId="0" borderId="0"/>
    <xf numFmtId="0" fontId="71" fillId="39" borderId="33" applyNumberFormat="0" applyFont="0" applyAlignment="0" applyProtection="0"/>
    <xf numFmtId="0" fontId="1" fillId="0" borderId="0"/>
    <xf numFmtId="0" fontId="1" fillId="0" borderId="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0" borderId="0"/>
    <xf numFmtId="0" fontId="25" fillId="8" borderId="8" applyNumberFormat="0" applyFont="0" applyAlignment="0" applyProtection="0"/>
    <xf numFmtId="0" fontId="25" fillId="8" borderId="8" applyNumberFormat="0" applyFont="0" applyAlignment="0" applyProtection="0"/>
    <xf numFmtId="168" fontId="130"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0" borderId="0"/>
    <xf numFmtId="0" fontId="25" fillId="8" borderId="8" applyNumberFormat="0" applyFont="0" applyAlignment="0" applyProtection="0"/>
    <xf numFmtId="0" fontId="25" fillId="8" borderId="8" applyNumberFormat="0" applyFont="0" applyAlignment="0" applyProtection="0"/>
    <xf numFmtId="169" fontId="130"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0" borderId="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0" borderId="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0" borderId="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0" borderId="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0" borderId="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0" borderId="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0" borderId="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169" fontId="130"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0" borderId="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8" fontId="130"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9" fontId="130" fillId="8" borderId="8" applyNumberFormat="0" applyFont="0" applyAlignment="0" applyProtection="0"/>
    <xf numFmtId="0" fontId="71" fillId="39" borderId="33" applyNumberFormat="0" applyFont="0" applyAlignment="0" applyProtection="0"/>
    <xf numFmtId="0" fontId="1" fillId="0" borderId="0"/>
    <xf numFmtId="0" fontId="1" fillId="0" borderId="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0" fontId="1" fillId="0" borderId="0"/>
    <xf numFmtId="169" fontId="130" fillId="8" borderId="8" applyNumberFormat="0" applyFont="0" applyAlignment="0" applyProtection="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8" fontId="130"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9" fontId="130" fillId="8" borderId="8" applyNumberFormat="0" applyFont="0" applyAlignment="0" applyProtection="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9" fontId="130"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8" fontId="130"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9" fontId="130" fillId="8" borderId="8" applyNumberFormat="0" applyFont="0" applyAlignment="0" applyProtection="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169" fontId="130" fillId="8" borderId="8"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0" fontId="130"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 fillId="0" borderId="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71" fillId="39" borderId="33" applyNumberFormat="0" applyFont="0" applyAlignment="0" applyProtection="0"/>
    <xf numFmtId="0" fontId="131" fillId="42" borderId="34" applyNumberFormat="0" applyAlignment="0" applyProtection="0"/>
    <xf numFmtId="0" fontId="131" fillId="42" borderId="34" applyNumberFormat="0" applyAlignment="0" applyProtection="0"/>
    <xf numFmtId="0" fontId="131" fillId="42" borderId="34" applyNumberFormat="0" applyAlignment="0" applyProtection="0"/>
    <xf numFmtId="0" fontId="131" fillId="42" borderId="34" applyNumberFormat="0" applyAlignment="0" applyProtection="0"/>
    <xf numFmtId="0" fontId="131" fillId="42" borderId="34" applyNumberFormat="0" applyAlignment="0" applyProtection="0"/>
    <xf numFmtId="169" fontId="132" fillId="6" borderId="5" applyNumberFormat="0" applyAlignment="0" applyProtection="0"/>
    <xf numFmtId="169" fontId="132" fillId="6" borderId="5" applyNumberFormat="0" applyAlignment="0" applyProtection="0"/>
    <xf numFmtId="0" fontId="131" fillId="59" borderId="34" applyNumberFormat="0" applyAlignment="0" applyProtection="0"/>
    <xf numFmtId="0" fontId="131" fillId="42" borderId="34" applyNumberFormat="0" applyAlignment="0" applyProtection="0"/>
    <xf numFmtId="0" fontId="133" fillId="6" borderId="5" applyNumberFormat="0" applyAlignment="0" applyProtection="0"/>
    <xf numFmtId="0" fontId="131" fillId="59" borderId="34" applyNumberFormat="0" applyAlignment="0" applyProtection="0"/>
    <xf numFmtId="0" fontId="131" fillId="59" borderId="34" applyNumberFormat="0" applyAlignment="0" applyProtection="0"/>
    <xf numFmtId="0" fontId="1" fillId="0" borderId="0"/>
    <xf numFmtId="0" fontId="10" fillId="6" borderId="5" applyNumberFormat="0" applyAlignment="0" applyProtection="0"/>
    <xf numFmtId="0" fontId="131" fillId="59" borderId="34" applyNumberFormat="0" applyAlignment="0" applyProtection="0"/>
    <xf numFmtId="0" fontId="131" fillId="59" borderId="34" applyNumberFormat="0" applyAlignment="0" applyProtection="0"/>
    <xf numFmtId="0" fontId="131" fillId="59" borderId="34" applyNumberFormat="0" applyAlignment="0" applyProtection="0"/>
    <xf numFmtId="0" fontId="131" fillId="59" borderId="34" applyNumberFormat="0" applyAlignment="0" applyProtection="0"/>
    <xf numFmtId="0" fontId="131" fillId="59" borderId="34" applyNumberFormat="0" applyAlignment="0" applyProtection="0"/>
    <xf numFmtId="0" fontId="131" fillId="59" borderId="34" applyNumberFormat="0" applyAlignment="0" applyProtection="0"/>
    <xf numFmtId="0" fontId="131" fillId="59" borderId="34" applyNumberFormat="0" applyAlignment="0" applyProtection="0"/>
    <xf numFmtId="0" fontId="131" fillId="59" borderId="34" applyNumberFormat="0" applyAlignment="0" applyProtection="0"/>
    <xf numFmtId="0" fontId="131" fillId="59" borderId="34" applyNumberFormat="0" applyAlignment="0" applyProtection="0"/>
    <xf numFmtId="0" fontId="1" fillId="0" borderId="0"/>
    <xf numFmtId="0" fontId="10" fillId="6" borderId="5" applyNumberFormat="0" applyAlignment="0" applyProtection="0"/>
    <xf numFmtId="0" fontId="1" fillId="0" borderId="0"/>
    <xf numFmtId="0" fontId="1" fillId="0" borderId="0"/>
    <xf numFmtId="168" fontId="131" fillId="42" borderId="34" applyNumberFormat="0" applyAlignment="0" applyProtection="0"/>
    <xf numFmtId="168" fontId="131" fillId="42" borderId="34" applyNumberFormat="0" applyAlignment="0" applyProtection="0"/>
    <xf numFmtId="0" fontId="133" fillId="6" borderId="5" applyNumberFormat="0" applyAlignment="0" applyProtection="0"/>
    <xf numFmtId="168" fontId="131" fillId="42" borderId="34" applyNumberFormat="0" applyAlignment="0" applyProtection="0"/>
    <xf numFmtId="0" fontId="134" fillId="6" borderId="5" applyNumberFormat="0" applyAlignment="0" applyProtection="0"/>
    <xf numFmtId="168" fontId="131" fillId="42" borderId="34" applyNumberFormat="0" applyAlignment="0" applyProtection="0"/>
    <xf numFmtId="0" fontId="10" fillId="6" borderId="5" applyNumberFormat="0" applyAlignment="0" applyProtection="0"/>
    <xf numFmtId="168" fontId="131" fillId="42" borderId="34" applyNumberFormat="0" applyAlignment="0" applyProtection="0"/>
    <xf numFmtId="0" fontId="10" fillId="6" borderId="5" applyNumberFormat="0" applyAlignment="0" applyProtection="0"/>
    <xf numFmtId="168" fontId="131" fillId="42" borderId="34" applyNumberFormat="0" applyAlignment="0" applyProtection="0"/>
    <xf numFmtId="0" fontId="131" fillId="42" borderId="34" applyNumberFormat="0" applyAlignment="0" applyProtection="0"/>
    <xf numFmtId="183" fontId="135" fillId="59" borderId="0">
      <alignment horizontal="right"/>
    </xf>
    <xf numFmtId="183" fontId="135" fillId="59" borderId="0">
      <alignment horizontal="right"/>
    </xf>
    <xf numFmtId="4" fontId="135" fillId="65" borderId="0">
      <alignment horizontal="right"/>
    </xf>
    <xf numFmtId="40" fontId="136" fillId="65" borderId="0">
      <alignment horizontal="right"/>
    </xf>
    <xf numFmtId="40" fontId="136" fillId="65" borderId="0">
      <alignment horizontal="right"/>
    </xf>
    <xf numFmtId="183" fontId="135" fillId="59" borderId="0">
      <alignment horizontal="right"/>
    </xf>
    <xf numFmtId="183" fontId="135" fillId="59" borderId="0">
      <alignment horizontal="right"/>
    </xf>
    <xf numFmtId="183" fontId="135" fillId="59" borderId="0">
      <alignment horizontal="right"/>
    </xf>
    <xf numFmtId="40" fontId="136" fillId="65" borderId="0">
      <alignment horizontal="right"/>
    </xf>
    <xf numFmtId="4" fontId="135" fillId="65" borderId="0">
      <alignment horizontal="right"/>
    </xf>
    <xf numFmtId="40" fontId="136" fillId="65" borderId="0">
      <alignment horizontal="right"/>
    </xf>
    <xf numFmtId="40" fontId="136" fillId="65" borderId="0">
      <alignment horizontal="right"/>
    </xf>
    <xf numFmtId="4" fontId="135" fillId="65" borderId="0">
      <alignment horizontal="right"/>
    </xf>
    <xf numFmtId="4" fontId="135" fillId="65" borderId="0">
      <alignment horizontal="right"/>
    </xf>
    <xf numFmtId="4" fontId="135" fillId="65" borderId="0">
      <alignment horizontal="right"/>
    </xf>
    <xf numFmtId="4" fontId="135" fillId="65" borderId="0">
      <alignment horizontal="right"/>
    </xf>
    <xf numFmtId="183" fontId="135" fillId="59" borderId="0">
      <alignment horizontal="right"/>
    </xf>
    <xf numFmtId="4" fontId="135" fillId="65" borderId="0">
      <alignment horizontal="right"/>
    </xf>
    <xf numFmtId="4" fontId="135" fillId="65" borderId="0">
      <alignment horizontal="right"/>
    </xf>
    <xf numFmtId="4" fontId="135" fillId="65" borderId="0">
      <alignment horizontal="right"/>
    </xf>
    <xf numFmtId="4" fontId="135" fillId="65" borderId="0">
      <alignment horizontal="right"/>
    </xf>
    <xf numFmtId="4" fontId="135" fillId="65" borderId="0">
      <alignment horizontal="right"/>
    </xf>
    <xf numFmtId="4" fontId="135" fillId="65" borderId="0">
      <alignment horizontal="right"/>
    </xf>
    <xf numFmtId="4" fontId="135" fillId="65" borderId="0">
      <alignment horizontal="right"/>
    </xf>
    <xf numFmtId="0" fontId="1" fillId="0" borderId="0"/>
    <xf numFmtId="183" fontId="135" fillId="59" borderId="0">
      <alignment horizontal="right"/>
    </xf>
    <xf numFmtId="183" fontId="135" fillId="59" borderId="0">
      <alignment horizontal="right"/>
    </xf>
    <xf numFmtId="183" fontId="135" fillId="59" borderId="0">
      <alignment horizontal="right"/>
    </xf>
    <xf numFmtId="183" fontId="135" fillId="59" borderId="0">
      <alignment horizontal="right"/>
    </xf>
    <xf numFmtId="183" fontId="135" fillId="59" borderId="0">
      <alignment horizontal="right"/>
    </xf>
    <xf numFmtId="40" fontId="136" fillId="65" borderId="0">
      <alignment horizontal="right"/>
    </xf>
    <xf numFmtId="173" fontId="137" fillId="64" borderId="0">
      <alignment horizontal="center"/>
    </xf>
    <xf numFmtId="0" fontId="137" fillId="64" borderId="0">
      <alignment horizontal="center"/>
    </xf>
    <xf numFmtId="0" fontId="137" fillId="64" borderId="0">
      <alignment horizontal="center"/>
    </xf>
    <xf numFmtId="173" fontId="137" fillId="64" borderId="0">
      <alignment horizontal="center"/>
    </xf>
    <xf numFmtId="0" fontId="137" fillId="65" borderId="0">
      <alignment horizontal="center" vertical="center"/>
    </xf>
    <xf numFmtId="0" fontId="138" fillId="65" borderId="0">
      <alignment horizontal="right"/>
    </xf>
    <xf numFmtId="0" fontId="1" fillId="0" borderId="0"/>
    <xf numFmtId="0" fontId="137" fillId="64" borderId="0">
      <alignment horizontal="center"/>
    </xf>
    <xf numFmtId="0" fontId="138" fillId="65" borderId="0">
      <alignment horizontal="right"/>
    </xf>
    <xf numFmtId="0" fontId="138" fillId="65" borderId="0">
      <alignment horizontal="right"/>
    </xf>
    <xf numFmtId="0" fontId="138" fillId="65" borderId="0">
      <alignment horizontal="right"/>
    </xf>
    <xf numFmtId="0" fontId="138" fillId="65" borderId="0">
      <alignment horizontal="right"/>
    </xf>
    <xf numFmtId="0" fontId="138" fillId="65" borderId="0">
      <alignment horizontal="right"/>
    </xf>
    <xf numFmtId="0" fontId="137" fillId="64" borderId="0">
      <alignment horizontal="center"/>
    </xf>
    <xf numFmtId="173" fontId="137" fillId="64" borderId="0">
      <alignment horizontal="center"/>
    </xf>
    <xf numFmtId="0" fontId="138" fillId="65" borderId="0">
      <alignment horizontal="right"/>
    </xf>
    <xf numFmtId="0" fontId="138" fillId="65" borderId="0">
      <alignment horizontal="right"/>
    </xf>
    <xf numFmtId="0" fontId="137" fillId="65" borderId="0">
      <alignment horizontal="center" vertical="center"/>
    </xf>
    <xf numFmtId="0" fontId="137" fillId="65" borderId="0">
      <alignment horizontal="center" vertical="center"/>
    </xf>
    <xf numFmtId="0" fontId="137" fillId="65" borderId="0">
      <alignment horizontal="center" vertical="center"/>
    </xf>
    <xf numFmtId="0" fontId="1" fillId="0" borderId="0"/>
    <xf numFmtId="0" fontId="137" fillId="65" borderId="0">
      <alignment horizontal="center" vertical="center"/>
    </xf>
    <xf numFmtId="0" fontId="137" fillId="65" borderId="0">
      <alignment horizontal="center" vertical="center"/>
    </xf>
    <xf numFmtId="0" fontId="137" fillId="65" borderId="0">
      <alignment horizontal="center" vertical="center"/>
    </xf>
    <xf numFmtId="0" fontId="137" fillId="65" borderId="0">
      <alignment horizontal="center" vertical="center"/>
    </xf>
    <xf numFmtId="169" fontId="137" fillId="65" borderId="0">
      <alignment horizontal="center" vertical="center"/>
    </xf>
    <xf numFmtId="169" fontId="137" fillId="65" borderId="0">
      <alignment horizontal="center" vertical="center"/>
    </xf>
    <xf numFmtId="0" fontId="138" fillId="65" borderId="0">
      <alignment horizontal="right"/>
    </xf>
    <xf numFmtId="173" fontId="62" fillId="66" borderId="0"/>
    <xf numFmtId="0" fontId="62" fillId="66" borderId="0"/>
    <xf numFmtId="0" fontId="62" fillId="66" borderId="0"/>
    <xf numFmtId="173" fontId="62" fillId="66" borderId="0"/>
    <xf numFmtId="0" fontId="113" fillId="65" borderId="19"/>
    <xf numFmtId="0" fontId="139" fillId="65" borderId="19"/>
    <xf numFmtId="0" fontId="113" fillId="65" borderId="19"/>
    <xf numFmtId="168" fontId="139" fillId="65" borderId="19"/>
    <xf numFmtId="0" fontId="113" fillId="65" borderId="19"/>
    <xf numFmtId="0" fontId="1" fillId="0" borderId="0"/>
    <xf numFmtId="0" fontId="62" fillId="66" borderId="0"/>
    <xf numFmtId="0" fontId="139" fillId="65" borderId="19"/>
    <xf numFmtId="0" fontId="139" fillId="65" borderId="19"/>
    <xf numFmtId="0" fontId="139" fillId="65" borderId="19"/>
    <xf numFmtId="0" fontId="139" fillId="65" borderId="19"/>
    <xf numFmtId="0" fontId="139" fillId="65" borderId="19"/>
    <xf numFmtId="0" fontId="62" fillId="66" borderId="0"/>
    <xf numFmtId="168" fontId="139" fillId="65" borderId="19"/>
    <xf numFmtId="0" fontId="139" fillId="65" borderId="19"/>
    <xf numFmtId="0" fontId="139" fillId="65" borderId="19"/>
    <xf numFmtId="0" fontId="113" fillId="65" borderId="19"/>
    <xf numFmtId="0" fontId="113" fillId="65" borderId="19"/>
    <xf numFmtId="0" fontId="1" fillId="0" borderId="0"/>
    <xf numFmtId="0" fontId="113" fillId="65" borderId="19"/>
    <xf numFmtId="0" fontId="113" fillId="65" borderId="19"/>
    <xf numFmtId="0" fontId="113" fillId="65" borderId="19"/>
    <xf numFmtId="0" fontId="113" fillId="65" borderId="19"/>
    <xf numFmtId="169" fontId="113" fillId="65" borderId="19"/>
    <xf numFmtId="169" fontId="113" fillId="65" borderId="19"/>
    <xf numFmtId="0" fontId="139" fillId="65" borderId="19"/>
    <xf numFmtId="173" fontId="140" fillId="59" borderId="0" applyBorder="0">
      <alignment horizontal="centerContinuous"/>
    </xf>
    <xf numFmtId="0" fontId="140" fillId="59" borderId="0" applyBorder="0">
      <alignment horizontal="centerContinuous"/>
    </xf>
    <xf numFmtId="0" fontId="140" fillId="59" borderId="0" applyBorder="0">
      <alignment horizontal="centerContinuous"/>
    </xf>
    <xf numFmtId="173" fontId="140" fillId="59" borderId="0" applyBorder="0">
      <alignment horizontal="centerContinuous"/>
    </xf>
    <xf numFmtId="0" fontId="137" fillId="65" borderId="0" applyBorder="0">
      <alignment horizontal="centerContinuous"/>
    </xf>
    <xf numFmtId="0" fontId="139" fillId="0" borderId="0" applyBorder="0">
      <alignment horizontal="centerContinuous"/>
    </xf>
    <xf numFmtId="0" fontId="1" fillId="0" borderId="0"/>
    <xf numFmtId="0" fontId="140" fillId="59" borderId="0" applyBorder="0">
      <alignment horizontal="centerContinuous"/>
    </xf>
    <xf numFmtId="0" fontId="139" fillId="0" borderId="0" applyBorder="0">
      <alignment horizontal="centerContinuous"/>
    </xf>
    <xf numFmtId="0" fontId="139" fillId="0" borderId="0" applyBorder="0">
      <alignment horizontal="centerContinuous"/>
    </xf>
    <xf numFmtId="0" fontId="139" fillId="0" borderId="0" applyBorder="0">
      <alignment horizontal="centerContinuous"/>
    </xf>
    <xf numFmtId="0" fontId="139" fillId="0" borderId="0" applyBorder="0">
      <alignment horizontal="centerContinuous"/>
    </xf>
    <xf numFmtId="0" fontId="139" fillId="0" borderId="0" applyBorder="0">
      <alignment horizontal="centerContinuous"/>
    </xf>
    <xf numFmtId="0" fontId="140" fillId="59" borderId="0" applyBorder="0">
      <alignment horizontal="centerContinuous"/>
    </xf>
    <xf numFmtId="173" fontId="140" fillId="59" borderId="0" applyBorder="0">
      <alignment horizontal="centerContinuous"/>
    </xf>
    <xf numFmtId="0" fontId="139" fillId="0" borderId="0" applyBorder="0">
      <alignment horizontal="centerContinuous"/>
    </xf>
    <xf numFmtId="0" fontId="139" fillId="0" borderId="0" applyBorder="0">
      <alignment horizontal="centerContinuous"/>
    </xf>
    <xf numFmtId="0" fontId="137" fillId="65" borderId="0" applyBorder="0">
      <alignment horizontal="centerContinuous"/>
    </xf>
    <xf numFmtId="0" fontId="137" fillId="65" borderId="0" applyBorder="0">
      <alignment horizontal="centerContinuous"/>
    </xf>
    <xf numFmtId="0" fontId="137" fillId="65" borderId="0" applyBorder="0">
      <alignment horizontal="centerContinuous"/>
    </xf>
    <xf numFmtId="0" fontId="1" fillId="0" borderId="0"/>
    <xf numFmtId="0" fontId="137" fillId="65" borderId="0" applyBorder="0">
      <alignment horizontal="centerContinuous"/>
    </xf>
    <xf numFmtId="0" fontId="137" fillId="65" borderId="0" applyBorder="0">
      <alignment horizontal="centerContinuous"/>
    </xf>
    <xf numFmtId="0" fontId="137" fillId="65" borderId="0" applyBorder="0">
      <alignment horizontal="centerContinuous"/>
    </xf>
    <xf numFmtId="0" fontId="137" fillId="65" borderId="0" applyBorder="0">
      <alignment horizontal="centerContinuous"/>
    </xf>
    <xf numFmtId="169" fontId="137" fillId="65" borderId="0" applyBorder="0">
      <alignment horizontal="centerContinuous"/>
    </xf>
    <xf numFmtId="169" fontId="137" fillId="65" borderId="0" applyBorder="0">
      <alignment horizontal="centerContinuous"/>
    </xf>
    <xf numFmtId="0" fontId="139" fillId="0" borderId="0" applyBorder="0">
      <alignment horizontal="centerContinuous"/>
    </xf>
    <xf numFmtId="173" fontId="141" fillId="66" borderId="0" applyBorder="0">
      <alignment horizontal="centerContinuous"/>
    </xf>
    <xf numFmtId="0" fontId="141" fillId="66" borderId="0" applyBorder="0">
      <alignment horizontal="centerContinuous"/>
    </xf>
    <xf numFmtId="0" fontId="141" fillId="66" borderId="0" applyBorder="0">
      <alignment horizontal="centerContinuous"/>
    </xf>
    <xf numFmtId="173" fontId="141" fillId="66" borderId="0" applyBorder="0">
      <alignment horizontal="centerContinuous"/>
    </xf>
    <xf numFmtId="0" fontId="142" fillId="66" borderId="0" applyBorder="0">
      <alignment horizontal="centerContinuous"/>
    </xf>
    <xf numFmtId="0" fontId="143" fillId="65" borderId="0" applyBorder="0">
      <alignment horizontal="centerContinuous"/>
    </xf>
    <xf numFmtId="0" fontId="144" fillId="0" borderId="0" applyBorder="0">
      <alignment horizontal="centerContinuous"/>
    </xf>
    <xf numFmtId="0" fontId="1" fillId="0" borderId="0"/>
    <xf numFmtId="0" fontId="141" fillId="66" borderId="0" applyBorder="0">
      <alignment horizontal="centerContinuous"/>
    </xf>
    <xf numFmtId="0" fontId="144" fillId="0" borderId="0" applyBorder="0">
      <alignment horizontal="centerContinuous"/>
    </xf>
    <xf numFmtId="0" fontId="144" fillId="0" borderId="0" applyBorder="0">
      <alignment horizontal="centerContinuous"/>
    </xf>
    <xf numFmtId="0" fontId="144" fillId="0" borderId="0" applyBorder="0">
      <alignment horizontal="centerContinuous"/>
    </xf>
    <xf numFmtId="0" fontId="144" fillId="0" borderId="0" applyBorder="0">
      <alignment horizontal="centerContinuous"/>
    </xf>
    <xf numFmtId="0" fontId="144" fillId="0" borderId="0" applyBorder="0">
      <alignment horizontal="centerContinuous"/>
    </xf>
    <xf numFmtId="0" fontId="141" fillId="66" borderId="0" applyBorder="0">
      <alignment horizontal="centerContinuous"/>
    </xf>
    <xf numFmtId="173" fontId="141" fillId="66" borderId="0" applyBorder="0">
      <alignment horizontal="centerContinuous"/>
    </xf>
    <xf numFmtId="0" fontId="144" fillId="0" borderId="0" applyBorder="0">
      <alignment horizontal="centerContinuous"/>
    </xf>
    <xf numFmtId="0" fontId="144" fillId="0" borderId="0" applyBorder="0">
      <alignment horizontal="centerContinuous"/>
    </xf>
    <xf numFmtId="0" fontId="143" fillId="65" borderId="0" applyBorder="0">
      <alignment horizontal="centerContinuous"/>
    </xf>
    <xf numFmtId="0" fontId="143" fillId="65" borderId="0" applyBorder="0">
      <alignment horizontal="centerContinuous"/>
    </xf>
    <xf numFmtId="0" fontId="143" fillId="65" borderId="0" applyBorder="0">
      <alignment horizontal="centerContinuous"/>
    </xf>
    <xf numFmtId="0" fontId="1" fillId="0" borderId="0"/>
    <xf numFmtId="0" fontId="143" fillId="65" borderId="0" applyBorder="0">
      <alignment horizontal="centerContinuous"/>
    </xf>
    <xf numFmtId="0" fontId="143" fillId="65" borderId="0" applyBorder="0">
      <alignment horizontal="centerContinuous"/>
    </xf>
    <xf numFmtId="0" fontId="143" fillId="65" borderId="0" applyBorder="0">
      <alignment horizontal="centerContinuous"/>
    </xf>
    <xf numFmtId="0" fontId="143" fillId="65" borderId="0" applyBorder="0">
      <alignment horizontal="centerContinuous"/>
    </xf>
    <xf numFmtId="169" fontId="143" fillId="65" borderId="0" applyBorder="0">
      <alignment horizontal="centerContinuous"/>
    </xf>
    <xf numFmtId="169" fontId="143" fillId="65" borderId="0" applyBorder="0">
      <alignment horizontal="centerContinuous"/>
    </xf>
    <xf numFmtId="0" fontId="144" fillId="0" borderId="0" applyBorder="0">
      <alignment horizontal="centerContinuous"/>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2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9"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84" fontId="145" fillId="67" borderId="35">
      <alignment horizontal="left"/>
    </xf>
    <xf numFmtId="0" fontId="127" fillId="0" borderId="0" applyNumberFormat="0" applyFont="0" applyFill="0" applyBorder="0" applyAlignment="0" applyProtection="0">
      <alignment horizontal="left"/>
    </xf>
    <xf numFmtId="0" fontId="127" fillId="0" borderId="0" applyNumberFormat="0" applyFont="0" applyFill="0" applyBorder="0" applyAlignment="0" applyProtection="0">
      <alignment horizontal="left"/>
    </xf>
    <xf numFmtId="15" fontId="127" fillId="0" borderId="0" applyFont="0" applyFill="0" applyBorder="0" applyAlignment="0" applyProtection="0"/>
    <xf numFmtId="4" fontId="127" fillId="0" borderId="0" applyFont="0" applyFill="0" applyBorder="0" applyAlignment="0" applyProtection="0"/>
    <xf numFmtId="0" fontId="146" fillId="0" borderId="36">
      <alignment horizontal="center"/>
    </xf>
    <xf numFmtId="0" fontId="146" fillId="0" borderId="36">
      <alignment horizontal="center"/>
    </xf>
    <xf numFmtId="3" fontId="127" fillId="0" borderId="0" applyFont="0" applyFill="0" applyBorder="0" applyAlignment="0" applyProtection="0"/>
    <xf numFmtId="0" fontId="127" fillId="68" borderId="0" applyNumberFormat="0" applyFont="0" applyBorder="0" applyAlignment="0" applyProtection="0"/>
    <xf numFmtId="0" fontId="127" fillId="68" borderId="0" applyNumberFormat="0" applyFont="0" applyBorder="0" applyAlignment="0" applyProtection="0"/>
    <xf numFmtId="39" fontId="38" fillId="33" borderId="0" applyFill="0"/>
    <xf numFmtId="0" fontId="147" fillId="0" borderId="0">
      <alignment horizontal="left" indent="7"/>
    </xf>
    <xf numFmtId="0" fontId="38" fillId="0" borderId="0" applyFill="0">
      <alignment horizontal="left" indent="7"/>
    </xf>
    <xf numFmtId="7" fontId="148" fillId="0" borderId="13" applyFill="0">
      <alignment horizontal="right"/>
    </xf>
    <xf numFmtId="0" fontId="41" fillId="0" borderId="0" applyNumberFormat="0">
      <alignment horizontal="right"/>
    </xf>
    <xf numFmtId="0" fontId="149" fillId="0" borderId="13" applyFont="0" applyFill="0"/>
    <xf numFmtId="0" fontId="41" fillId="0" borderId="13" applyFill="0"/>
    <xf numFmtId="39" fontId="148" fillId="0" borderId="0" applyFill="0"/>
    <xf numFmtId="0" fontId="19" fillId="0" borderId="0" applyNumberFormat="0" applyFont="0" applyBorder="0" applyAlignment="0"/>
    <xf numFmtId="0" fontId="44" fillId="0" borderId="0" applyFill="0">
      <alignment horizontal="left" indent="1"/>
    </xf>
    <xf numFmtId="0" fontId="41" fillId="0" borderId="0" applyFill="0">
      <alignment horizontal="left" indent="1"/>
    </xf>
    <xf numFmtId="39" fontId="47" fillId="0" borderId="0" applyFill="0"/>
    <xf numFmtId="0" fontId="19" fillId="0" borderId="0" applyNumberFormat="0" applyFont="0" applyFill="0" applyBorder="0" applyAlignment="0"/>
    <xf numFmtId="0" fontId="44" fillId="0" borderId="0" applyFill="0">
      <alignment horizontal="left" indent="2"/>
    </xf>
    <xf numFmtId="0" fontId="150" fillId="0" borderId="0" applyFill="0">
      <alignment horizontal="left" indent="2"/>
    </xf>
    <xf numFmtId="39" fontId="47" fillId="0" borderId="0" applyFill="0"/>
    <xf numFmtId="0" fontId="19" fillId="0" borderId="0" applyNumberFormat="0" applyFont="0" applyBorder="0" applyAlignment="0"/>
    <xf numFmtId="0" fontId="151" fillId="0" borderId="0">
      <alignment horizontal="left" indent="3"/>
    </xf>
    <xf numFmtId="0" fontId="152" fillId="0" borderId="0" applyFill="0">
      <alignment horizontal="left" indent="3"/>
    </xf>
    <xf numFmtId="39" fontId="47" fillId="0" borderId="0" applyFill="0"/>
    <xf numFmtId="0" fontId="19" fillId="0" borderId="0" applyNumberFormat="0" applyFont="0" applyBorder="0" applyAlignment="0"/>
    <xf numFmtId="0" fontId="48" fillId="0" borderId="0">
      <alignment horizontal="left" indent="4"/>
    </xf>
    <xf numFmtId="0" fontId="19" fillId="0" borderId="0" applyFill="0">
      <alignment horizontal="left" indent="4"/>
    </xf>
    <xf numFmtId="39" fontId="47" fillId="0" borderId="0" applyFill="0"/>
    <xf numFmtId="0" fontId="19" fillId="0" borderId="0" applyNumberFormat="0" applyFont="0" applyBorder="0" applyAlignment="0"/>
    <xf numFmtId="0" fontId="50" fillId="0" borderId="0">
      <alignment horizontal="left" indent="5"/>
    </xf>
    <xf numFmtId="0" fontId="51" fillId="0" borderId="0" applyFill="0">
      <alignment horizontal="left" indent="5"/>
    </xf>
    <xf numFmtId="39" fontId="52" fillId="0" borderId="0" applyFill="0"/>
    <xf numFmtId="0" fontId="19" fillId="0" borderId="0" applyNumberFormat="0" applyFont="0" applyFill="0" applyBorder="0" applyAlignment="0"/>
    <xf numFmtId="0" fontId="53" fillId="0" borderId="0" applyFill="0">
      <alignment horizontal="left" indent="6"/>
    </xf>
    <xf numFmtId="0" fontId="49" fillId="0" borderId="0" applyFill="0">
      <alignment horizontal="left" indent="6"/>
    </xf>
    <xf numFmtId="173" fontId="113" fillId="45" borderId="0">
      <alignment horizontal="center"/>
    </xf>
    <xf numFmtId="0" fontId="113" fillId="45" borderId="0">
      <alignment horizontal="center"/>
    </xf>
    <xf numFmtId="0" fontId="113" fillId="45" borderId="0">
      <alignment horizontal="center"/>
    </xf>
    <xf numFmtId="173" fontId="113" fillId="45" borderId="0">
      <alignment horizontal="center"/>
    </xf>
    <xf numFmtId="0" fontId="113" fillId="45" borderId="0">
      <alignment horizontal="center"/>
    </xf>
    <xf numFmtId="0" fontId="1" fillId="0" borderId="0"/>
    <xf numFmtId="173" fontId="113" fillId="45" borderId="0">
      <alignment horizontal="center"/>
    </xf>
    <xf numFmtId="49" fontId="150" fillId="59" borderId="0">
      <alignment horizontal="center"/>
    </xf>
    <xf numFmtId="0" fontId="1" fillId="0" borderId="0"/>
    <xf numFmtId="49" fontId="150" fillId="59" borderId="0">
      <alignment horizontal="center"/>
    </xf>
    <xf numFmtId="0" fontId="73" fillId="0" borderId="0"/>
    <xf numFmtId="173" fontId="65" fillId="62" borderId="0">
      <alignment horizontal="center"/>
    </xf>
    <xf numFmtId="0" fontId="65" fillId="62" borderId="0">
      <alignment horizontal="center"/>
    </xf>
    <xf numFmtId="0" fontId="65" fillId="62" borderId="0">
      <alignment horizontal="center"/>
    </xf>
    <xf numFmtId="173" fontId="65" fillId="62" borderId="0">
      <alignment horizontal="center"/>
    </xf>
    <xf numFmtId="0" fontId="1" fillId="0" borderId="0"/>
    <xf numFmtId="173" fontId="65" fillId="62" borderId="0">
      <alignment horizontal="center"/>
    </xf>
    <xf numFmtId="173" fontId="65" fillId="62" borderId="0">
      <alignment horizontal="centerContinuous"/>
    </xf>
    <xf numFmtId="0" fontId="65" fillId="62" borderId="0">
      <alignment horizontal="centerContinuous"/>
    </xf>
    <xf numFmtId="0" fontId="65" fillId="62" borderId="0">
      <alignment horizontal="centerContinuous"/>
    </xf>
    <xf numFmtId="173" fontId="65" fillId="62" borderId="0">
      <alignment horizontal="centerContinuous"/>
    </xf>
    <xf numFmtId="0" fontId="1" fillId="0" borderId="0"/>
    <xf numFmtId="173" fontId="65" fillId="62" borderId="0">
      <alignment horizontal="centerContinuous"/>
    </xf>
    <xf numFmtId="173" fontId="153" fillId="59" borderId="0">
      <alignment horizontal="left"/>
    </xf>
    <xf numFmtId="0" fontId="153" fillId="59" borderId="0">
      <alignment horizontal="left"/>
    </xf>
    <xf numFmtId="0" fontId="153" fillId="59" borderId="0">
      <alignment horizontal="left"/>
    </xf>
    <xf numFmtId="173" fontId="153" fillId="59" borderId="0">
      <alignment horizontal="left"/>
    </xf>
    <xf numFmtId="0" fontId="1" fillId="0" borderId="0"/>
    <xf numFmtId="173" fontId="153" fillId="59" borderId="0">
      <alignment horizontal="left"/>
    </xf>
    <xf numFmtId="49" fontId="153" fillId="59" borderId="0">
      <alignment horizontal="center"/>
    </xf>
    <xf numFmtId="0" fontId="1" fillId="0" borderId="0"/>
    <xf numFmtId="49" fontId="153" fillId="59" borderId="0">
      <alignment horizontal="center"/>
    </xf>
    <xf numFmtId="173" fontId="62" fillId="62" borderId="0">
      <alignment horizontal="left"/>
    </xf>
    <xf numFmtId="0" fontId="62" fillId="62" borderId="0">
      <alignment horizontal="left"/>
    </xf>
    <xf numFmtId="0" fontId="62" fillId="62" borderId="0">
      <alignment horizontal="left"/>
    </xf>
    <xf numFmtId="173" fontId="62" fillId="62" borderId="0">
      <alignment horizontal="left"/>
    </xf>
    <xf numFmtId="0" fontId="1" fillId="0" borderId="0"/>
    <xf numFmtId="173" fontId="62" fillId="62" borderId="0">
      <alignment horizontal="left"/>
    </xf>
    <xf numFmtId="49" fontId="153" fillId="59" borderId="0">
      <alignment horizontal="left"/>
    </xf>
    <xf numFmtId="0" fontId="1" fillId="0" borderId="0"/>
    <xf numFmtId="49" fontId="153" fillId="59" borderId="0">
      <alignment horizontal="left"/>
    </xf>
    <xf numFmtId="173" fontId="62" fillId="62" borderId="0">
      <alignment horizontal="centerContinuous"/>
    </xf>
    <xf numFmtId="0" fontId="62" fillId="62" borderId="0">
      <alignment horizontal="centerContinuous"/>
    </xf>
    <xf numFmtId="0" fontId="62" fillId="62" borderId="0">
      <alignment horizontal="centerContinuous"/>
    </xf>
    <xf numFmtId="173" fontId="62" fillId="62" borderId="0">
      <alignment horizontal="centerContinuous"/>
    </xf>
    <xf numFmtId="0" fontId="1" fillId="0" borderId="0"/>
    <xf numFmtId="173" fontId="62" fillId="62" borderId="0">
      <alignment horizontal="centerContinuous"/>
    </xf>
    <xf numFmtId="173" fontId="62" fillId="62" borderId="0">
      <alignment horizontal="right"/>
    </xf>
    <xf numFmtId="0" fontId="62" fillId="62" borderId="0">
      <alignment horizontal="right"/>
    </xf>
    <xf numFmtId="0" fontId="62" fillId="62" borderId="0">
      <alignment horizontal="right"/>
    </xf>
    <xf numFmtId="173" fontId="62" fillId="62" borderId="0">
      <alignment horizontal="right"/>
    </xf>
    <xf numFmtId="0" fontId="1" fillId="0" borderId="0"/>
    <xf numFmtId="173" fontId="62" fillId="62" borderId="0">
      <alignment horizontal="right"/>
    </xf>
    <xf numFmtId="49" fontId="113" fillId="59" borderId="0">
      <alignment horizontal="left"/>
    </xf>
    <xf numFmtId="49" fontId="113" fillId="59" borderId="0">
      <alignment horizontal="left"/>
    </xf>
    <xf numFmtId="49" fontId="113" fillId="59" borderId="0">
      <alignment horizontal="left"/>
    </xf>
    <xf numFmtId="0" fontId="1" fillId="0" borderId="0"/>
    <xf numFmtId="173" fontId="65" fillId="62" borderId="0">
      <alignment horizontal="right"/>
    </xf>
    <xf numFmtId="0" fontId="65" fillId="62" borderId="0">
      <alignment horizontal="right"/>
    </xf>
    <xf numFmtId="0" fontId="65" fillId="62" borderId="0">
      <alignment horizontal="right"/>
    </xf>
    <xf numFmtId="173" fontId="65" fillId="62" borderId="0">
      <alignment horizontal="right"/>
    </xf>
    <xf numFmtId="0" fontId="1" fillId="0" borderId="0"/>
    <xf numFmtId="173" fontId="65" fillId="62" borderId="0">
      <alignment horizontal="right"/>
    </xf>
    <xf numFmtId="173" fontId="153" fillId="41" borderId="0">
      <alignment horizontal="center"/>
    </xf>
    <xf numFmtId="0" fontId="153" fillId="41" borderId="0">
      <alignment horizontal="center"/>
    </xf>
    <xf numFmtId="0" fontId="153" fillId="41" borderId="0">
      <alignment horizontal="center"/>
    </xf>
    <xf numFmtId="173" fontId="153" fillId="41" borderId="0">
      <alignment horizontal="center"/>
    </xf>
    <xf numFmtId="0" fontId="1" fillId="0" borderId="0"/>
    <xf numFmtId="173" fontId="153" fillId="41" borderId="0">
      <alignment horizontal="center"/>
    </xf>
    <xf numFmtId="173" fontId="154" fillId="41" borderId="0">
      <alignment horizontal="center"/>
    </xf>
    <xf numFmtId="0" fontId="154" fillId="41" borderId="0">
      <alignment horizontal="center"/>
    </xf>
    <xf numFmtId="0" fontId="154" fillId="41" borderId="0">
      <alignment horizontal="center"/>
    </xf>
    <xf numFmtId="173" fontId="154" fillId="41" borderId="0">
      <alignment horizontal="center"/>
    </xf>
    <xf numFmtId="0" fontId="1" fillId="0" borderId="0"/>
    <xf numFmtId="173" fontId="154" fillId="41" borderId="0">
      <alignment horizont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79" fillId="69" borderId="37"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155" fillId="69" borderId="38" applyNumberFormat="0" applyProtection="0">
      <alignment vertical="center"/>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4" fontId="79" fillId="69" borderId="37" applyNumberFormat="0" applyProtection="0">
      <alignment horizontal="left" vertical="center"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0" fontId="79" fillId="70" borderId="38" applyNumberFormat="0" applyProtection="0">
      <alignment horizontal="left" vertical="top" indent="1"/>
    </xf>
    <xf numFmtId="4" fontId="79" fillId="66" borderId="0" applyNumberFormat="0" applyProtection="0">
      <alignment horizontal="left" vertical="center" indent="1"/>
    </xf>
    <xf numFmtId="4" fontId="79" fillId="66" borderId="0" applyNumberFormat="0" applyProtection="0">
      <alignment horizontal="left" vertical="center" indent="1"/>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9" fillId="69"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1"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56" fillId="72"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4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5"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9" fillId="3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6"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56" fillId="53"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19" fillId="52" borderId="38" applyNumberFormat="0" applyProtection="0">
      <alignment horizontal="right" vertical="center"/>
    </xf>
    <xf numFmtId="4" fontId="79" fillId="73" borderId="0" applyNumberFormat="0" applyProtection="0">
      <alignment horizontal="left" vertical="center" indent="1"/>
    </xf>
    <xf numFmtId="4" fontId="79" fillId="73" borderId="0" applyNumberFormat="0" applyProtection="0">
      <alignment horizontal="left" vertical="center" indent="1"/>
    </xf>
    <xf numFmtId="4" fontId="19" fillId="49" borderId="0" applyNumberFormat="0" applyProtection="0">
      <alignment horizontal="left" vertical="center" indent="1"/>
    </xf>
    <xf numFmtId="4" fontId="19" fillId="49" borderId="0" applyNumberFormat="0" applyProtection="0">
      <alignment horizontal="left" vertical="center" indent="1"/>
    </xf>
    <xf numFmtId="4" fontId="150" fillId="74" borderId="0" applyNumberFormat="0" applyProtection="0">
      <alignment horizontal="left" vertical="center" indent="1"/>
    </xf>
    <xf numFmtId="4" fontId="150" fillId="74" borderId="0" applyNumberFormat="0" applyProtection="0">
      <alignment horizontal="left" vertical="center" indent="1"/>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37" applyNumberFormat="0" applyProtection="0">
      <alignment horizontal="right" vertical="center"/>
    </xf>
    <xf numFmtId="4" fontId="19" fillId="49" borderId="0" applyNumberFormat="0" applyProtection="0">
      <alignment horizontal="left" vertical="center" indent="1"/>
    </xf>
    <xf numFmtId="4" fontId="19" fillId="49" borderId="0" applyNumberFormat="0" applyProtection="0">
      <alignment horizontal="left" vertical="center" indent="1"/>
    </xf>
    <xf numFmtId="4" fontId="19" fillId="70" borderId="0" applyNumberFormat="0" applyProtection="0">
      <alignment horizontal="left" vertical="center" indent="1"/>
    </xf>
    <xf numFmtId="4" fontId="19" fillId="70" borderId="0"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7" applyNumberFormat="0" applyProtection="0">
      <alignment horizontal="left" vertical="center"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35"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57" fillId="75" borderId="38" applyNumberFormat="0" applyProtection="0">
      <alignment vertical="center"/>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4" fontId="19" fillId="49" borderId="38" applyNumberFormat="0" applyProtection="0">
      <alignment horizontal="left" vertical="center"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0" fontId="19" fillId="49" borderId="38" applyNumberFormat="0" applyProtection="0">
      <alignment horizontal="left" vertical="top" indent="1"/>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1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79" fillId="76" borderId="37" applyNumberFormat="0" applyProtection="0">
      <alignment horizontal="right" vertical="center"/>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4" fontId="19" fillId="49" borderId="37" applyNumberFormat="0" applyProtection="0">
      <alignment horizontal="left" vertical="center"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0" fontId="19" fillId="49" borderId="37" applyNumberFormat="0" applyProtection="0">
      <alignment horizontal="left" vertical="top" indent="1"/>
    </xf>
    <xf numFmtId="4" fontId="158" fillId="0" borderId="0" applyNumberFormat="0" applyProtection="0">
      <alignment horizontal="left" vertical="center" indent="1"/>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4" fontId="19" fillId="0" borderId="38" applyNumberFormat="0" applyProtection="0">
      <alignment horizontal="right" vertical="center"/>
    </xf>
    <xf numFmtId="185" fontId="159" fillId="0" borderId="39" applyNumberFormat="0" applyProtection="0">
      <alignment horizontal="right" vertical="center"/>
    </xf>
    <xf numFmtId="185" fontId="160" fillId="0" borderId="40" applyNumberFormat="0" applyProtection="0">
      <alignment horizontal="right" vertical="center"/>
    </xf>
    <xf numFmtId="0" fontId="160" fillId="77" borderId="41" applyNumberFormat="0" applyAlignment="0" applyProtection="0">
      <alignment horizontal="left" vertical="center" indent="1"/>
    </xf>
    <xf numFmtId="0" fontId="161" fillId="0" borderId="42" applyNumberFormat="0" applyFill="0" applyBorder="0" applyAlignment="0" applyProtection="0"/>
    <xf numFmtId="0" fontId="162" fillId="78" borderId="41" applyNumberFormat="0" applyAlignment="0" applyProtection="0">
      <alignment horizontal="left" vertical="center" indent="1"/>
    </xf>
    <xf numFmtId="0" fontId="162" fillId="79" borderId="41" applyNumberFormat="0" applyAlignment="0" applyProtection="0">
      <alignment horizontal="left" vertical="center" indent="1"/>
    </xf>
    <xf numFmtId="0" fontId="162" fillId="80" borderId="41" applyNumberFormat="0" applyAlignment="0" applyProtection="0">
      <alignment horizontal="left" vertical="center" indent="1"/>
    </xf>
    <xf numFmtId="0" fontId="162" fillId="81" borderId="41" applyNumberFormat="0" applyAlignment="0" applyProtection="0">
      <alignment horizontal="left" vertical="center" indent="1"/>
    </xf>
    <xf numFmtId="0" fontId="162" fillId="82" borderId="40" applyNumberFormat="0" applyAlignment="0" applyProtection="0">
      <alignment horizontal="left" vertical="center" indent="1"/>
    </xf>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0" fontId="19" fillId="0" borderId="43" applyNumberFormat="0" applyFont="0" applyFill="0" applyBorder="0" applyAlignment="0" applyProtection="0"/>
    <xf numFmtId="185" fontId="159" fillId="83" borderId="41" applyNumberFormat="0" applyAlignment="0" applyProtection="0">
      <alignment horizontal="left" vertical="center" indent="1"/>
    </xf>
    <xf numFmtId="0" fontId="160" fillId="77" borderId="40" applyNumberFormat="0" applyAlignment="0" applyProtection="0">
      <alignment horizontal="left" vertical="center" indent="1"/>
    </xf>
    <xf numFmtId="38" fontId="19" fillId="84" borderId="0" applyNumberFormat="0" applyFont="0" applyBorder="0" applyAlignment="0" applyProtection="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7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73" fillId="0" borderId="20"/>
    <xf numFmtId="49" fontId="19" fillId="0" borderId="44">
      <alignment horizontal="center" vertical="center"/>
      <protection locked="0"/>
    </xf>
    <xf numFmtId="0" fontId="163" fillId="62" borderId="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169" fontId="2" fillId="0" borderId="0" applyNumberFormat="0" applyFill="0" applyBorder="0" applyAlignment="0" applyProtection="0"/>
    <xf numFmtId="169" fontId="2"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5"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165" fillId="0" borderId="0" applyNumberFormat="0" applyFill="0" applyBorder="0" applyAlignment="0" applyProtection="0"/>
    <xf numFmtId="0" fontId="1" fillId="0" borderId="0"/>
    <xf numFmtId="168" fontId="164" fillId="0" borderId="0" applyNumberFormat="0" applyFill="0" applyBorder="0" applyAlignment="0" applyProtection="0"/>
    <xf numFmtId="168" fontId="164" fillId="0" borderId="0" applyNumberFormat="0" applyFill="0" applyBorder="0" applyAlignment="0" applyProtection="0"/>
    <xf numFmtId="168" fontId="164" fillId="0" borderId="0" applyNumberFormat="0" applyFill="0" applyBorder="0" applyAlignment="0" applyProtection="0"/>
    <xf numFmtId="168" fontId="164" fillId="0" borderId="0" applyNumberFormat="0" applyFill="0" applyBorder="0" applyAlignment="0" applyProtection="0"/>
    <xf numFmtId="168" fontId="164" fillId="0" borderId="0" applyNumberFormat="0" applyFill="0" applyBorder="0" applyAlignment="0" applyProtection="0"/>
    <xf numFmtId="168" fontId="164" fillId="0" borderId="0" applyNumberFormat="0" applyFill="0" applyBorder="0" applyAlignment="0" applyProtection="0"/>
    <xf numFmtId="0" fontId="164" fillId="0" borderId="0" applyNumberFormat="0" applyFill="0" applyBorder="0" applyAlignment="0" applyProtection="0"/>
    <xf numFmtId="0" fontId="166" fillId="0" borderId="45" applyNumberFormat="0" applyFill="0" applyAlignment="0" applyProtection="0"/>
    <xf numFmtId="0" fontId="166" fillId="0" borderId="45" applyNumberFormat="0" applyFill="0" applyAlignment="0" applyProtection="0"/>
    <xf numFmtId="0" fontId="166" fillId="0" borderId="45" applyNumberFormat="0" applyFill="0" applyAlignment="0" applyProtection="0"/>
    <xf numFmtId="0" fontId="166" fillId="0" borderId="45" applyNumberFormat="0" applyFill="0" applyAlignment="0" applyProtection="0"/>
    <xf numFmtId="0" fontId="166" fillId="0" borderId="45" applyNumberFormat="0" applyFill="0" applyAlignment="0" applyProtection="0"/>
    <xf numFmtId="169" fontId="167" fillId="0" borderId="9" applyNumberFormat="0" applyFill="0" applyAlignment="0" applyProtection="0"/>
    <xf numFmtId="169" fontId="167" fillId="0" borderId="9" applyNumberFormat="0" applyFill="0" applyAlignment="0" applyProtection="0"/>
    <xf numFmtId="0" fontId="19" fillId="0" borderId="15" applyNumberFormat="0" applyFont="0" applyFill="0" applyAlignment="0" applyProtection="0"/>
    <xf numFmtId="0" fontId="19" fillId="0" borderId="15" applyNumberFormat="0" applyFont="0" applyFill="0" applyAlignment="0" applyProtection="0"/>
    <xf numFmtId="173" fontId="46" fillId="0" borderId="46" applyNumberFormat="0" applyFont="0" applyBorder="0" applyAlignment="0" applyProtection="0"/>
    <xf numFmtId="0" fontId="166" fillId="0" borderId="45" applyNumberFormat="0" applyFill="0" applyAlignment="0" applyProtection="0"/>
    <xf numFmtId="0" fontId="19" fillId="0" borderId="15" applyNumberFormat="0" applyFont="0" applyFill="0" applyAlignment="0" applyProtection="0"/>
    <xf numFmtId="0" fontId="168" fillId="0" borderId="9" applyNumberFormat="0" applyFill="0" applyAlignment="0" applyProtection="0"/>
    <xf numFmtId="0" fontId="166" fillId="0" borderId="47" applyNumberFormat="0" applyFill="0" applyAlignment="0" applyProtection="0"/>
    <xf numFmtId="0" fontId="166" fillId="0" borderId="47" applyNumberFormat="0" applyFill="0" applyAlignment="0" applyProtection="0"/>
    <xf numFmtId="0" fontId="1" fillId="0" borderId="0"/>
    <xf numFmtId="0" fontId="19" fillId="0" borderId="15" applyNumberFormat="0" applyFont="0" applyFill="0" applyAlignment="0" applyProtection="0"/>
    <xf numFmtId="0" fontId="166" fillId="0" borderId="47" applyNumberFormat="0" applyFill="0" applyAlignment="0" applyProtection="0"/>
    <xf numFmtId="0" fontId="166" fillId="0" borderId="47" applyNumberFormat="0" applyFill="0" applyAlignment="0" applyProtection="0"/>
    <xf numFmtId="0" fontId="166" fillId="0" borderId="47" applyNumberFormat="0" applyFill="0" applyAlignment="0" applyProtection="0"/>
    <xf numFmtId="0" fontId="166" fillId="0" borderId="47" applyNumberFormat="0" applyFill="0" applyAlignment="0" applyProtection="0"/>
    <xf numFmtId="0" fontId="166" fillId="0" borderId="47" applyNumberFormat="0" applyFill="0" applyAlignment="0" applyProtection="0"/>
    <xf numFmtId="0" fontId="166" fillId="0" borderId="47" applyNumberFormat="0" applyFill="0" applyAlignment="0" applyProtection="0"/>
    <xf numFmtId="0" fontId="166" fillId="0" borderId="47" applyNumberFormat="0" applyFill="0" applyAlignment="0" applyProtection="0"/>
    <xf numFmtId="0" fontId="166" fillId="0" borderId="47" applyNumberFormat="0" applyFill="0" applyAlignment="0" applyProtection="0"/>
    <xf numFmtId="0" fontId="166" fillId="0" borderId="47" applyNumberFormat="0" applyFill="0" applyAlignment="0" applyProtection="0"/>
    <xf numFmtId="0" fontId="166" fillId="0" borderId="47" applyNumberFormat="0" applyFill="0" applyAlignment="0" applyProtection="0"/>
    <xf numFmtId="0" fontId="166" fillId="0" borderId="47" applyNumberFormat="0" applyFill="0" applyAlignment="0" applyProtection="0"/>
    <xf numFmtId="0" fontId="1" fillId="0" borderId="0"/>
    <xf numFmtId="0" fontId="16" fillId="0" borderId="9" applyNumberFormat="0" applyFill="0" applyAlignment="0" applyProtection="0"/>
    <xf numFmtId="0" fontId="1" fillId="0" borderId="0"/>
    <xf numFmtId="0" fontId="19" fillId="0" borderId="15" applyNumberFormat="0" applyFont="0" applyFill="0" applyAlignment="0" applyProtection="0"/>
    <xf numFmtId="0" fontId="1" fillId="0" borderId="0"/>
    <xf numFmtId="168" fontId="166" fillId="0" borderId="45" applyNumberFormat="0" applyFill="0" applyAlignment="0" applyProtection="0"/>
    <xf numFmtId="173" fontId="46" fillId="0" borderId="46" applyNumberFormat="0" applyFont="0" applyBorder="0" applyAlignment="0" applyProtection="0"/>
    <xf numFmtId="168" fontId="166" fillId="0" borderId="45" applyNumberFormat="0" applyFill="0" applyAlignment="0" applyProtection="0"/>
    <xf numFmtId="0" fontId="169" fillId="0" borderId="9" applyNumberFormat="0" applyFill="0" applyAlignment="0" applyProtection="0"/>
    <xf numFmtId="168" fontId="166" fillId="0" borderId="45" applyNumberFormat="0" applyFill="0" applyAlignment="0" applyProtection="0"/>
    <xf numFmtId="0" fontId="16" fillId="0" borderId="9" applyNumberFormat="0" applyFill="0" applyAlignment="0" applyProtection="0"/>
    <xf numFmtId="168" fontId="166" fillId="0" borderId="45" applyNumberFormat="0" applyFill="0" applyAlignment="0" applyProtection="0"/>
    <xf numFmtId="0" fontId="16" fillId="0" borderId="9" applyNumberFormat="0" applyFill="0" applyAlignment="0" applyProtection="0"/>
    <xf numFmtId="168" fontId="166" fillId="0" borderId="45" applyNumberFormat="0" applyFill="0" applyAlignment="0" applyProtection="0"/>
    <xf numFmtId="0" fontId="166" fillId="0" borderId="45" applyNumberFormat="0" applyFill="0" applyAlignment="0" applyProtection="0"/>
    <xf numFmtId="0" fontId="112" fillId="0" borderId="48"/>
    <xf numFmtId="0" fontId="112" fillId="0" borderId="20"/>
    <xf numFmtId="0" fontId="126" fillId="0" borderId="0"/>
    <xf numFmtId="0" fontId="126" fillId="0" borderId="0"/>
    <xf numFmtId="173" fontId="170" fillId="59" borderId="0">
      <alignment horizontal="center"/>
    </xf>
    <xf numFmtId="0" fontId="170" fillId="59" borderId="0">
      <alignment horizontal="center"/>
    </xf>
    <xf numFmtId="173" fontId="170" fillId="59" borderId="0">
      <alignment horizontal="center"/>
    </xf>
    <xf numFmtId="0" fontId="1" fillId="0" borderId="0"/>
    <xf numFmtId="173" fontId="170" fillId="59" borderId="0">
      <alignment horizontal="center"/>
    </xf>
    <xf numFmtId="186" fontId="127"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169" fontId="171" fillId="0" borderId="0" applyNumberFormat="0" applyFill="0" applyBorder="0" applyAlignment="0" applyProtection="0"/>
    <xf numFmtId="169" fontId="171" fillId="0" borderId="0" applyNumberFormat="0" applyFill="0" applyBorder="0" applyAlignment="0" applyProtection="0"/>
    <xf numFmtId="0" fontId="116" fillId="0" borderId="0" applyNumberFormat="0" applyFill="0" applyBorder="0" applyAlignment="0" applyProtection="0"/>
    <xf numFmtId="0" fontId="172" fillId="0" borderId="0" applyNumberFormat="0" applyFill="0" applyBorder="0" applyAlignment="0" applyProtection="0"/>
    <xf numFmtId="0" fontId="116" fillId="0" borderId="0" applyNumberFormat="0" applyFill="0" applyBorder="0" applyAlignment="0" applyProtection="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 fillId="0" borderId="0"/>
    <xf numFmtId="168" fontId="116" fillId="0" borderId="0" applyNumberFormat="0" applyFill="0" applyBorder="0" applyAlignment="0" applyProtection="0"/>
    <xf numFmtId="170" fontId="173" fillId="0" borderId="0" applyNumberFormat="0" applyFill="0" applyBorder="0" applyAlignment="0" applyProtection="0"/>
    <xf numFmtId="0" fontId="1" fillId="0" borderId="0"/>
    <xf numFmtId="168" fontId="116" fillId="0" borderId="0" applyNumberFormat="0" applyFill="0" applyBorder="0" applyAlignment="0" applyProtection="0"/>
    <xf numFmtId="168" fontId="116" fillId="0" borderId="0" applyNumberFormat="0" applyFill="0" applyBorder="0" applyAlignment="0" applyProtection="0"/>
    <xf numFmtId="0" fontId="172" fillId="0" borderId="0" applyNumberFormat="0" applyFill="0" applyBorder="0" applyAlignment="0" applyProtection="0"/>
    <xf numFmtId="168" fontId="116" fillId="0" borderId="0" applyNumberFormat="0" applyFill="0" applyBorder="0" applyAlignment="0" applyProtection="0"/>
    <xf numFmtId="0" fontId="174" fillId="0" borderId="0" applyNumberFormat="0" applyFill="0" applyBorder="0" applyAlignment="0" applyProtection="0"/>
    <xf numFmtId="168" fontId="116" fillId="0" borderId="0" applyNumberFormat="0" applyFill="0" applyBorder="0" applyAlignment="0" applyProtection="0"/>
    <xf numFmtId="0" fontId="14" fillId="0" borderId="0" applyNumberFormat="0" applyFill="0" applyBorder="0" applyAlignment="0" applyProtection="0"/>
    <xf numFmtId="168" fontId="116" fillId="0" borderId="0" applyNumberFormat="0" applyFill="0" applyBorder="0" applyAlignment="0" applyProtection="0"/>
    <xf numFmtId="0" fontId="14" fillId="0" borderId="0" applyNumberFormat="0" applyFill="0" applyBorder="0" applyAlignment="0" applyProtection="0"/>
    <xf numFmtId="0" fontId="116" fillId="0" borderId="0" applyNumberFormat="0" applyFill="0" applyBorder="0" applyAlignment="0" applyProtection="0"/>
    <xf numFmtId="0" fontId="106" fillId="0" borderId="0" applyNumberFormat="0" applyFill="0" applyBorder="0" applyAlignment="0" applyProtection="0">
      <alignment vertical="top"/>
      <protection locked="0"/>
    </xf>
  </cellStyleXfs>
  <cellXfs count="180">
    <xf numFmtId="0" fontId="0" fillId="0" borderId="0" xfId="0"/>
    <xf numFmtId="0" fontId="20" fillId="0" borderId="0" xfId="3" applyFont="1" applyFill="1" applyBorder="1" applyAlignment="1">
      <alignment horizontal="left"/>
    </xf>
    <xf numFmtId="49" fontId="19" fillId="0" borderId="0" xfId="3" applyNumberFormat="1" applyFont="1" applyFill="1" applyBorder="1" applyAlignment="1">
      <alignment horizontal="center"/>
    </xf>
    <xf numFmtId="0" fontId="19" fillId="0" borderId="0" xfId="3" applyFont="1" applyFill="1" applyBorder="1" applyAlignment="1">
      <alignment horizontal="left"/>
    </xf>
    <xf numFmtId="0" fontId="20" fillId="0" borderId="0" xfId="3" applyFont="1" applyFill="1" applyBorder="1" applyAlignment="1">
      <alignment horizontal="right"/>
    </xf>
    <xf numFmtId="0" fontId="19" fillId="0" borderId="0" xfId="3" applyFont="1" applyFill="1" applyBorder="1" applyAlignment="1">
      <alignment horizontal="right"/>
    </xf>
    <xf numFmtId="0" fontId="20" fillId="0" borderId="0" xfId="3" applyFont="1" applyFill="1" applyBorder="1" applyAlignment="1">
      <alignment horizontal="left" vertical="top"/>
    </xf>
    <xf numFmtId="0" fontId="20" fillId="0" borderId="0" xfId="3" applyFont="1" applyFill="1" applyBorder="1" applyAlignment="1">
      <alignment horizontal="center" wrapText="1"/>
    </xf>
    <xf numFmtId="0" fontId="19" fillId="0" borderId="0" xfId="3" applyFont="1" applyFill="1" applyBorder="1" applyAlignment="1">
      <alignment horizontal="left" vertical="center" wrapText="1"/>
    </xf>
    <xf numFmtId="164" fontId="20" fillId="0" borderId="0" xfId="4" applyNumberFormat="1" applyFont="1" applyFill="1" applyBorder="1" applyAlignment="1">
      <alignment horizontal="center" vertical="center" wrapText="1"/>
    </xf>
    <xf numFmtId="0" fontId="19" fillId="0" borderId="0" xfId="3" applyFont="1" applyFill="1" applyBorder="1" applyAlignment="1">
      <alignment horizontal="left" wrapText="1"/>
    </xf>
    <xf numFmtId="164" fontId="20" fillId="0" borderId="0" xfId="4" applyNumberFormat="1" applyFont="1" applyFill="1" applyBorder="1" applyAlignment="1">
      <alignment horizontal="right" wrapText="1"/>
    </xf>
    <xf numFmtId="165" fontId="20" fillId="0" borderId="0" xfId="3" applyNumberFormat="1" applyFont="1" applyFill="1" applyBorder="1" applyAlignment="1">
      <alignment horizontal="center" wrapText="1"/>
    </xf>
    <xf numFmtId="10" fontId="20" fillId="0" borderId="0" xfId="58533" applyNumberFormat="1" applyFont="1" applyFill="1" applyBorder="1" applyAlignment="1">
      <alignment horizontal="right" wrapText="1"/>
    </xf>
    <xf numFmtId="0" fontId="19" fillId="0" borderId="12" xfId="3" applyFont="1" applyFill="1" applyBorder="1" applyAlignment="1">
      <alignment horizontal="center" wrapText="1"/>
    </xf>
    <xf numFmtId="0" fontId="20" fillId="0" borderId="16" xfId="3" applyFont="1" applyFill="1" applyBorder="1" applyAlignment="1">
      <alignment horizontal="left"/>
    </xf>
    <xf numFmtId="187" fontId="20" fillId="0" borderId="0" xfId="58533" applyNumberFormat="1" applyFont="1" applyFill="1" applyBorder="1" applyAlignment="1">
      <alignment horizontal="right" wrapText="1"/>
    </xf>
    <xf numFmtId="0" fontId="79" fillId="0" borderId="0" xfId="3" applyFont="1" applyFill="1" applyBorder="1" applyAlignment="1">
      <alignment horizontal="left" wrapText="1"/>
    </xf>
    <xf numFmtId="187" fontId="20" fillId="0" borderId="12" xfId="58533" applyNumberFormat="1" applyFont="1" applyFill="1" applyBorder="1" applyAlignment="1">
      <alignment horizontal="right" wrapText="1"/>
    </xf>
    <xf numFmtId="0" fontId="155" fillId="0" borderId="0" xfId="3" applyFont="1" applyFill="1" applyBorder="1" applyAlignment="1">
      <alignment horizontal="left" wrapText="1"/>
    </xf>
    <xf numFmtId="0" fontId="19" fillId="0" borderId="0" xfId="6" applyFont="1"/>
    <xf numFmtId="0" fontId="79" fillId="0" borderId="0" xfId="6" applyFont="1"/>
    <xf numFmtId="187" fontId="20" fillId="0" borderId="0" xfId="58533" applyNumberFormat="1" applyFont="1" applyFill="1" applyBorder="1" applyAlignment="1">
      <alignment horizontal="left" vertical="top"/>
    </xf>
    <xf numFmtId="187" fontId="20" fillId="0" borderId="14" xfId="58533" applyNumberFormat="1" applyFont="1" applyFill="1" applyBorder="1" applyAlignment="1">
      <alignment horizontal="right" wrapText="1"/>
    </xf>
    <xf numFmtId="166" fontId="19" fillId="0" borderId="14" xfId="24184" applyNumberFormat="1" applyFont="1" applyBorder="1" applyProtection="1"/>
    <xf numFmtId="0" fontId="0" fillId="0" borderId="0" xfId="0" applyBorder="1"/>
    <xf numFmtId="188" fontId="20" fillId="0" borderId="0" xfId="3" applyNumberFormat="1" applyFont="1" applyFill="1" applyBorder="1" applyAlignment="1">
      <alignment horizontal="left" vertical="top"/>
    </xf>
    <xf numFmtId="164" fontId="0" fillId="0" borderId="0" xfId="1" applyNumberFormat="1" applyFont="1" applyFill="1"/>
    <xf numFmtId="49" fontId="19" fillId="0" borderId="0" xfId="3" applyNumberFormat="1" applyFont="1" applyFill="1" applyBorder="1" applyAlignment="1">
      <alignment horizontal="center"/>
    </xf>
    <xf numFmtId="43" fontId="20" fillId="0" borderId="0" xfId="3" applyNumberFormat="1" applyFont="1" applyFill="1" applyBorder="1" applyAlignment="1">
      <alignment horizontal="left" vertical="top"/>
    </xf>
    <xf numFmtId="0" fontId="177" fillId="0" borderId="0" xfId="0" applyFont="1"/>
    <xf numFmtId="43" fontId="1" fillId="0" borderId="0" xfId="1" applyFont="1" applyAlignment="1">
      <alignment horizontal="center"/>
    </xf>
    <xf numFmtId="43" fontId="1" fillId="0" borderId="0" xfId="1" applyFont="1" applyBorder="1" applyAlignment="1">
      <alignment horizontal="center"/>
    </xf>
    <xf numFmtId="0" fontId="178" fillId="0" borderId="0" xfId="0" applyFont="1"/>
    <xf numFmtId="43" fontId="176" fillId="0" borderId="0" xfId="1" quotePrefix="1" applyFont="1" applyAlignment="1">
      <alignment horizontal="center"/>
    </xf>
    <xf numFmtId="43" fontId="176" fillId="0" borderId="0" xfId="1" quotePrefix="1" applyFont="1" applyBorder="1" applyAlignment="1">
      <alignment horizontal="center"/>
    </xf>
    <xf numFmtId="43" fontId="176" fillId="0" borderId="50" xfId="1" quotePrefix="1" applyFont="1" applyBorder="1" applyAlignment="1">
      <alignment horizontal="center"/>
    </xf>
    <xf numFmtId="164" fontId="1" fillId="0" borderId="0" xfId="1" applyNumberFormat="1" applyFont="1" applyAlignment="1">
      <alignment horizontal="center"/>
    </xf>
    <xf numFmtId="164" fontId="1" fillId="0" borderId="51" xfId="1" applyNumberFormat="1" applyFont="1" applyBorder="1" applyAlignment="1">
      <alignment horizontal="center"/>
    </xf>
    <xf numFmtId="164" fontId="1" fillId="0" borderId="0" xfId="1" applyNumberFormat="1" applyFont="1" applyBorder="1" applyAlignment="1">
      <alignment horizontal="center"/>
    </xf>
    <xf numFmtId="164" fontId="1" fillId="0" borderId="12" xfId="1" applyNumberFormat="1" applyFont="1" applyBorder="1" applyAlignment="1">
      <alignment horizontal="center"/>
    </xf>
    <xf numFmtId="164" fontId="1" fillId="0" borderId="52" xfId="1" applyNumberFormat="1" applyFont="1" applyBorder="1" applyAlignment="1">
      <alignment horizontal="center"/>
    </xf>
    <xf numFmtId="9" fontId="1" fillId="0" borderId="0" xfId="2" applyFont="1" applyAlignment="1">
      <alignment horizontal="right"/>
    </xf>
    <xf numFmtId="9" fontId="1" fillId="0" borderId="51" xfId="2" applyFont="1" applyBorder="1" applyAlignment="1">
      <alignment horizontal="right"/>
    </xf>
    <xf numFmtId="164" fontId="1" fillId="0" borderId="53" xfId="1" applyNumberFormat="1" applyFont="1" applyBorder="1" applyAlignment="1">
      <alignment horizontal="center"/>
    </xf>
    <xf numFmtId="164" fontId="1" fillId="0" borderId="54" xfId="1" applyNumberFormat="1" applyFont="1" applyBorder="1" applyAlignment="1">
      <alignment horizontal="center"/>
    </xf>
    <xf numFmtId="0" fontId="179" fillId="0" borderId="0" xfId="0" applyFont="1"/>
    <xf numFmtId="0" fontId="0" fillId="0" borderId="36" xfId="0" applyBorder="1"/>
    <xf numFmtId="0" fontId="106" fillId="0" borderId="0" xfId="62005" applyAlignment="1" applyProtection="1"/>
    <xf numFmtId="0" fontId="180" fillId="85" borderId="0" xfId="0" applyFont="1" applyFill="1"/>
    <xf numFmtId="0" fontId="71" fillId="85" borderId="0" xfId="0" applyFont="1" applyFill="1"/>
    <xf numFmtId="0" fontId="183" fillId="85" borderId="0" xfId="62005" applyFont="1" applyFill="1" applyAlignment="1" applyProtection="1">
      <alignment horizontal="left"/>
    </xf>
    <xf numFmtId="0" fontId="184" fillId="85" borderId="0" xfId="62005" applyFont="1" applyFill="1" applyAlignment="1" applyProtection="1">
      <alignment horizontal="left"/>
    </xf>
    <xf numFmtId="0" fontId="184" fillId="85" borderId="0" xfId="62005" applyFont="1" applyFill="1" applyAlignment="1" applyProtection="1"/>
    <xf numFmtId="0" fontId="71" fillId="85" borderId="0" xfId="62005" quotePrefix="1" applyFont="1" applyFill="1" applyAlignment="1" applyProtection="1">
      <alignment horizontal="left"/>
    </xf>
    <xf numFmtId="0" fontId="182" fillId="85" borderId="0" xfId="62005" applyFont="1" applyFill="1" applyAlignment="1" applyProtection="1"/>
    <xf numFmtId="49" fontId="0" fillId="0" borderId="0" xfId="0" applyNumberFormat="1" applyFont="1" applyAlignment="1">
      <alignment horizontal="left" wrapText="1"/>
    </xf>
    <xf numFmtId="49" fontId="0" fillId="0" borderId="0" xfId="0" applyNumberFormat="1" applyFont="1" applyAlignment="1">
      <alignment horizontal="right" wrapText="1"/>
    </xf>
    <xf numFmtId="189" fontId="16" fillId="0" borderId="0" xfId="0" applyNumberFormat="1" applyFont="1" applyAlignment="1">
      <alignment horizontal="left"/>
    </xf>
    <xf numFmtId="189" fontId="0" fillId="0" borderId="0" xfId="0" applyNumberFormat="1" applyFont="1" applyAlignment="1">
      <alignment horizontal="right"/>
    </xf>
    <xf numFmtId="189" fontId="0" fillId="0" borderId="0" xfId="0" applyNumberFormat="1" applyFont="1" applyAlignment="1">
      <alignment horizontal="left"/>
    </xf>
    <xf numFmtId="189" fontId="0" fillId="0" borderId="12" xfId="0" applyNumberFormat="1" applyFont="1" applyBorder="1" applyAlignment="1">
      <alignment horizontal="right"/>
    </xf>
    <xf numFmtId="164" fontId="0" fillId="0" borderId="0" xfId="1" applyNumberFormat="1" applyFont="1" applyAlignment="1">
      <alignment horizontal="right"/>
    </xf>
    <xf numFmtId="164" fontId="0" fillId="0" borderId="12" xfId="1" applyNumberFormat="1" applyFont="1" applyBorder="1" applyAlignment="1">
      <alignment horizontal="right"/>
    </xf>
    <xf numFmtId="49" fontId="0" fillId="0" borderId="0" xfId="0" applyNumberFormat="1" applyFont="1" applyAlignment="1">
      <alignment horizontal="left"/>
    </xf>
    <xf numFmtId="189" fontId="0" fillId="0" borderId="0" xfId="0" quotePrefix="1" applyNumberFormat="1" applyFont="1" applyAlignment="1">
      <alignment horizontal="right"/>
    </xf>
    <xf numFmtId="189" fontId="0" fillId="0" borderId="0" xfId="0" applyNumberFormat="1" applyFont="1" applyBorder="1" applyAlignment="1">
      <alignment horizontal="right"/>
    </xf>
    <xf numFmtId="189" fontId="16" fillId="0" borderId="57" xfId="0" applyNumberFormat="1" applyFont="1" applyBorder="1" applyAlignment="1">
      <alignment horizontal="right"/>
    </xf>
    <xf numFmtId="189" fontId="16" fillId="0" borderId="44" xfId="0" applyNumberFormat="1" applyFont="1" applyBorder="1" applyAlignment="1">
      <alignment horizontal="right"/>
    </xf>
    <xf numFmtId="189" fontId="16" fillId="0" borderId="58" xfId="0" applyNumberFormat="1" applyFont="1" applyBorder="1" applyAlignment="1">
      <alignment horizontal="right"/>
    </xf>
    <xf numFmtId="189" fontId="16" fillId="0" borderId="0" xfId="0" applyNumberFormat="1" applyFont="1" applyBorder="1" applyAlignment="1">
      <alignment horizontal="right"/>
    </xf>
    <xf numFmtId="189" fontId="16" fillId="0" borderId="35" xfId="0" applyNumberFormat="1" applyFont="1" applyBorder="1" applyAlignment="1">
      <alignment horizontal="right"/>
    </xf>
    <xf numFmtId="0" fontId="185" fillId="85" borderId="0" xfId="0" applyFont="1" applyFill="1"/>
    <xf numFmtId="0" fontId="182" fillId="85" borderId="0" xfId="62005" quotePrefix="1" applyFont="1" applyFill="1" applyAlignment="1" applyProtection="1">
      <alignment horizontal="left"/>
    </xf>
    <xf numFmtId="10" fontId="0" fillId="0" borderId="0" xfId="2" applyNumberFormat="1" applyFont="1" applyAlignment="1">
      <alignment horizontal="right"/>
    </xf>
    <xf numFmtId="43" fontId="0" fillId="0" borderId="0" xfId="1" applyFont="1" applyAlignment="1">
      <alignment horizontal="right"/>
    </xf>
    <xf numFmtId="190" fontId="0" fillId="0" borderId="0" xfId="1" applyNumberFormat="1" applyFont="1" applyAlignment="1">
      <alignment horizontal="right"/>
    </xf>
    <xf numFmtId="0" fontId="181" fillId="85" borderId="0" xfId="0" applyFont="1" applyFill="1" applyBorder="1"/>
    <xf numFmtId="164" fontId="0" fillId="0" borderId="12" xfId="1" applyNumberFormat="1" applyFont="1" applyFill="1" applyBorder="1"/>
    <xf numFmtId="0" fontId="181" fillId="85" borderId="0" xfId="0" applyFont="1" applyFill="1"/>
    <xf numFmtId="0" fontId="181" fillId="85" borderId="0" xfId="0" quotePrefix="1" applyFont="1" applyFill="1"/>
    <xf numFmtId="0" fontId="181" fillId="85" borderId="0" xfId="0" quotePrefix="1" applyFont="1" applyFill="1" applyBorder="1"/>
    <xf numFmtId="0" fontId="180" fillId="85" borderId="0" xfId="0" applyFont="1" applyFill="1" applyAlignment="1">
      <alignment horizontal="left"/>
    </xf>
    <xf numFmtId="0" fontId="71" fillId="85" borderId="0" xfId="0" applyFont="1" applyFill="1" applyAlignment="1">
      <alignment horizontal="left"/>
    </xf>
    <xf numFmtId="0" fontId="181" fillId="85" borderId="0" xfId="0" applyFont="1" applyFill="1" applyAlignment="1">
      <alignment horizontal="left"/>
    </xf>
    <xf numFmtId="0" fontId="187" fillId="85" borderId="0" xfId="0" applyFont="1" applyFill="1" applyAlignment="1">
      <alignment horizontal="left"/>
    </xf>
    <xf numFmtId="0" fontId="188" fillId="85" borderId="0" xfId="62005" applyFont="1" applyFill="1" applyAlignment="1" applyProtection="1">
      <alignment horizontal="left"/>
    </xf>
    <xf numFmtId="0" fontId="180" fillId="0" borderId="0" xfId="0" applyFont="1" applyFill="1" applyBorder="1" applyAlignment="1">
      <alignment horizontal="left"/>
    </xf>
    <xf numFmtId="0" fontId="181" fillId="0" borderId="0" xfId="0" applyFont="1" applyFill="1" applyBorder="1" applyAlignment="1">
      <alignment horizontal="left"/>
    </xf>
    <xf numFmtId="43" fontId="190" fillId="0" borderId="0" xfId="1" applyFont="1" applyAlignment="1">
      <alignment horizontal="center"/>
    </xf>
    <xf numFmtId="0" fontId="191" fillId="0" borderId="0" xfId="0" applyFont="1"/>
    <xf numFmtId="0" fontId="181" fillId="0" borderId="0" xfId="0" applyFont="1"/>
    <xf numFmtId="0" fontId="188" fillId="0" borderId="0" xfId="62005" applyFont="1" applyFill="1" applyBorder="1" applyAlignment="1" applyProtection="1"/>
    <xf numFmtId="0" fontId="181" fillId="0" borderId="0" xfId="0" applyFont="1" applyFill="1" applyBorder="1"/>
    <xf numFmtId="0" fontId="192" fillId="0" borderId="0" xfId="0" applyFont="1"/>
    <xf numFmtId="0" fontId="187" fillId="0" borderId="0" xfId="0" applyFont="1" applyBorder="1"/>
    <xf numFmtId="43" fontId="193" fillId="0" borderId="0" xfId="1" applyFont="1" applyAlignment="1">
      <alignment horizontal="center"/>
    </xf>
    <xf numFmtId="184" fontId="181" fillId="0" borderId="0" xfId="0" applyNumberFormat="1" applyFont="1" applyBorder="1" applyAlignment="1">
      <alignment horizontal="center"/>
    </xf>
    <xf numFmtId="184" fontId="181" fillId="0" borderId="0" xfId="0" applyNumberFormat="1" applyFont="1" applyAlignment="1">
      <alignment horizontal="center"/>
    </xf>
    <xf numFmtId="184" fontId="181" fillId="0" borderId="12" xfId="0" applyNumberFormat="1" applyFont="1" applyBorder="1" applyAlignment="1">
      <alignment horizontal="center"/>
    </xf>
    <xf numFmtId="184" fontId="192" fillId="0" borderId="0" xfId="0" applyNumberFormat="1" applyFont="1" applyAlignment="1">
      <alignment horizontal="center"/>
    </xf>
    <xf numFmtId="43" fontId="189" fillId="0" borderId="0" xfId="62005" applyNumberFormat="1" applyFont="1" applyFill="1" applyBorder="1" applyAlignment="1" applyProtection="1">
      <alignment horizontal="right"/>
    </xf>
    <xf numFmtId="43" fontId="189" fillId="0" borderId="0" xfId="62005" applyNumberFormat="1" applyFont="1" applyFill="1" applyBorder="1" applyAlignment="1" applyProtection="1">
      <alignment horizontal="center"/>
    </xf>
    <xf numFmtId="0" fontId="194" fillId="0" borderId="0" xfId="0" applyFont="1" applyFill="1"/>
    <xf numFmtId="0" fontId="189" fillId="0" borderId="0" xfId="62005" applyFont="1" applyFill="1" applyBorder="1" applyAlignment="1" applyProtection="1">
      <alignment horizontal="center"/>
    </xf>
    <xf numFmtId="9" fontId="181" fillId="0" borderId="12" xfId="2" applyFont="1" applyBorder="1" applyAlignment="1">
      <alignment horizontal="right"/>
    </xf>
    <xf numFmtId="0" fontId="188" fillId="0" borderId="0" xfId="62005" applyFont="1" applyAlignment="1" applyProtection="1"/>
    <xf numFmtId="164" fontId="181" fillId="0" borderId="0" xfId="1" applyNumberFormat="1" applyFont="1" applyBorder="1" applyAlignment="1">
      <alignment horizontal="center"/>
    </xf>
    <xf numFmtId="164" fontId="181" fillId="0" borderId="12" xfId="1" applyNumberFormat="1" applyFont="1" applyBorder="1" applyAlignment="1">
      <alignment horizontal="center"/>
    </xf>
    <xf numFmtId="164" fontId="181" fillId="0" borderId="0" xfId="1" applyNumberFormat="1" applyFont="1"/>
    <xf numFmtId="164" fontId="192" fillId="0" borderId="53" xfId="1" applyNumberFormat="1" applyFont="1" applyBorder="1" applyAlignment="1">
      <alignment horizontal="center"/>
    </xf>
    <xf numFmtId="0" fontId="0" fillId="0" borderId="0" xfId="0" applyFill="1"/>
    <xf numFmtId="43" fontId="1" fillId="0" borderId="0" xfId="1" applyFont="1" applyFill="1" applyAlignment="1">
      <alignment horizontal="center"/>
    </xf>
    <xf numFmtId="43" fontId="0" fillId="0" borderId="0" xfId="1" applyFont="1" applyFill="1" applyAlignment="1">
      <alignment horizontal="center"/>
    </xf>
    <xf numFmtId="43" fontId="176" fillId="0" borderId="0" xfId="1" quotePrefix="1" applyFont="1" applyFill="1" applyBorder="1" applyAlignment="1">
      <alignment horizontal="center"/>
    </xf>
    <xf numFmtId="164" fontId="1" fillId="0" borderId="0" xfId="1" applyNumberFormat="1" applyFont="1" applyFill="1" applyAlignment="1">
      <alignment horizontal="center"/>
    </xf>
    <xf numFmtId="164" fontId="1" fillId="0" borderId="0" xfId="1" applyNumberFormat="1" applyFont="1" applyFill="1" applyBorder="1" applyAlignment="1">
      <alignment horizontal="center"/>
    </xf>
    <xf numFmtId="164" fontId="1" fillId="0" borderId="12" xfId="1" applyNumberFormat="1" applyFont="1" applyFill="1" applyBorder="1" applyAlignment="1">
      <alignment horizontal="center"/>
    </xf>
    <xf numFmtId="9" fontId="1" fillId="0" borderId="0" xfId="2" applyFont="1" applyFill="1" applyAlignment="1">
      <alignment horizontal="right"/>
    </xf>
    <xf numFmtId="164" fontId="1" fillId="0" borderId="53" xfId="1" applyNumberFormat="1" applyFont="1" applyFill="1" applyBorder="1" applyAlignment="1">
      <alignment horizontal="center"/>
    </xf>
    <xf numFmtId="0" fontId="0" fillId="0" borderId="36" xfId="0" applyFill="1" applyBorder="1"/>
    <xf numFmtId="0" fontId="185" fillId="0" borderId="0" xfId="0" applyFont="1"/>
    <xf numFmtId="164" fontId="192" fillId="0" borderId="0" xfId="1" applyNumberFormat="1" applyFont="1"/>
    <xf numFmtId="164" fontId="181" fillId="0" borderId="0" xfId="0" applyNumberFormat="1" applyFont="1"/>
    <xf numFmtId="0" fontId="0" fillId="0" borderId="0" xfId="0" applyFill="1" applyBorder="1" applyAlignment="1">
      <alignment horizontal="center"/>
    </xf>
    <xf numFmtId="0" fontId="106" fillId="0" borderId="0" xfId="62005" applyFill="1" applyAlignment="1" applyProtection="1"/>
    <xf numFmtId="17" fontId="0" fillId="0" borderId="0" xfId="0" applyNumberFormat="1" applyFill="1" applyAlignment="1">
      <alignment horizontal="center"/>
    </xf>
    <xf numFmtId="0" fontId="0" fillId="0" borderId="0" xfId="0" applyFill="1" applyAlignment="1">
      <alignment horizontal="center"/>
    </xf>
    <xf numFmtId="164" fontId="0" fillId="0" borderId="0" xfId="1" applyNumberFormat="1" applyFont="1" applyFill="1" applyBorder="1"/>
    <xf numFmtId="9" fontId="0" fillId="0" borderId="12" xfId="2" applyFont="1" applyFill="1" applyBorder="1"/>
    <xf numFmtId="9" fontId="0" fillId="0" borderId="0" xfId="2" applyFont="1" applyFill="1" applyBorder="1"/>
    <xf numFmtId="164" fontId="186" fillId="0" borderId="0" xfId="1" applyNumberFormat="1" applyFont="1" applyFill="1"/>
    <xf numFmtId="164" fontId="1" fillId="0" borderId="0" xfId="1" applyNumberFormat="1" applyFont="1" applyFill="1"/>
    <xf numFmtId="0" fontId="175" fillId="0" borderId="0" xfId="0" applyFont="1" applyFill="1" applyBorder="1"/>
    <xf numFmtId="0" fontId="175" fillId="0" borderId="0" xfId="0" applyFont="1" applyFill="1"/>
    <xf numFmtId="0" fontId="0" fillId="0" borderId="0" xfId="0" applyFill="1" applyBorder="1"/>
    <xf numFmtId="164" fontId="175" fillId="0" borderId="0" xfId="1" applyNumberFormat="1" applyFont="1" applyFill="1" applyBorder="1"/>
    <xf numFmtId="164" fontId="175" fillId="0" borderId="0" xfId="1" applyNumberFormat="1" applyFont="1" applyFill="1"/>
    <xf numFmtId="9" fontId="0" fillId="0" borderId="0" xfId="2" applyFont="1" applyFill="1"/>
    <xf numFmtId="0" fontId="192" fillId="85" borderId="0" xfId="0" applyFont="1" applyFill="1"/>
    <xf numFmtId="184" fontId="181" fillId="0" borderId="12" xfId="0" applyNumberFormat="1" applyFont="1" applyFill="1" applyBorder="1" applyAlignment="1">
      <alignment horizontal="center"/>
    </xf>
    <xf numFmtId="188" fontId="0" fillId="0" borderId="12" xfId="1" applyNumberFormat="1" applyFont="1" applyFill="1" applyBorder="1"/>
    <xf numFmtId="164" fontId="1" fillId="0" borderId="0" xfId="1" applyNumberFormat="1" applyFont="1" applyFill="1" applyBorder="1"/>
    <xf numFmtId="0" fontId="186" fillId="0" borderId="0" xfId="0" applyFont="1" applyFill="1"/>
    <xf numFmtId="164" fontId="192" fillId="0" borderId="53" xfId="1" applyNumberFormat="1" applyFont="1" applyFill="1" applyBorder="1" applyAlignment="1">
      <alignment horizontal="center"/>
    </xf>
    <xf numFmtId="164" fontId="181" fillId="0" borderId="0" xfId="1" applyNumberFormat="1" applyFont="1" applyFill="1"/>
    <xf numFmtId="10" fontId="0" fillId="0" borderId="0" xfId="2" applyNumberFormat="1" applyFont="1" applyFill="1"/>
    <xf numFmtId="10" fontId="0" fillId="0" borderId="12" xfId="2" applyNumberFormat="1" applyFont="1" applyFill="1" applyBorder="1"/>
    <xf numFmtId="0" fontId="188" fillId="85" borderId="0" xfId="62005" applyFont="1" applyFill="1" applyAlignment="1" applyProtection="1">
      <alignment horizontal="left" vertical="center"/>
    </xf>
    <xf numFmtId="0" fontId="181" fillId="85" borderId="0" xfId="0" quotePrefix="1" applyFont="1" applyFill="1"/>
    <xf numFmtId="0" fontId="183" fillId="85" borderId="55" xfId="62005" applyFont="1" applyFill="1" applyBorder="1" applyAlignment="1" applyProtection="1">
      <alignment horizontal="left" vertical="center" wrapText="1"/>
    </xf>
    <xf numFmtId="0" fontId="183" fillId="85" borderId="13" xfId="62005" applyFont="1" applyFill="1" applyBorder="1" applyAlignment="1" applyProtection="1">
      <alignment horizontal="left" vertical="center" wrapText="1"/>
    </xf>
    <xf numFmtId="0" fontId="183" fillId="85" borderId="56" xfId="62005" applyFont="1" applyFill="1" applyBorder="1" applyAlignment="1" applyProtection="1">
      <alignment horizontal="left" vertical="center" wrapText="1"/>
    </xf>
    <xf numFmtId="0" fontId="181" fillId="85" borderId="0" xfId="0" quotePrefix="1" applyFont="1" applyFill="1" applyBorder="1"/>
    <xf numFmtId="43" fontId="181" fillId="0" borderId="10" xfId="1" applyFont="1" applyBorder="1" applyAlignment="1">
      <alignment horizontal="center"/>
    </xf>
    <xf numFmtId="43" fontId="181" fillId="0" borderId="11" xfId="1" applyFont="1" applyBorder="1" applyAlignment="1">
      <alignment horizontal="center"/>
    </xf>
    <xf numFmtId="0" fontId="181" fillId="0" borderId="10" xfId="0" applyFont="1" applyBorder="1" applyAlignment="1">
      <alignment horizontal="center"/>
    </xf>
    <xf numFmtId="0" fontId="181" fillId="0" borderId="11" xfId="0" applyFont="1" applyBorder="1" applyAlignment="1">
      <alignment horizontal="center"/>
    </xf>
    <xf numFmtId="0" fontId="192" fillId="0" borderId="10" xfId="0" applyFont="1" applyBorder="1" applyAlignment="1">
      <alignment horizontal="center"/>
    </xf>
    <xf numFmtId="0" fontId="192" fillId="0" borderId="49" xfId="0" applyFont="1" applyBorder="1" applyAlignment="1">
      <alignment horizontal="center"/>
    </xf>
    <xf numFmtId="0" fontId="192" fillId="0" borderId="11" xfId="0" applyFont="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49" xfId="0" applyFill="1" applyBorder="1" applyAlignment="1">
      <alignment horizontal="center"/>
    </xf>
    <xf numFmtId="49" fontId="0" fillId="0" borderId="55" xfId="0" applyNumberFormat="1" applyFont="1" applyBorder="1" applyAlignment="1">
      <alignment horizontal="center"/>
    </xf>
    <xf numFmtId="49" fontId="0" fillId="0" borderId="13" xfId="0" applyNumberFormat="1" applyFont="1" applyBorder="1" applyAlignment="1">
      <alignment horizontal="center"/>
    </xf>
    <xf numFmtId="49" fontId="0" fillId="0" borderId="56" xfId="0" applyNumberFormat="1" applyFont="1" applyBorder="1" applyAlignment="1">
      <alignment horizontal="center"/>
    </xf>
    <xf numFmtId="189" fontId="0" fillId="0" borderId="55" xfId="0" applyNumberFormat="1" applyFont="1" applyBorder="1" applyAlignment="1">
      <alignment horizontal="center"/>
    </xf>
    <xf numFmtId="189" fontId="0" fillId="0" borderId="13" xfId="0" applyNumberFormat="1" applyFont="1" applyBorder="1" applyAlignment="1">
      <alignment horizontal="center"/>
    </xf>
    <xf numFmtId="189" fontId="0" fillId="0" borderId="56" xfId="0" applyNumberFormat="1" applyFont="1" applyBorder="1" applyAlignment="1">
      <alignment horizontal="center"/>
    </xf>
    <xf numFmtId="43" fontId="0" fillId="0" borderId="10" xfId="1" applyFont="1" applyBorder="1" applyAlignment="1">
      <alignment horizontal="center"/>
    </xf>
    <xf numFmtId="43" fontId="0" fillId="0" borderId="49" xfId="1" applyFont="1" applyBorder="1" applyAlignment="1">
      <alignment horizontal="center"/>
    </xf>
    <xf numFmtId="43" fontId="0" fillId="0" borderId="11" xfId="1" applyFont="1" applyBorder="1" applyAlignment="1">
      <alignment horizontal="center"/>
    </xf>
    <xf numFmtId="43" fontId="0" fillId="0" borderId="10" xfId="1" applyFont="1" applyFill="1" applyBorder="1" applyAlignment="1">
      <alignment horizontal="center"/>
    </xf>
    <xf numFmtId="43" fontId="1" fillId="0" borderId="49" xfId="1" applyFont="1" applyFill="1" applyBorder="1" applyAlignment="1">
      <alignment horizontal="center"/>
    </xf>
    <xf numFmtId="43" fontId="1" fillId="0" borderId="11" xfId="1" applyFont="1" applyFill="1" applyBorder="1" applyAlignment="1">
      <alignment horizontal="center"/>
    </xf>
    <xf numFmtId="0" fontId="181" fillId="0" borderId="12" xfId="0" applyFont="1" applyBorder="1" applyAlignment="1">
      <alignment horizontal="center"/>
    </xf>
    <xf numFmtId="0" fontId="20" fillId="0" borderId="13" xfId="3" applyFont="1" applyFill="1" applyBorder="1" applyAlignment="1">
      <alignment horizontal="center" wrapText="1"/>
    </xf>
    <xf numFmtId="49" fontId="19" fillId="0" borderId="0" xfId="3" applyNumberFormat="1" applyFont="1" applyFill="1" applyBorder="1" applyAlignment="1">
      <alignment horizontal="center"/>
    </xf>
    <xf numFmtId="0" fontId="19" fillId="0" borderId="0" xfId="3" applyFont="1" applyFill="1" applyBorder="1" applyAlignment="1">
      <alignment horizontal="center"/>
    </xf>
  </cellXfs>
  <cellStyles count="62006">
    <cellStyle name="_x0013_" xfId="7"/>
    <cellStyle name="%" xfId="8"/>
    <cellStyle name="_Ebill Paper Bill ARC Recovery" xfId="9"/>
    <cellStyle name="_MTC Resource Unit Baseline by state 050920 v2" xfId="10"/>
    <cellStyle name="_Row1" xfId="11"/>
    <cellStyle name="_Row1 2" xfId="12"/>
    <cellStyle name="_Row1 3" xfId="13"/>
    <cellStyle name="_Term for Change of Control" xfId="14"/>
    <cellStyle name="_Term for Convenience" xfId="15"/>
    <cellStyle name="_Transformation Projects Cap vs Exp Master" xfId="16"/>
    <cellStyle name="=C:\WINNT\SYSTEM32\COMMAND.COM" xfId="17"/>
    <cellStyle name="=C:\WINNT\SYSTEM32\COMMAND.COM 2" xfId="18"/>
    <cellStyle name="=C:\WINNT\SYSTEM32\COMMAND.COM 2 2" xfId="19"/>
    <cellStyle name="=C:\WINNT\SYSTEM32\COMMAND.COM 3" xfId="20"/>
    <cellStyle name="=C:\WINNT35\SYSTEM32\COMMAND.COM" xfId="21"/>
    <cellStyle name="20% - Accent1 10" xfId="22"/>
    <cellStyle name="20% - Accent1 10 2" xfId="23"/>
    <cellStyle name="20% - Accent1 10 2 2" xfId="24"/>
    <cellStyle name="20% - Accent1 10 3" xfId="25"/>
    <cellStyle name="20% - Accent1 10 4" xfId="26"/>
    <cellStyle name="20% - Accent1 11" xfId="27"/>
    <cellStyle name="20% - Accent1 11 2" xfId="28"/>
    <cellStyle name="20% - Accent1 11 2 2" xfId="29"/>
    <cellStyle name="20% - Accent1 11 3" xfId="30"/>
    <cellStyle name="20% - Accent1 11 4" xfId="31"/>
    <cellStyle name="20% - Accent1 12" xfId="32"/>
    <cellStyle name="20% - Accent1 12 2" xfId="33"/>
    <cellStyle name="20% - Accent1 12 3" xfId="34"/>
    <cellStyle name="20% - Accent1 13" xfId="35"/>
    <cellStyle name="20% - Accent1 13 2" xfId="36"/>
    <cellStyle name="20% - Accent1 14" xfId="37"/>
    <cellStyle name="20% - Accent1 15" xfId="38"/>
    <cellStyle name="20% - Accent1 16" xfId="39"/>
    <cellStyle name="20% - Accent1 17" xfId="40"/>
    <cellStyle name="20% - Accent1 17 2" xfId="41"/>
    <cellStyle name="20% - Accent1 18" xfId="42"/>
    <cellStyle name="20% - Accent1 19" xfId="43"/>
    <cellStyle name="20% - Accent1 2" xfId="44"/>
    <cellStyle name="20% - Accent1 2 2" xfId="45"/>
    <cellStyle name="20% - Accent1 2 2 2" xfId="46"/>
    <cellStyle name="20% - Accent1 2 2 2 2" xfId="47"/>
    <cellStyle name="20% - Accent1 2 2 2 2 2" xfId="48"/>
    <cellStyle name="20% - Accent1 2 2 2 2 2 2" xfId="49"/>
    <cellStyle name="20% - Accent1 2 2 2 2 2 2 2" xfId="50"/>
    <cellStyle name="20% - Accent1 2 2 2 2 2 3" xfId="51"/>
    <cellStyle name="20% - Accent1 2 2 2 2 3" xfId="52"/>
    <cellStyle name="20% - Accent1 2 2 2 2 3 2" xfId="53"/>
    <cellStyle name="20% - Accent1 2 2 2 2 4" xfId="54"/>
    <cellStyle name="20% - Accent1 2 2 2 2 5" xfId="55"/>
    <cellStyle name="20% - Accent1 2 2 2 3" xfId="56"/>
    <cellStyle name="20% - Accent1 2 2 2 3 2" xfId="57"/>
    <cellStyle name="20% - Accent1 2 2 2 3 2 2" xfId="58"/>
    <cellStyle name="20% - Accent1 2 2 2 3 3" xfId="59"/>
    <cellStyle name="20% - Accent1 2 2 2 4" xfId="60"/>
    <cellStyle name="20% - Accent1 2 2 2 4 2" xfId="61"/>
    <cellStyle name="20% - Accent1 2 2 2 5" xfId="62"/>
    <cellStyle name="20% - Accent1 2 2 2 6" xfId="63"/>
    <cellStyle name="20% - Accent1 2 2 3" xfId="64"/>
    <cellStyle name="20% - Accent1 2 2 3 2" xfId="65"/>
    <cellStyle name="20% - Accent1 2 2 3 2 2" xfId="66"/>
    <cellStyle name="20% - Accent1 2 2 3 2 2 2" xfId="67"/>
    <cellStyle name="20% - Accent1 2 2 3 2 3" xfId="68"/>
    <cellStyle name="20% - Accent1 2 2 3 3" xfId="69"/>
    <cellStyle name="20% - Accent1 2 2 3 3 2" xfId="70"/>
    <cellStyle name="20% - Accent1 2 2 3 4" xfId="71"/>
    <cellStyle name="20% - Accent1 2 2 3 5" xfId="72"/>
    <cellStyle name="20% - Accent1 2 2 4" xfId="73"/>
    <cellStyle name="20% - Accent1 2 2 4 2" xfId="74"/>
    <cellStyle name="20% - Accent1 2 2 4 2 2" xfId="75"/>
    <cellStyle name="20% - Accent1 2 2 4 3" xfId="76"/>
    <cellStyle name="20% - Accent1 2 2 5" xfId="77"/>
    <cellStyle name="20% - Accent1 2 2 5 2" xfId="78"/>
    <cellStyle name="20% - Accent1 2 2 6" xfId="79"/>
    <cellStyle name="20% - Accent1 2 2 7" xfId="80"/>
    <cellStyle name="20% - Accent1 2 3" xfId="81"/>
    <cellStyle name="20% - Accent1 2 3 2" xfId="82"/>
    <cellStyle name="20% - Accent1 2 3 2 2" xfId="83"/>
    <cellStyle name="20% - Accent1 2 3 2 2 2" xfId="84"/>
    <cellStyle name="20% - Accent1 2 3 2 2 2 2" xfId="85"/>
    <cellStyle name="20% - Accent1 2 3 2 2 3" xfId="86"/>
    <cellStyle name="20% - Accent1 2 3 2 3" xfId="87"/>
    <cellStyle name="20% - Accent1 2 3 2 3 2" xfId="88"/>
    <cellStyle name="20% - Accent1 2 3 2 4" xfId="89"/>
    <cellStyle name="20% - Accent1 2 3 3" xfId="90"/>
    <cellStyle name="20% - Accent1 2 3 3 2" xfId="91"/>
    <cellStyle name="20% - Accent1 2 3 3 2 2" xfId="92"/>
    <cellStyle name="20% - Accent1 2 3 3 3" xfId="93"/>
    <cellStyle name="20% - Accent1 2 3 4" xfId="94"/>
    <cellStyle name="20% - Accent1 2 3 4 2" xfId="95"/>
    <cellStyle name="20% - Accent1 2 3 5" xfId="96"/>
    <cellStyle name="20% - Accent1 2 3 6" xfId="97"/>
    <cellStyle name="20% - Accent1 2 4" xfId="98"/>
    <cellStyle name="20% - Accent1 2 4 2" xfId="99"/>
    <cellStyle name="20% - Accent1 2 4 2 2" xfId="100"/>
    <cellStyle name="20% - Accent1 2 4 2 2 2" xfId="101"/>
    <cellStyle name="20% - Accent1 2 4 2 3" xfId="102"/>
    <cellStyle name="20% - Accent1 2 4 3" xfId="103"/>
    <cellStyle name="20% - Accent1 2 4 3 2" xfId="104"/>
    <cellStyle name="20% - Accent1 2 4 4" xfId="105"/>
    <cellStyle name="20% - Accent1 2 4 5" xfId="106"/>
    <cellStyle name="20% - Accent1 2 5" xfId="107"/>
    <cellStyle name="20% - Accent1 2 5 2" xfId="108"/>
    <cellStyle name="20% - Accent1 2 5 2 2" xfId="109"/>
    <cellStyle name="20% - Accent1 2 5 3" xfId="110"/>
    <cellStyle name="20% - Accent1 2 5 4" xfId="111"/>
    <cellStyle name="20% - Accent1 2 6" xfId="112"/>
    <cellStyle name="20% - Accent1 2 6 2" xfId="113"/>
    <cellStyle name="20% - Accent1 2 6 3" xfId="114"/>
    <cellStyle name="20% - Accent1 2 7" xfId="115"/>
    <cellStyle name="20% - Accent1 2 8" xfId="116"/>
    <cellStyle name="20% - Accent1 2 9" xfId="117"/>
    <cellStyle name="20% - Accent1 20" xfId="118"/>
    <cellStyle name="20% - Accent1 21" xfId="119"/>
    <cellStyle name="20% - Accent1 22" xfId="120"/>
    <cellStyle name="20% - Accent1 3" xfId="121"/>
    <cellStyle name="20% - Accent1 3 2" xfId="122"/>
    <cellStyle name="20% - Accent1 3 2 2" xfId="123"/>
    <cellStyle name="20% - Accent1 3 2 2 2" xfId="124"/>
    <cellStyle name="20% - Accent1 3 2 2 2 2" xfId="125"/>
    <cellStyle name="20% - Accent1 3 2 2 2 2 2" xfId="126"/>
    <cellStyle name="20% - Accent1 3 2 2 2 2 2 2" xfId="127"/>
    <cellStyle name="20% - Accent1 3 2 2 2 2 3" xfId="128"/>
    <cellStyle name="20% - Accent1 3 2 2 2 3" xfId="129"/>
    <cellStyle name="20% - Accent1 3 2 2 2 3 2" xfId="130"/>
    <cellStyle name="20% - Accent1 3 2 2 2 4" xfId="131"/>
    <cellStyle name="20% - Accent1 3 2 2 2 5" xfId="132"/>
    <cellStyle name="20% - Accent1 3 2 2 3" xfId="133"/>
    <cellStyle name="20% - Accent1 3 2 2 3 2" xfId="134"/>
    <cellStyle name="20% - Accent1 3 2 2 3 2 2" xfId="135"/>
    <cellStyle name="20% - Accent1 3 2 2 3 3" xfId="136"/>
    <cellStyle name="20% - Accent1 3 2 2 4" xfId="137"/>
    <cellStyle name="20% - Accent1 3 2 2 4 2" xfId="138"/>
    <cellStyle name="20% - Accent1 3 2 2 5" xfId="139"/>
    <cellStyle name="20% - Accent1 3 2 2 6" xfId="140"/>
    <cellStyle name="20% - Accent1 3 2 3" xfId="141"/>
    <cellStyle name="20% - Accent1 3 2 3 2" xfId="142"/>
    <cellStyle name="20% - Accent1 3 2 3 2 2" xfId="143"/>
    <cellStyle name="20% - Accent1 3 2 3 2 2 2" xfId="144"/>
    <cellStyle name="20% - Accent1 3 2 3 2 3" xfId="145"/>
    <cellStyle name="20% - Accent1 3 2 3 3" xfId="146"/>
    <cellStyle name="20% - Accent1 3 2 3 3 2" xfId="147"/>
    <cellStyle name="20% - Accent1 3 2 3 4" xfId="148"/>
    <cellStyle name="20% - Accent1 3 2 3 5" xfId="149"/>
    <cellStyle name="20% - Accent1 3 2 4" xfId="150"/>
    <cellStyle name="20% - Accent1 3 2 4 2" xfId="151"/>
    <cellStyle name="20% - Accent1 3 2 4 2 2" xfId="152"/>
    <cellStyle name="20% - Accent1 3 2 4 3" xfId="153"/>
    <cellStyle name="20% - Accent1 3 2 5" xfId="154"/>
    <cellStyle name="20% - Accent1 3 2 5 2" xfId="155"/>
    <cellStyle name="20% - Accent1 3 2 6" xfId="156"/>
    <cellStyle name="20% - Accent1 3 2 7" xfId="157"/>
    <cellStyle name="20% - Accent1 3 3" xfId="158"/>
    <cellStyle name="20% - Accent1 3 3 2" xfId="159"/>
    <cellStyle name="20% - Accent1 3 3 2 2" xfId="160"/>
    <cellStyle name="20% - Accent1 3 3 2 2 2" xfId="161"/>
    <cellStyle name="20% - Accent1 3 3 2 2 2 2" xfId="162"/>
    <cellStyle name="20% - Accent1 3 3 2 2 3" xfId="163"/>
    <cellStyle name="20% - Accent1 3 3 2 3" xfId="164"/>
    <cellStyle name="20% - Accent1 3 3 2 3 2" xfId="165"/>
    <cellStyle name="20% - Accent1 3 3 2 4" xfId="166"/>
    <cellStyle name="20% - Accent1 3 3 2 5" xfId="167"/>
    <cellStyle name="20% - Accent1 3 3 3" xfId="168"/>
    <cellStyle name="20% - Accent1 3 3 3 2" xfId="169"/>
    <cellStyle name="20% - Accent1 3 3 3 2 2" xfId="170"/>
    <cellStyle name="20% - Accent1 3 3 3 3" xfId="171"/>
    <cellStyle name="20% - Accent1 3 3 4" xfId="172"/>
    <cellStyle name="20% - Accent1 3 3 4 2" xfId="173"/>
    <cellStyle name="20% - Accent1 3 3 5" xfId="174"/>
    <cellStyle name="20% - Accent1 3 3 6" xfId="175"/>
    <cellStyle name="20% - Accent1 3 4" xfId="176"/>
    <cellStyle name="20% - Accent1 3 4 2" xfId="177"/>
    <cellStyle name="20% - Accent1 3 4 2 2" xfId="178"/>
    <cellStyle name="20% - Accent1 3 4 2 2 2" xfId="179"/>
    <cellStyle name="20% - Accent1 3 4 2 3" xfId="180"/>
    <cellStyle name="20% - Accent1 3 4 3" xfId="181"/>
    <cellStyle name="20% - Accent1 3 4 3 2" xfId="182"/>
    <cellStyle name="20% - Accent1 3 4 4" xfId="183"/>
    <cellStyle name="20% - Accent1 3 4 5" xfId="184"/>
    <cellStyle name="20% - Accent1 3 5" xfId="185"/>
    <cellStyle name="20% - Accent1 3 5 2" xfId="186"/>
    <cellStyle name="20% - Accent1 3 5 2 2" xfId="187"/>
    <cellStyle name="20% - Accent1 3 5 3" xfId="188"/>
    <cellStyle name="20% - Accent1 3 6" xfId="189"/>
    <cellStyle name="20% - Accent1 3 6 2" xfId="190"/>
    <cellStyle name="20% - Accent1 3 7" xfId="191"/>
    <cellStyle name="20% - Accent1 3 8" xfId="192"/>
    <cellStyle name="20% - Accent1 3 9" xfId="193"/>
    <cellStyle name="20% - Accent1 4" xfId="194"/>
    <cellStyle name="20% - Accent1 4 10" xfId="195"/>
    <cellStyle name="20% - Accent1 4 10 2" xfId="196"/>
    <cellStyle name="20% - Accent1 4 10 2 2" xfId="197"/>
    <cellStyle name="20% - Accent1 4 10 2 3" xfId="198"/>
    <cellStyle name="20% - Accent1 4 10 3" xfId="199"/>
    <cellStyle name="20% - Accent1 4 10 3 2" xfId="200"/>
    <cellStyle name="20% - Accent1 4 10 4" xfId="201"/>
    <cellStyle name="20% - Accent1 4 10 5" xfId="202"/>
    <cellStyle name="20% - Accent1 4 11" xfId="203"/>
    <cellStyle name="20% - Accent1 4 11 2" xfId="204"/>
    <cellStyle name="20% - Accent1 4 11 3" xfId="205"/>
    <cellStyle name="20% - Accent1 4 12" xfId="206"/>
    <cellStyle name="20% - Accent1 4 12 2" xfId="207"/>
    <cellStyle name="20% - Accent1 4 12 3" xfId="208"/>
    <cellStyle name="20% - Accent1 4 13" xfId="209"/>
    <cellStyle name="20% - Accent1 4 13 2" xfId="210"/>
    <cellStyle name="20% - Accent1 4 14" xfId="211"/>
    <cellStyle name="20% - Accent1 4 15" xfId="212"/>
    <cellStyle name="20% - Accent1 4 16" xfId="213"/>
    <cellStyle name="20% - Accent1 4 2" xfId="214"/>
    <cellStyle name="20% - Accent1 4 2 10" xfId="215"/>
    <cellStyle name="20% - Accent1 4 2 10 2" xfId="216"/>
    <cellStyle name="20% - Accent1 4 2 10 3" xfId="217"/>
    <cellStyle name="20% - Accent1 4 2 11" xfId="218"/>
    <cellStyle name="20% - Accent1 4 2 11 2" xfId="219"/>
    <cellStyle name="20% - Accent1 4 2 11 3" xfId="220"/>
    <cellStyle name="20% - Accent1 4 2 12" xfId="221"/>
    <cellStyle name="20% - Accent1 4 2 12 2" xfId="222"/>
    <cellStyle name="20% - Accent1 4 2 13" xfId="223"/>
    <cellStyle name="20% - Accent1 4 2 14" xfId="224"/>
    <cellStyle name="20% - Accent1 4 2 15" xfId="225"/>
    <cellStyle name="20% - Accent1 4 2 2" xfId="226"/>
    <cellStyle name="20% - Accent1 4 2 2 10" xfId="227"/>
    <cellStyle name="20% - Accent1 4 2 2 10 2" xfId="228"/>
    <cellStyle name="20% - Accent1 4 2 2 10 3" xfId="229"/>
    <cellStyle name="20% - Accent1 4 2 2 11" xfId="230"/>
    <cellStyle name="20% - Accent1 4 2 2 11 2" xfId="231"/>
    <cellStyle name="20% - Accent1 4 2 2 12" xfId="232"/>
    <cellStyle name="20% - Accent1 4 2 2 13" xfId="233"/>
    <cellStyle name="20% - Accent1 4 2 2 2" xfId="234"/>
    <cellStyle name="20% - Accent1 4 2 2 2 10" xfId="235"/>
    <cellStyle name="20% - Accent1 4 2 2 2 10 2" xfId="236"/>
    <cellStyle name="20% - Accent1 4 2 2 2 11" xfId="237"/>
    <cellStyle name="20% - Accent1 4 2 2 2 12" xfId="238"/>
    <cellStyle name="20% - Accent1 4 2 2 2 2" xfId="239"/>
    <cellStyle name="20% - Accent1 4 2 2 2 2 10" xfId="240"/>
    <cellStyle name="20% - Accent1 4 2 2 2 2 2" xfId="241"/>
    <cellStyle name="20% - Accent1 4 2 2 2 2 2 2" xfId="242"/>
    <cellStyle name="20% - Accent1 4 2 2 2 2 2 2 2" xfId="243"/>
    <cellStyle name="20% - Accent1 4 2 2 2 2 2 2 2 2" xfId="244"/>
    <cellStyle name="20% - Accent1 4 2 2 2 2 2 2 2 3" xfId="245"/>
    <cellStyle name="20% - Accent1 4 2 2 2 2 2 2 3" xfId="246"/>
    <cellStyle name="20% - Accent1 4 2 2 2 2 2 2 3 2" xfId="247"/>
    <cellStyle name="20% - Accent1 4 2 2 2 2 2 2 3 3" xfId="248"/>
    <cellStyle name="20% - Accent1 4 2 2 2 2 2 2 4" xfId="249"/>
    <cellStyle name="20% - Accent1 4 2 2 2 2 2 2 4 2" xfId="250"/>
    <cellStyle name="20% - Accent1 4 2 2 2 2 2 2 5" xfId="251"/>
    <cellStyle name="20% - Accent1 4 2 2 2 2 2 2 6" xfId="252"/>
    <cellStyle name="20% - Accent1 4 2 2 2 2 2 3" xfId="253"/>
    <cellStyle name="20% - Accent1 4 2 2 2 2 2 3 2" xfId="254"/>
    <cellStyle name="20% - Accent1 4 2 2 2 2 2 3 2 2" xfId="255"/>
    <cellStyle name="20% - Accent1 4 2 2 2 2 2 3 2 3" xfId="256"/>
    <cellStyle name="20% - Accent1 4 2 2 2 2 2 3 3" xfId="257"/>
    <cellStyle name="20% - Accent1 4 2 2 2 2 2 3 3 2" xfId="258"/>
    <cellStyle name="20% - Accent1 4 2 2 2 2 2 3 3 3" xfId="259"/>
    <cellStyle name="20% - Accent1 4 2 2 2 2 2 3 4" xfId="260"/>
    <cellStyle name="20% - Accent1 4 2 2 2 2 2 3 4 2" xfId="261"/>
    <cellStyle name="20% - Accent1 4 2 2 2 2 2 3 5" xfId="262"/>
    <cellStyle name="20% - Accent1 4 2 2 2 2 2 3 6" xfId="263"/>
    <cellStyle name="20% - Accent1 4 2 2 2 2 2 4" xfId="264"/>
    <cellStyle name="20% - Accent1 4 2 2 2 2 2 4 2" xfId="265"/>
    <cellStyle name="20% - Accent1 4 2 2 2 2 2 4 2 2" xfId="266"/>
    <cellStyle name="20% - Accent1 4 2 2 2 2 2 4 2 3" xfId="267"/>
    <cellStyle name="20% - Accent1 4 2 2 2 2 2 4 3" xfId="268"/>
    <cellStyle name="20% - Accent1 4 2 2 2 2 2 4 3 2" xfId="269"/>
    <cellStyle name="20% - Accent1 4 2 2 2 2 2 4 4" xfId="270"/>
    <cellStyle name="20% - Accent1 4 2 2 2 2 2 4 5" xfId="271"/>
    <cellStyle name="20% - Accent1 4 2 2 2 2 2 5" xfId="272"/>
    <cellStyle name="20% - Accent1 4 2 2 2 2 2 5 2" xfId="273"/>
    <cellStyle name="20% - Accent1 4 2 2 2 2 2 5 3" xfId="274"/>
    <cellStyle name="20% - Accent1 4 2 2 2 2 2 6" xfId="275"/>
    <cellStyle name="20% - Accent1 4 2 2 2 2 2 6 2" xfId="276"/>
    <cellStyle name="20% - Accent1 4 2 2 2 2 2 6 3" xfId="277"/>
    <cellStyle name="20% - Accent1 4 2 2 2 2 2 7" xfId="278"/>
    <cellStyle name="20% - Accent1 4 2 2 2 2 2 7 2" xfId="279"/>
    <cellStyle name="20% - Accent1 4 2 2 2 2 2 8" xfId="280"/>
    <cellStyle name="20% - Accent1 4 2 2 2 2 2 9" xfId="281"/>
    <cellStyle name="20% - Accent1 4 2 2 2 2 3" xfId="282"/>
    <cellStyle name="20% - Accent1 4 2 2 2 2 3 2" xfId="283"/>
    <cellStyle name="20% - Accent1 4 2 2 2 2 3 2 2" xfId="284"/>
    <cellStyle name="20% - Accent1 4 2 2 2 2 3 2 3" xfId="285"/>
    <cellStyle name="20% - Accent1 4 2 2 2 2 3 3" xfId="286"/>
    <cellStyle name="20% - Accent1 4 2 2 2 2 3 3 2" xfId="287"/>
    <cellStyle name="20% - Accent1 4 2 2 2 2 3 3 3" xfId="288"/>
    <cellStyle name="20% - Accent1 4 2 2 2 2 3 4" xfId="289"/>
    <cellStyle name="20% - Accent1 4 2 2 2 2 3 4 2" xfId="290"/>
    <cellStyle name="20% - Accent1 4 2 2 2 2 3 5" xfId="291"/>
    <cellStyle name="20% - Accent1 4 2 2 2 2 3 6" xfId="292"/>
    <cellStyle name="20% - Accent1 4 2 2 2 2 4" xfId="293"/>
    <cellStyle name="20% - Accent1 4 2 2 2 2 4 2" xfId="294"/>
    <cellStyle name="20% - Accent1 4 2 2 2 2 4 2 2" xfId="295"/>
    <cellStyle name="20% - Accent1 4 2 2 2 2 4 2 3" xfId="296"/>
    <cellStyle name="20% - Accent1 4 2 2 2 2 4 3" xfId="297"/>
    <cellStyle name="20% - Accent1 4 2 2 2 2 4 3 2" xfId="298"/>
    <cellStyle name="20% - Accent1 4 2 2 2 2 4 3 3" xfId="299"/>
    <cellStyle name="20% - Accent1 4 2 2 2 2 4 4" xfId="300"/>
    <cellStyle name="20% - Accent1 4 2 2 2 2 4 4 2" xfId="301"/>
    <cellStyle name="20% - Accent1 4 2 2 2 2 4 5" xfId="302"/>
    <cellStyle name="20% - Accent1 4 2 2 2 2 4 6" xfId="303"/>
    <cellStyle name="20% - Accent1 4 2 2 2 2 5" xfId="304"/>
    <cellStyle name="20% - Accent1 4 2 2 2 2 5 2" xfId="305"/>
    <cellStyle name="20% - Accent1 4 2 2 2 2 5 2 2" xfId="306"/>
    <cellStyle name="20% - Accent1 4 2 2 2 2 5 2 3" xfId="307"/>
    <cellStyle name="20% - Accent1 4 2 2 2 2 5 3" xfId="308"/>
    <cellStyle name="20% - Accent1 4 2 2 2 2 5 3 2" xfId="309"/>
    <cellStyle name="20% - Accent1 4 2 2 2 2 5 4" xfId="310"/>
    <cellStyle name="20% - Accent1 4 2 2 2 2 5 5" xfId="311"/>
    <cellStyle name="20% - Accent1 4 2 2 2 2 6" xfId="312"/>
    <cellStyle name="20% - Accent1 4 2 2 2 2 6 2" xfId="313"/>
    <cellStyle name="20% - Accent1 4 2 2 2 2 6 3" xfId="314"/>
    <cellStyle name="20% - Accent1 4 2 2 2 2 7" xfId="315"/>
    <cellStyle name="20% - Accent1 4 2 2 2 2 7 2" xfId="316"/>
    <cellStyle name="20% - Accent1 4 2 2 2 2 7 3" xfId="317"/>
    <cellStyle name="20% - Accent1 4 2 2 2 2 8" xfId="318"/>
    <cellStyle name="20% - Accent1 4 2 2 2 2 8 2" xfId="319"/>
    <cellStyle name="20% - Accent1 4 2 2 2 2 9" xfId="320"/>
    <cellStyle name="20% - Accent1 4 2 2 2 3" xfId="321"/>
    <cellStyle name="20% - Accent1 4 2 2 2 3 2" xfId="322"/>
    <cellStyle name="20% - Accent1 4 2 2 2 3 2 2" xfId="323"/>
    <cellStyle name="20% - Accent1 4 2 2 2 3 2 2 2" xfId="324"/>
    <cellStyle name="20% - Accent1 4 2 2 2 3 2 2 3" xfId="325"/>
    <cellStyle name="20% - Accent1 4 2 2 2 3 2 3" xfId="326"/>
    <cellStyle name="20% - Accent1 4 2 2 2 3 2 3 2" xfId="327"/>
    <cellStyle name="20% - Accent1 4 2 2 2 3 2 3 3" xfId="328"/>
    <cellStyle name="20% - Accent1 4 2 2 2 3 2 4" xfId="329"/>
    <cellStyle name="20% - Accent1 4 2 2 2 3 2 4 2" xfId="330"/>
    <cellStyle name="20% - Accent1 4 2 2 2 3 2 5" xfId="331"/>
    <cellStyle name="20% - Accent1 4 2 2 2 3 2 6" xfId="332"/>
    <cellStyle name="20% - Accent1 4 2 2 2 3 3" xfId="333"/>
    <cellStyle name="20% - Accent1 4 2 2 2 3 3 2" xfId="334"/>
    <cellStyle name="20% - Accent1 4 2 2 2 3 3 2 2" xfId="335"/>
    <cellStyle name="20% - Accent1 4 2 2 2 3 3 2 3" xfId="336"/>
    <cellStyle name="20% - Accent1 4 2 2 2 3 3 3" xfId="337"/>
    <cellStyle name="20% - Accent1 4 2 2 2 3 3 3 2" xfId="338"/>
    <cellStyle name="20% - Accent1 4 2 2 2 3 3 3 3" xfId="339"/>
    <cellStyle name="20% - Accent1 4 2 2 2 3 3 4" xfId="340"/>
    <cellStyle name="20% - Accent1 4 2 2 2 3 3 4 2" xfId="341"/>
    <cellStyle name="20% - Accent1 4 2 2 2 3 3 5" xfId="342"/>
    <cellStyle name="20% - Accent1 4 2 2 2 3 3 6" xfId="343"/>
    <cellStyle name="20% - Accent1 4 2 2 2 3 4" xfId="344"/>
    <cellStyle name="20% - Accent1 4 2 2 2 3 4 2" xfId="345"/>
    <cellStyle name="20% - Accent1 4 2 2 2 3 4 2 2" xfId="346"/>
    <cellStyle name="20% - Accent1 4 2 2 2 3 4 2 3" xfId="347"/>
    <cellStyle name="20% - Accent1 4 2 2 2 3 4 3" xfId="348"/>
    <cellStyle name="20% - Accent1 4 2 2 2 3 4 3 2" xfId="349"/>
    <cellStyle name="20% - Accent1 4 2 2 2 3 4 4" xfId="350"/>
    <cellStyle name="20% - Accent1 4 2 2 2 3 4 5" xfId="351"/>
    <cellStyle name="20% - Accent1 4 2 2 2 3 5" xfId="352"/>
    <cellStyle name="20% - Accent1 4 2 2 2 3 5 2" xfId="353"/>
    <cellStyle name="20% - Accent1 4 2 2 2 3 5 3" xfId="354"/>
    <cellStyle name="20% - Accent1 4 2 2 2 3 6" xfId="355"/>
    <cellStyle name="20% - Accent1 4 2 2 2 3 6 2" xfId="356"/>
    <cellStyle name="20% - Accent1 4 2 2 2 3 6 3" xfId="357"/>
    <cellStyle name="20% - Accent1 4 2 2 2 3 7" xfId="358"/>
    <cellStyle name="20% - Accent1 4 2 2 2 3 7 2" xfId="359"/>
    <cellStyle name="20% - Accent1 4 2 2 2 3 8" xfId="360"/>
    <cellStyle name="20% - Accent1 4 2 2 2 3 9" xfId="361"/>
    <cellStyle name="20% - Accent1 4 2 2 2 4" xfId="362"/>
    <cellStyle name="20% - Accent1 4 2 2 2 4 2" xfId="363"/>
    <cellStyle name="20% - Accent1 4 2 2 2 4 2 2" xfId="364"/>
    <cellStyle name="20% - Accent1 4 2 2 2 4 2 2 2" xfId="365"/>
    <cellStyle name="20% - Accent1 4 2 2 2 4 2 2 3" xfId="366"/>
    <cellStyle name="20% - Accent1 4 2 2 2 4 2 3" xfId="367"/>
    <cellStyle name="20% - Accent1 4 2 2 2 4 2 3 2" xfId="368"/>
    <cellStyle name="20% - Accent1 4 2 2 2 4 2 3 3" xfId="369"/>
    <cellStyle name="20% - Accent1 4 2 2 2 4 2 4" xfId="370"/>
    <cellStyle name="20% - Accent1 4 2 2 2 4 2 4 2" xfId="371"/>
    <cellStyle name="20% - Accent1 4 2 2 2 4 2 5" xfId="372"/>
    <cellStyle name="20% - Accent1 4 2 2 2 4 2 6" xfId="373"/>
    <cellStyle name="20% - Accent1 4 2 2 2 4 3" xfId="374"/>
    <cellStyle name="20% - Accent1 4 2 2 2 4 3 2" xfId="375"/>
    <cellStyle name="20% - Accent1 4 2 2 2 4 3 2 2" xfId="376"/>
    <cellStyle name="20% - Accent1 4 2 2 2 4 3 2 3" xfId="377"/>
    <cellStyle name="20% - Accent1 4 2 2 2 4 3 3" xfId="378"/>
    <cellStyle name="20% - Accent1 4 2 2 2 4 3 3 2" xfId="379"/>
    <cellStyle name="20% - Accent1 4 2 2 2 4 3 3 3" xfId="380"/>
    <cellStyle name="20% - Accent1 4 2 2 2 4 3 4" xfId="381"/>
    <cellStyle name="20% - Accent1 4 2 2 2 4 3 4 2" xfId="382"/>
    <cellStyle name="20% - Accent1 4 2 2 2 4 3 5" xfId="383"/>
    <cellStyle name="20% - Accent1 4 2 2 2 4 3 6" xfId="384"/>
    <cellStyle name="20% - Accent1 4 2 2 2 4 4" xfId="385"/>
    <cellStyle name="20% - Accent1 4 2 2 2 4 4 2" xfId="386"/>
    <cellStyle name="20% - Accent1 4 2 2 2 4 4 2 2" xfId="387"/>
    <cellStyle name="20% - Accent1 4 2 2 2 4 4 2 3" xfId="388"/>
    <cellStyle name="20% - Accent1 4 2 2 2 4 4 3" xfId="389"/>
    <cellStyle name="20% - Accent1 4 2 2 2 4 4 3 2" xfId="390"/>
    <cellStyle name="20% - Accent1 4 2 2 2 4 4 4" xfId="391"/>
    <cellStyle name="20% - Accent1 4 2 2 2 4 4 5" xfId="392"/>
    <cellStyle name="20% - Accent1 4 2 2 2 4 5" xfId="393"/>
    <cellStyle name="20% - Accent1 4 2 2 2 4 5 2" xfId="394"/>
    <cellStyle name="20% - Accent1 4 2 2 2 4 5 3" xfId="395"/>
    <cellStyle name="20% - Accent1 4 2 2 2 4 6" xfId="396"/>
    <cellStyle name="20% - Accent1 4 2 2 2 4 6 2" xfId="397"/>
    <cellStyle name="20% - Accent1 4 2 2 2 4 6 3" xfId="398"/>
    <cellStyle name="20% - Accent1 4 2 2 2 4 7" xfId="399"/>
    <cellStyle name="20% - Accent1 4 2 2 2 4 7 2" xfId="400"/>
    <cellStyle name="20% - Accent1 4 2 2 2 4 8" xfId="401"/>
    <cellStyle name="20% - Accent1 4 2 2 2 4 9" xfId="402"/>
    <cellStyle name="20% - Accent1 4 2 2 2 5" xfId="403"/>
    <cellStyle name="20% - Accent1 4 2 2 2 5 2" xfId="404"/>
    <cellStyle name="20% - Accent1 4 2 2 2 5 2 2" xfId="405"/>
    <cellStyle name="20% - Accent1 4 2 2 2 5 2 3" xfId="406"/>
    <cellStyle name="20% - Accent1 4 2 2 2 5 3" xfId="407"/>
    <cellStyle name="20% - Accent1 4 2 2 2 5 3 2" xfId="408"/>
    <cellStyle name="20% - Accent1 4 2 2 2 5 3 3" xfId="409"/>
    <cellStyle name="20% - Accent1 4 2 2 2 5 4" xfId="410"/>
    <cellStyle name="20% - Accent1 4 2 2 2 5 4 2" xfId="411"/>
    <cellStyle name="20% - Accent1 4 2 2 2 5 5" xfId="412"/>
    <cellStyle name="20% - Accent1 4 2 2 2 5 6" xfId="413"/>
    <cellStyle name="20% - Accent1 4 2 2 2 6" xfId="414"/>
    <cellStyle name="20% - Accent1 4 2 2 2 6 2" xfId="415"/>
    <cellStyle name="20% - Accent1 4 2 2 2 6 2 2" xfId="416"/>
    <cellStyle name="20% - Accent1 4 2 2 2 6 2 3" xfId="417"/>
    <cellStyle name="20% - Accent1 4 2 2 2 6 3" xfId="418"/>
    <cellStyle name="20% - Accent1 4 2 2 2 6 3 2" xfId="419"/>
    <cellStyle name="20% - Accent1 4 2 2 2 6 3 3" xfId="420"/>
    <cellStyle name="20% - Accent1 4 2 2 2 6 4" xfId="421"/>
    <cellStyle name="20% - Accent1 4 2 2 2 6 4 2" xfId="422"/>
    <cellStyle name="20% - Accent1 4 2 2 2 6 5" xfId="423"/>
    <cellStyle name="20% - Accent1 4 2 2 2 6 6" xfId="424"/>
    <cellStyle name="20% - Accent1 4 2 2 2 7" xfId="425"/>
    <cellStyle name="20% - Accent1 4 2 2 2 7 2" xfId="426"/>
    <cellStyle name="20% - Accent1 4 2 2 2 7 2 2" xfId="427"/>
    <cellStyle name="20% - Accent1 4 2 2 2 7 2 3" xfId="428"/>
    <cellStyle name="20% - Accent1 4 2 2 2 7 3" xfId="429"/>
    <cellStyle name="20% - Accent1 4 2 2 2 7 3 2" xfId="430"/>
    <cellStyle name="20% - Accent1 4 2 2 2 7 4" xfId="431"/>
    <cellStyle name="20% - Accent1 4 2 2 2 7 5" xfId="432"/>
    <cellStyle name="20% - Accent1 4 2 2 2 8" xfId="433"/>
    <cellStyle name="20% - Accent1 4 2 2 2 8 2" xfId="434"/>
    <cellStyle name="20% - Accent1 4 2 2 2 8 3" xfId="435"/>
    <cellStyle name="20% - Accent1 4 2 2 2 9" xfId="436"/>
    <cellStyle name="20% - Accent1 4 2 2 2 9 2" xfId="437"/>
    <cellStyle name="20% - Accent1 4 2 2 2 9 3" xfId="438"/>
    <cellStyle name="20% - Accent1 4 2 2 3" xfId="439"/>
    <cellStyle name="20% - Accent1 4 2 2 3 10" xfId="440"/>
    <cellStyle name="20% - Accent1 4 2 2 3 2" xfId="441"/>
    <cellStyle name="20% - Accent1 4 2 2 3 2 2" xfId="442"/>
    <cellStyle name="20% - Accent1 4 2 2 3 2 2 2" xfId="443"/>
    <cellStyle name="20% - Accent1 4 2 2 3 2 2 2 2" xfId="444"/>
    <cellStyle name="20% - Accent1 4 2 2 3 2 2 2 3" xfId="445"/>
    <cellStyle name="20% - Accent1 4 2 2 3 2 2 3" xfId="446"/>
    <cellStyle name="20% - Accent1 4 2 2 3 2 2 3 2" xfId="447"/>
    <cellStyle name="20% - Accent1 4 2 2 3 2 2 3 3" xfId="448"/>
    <cellStyle name="20% - Accent1 4 2 2 3 2 2 4" xfId="449"/>
    <cellStyle name="20% - Accent1 4 2 2 3 2 2 4 2" xfId="450"/>
    <cellStyle name="20% - Accent1 4 2 2 3 2 2 5" xfId="451"/>
    <cellStyle name="20% - Accent1 4 2 2 3 2 2 6" xfId="452"/>
    <cellStyle name="20% - Accent1 4 2 2 3 2 3" xfId="453"/>
    <cellStyle name="20% - Accent1 4 2 2 3 2 3 2" xfId="454"/>
    <cellStyle name="20% - Accent1 4 2 2 3 2 3 2 2" xfId="455"/>
    <cellStyle name="20% - Accent1 4 2 2 3 2 3 2 3" xfId="456"/>
    <cellStyle name="20% - Accent1 4 2 2 3 2 3 3" xfId="457"/>
    <cellStyle name="20% - Accent1 4 2 2 3 2 3 3 2" xfId="458"/>
    <cellStyle name="20% - Accent1 4 2 2 3 2 3 3 3" xfId="459"/>
    <cellStyle name="20% - Accent1 4 2 2 3 2 3 4" xfId="460"/>
    <cellStyle name="20% - Accent1 4 2 2 3 2 3 4 2" xfId="461"/>
    <cellStyle name="20% - Accent1 4 2 2 3 2 3 5" xfId="462"/>
    <cellStyle name="20% - Accent1 4 2 2 3 2 3 6" xfId="463"/>
    <cellStyle name="20% - Accent1 4 2 2 3 2 4" xfId="464"/>
    <cellStyle name="20% - Accent1 4 2 2 3 2 4 2" xfId="465"/>
    <cellStyle name="20% - Accent1 4 2 2 3 2 4 2 2" xfId="466"/>
    <cellStyle name="20% - Accent1 4 2 2 3 2 4 2 3" xfId="467"/>
    <cellStyle name="20% - Accent1 4 2 2 3 2 4 3" xfId="468"/>
    <cellStyle name="20% - Accent1 4 2 2 3 2 4 3 2" xfId="469"/>
    <cellStyle name="20% - Accent1 4 2 2 3 2 4 4" xfId="470"/>
    <cellStyle name="20% - Accent1 4 2 2 3 2 4 5" xfId="471"/>
    <cellStyle name="20% - Accent1 4 2 2 3 2 5" xfId="472"/>
    <cellStyle name="20% - Accent1 4 2 2 3 2 5 2" xfId="473"/>
    <cellStyle name="20% - Accent1 4 2 2 3 2 5 3" xfId="474"/>
    <cellStyle name="20% - Accent1 4 2 2 3 2 6" xfId="475"/>
    <cellStyle name="20% - Accent1 4 2 2 3 2 6 2" xfId="476"/>
    <cellStyle name="20% - Accent1 4 2 2 3 2 6 3" xfId="477"/>
    <cellStyle name="20% - Accent1 4 2 2 3 2 7" xfId="478"/>
    <cellStyle name="20% - Accent1 4 2 2 3 2 7 2" xfId="479"/>
    <cellStyle name="20% - Accent1 4 2 2 3 2 8" xfId="480"/>
    <cellStyle name="20% - Accent1 4 2 2 3 2 9" xfId="481"/>
    <cellStyle name="20% - Accent1 4 2 2 3 3" xfId="482"/>
    <cellStyle name="20% - Accent1 4 2 2 3 3 2" xfId="483"/>
    <cellStyle name="20% - Accent1 4 2 2 3 3 2 2" xfId="484"/>
    <cellStyle name="20% - Accent1 4 2 2 3 3 2 3" xfId="485"/>
    <cellStyle name="20% - Accent1 4 2 2 3 3 3" xfId="486"/>
    <cellStyle name="20% - Accent1 4 2 2 3 3 3 2" xfId="487"/>
    <cellStyle name="20% - Accent1 4 2 2 3 3 3 3" xfId="488"/>
    <cellStyle name="20% - Accent1 4 2 2 3 3 4" xfId="489"/>
    <cellStyle name="20% - Accent1 4 2 2 3 3 4 2" xfId="490"/>
    <cellStyle name="20% - Accent1 4 2 2 3 3 5" xfId="491"/>
    <cellStyle name="20% - Accent1 4 2 2 3 3 6" xfId="492"/>
    <cellStyle name="20% - Accent1 4 2 2 3 4" xfId="493"/>
    <cellStyle name="20% - Accent1 4 2 2 3 4 2" xfId="494"/>
    <cellStyle name="20% - Accent1 4 2 2 3 4 2 2" xfId="495"/>
    <cellStyle name="20% - Accent1 4 2 2 3 4 2 3" xfId="496"/>
    <cellStyle name="20% - Accent1 4 2 2 3 4 3" xfId="497"/>
    <cellStyle name="20% - Accent1 4 2 2 3 4 3 2" xfId="498"/>
    <cellStyle name="20% - Accent1 4 2 2 3 4 3 3" xfId="499"/>
    <cellStyle name="20% - Accent1 4 2 2 3 4 4" xfId="500"/>
    <cellStyle name="20% - Accent1 4 2 2 3 4 4 2" xfId="501"/>
    <cellStyle name="20% - Accent1 4 2 2 3 4 5" xfId="502"/>
    <cellStyle name="20% - Accent1 4 2 2 3 4 6" xfId="503"/>
    <cellStyle name="20% - Accent1 4 2 2 3 5" xfId="504"/>
    <cellStyle name="20% - Accent1 4 2 2 3 5 2" xfId="505"/>
    <cellStyle name="20% - Accent1 4 2 2 3 5 2 2" xfId="506"/>
    <cellStyle name="20% - Accent1 4 2 2 3 5 2 3" xfId="507"/>
    <cellStyle name="20% - Accent1 4 2 2 3 5 3" xfId="508"/>
    <cellStyle name="20% - Accent1 4 2 2 3 5 3 2" xfId="509"/>
    <cellStyle name="20% - Accent1 4 2 2 3 5 4" xfId="510"/>
    <cellStyle name="20% - Accent1 4 2 2 3 5 5" xfId="511"/>
    <cellStyle name="20% - Accent1 4 2 2 3 6" xfId="512"/>
    <cellStyle name="20% - Accent1 4 2 2 3 6 2" xfId="513"/>
    <cellStyle name="20% - Accent1 4 2 2 3 6 3" xfId="514"/>
    <cellStyle name="20% - Accent1 4 2 2 3 7" xfId="515"/>
    <cellStyle name="20% - Accent1 4 2 2 3 7 2" xfId="516"/>
    <cellStyle name="20% - Accent1 4 2 2 3 7 3" xfId="517"/>
    <cellStyle name="20% - Accent1 4 2 2 3 8" xfId="518"/>
    <cellStyle name="20% - Accent1 4 2 2 3 8 2" xfId="519"/>
    <cellStyle name="20% - Accent1 4 2 2 3 9" xfId="520"/>
    <cellStyle name="20% - Accent1 4 2 2 4" xfId="521"/>
    <cellStyle name="20% - Accent1 4 2 2 4 2" xfId="522"/>
    <cellStyle name="20% - Accent1 4 2 2 4 2 2" xfId="523"/>
    <cellStyle name="20% - Accent1 4 2 2 4 2 2 2" xfId="524"/>
    <cellStyle name="20% - Accent1 4 2 2 4 2 2 3" xfId="525"/>
    <cellStyle name="20% - Accent1 4 2 2 4 2 3" xfId="526"/>
    <cellStyle name="20% - Accent1 4 2 2 4 2 3 2" xfId="527"/>
    <cellStyle name="20% - Accent1 4 2 2 4 2 3 3" xfId="528"/>
    <cellStyle name="20% - Accent1 4 2 2 4 2 4" xfId="529"/>
    <cellStyle name="20% - Accent1 4 2 2 4 2 4 2" xfId="530"/>
    <cellStyle name="20% - Accent1 4 2 2 4 2 5" xfId="531"/>
    <cellStyle name="20% - Accent1 4 2 2 4 2 6" xfId="532"/>
    <cellStyle name="20% - Accent1 4 2 2 4 3" xfId="533"/>
    <cellStyle name="20% - Accent1 4 2 2 4 3 2" xfId="534"/>
    <cellStyle name="20% - Accent1 4 2 2 4 3 2 2" xfId="535"/>
    <cellStyle name="20% - Accent1 4 2 2 4 3 2 3" xfId="536"/>
    <cellStyle name="20% - Accent1 4 2 2 4 3 3" xfId="537"/>
    <cellStyle name="20% - Accent1 4 2 2 4 3 3 2" xfId="538"/>
    <cellStyle name="20% - Accent1 4 2 2 4 3 3 3" xfId="539"/>
    <cellStyle name="20% - Accent1 4 2 2 4 3 4" xfId="540"/>
    <cellStyle name="20% - Accent1 4 2 2 4 3 4 2" xfId="541"/>
    <cellStyle name="20% - Accent1 4 2 2 4 3 5" xfId="542"/>
    <cellStyle name="20% - Accent1 4 2 2 4 3 6" xfId="543"/>
    <cellStyle name="20% - Accent1 4 2 2 4 4" xfId="544"/>
    <cellStyle name="20% - Accent1 4 2 2 4 4 2" xfId="545"/>
    <cellStyle name="20% - Accent1 4 2 2 4 4 2 2" xfId="546"/>
    <cellStyle name="20% - Accent1 4 2 2 4 4 2 3" xfId="547"/>
    <cellStyle name="20% - Accent1 4 2 2 4 4 3" xfId="548"/>
    <cellStyle name="20% - Accent1 4 2 2 4 4 3 2" xfId="549"/>
    <cellStyle name="20% - Accent1 4 2 2 4 4 4" xfId="550"/>
    <cellStyle name="20% - Accent1 4 2 2 4 4 5" xfId="551"/>
    <cellStyle name="20% - Accent1 4 2 2 4 5" xfId="552"/>
    <cellStyle name="20% - Accent1 4 2 2 4 5 2" xfId="553"/>
    <cellStyle name="20% - Accent1 4 2 2 4 5 3" xfId="554"/>
    <cellStyle name="20% - Accent1 4 2 2 4 6" xfId="555"/>
    <cellStyle name="20% - Accent1 4 2 2 4 6 2" xfId="556"/>
    <cellStyle name="20% - Accent1 4 2 2 4 6 3" xfId="557"/>
    <cellStyle name="20% - Accent1 4 2 2 4 7" xfId="558"/>
    <cellStyle name="20% - Accent1 4 2 2 4 7 2" xfId="559"/>
    <cellStyle name="20% - Accent1 4 2 2 4 8" xfId="560"/>
    <cellStyle name="20% - Accent1 4 2 2 4 9" xfId="561"/>
    <cellStyle name="20% - Accent1 4 2 2 5" xfId="562"/>
    <cellStyle name="20% - Accent1 4 2 2 5 2" xfId="563"/>
    <cellStyle name="20% - Accent1 4 2 2 5 2 2" xfId="564"/>
    <cellStyle name="20% - Accent1 4 2 2 5 2 2 2" xfId="565"/>
    <cellStyle name="20% - Accent1 4 2 2 5 2 2 3" xfId="566"/>
    <cellStyle name="20% - Accent1 4 2 2 5 2 3" xfId="567"/>
    <cellStyle name="20% - Accent1 4 2 2 5 2 3 2" xfId="568"/>
    <cellStyle name="20% - Accent1 4 2 2 5 2 3 3" xfId="569"/>
    <cellStyle name="20% - Accent1 4 2 2 5 2 4" xfId="570"/>
    <cellStyle name="20% - Accent1 4 2 2 5 2 4 2" xfId="571"/>
    <cellStyle name="20% - Accent1 4 2 2 5 2 5" xfId="572"/>
    <cellStyle name="20% - Accent1 4 2 2 5 2 6" xfId="573"/>
    <cellStyle name="20% - Accent1 4 2 2 5 3" xfId="574"/>
    <cellStyle name="20% - Accent1 4 2 2 5 3 2" xfId="575"/>
    <cellStyle name="20% - Accent1 4 2 2 5 3 2 2" xfId="576"/>
    <cellStyle name="20% - Accent1 4 2 2 5 3 2 3" xfId="577"/>
    <cellStyle name="20% - Accent1 4 2 2 5 3 3" xfId="578"/>
    <cellStyle name="20% - Accent1 4 2 2 5 3 3 2" xfId="579"/>
    <cellStyle name="20% - Accent1 4 2 2 5 3 3 3" xfId="580"/>
    <cellStyle name="20% - Accent1 4 2 2 5 3 4" xfId="581"/>
    <cellStyle name="20% - Accent1 4 2 2 5 3 4 2" xfId="582"/>
    <cellStyle name="20% - Accent1 4 2 2 5 3 5" xfId="583"/>
    <cellStyle name="20% - Accent1 4 2 2 5 3 6" xfId="584"/>
    <cellStyle name="20% - Accent1 4 2 2 5 4" xfId="585"/>
    <cellStyle name="20% - Accent1 4 2 2 5 4 2" xfId="586"/>
    <cellStyle name="20% - Accent1 4 2 2 5 4 2 2" xfId="587"/>
    <cellStyle name="20% - Accent1 4 2 2 5 4 2 3" xfId="588"/>
    <cellStyle name="20% - Accent1 4 2 2 5 4 3" xfId="589"/>
    <cellStyle name="20% - Accent1 4 2 2 5 4 3 2" xfId="590"/>
    <cellStyle name="20% - Accent1 4 2 2 5 4 4" xfId="591"/>
    <cellStyle name="20% - Accent1 4 2 2 5 4 5" xfId="592"/>
    <cellStyle name="20% - Accent1 4 2 2 5 5" xfId="593"/>
    <cellStyle name="20% - Accent1 4 2 2 5 5 2" xfId="594"/>
    <cellStyle name="20% - Accent1 4 2 2 5 5 3" xfId="595"/>
    <cellStyle name="20% - Accent1 4 2 2 5 6" xfId="596"/>
    <cellStyle name="20% - Accent1 4 2 2 5 6 2" xfId="597"/>
    <cellStyle name="20% - Accent1 4 2 2 5 6 3" xfId="598"/>
    <cellStyle name="20% - Accent1 4 2 2 5 7" xfId="599"/>
    <cellStyle name="20% - Accent1 4 2 2 5 7 2" xfId="600"/>
    <cellStyle name="20% - Accent1 4 2 2 5 8" xfId="601"/>
    <cellStyle name="20% - Accent1 4 2 2 5 9" xfId="602"/>
    <cellStyle name="20% - Accent1 4 2 2 6" xfId="603"/>
    <cellStyle name="20% - Accent1 4 2 2 6 2" xfId="604"/>
    <cellStyle name="20% - Accent1 4 2 2 6 2 2" xfId="605"/>
    <cellStyle name="20% - Accent1 4 2 2 6 2 3" xfId="606"/>
    <cellStyle name="20% - Accent1 4 2 2 6 3" xfId="607"/>
    <cellStyle name="20% - Accent1 4 2 2 6 3 2" xfId="608"/>
    <cellStyle name="20% - Accent1 4 2 2 6 3 3" xfId="609"/>
    <cellStyle name="20% - Accent1 4 2 2 6 4" xfId="610"/>
    <cellStyle name="20% - Accent1 4 2 2 6 4 2" xfId="611"/>
    <cellStyle name="20% - Accent1 4 2 2 6 5" xfId="612"/>
    <cellStyle name="20% - Accent1 4 2 2 6 6" xfId="613"/>
    <cellStyle name="20% - Accent1 4 2 2 7" xfId="614"/>
    <cellStyle name="20% - Accent1 4 2 2 7 2" xfId="615"/>
    <cellStyle name="20% - Accent1 4 2 2 7 2 2" xfId="616"/>
    <cellStyle name="20% - Accent1 4 2 2 7 2 3" xfId="617"/>
    <cellStyle name="20% - Accent1 4 2 2 7 3" xfId="618"/>
    <cellStyle name="20% - Accent1 4 2 2 7 3 2" xfId="619"/>
    <cellStyle name="20% - Accent1 4 2 2 7 3 3" xfId="620"/>
    <cellStyle name="20% - Accent1 4 2 2 7 4" xfId="621"/>
    <cellStyle name="20% - Accent1 4 2 2 7 4 2" xfId="622"/>
    <cellStyle name="20% - Accent1 4 2 2 7 5" xfId="623"/>
    <cellStyle name="20% - Accent1 4 2 2 7 6" xfId="624"/>
    <cellStyle name="20% - Accent1 4 2 2 8" xfId="625"/>
    <cellStyle name="20% - Accent1 4 2 2 8 2" xfId="626"/>
    <cellStyle name="20% - Accent1 4 2 2 8 2 2" xfId="627"/>
    <cellStyle name="20% - Accent1 4 2 2 8 2 3" xfId="628"/>
    <cellStyle name="20% - Accent1 4 2 2 8 3" xfId="629"/>
    <cellStyle name="20% - Accent1 4 2 2 8 3 2" xfId="630"/>
    <cellStyle name="20% - Accent1 4 2 2 8 4" xfId="631"/>
    <cellStyle name="20% - Accent1 4 2 2 8 5" xfId="632"/>
    <cellStyle name="20% - Accent1 4 2 2 9" xfId="633"/>
    <cellStyle name="20% - Accent1 4 2 2 9 2" xfId="634"/>
    <cellStyle name="20% - Accent1 4 2 2 9 3" xfId="635"/>
    <cellStyle name="20% - Accent1 4 2 3" xfId="636"/>
    <cellStyle name="20% - Accent1 4 2 3 10" xfId="637"/>
    <cellStyle name="20% - Accent1 4 2 3 10 2" xfId="638"/>
    <cellStyle name="20% - Accent1 4 2 3 11" xfId="639"/>
    <cellStyle name="20% - Accent1 4 2 3 12" xfId="640"/>
    <cellStyle name="20% - Accent1 4 2 3 2" xfId="641"/>
    <cellStyle name="20% - Accent1 4 2 3 2 10" xfId="642"/>
    <cellStyle name="20% - Accent1 4 2 3 2 2" xfId="643"/>
    <cellStyle name="20% - Accent1 4 2 3 2 2 2" xfId="644"/>
    <cellStyle name="20% - Accent1 4 2 3 2 2 2 2" xfId="645"/>
    <cellStyle name="20% - Accent1 4 2 3 2 2 2 2 2" xfId="646"/>
    <cellStyle name="20% - Accent1 4 2 3 2 2 2 2 3" xfId="647"/>
    <cellStyle name="20% - Accent1 4 2 3 2 2 2 3" xfId="648"/>
    <cellStyle name="20% - Accent1 4 2 3 2 2 2 3 2" xfId="649"/>
    <cellStyle name="20% - Accent1 4 2 3 2 2 2 3 3" xfId="650"/>
    <cellStyle name="20% - Accent1 4 2 3 2 2 2 4" xfId="651"/>
    <cellStyle name="20% - Accent1 4 2 3 2 2 2 4 2" xfId="652"/>
    <cellStyle name="20% - Accent1 4 2 3 2 2 2 5" xfId="653"/>
    <cellStyle name="20% - Accent1 4 2 3 2 2 2 6" xfId="654"/>
    <cellStyle name="20% - Accent1 4 2 3 2 2 3" xfId="655"/>
    <cellStyle name="20% - Accent1 4 2 3 2 2 3 2" xfId="656"/>
    <cellStyle name="20% - Accent1 4 2 3 2 2 3 2 2" xfId="657"/>
    <cellStyle name="20% - Accent1 4 2 3 2 2 3 2 3" xfId="658"/>
    <cellStyle name="20% - Accent1 4 2 3 2 2 3 3" xfId="659"/>
    <cellStyle name="20% - Accent1 4 2 3 2 2 3 3 2" xfId="660"/>
    <cellStyle name="20% - Accent1 4 2 3 2 2 3 3 3" xfId="661"/>
    <cellStyle name="20% - Accent1 4 2 3 2 2 3 4" xfId="662"/>
    <cellStyle name="20% - Accent1 4 2 3 2 2 3 4 2" xfId="663"/>
    <cellStyle name="20% - Accent1 4 2 3 2 2 3 5" xfId="664"/>
    <cellStyle name="20% - Accent1 4 2 3 2 2 3 6" xfId="665"/>
    <cellStyle name="20% - Accent1 4 2 3 2 2 4" xfId="666"/>
    <cellStyle name="20% - Accent1 4 2 3 2 2 4 2" xfId="667"/>
    <cellStyle name="20% - Accent1 4 2 3 2 2 4 2 2" xfId="668"/>
    <cellStyle name="20% - Accent1 4 2 3 2 2 4 2 3" xfId="669"/>
    <cellStyle name="20% - Accent1 4 2 3 2 2 4 3" xfId="670"/>
    <cellStyle name="20% - Accent1 4 2 3 2 2 4 3 2" xfId="671"/>
    <cellStyle name="20% - Accent1 4 2 3 2 2 4 4" xfId="672"/>
    <cellStyle name="20% - Accent1 4 2 3 2 2 4 5" xfId="673"/>
    <cellStyle name="20% - Accent1 4 2 3 2 2 5" xfId="674"/>
    <cellStyle name="20% - Accent1 4 2 3 2 2 5 2" xfId="675"/>
    <cellStyle name="20% - Accent1 4 2 3 2 2 5 3" xfId="676"/>
    <cellStyle name="20% - Accent1 4 2 3 2 2 6" xfId="677"/>
    <cellStyle name="20% - Accent1 4 2 3 2 2 6 2" xfId="678"/>
    <cellStyle name="20% - Accent1 4 2 3 2 2 6 3" xfId="679"/>
    <cellStyle name="20% - Accent1 4 2 3 2 2 7" xfId="680"/>
    <cellStyle name="20% - Accent1 4 2 3 2 2 7 2" xfId="681"/>
    <cellStyle name="20% - Accent1 4 2 3 2 2 8" xfId="682"/>
    <cellStyle name="20% - Accent1 4 2 3 2 2 9" xfId="683"/>
    <cellStyle name="20% - Accent1 4 2 3 2 3" xfId="684"/>
    <cellStyle name="20% - Accent1 4 2 3 2 3 2" xfId="685"/>
    <cellStyle name="20% - Accent1 4 2 3 2 3 2 2" xfId="686"/>
    <cellStyle name="20% - Accent1 4 2 3 2 3 2 3" xfId="687"/>
    <cellStyle name="20% - Accent1 4 2 3 2 3 3" xfId="688"/>
    <cellStyle name="20% - Accent1 4 2 3 2 3 3 2" xfId="689"/>
    <cellStyle name="20% - Accent1 4 2 3 2 3 3 3" xfId="690"/>
    <cellStyle name="20% - Accent1 4 2 3 2 3 4" xfId="691"/>
    <cellStyle name="20% - Accent1 4 2 3 2 3 4 2" xfId="692"/>
    <cellStyle name="20% - Accent1 4 2 3 2 3 5" xfId="693"/>
    <cellStyle name="20% - Accent1 4 2 3 2 3 6" xfId="694"/>
    <cellStyle name="20% - Accent1 4 2 3 2 4" xfId="695"/>
    <cellStyle name="20% - Accent1 4 2 3 2 4 2" xfId="696"/>
    <cellStyle name="20% - Accent1 4 2 3 2 4 2 2" xfId="697"/>
    <cellStyle name="20% - Accent1 4 2 3 2 4 2 3" xfId="698"/>
    <cellStyle name="20% - Accent1 4 2 3 2 4 3" xfId="699"/>
    <cellStyle name="20% - Accent1 4 2 3 2 4 3 2" xfId="700"/>
    <cellStyle name="20% - Accent1 4 2 3 2 4 3 3" xfId="701"/>
    <cellStyle name="20% - Accent1 4 2 3 2 4 4" xfId="702"/>
    <cellStyle name="20% - Accent1 4 2 3 2 4 4 2" xfId="703"/>
    <cellStyle name="20% - Accent1 4 2 3 2 4 5" xfId="704"/>
    <cellStyle name="20% - Accent1 4 2 3 2 4 6" xfId="705"/>
    <cellStyle name="20% - Accent1 4 2 3 2 5" xfId="706"/>
    <cellStyle name="20% - Accent1 4 2 3 2 5 2" xfId="707"/>
    <cellStyle name="20% - Accent1 4 2 3 2 5 2 2" xfId="708"/>
    <cellStyle name="20% - Accent1 4 2 3 2 5 2 3" xfId="709"/>
    <cellStyle name="20% - Accent1 4 2 3 2 5 3" xfId="710"/>
    <cellStyle name="20% - Accent1 4 2 3 2 5 3 2" xfId="711"/>
    <cellStyle name="20% - Accent1 4 2 3 2 5 4" xfId="712"/>
    <cellStyle name="20% - Accent1 4 2 3 2 5 5" xfId="713"/>
    <cellStyle name="20% - Accent1 4 2 3 2 6" xfId="714"/>
    <cellStyle name="20% - Accent1 4 2 3 2 6 2" xfId="715"/>
    <cellStyle name="20% - Accent1 4 2 3 2 6 3" xfId="716"/>
    <cellStyle name="20% - Accent1 4 2 3 2 7" xfId="717"/>
    <cellStyle name="20% - Accent1 4 2 3 2 7 2" xfId="718"/>
    <cellStyle name="20% - Accent1 4 2 3 2 7 3" xfId="719"/>
    <cellStyle name="20% - Accent1 4 2 3 2 8" xfId="720"/>
    <cellStyle name="20% - Accent1 4 2 3 2 8 2" xfId="721"/>
    <cellStyle name="20% - Accent1 4 2 3 2 9" xfId="722"/>
    <cellStyle name="20% - Accent1 4 2 3 3" xfId="723"/>
    <cellStyle name="20% - Accent1 4 2 3 3 2" xfId="724"/>
    <cellStyle name="20% - Accent1 4 2 3 3 2 2" xfId="725"/>
    <cellStyle name="20% - Accent1 4 2 3 3 2 2 2" xfId="726"/>
    <cellStyle name="20% - Accent1 4 2 3 3 2 2 3" xfId="727"/>
    <cellStyle name="20% - Accent1 4 2 3 3 2 3" xfId="728"/>
    <cellStyle name="20% - Accent1 4 2 3 3 2 3 2" xfId="729"/>
    <cellStyle name="20% - Accent1 4 2 3 3 2 3 3" xfId="730"/>
    <cellStyle name="20% - Accent1 4 2 3 3 2 4" xfId="731"/>
    <cellStyle name="20% - Accent1 4 2 3 3 2 4 2" xfId="732"/>
    <cellStyle name="20% - Accent1 4 2 3 3 2 5" xfId="733"/>
    <cellStyle name="20% - Accent1 4 2 3 3 2 6" xfId="734"/>
    <cellStyle name="20% - Accent1 4 2 3 3 3" xfId="735"/>
    <cellStyle name="20% - Accent1 4 2 3 3 3 2" xfId="736"/>
    <cellStyle name="20% - Accent1 4 2 3 3 3 2 2" xfId="737"/>
    <cellStyle name="20% - Accent1 4 2 3 3 3 2 3" xfId="738"/>
    <cellStyle name="20% - Accent1 4 2 3 3 3 3" xfId="739"/>
    <cellStyle name="20% - Accent1 4 2 3 3 3 3 2" xfId="740"/>
    <cellStyle name="20% - Accent1 4 2 3 3 3 3 3" xfId="741"/>
    <cellStyle name="20% - Accent1 4 2 3 3 3 4" xfId="742"/>
    <cellStyle name="20% - Accent1 4 2 3 3 3 4 2" xfId="743"/>
    <cellStyle name="20% - Accent1 4 2 3 3 3 5" xfId="744"/>
    <cellStyle name="20% - Accent1 4 2 3 3 3 6" xfId="745"/>
    <cellStyle name="20% - Accent1 4 2 3 3 4" xfId="746"/>
    <cellStyle name="20% - Accent1 4 2 3 3 4 2" xfId="747"/>
    <cellStyle name="20% - Accent1 4 2 3 3 4 2 2" xfId="748"/>
    <cellStyle name="20% - Accent1 4 2 3 3 4 2 3" xfId="749"/>
    <cellStyle name="20% - Accent1 4 2 3 3 4 3" xfId="750"/>
    <cellStyle name="20% - Accent1 4 2 3 3 4 3 2" xfId="751"/>
    <cellStyle name="20% - Accent1 4 2 3 3 4 4" xfId="752"/>
    <cellStyle name="20% - Accent1 4 2 3 3 4 5" xfId="753"/>
    <cellStyle name="20% - Accent1 4 2 3 3 5" xfId="754"/>
    <cellStyle name="20% - Accent1 4 2 3 3 5 2" xfId="755"/>
    <cellStyle name="20% - Accent1 4 2 3 3 5 3" xfId="756"/>
    <cellStyle name="20% - Accent1 4 2 3 3 6" xfId="757"/>
    <cellStyle name="20% - Accent1 4 2 3 3 6 2" xfId="758"/>
    <cellStyle name="20% - Accent1 4 2 3 3 6 3" xfId="759"/>
    <cellStyle name="20% - Accent1 4 2 3 3 7" xfId="760"/>
    <cellStyle name="20% - Accent1 4 2 3 3 7 2" xfId="761"/>
    <cellStyle name="20% - Accent1 4 2 3 3 8" xfId="762"/>
    <cellStyle name="20% - Accent1 4 2 3 3 9" xfId="763"/>
    <cellStyle name="20% - Accent1 4 2 3 4" xfId="764"/>
    <cellStyle name="20% - Accent1 4 2 3 4 2" xfId="765"/>
    <cellStyle name="20% - Accent1 4 2 3 4 2 2" xfId="766"/>
    <cellStyle name="20% - Accent1 4 2 3 4 2 2 2" xfId="767"/>
    <cellStyle name="20% - Accent1 4 2 3 4 2 2 3" xfId="768"/>
    <cellStyle name="20% - Accent1 4 2 3 4 2 3" xfId="769"/>
    <cellStyle name="20% - Accent1 4 2 3 4 2 3 2" xfId="770"/>
    <cellStyle name="20% - Accent1 4 2 3 4 2 3 3" xfId="771"/>
    <cellStyle name="20% - Accent1 4 2 3 4 2 4" xfId="772"/>
    <cellStyle name="20% - Accent1 4 2 3 4 2 4 2" xfId="773"/>
    <cellStyle name="20% - Accent1 4 2 3 4 2 5" xfId="774"/>
    <cellStyle name="20% - Accent1 4 2 3 4 2 6" xfId="775"/>
    <cellStyle name="20% - Accent1 4 2 3 4 3" xfId="776"/>
    <cellStyle name="20% - Accent1 4 2 3 4 3 2" xfId="777"/>
    <cellStyle name="20% - Accent1 4 2 3 4 3 2 2" xfId="778"/>
    <cellStyle name="20% - Accent1 4 2 3 4 3 2 3" xfId="779"/>
    <cellStyle name="20% - Accent1 4 2 3 4 3 3" xfId="780"/>
    <cellStyle name="20% - Accent1 4 2 3 4 3 3 2" xfId="781"/>
    <cellStyle name="20% - Accent1 4 2 3 4 3 3 3" xfId="782"/>
    <cellStyle name="20% - Accent1 4 2 3 4 3 4" xfId="783"/>
    <cellStyle name="20% - Accent1 4 2 3 4 3 4 2" xfId="784"/>
    <cellStyle name="20% - Accent1 4 2 3 4 3 5" xfId="785"/>
    <cellStyle name="20% - Accent1 4 2 3 4 3 6" xfId="786"/>
    <cellStyle name="20% - Accent1 4 2 3 4 4" xfId="787"/>
    <cellStyle name="20% - Accent1 4 2 3 4 4 2" xfId="788"/>
    <cellStyle name="20% - Accent1 4 2 3 4 4 2 2" xfId="789"/>
    <cellStyle name="20% - Accent1 4 2 3 4 4 2 3" xfId="790"/>
    <cellStyle name="20% - Accent1 4 2 3 4 4 3" xfId="791"/>
    <cellStyle name="20% - Accent1 4 2 3 4 4 3 2" xfId="792"/>
    <cellStyle name="20% - Accent1 4 2 3 4 4 4" xfId="793"/>
    <cellStyle name="20% - Accent1 4 2 3 4 4 5" xfId="794"/>
    <cellStyle name="20% - Accent1 4 2 3 4 5" xfId="795"/>
    <cellStyle name="20% - Accent1 4 2 3 4 5 2" xfId="796"/>
    <cellStyle name="20% - Accent1 4 2 3 4 5 3" xfId="797"/>
    <cellStyle name="20% - Accent1 4 2 3 4 6" xfId="798"/>
    <cellStyle name="20% - Accent1 4 2 3 4 6 2" xfId="799"/>
    <cellStyle name="20% - Accent1 4 2 3 4 6 3" xfId="800"/>
    <cellStyle name="20% - Accent1 4 2 3 4 7" xfId="801"/>
    <cellStyle name="20% - Accent1 4 2 3 4 7 2" xfId="802"/>
    <cellStyle name="20% - Accent1 4 2 3 4 8" xfId="803"/>
    <cellStyle name="20% - Accent1 4 2 3 4 9" xfId="804"/>
    <cellStyle name="20% - Accent1 4 2 3 5" xfId="805"/>
    <cellStyle name="20% - Accent1 4 2 3 5 2" xfId="806"/>
    <cellStyle name="20% - Accent1 4 2 3 5 2 2" xfId="807"/>
    <cellStyle name="20% - Accent1 4 2 3 5 2 3" xfId="808"/>
    <cellStyle name="20% - Accent1 4 2 3 5 3" xfId="809"/>
    <cellStyle name="20% - Accent1 4 2 3 5 3 2" xfId="810"/>
    <cellStyle name="20% - Accent1 4 2 3 5 3 3" xfId="811"/>
    <cellStyle name="20% - Accent1 4 2 3 5 4" xfId="812"/>
    <cellStyle name="20% - Accent1 4 2 3 5 4 2" xfId="813"/>
    <cellStyle name="20% - Accent1 4 2 3 5 5" xfId="814"/>
    <cellStyle name="20% - Accent1 4 2 3 5 6" xfId="815"/>
    <cellStyle name="20% - Accent1 4 2 3 6" xfId="816"/>
    <cellStyle name="20% - Accent1 4 2 3 6 2" xfId="817"/>
    <cellStyle name="20% - Accent1 4 2 3 6 2 2" xfId="818"/>
    <cellStyle name="20% - Accent1 4 2 3 6 2 3" xfId="819"/>
    <cellStyle name="20% - Accent1 4 2 3 6 3" xfId="820"/>
    <cellStyle name="20% - Accent1 4 2 3 6 3 2" xfId="821"/>
    <cellStyle name="20% - Accent1 4 2 3 6 3 3" xfId="822"/>
    <cellStyle name="20% - Accent1 4 2 3 6 4" xfId="823"/>
    <cellStyle name="20% - Accent1 4 2 3 6 4 2" xfId="824"/>
    <cellStyle name="20% - Accent1 4 2 3 6 5" xfId="825"/>
    <cellStyle name="20% - Accent1 4 2 3 6 6" xfId="826"/>
    <cellStyle name="20% - Accent1 4 2 3 7" xfId="827"/>
    <cellStyle name="20% - Accent1 4 2 3 7 2" xfId="828"/>
    <cellStyle name="20% - Accent1 4 2 3 7 2 2" xfId="829"/>
    <cellStyle name="20% - Accent1 4 2 3 7 2 3" xfId="830"/>
    <cellStyle name="20% - Accent1 4 2 3 7 3" xfId="831"/>
    <cellStyle name="20% - Accent1 4 2 3 7 3 2" xfId="832"/>
    <cellStyle name="20% - Accent1 4 2 3 7 4" xfId="833"/>
    <cellStyle name="20% - Accent1 4 2 3 7 5" xfId="834"/>
    <cellStyle name="20% - Accent1 4 2 3 8" xfId="835"/>
    <cellStyle name="20% - Accent1 4 2 3 8 2" xfId="836"/>
    <cellStyle name="20% - Accent1 4 2 3 8 3" xfId="837"/>
    <cellStyle name="20% - Accent1 4 2 3 9" xfId="838"/>
    <cellStyle name="20% - Accent1 4 2 3 9 2" xfId="839"/>
    <cellStyle name="20% - Accent1 4 2 3 9 3" xfId="840"/>
    <cellStyle name="20% - Accent1 4 2 4" xfId="841"/>
    <cellStyle name="20% - Accent1 4 2 4 10" xfId="842"/>
    <cellStyle name="20% - Accent1 4 2 4 2" xfId="843"/>
    <cellStyle name="20% - Accent1 4 2 4 2 2" xfId="844"/>
    <cellStyle name="20% - Accent1 4 2 4 2 2 2" xfId="845"/>
    <cellStyle name="20% - Accent1 4 2 4 2 2 2 2" xfId="846"/>
    <cellStyle name="20% - Accent1 4 2 4 2 2 2 3" xfId="847"/>
    <cellStyle name="20% - Accent1 4 2 4 2 2 3" xfId="848"/>
    <cellStyle name="20% - Accent1 4 2 4 2 2 3 2" xfId="849"/>
    <cellStyle name="20% - Accent1 4 2 4 2 2 3 3" xfId="850"/>
    <cellStyle name="20% - Accent1 4 2 4 2 2 4" xfId="851"/>
    <cellStyle name="20% - Accent1 4 2 4 2 2 4 2" xfId="852"/>
    <cellStyle name="20% - Accent1 4 2 4 2 2 5" xfId="853"/>
    <cellStyle name="20% - Accent1 4 2 4 2 2 6" xfId="854"/>
    <cellStyle name="20% - Accent1 4 2 4 2 3" xfId="855"/>
    <cellStyle name="20% - Accent1 4 2 4 2 3 2" xfId="856"/>
    <cellStyle name="20% - Accent1 4 2 4 2 3 2 2" xfId="857"/>
    <cellStyle name="20% - Accent1 4 2 4 2 3 2 3" xfId="858"/>
    <cellStyle name="20% - Accent1 4 2 4 2 3 3" xfId="859"/>
    <cellStyle name="20% - Accent1 4 2 4 2 3 3 2" xfId="860"/>
    <cellStyle name="20% - Accent1 4 2 4 2 3 3 3" xfId="861"/>
    <cellStyle name="20% - Accent1 4 2 4 2 3 4" xfId="862"/>
    <cellStyle name="20% - Accent1 4 2 4 2 3 4 2" xfId="863"/>
    <cellStyle name="20% - Accent1 4 2 4 2 3 5" xfId="864"/>
    <cellStyle name="20% - Accent1 4 2 4 2 3 6" xfId="865"/>
    <cellStyle name="20% - Accent1 4 2 4 2 4" xfId="866"/>
    <cellStyle name="20% - Accent1 4 2 4 2 4 2" xfId="867"/>
    <cellStyle name="20% - Accent1 4 2 4 2 4 2 2" xfId="868"/>
    <cellStyle name="20% - Accent1 4 2 4 2 4 2 3" xfId="869"/>
    <cellStyle name="20% - Accent1 4 2 4 2 4 3" xfId="870"/>
    <cellStyle name="20% - Accent1 4 2 4 2 4 3 2" xfId="871"/>
    <cellStyle name="20% - Accent1 4 2 4 2 4 4" xfId="872"/>
    <cellStyle name="20% - Accent1 4 2 4 2 4 5" xfId="873"/>
    <cellStyle name="20% - Accent1 4 2 4 2 5" xfId="874"/>
    <cellStyle name="20% - Accent1 4 2 4 2 5 2" xfId="875"/>
    <cellStyle name="20% - Accent1 4 2 4 2 5 3" xfId="876"/>
    <cellStyle name="20% - Accent1 4 2 4 2 6" xfId="877"/>
    <cellStyle name="20% - Accent1 4 2 4 2 6 2" xfId="878"/>
    <cellStyle name="20% - Accent1 4 2 4 2 6 3" xfId="879"/>
    <cellStyle name="20% - Accent1 4 2 4 2 7" xfId="880"/>
    <cellStyle name="20% - Accent1 4 2 4 2 7 2" xfId="881"/>
    <cellStyle name="20% - Accent1 4 2 4 2 8" xfId="882"/>
    <cellStyle name="20% - Accent1 4 2 4 2 9" xfId="883"/>
    <cellStyle name="20% - Accent1 4 2 4 3" xfId="884"/>
    <cellStyle name="20% - Accent1 4 2 4 3 2" xfId="885"/>
    <cellStyle name="20% - Accent1 4 2 4 3 2 2" xfId="886"/>
    <cellStyle name="20% - Accent1 4 2 4 3 2 3" xfId="887"/>
    <cellStyle name="20% - Accent1 4 2 4 3 3" xfId="888"/>
    <cellStyle name="20% - Accent1 4 2 4 3 3 2" xfId="889"/>
    <cellStyle name="20% - Accent1 4 2 4 3 3 3" xfId="890"/>
    <cellStyle name="20% - Accent1 4 2 4 3 4" xfId="891"/>
    <cellStyle name="20% - Accent1 4 2 4 3 4 2" xfId="892"/>
    <cellStyle name="20% - Accent1 4 2 4 3 5" xfId="893"/>
    <cellStyle name="20% - Accent1 4 2 4 3 6" xfId="894"/>
    <cellStyle name="20% - Accent1 4 2 4 4" xfId="895"/>
    <cellStyle name="20% - Accent1 4 2 4 4 2" xfId="896"/>
    <cellStyle name="20% - Accent1 4 2 4 4 2 2" xfId="897"/>
    <cellStyle name="20% - Accent1 4 2 4 4 2 3" xfId="898"/>
    <cellStyle name="20% - Accent1 4 2 4 4 3" xfId="899"/>
    <cellStyle name="20% - Accent1 4 2 4 4 3 2" xfId="900"/>
    <cellStyle name="20% - Accent1 4 2 4 4 3 3" xfId="901"/>
    <cellStyle name="20% - Accent1 4 2 4 4 4" xfId="902"/>
    <cellStyle name="20% - Accent1 4 2 4 4 4 2" xfId="903"/>
    <cellStyle name="20% - Accent1 4 2 4 4 5" xfId="904"/>
    <cellStyle name="20% - Accent1 4 2 4 4 6" xfId="905"/>
    <cellStyle name="20% - Accent1 4 2 4 5" xfId="906"/>
    <cellStyle name="20% - Accent1 4 2 4 5 2" xfId="907"/>
    <cellStyle name="20% - Accent1 4 2 4 5 2 2" xfId="908"/>
    <cellStyle name="20% - Accent1 4 2 4 5 2 3" xfId="909"/>
    <cellStyle name="20% - Accent1 4 2 4 5 3" xfId="910"/>
    <cellStyle name="20% - Accent1 4 2 4 5 3 2" xfId="911"/>
    <cellStyle name="20% - Accent1 4 2 4 5 4" xfId="912"/>
    <cellStyle name="20% - Accent1 4 2 4 5 5" xfId="913"/>
    <cellStyle name="20% - Accent1 4 2 4 6" xfId="914"/>
    <cellStyle name="20% - Accent1 4 2 4 6 2" xfId="915"/>
    <cellStyle name="20% - Accent1 4 2 4 6 3" xfId="916"/>
    <cellStyle name="20% - Accent1 4 2 4 7" xfId="917"/>
    <cellStyle name="20% - Accent1 4 2 4 7 2" xfId="918"/>
    <cellStyle name="20% - Accent1 4 2 4 7 3" xfId="919"/>
    <cellStyle name="20% - Accent1 4 2 4 8" xfId="920"/>
    <cellStyle name="20% - Accent1 4 2 4 8 2" xfId="921"/>
    <cellStyle name="20% - Accent1 4 2 4 9" xfId="922"/>
    <cellStyle name="20% - Accent1 4 2 5" xfId="923"/>
    <cellStyle name="20% - Accent1 4 2 5 2" xfId="924"/>
    <cellStyle name="20% - Accent1 4 2 5 2 2" xfId="925"/>
    <cellStyle name="20% - Accent1 4 2 5 2 2 2" xfId="926"/>
    <cellStyle name="20% - Accent1 4 2 5 2 2 3" xfId="927"/>
    <cellStyle name="20% - Accent1 4 2 5 2 3" xfId="928"/>
    <cellStyle name="20% - Accent1 4 2 5 2 3 2" xfId="929"/>
    <cellStyle name="20% - Accent1 4 2 5 2 3 3" xfId="930"/>
    <cellStyle name="20% - Accent1 4 2 5 2 4" xfId="931"/>
    <cellStyle name="20% - Accent1 4 2 5 2 4 2" xfId="932"/>
    <cellStyle name="20% - Accent1 4 2 5 2 5" xfId="933"/>
    <cellStyle name="20% - Accent1 4 2 5 2 6" xfId="934"/>
    <cellStyle name="20% - Accent1 4 2 5 3" xfId="935"/>
    <cellStyle name="20% - Accent1 4 2 5 3 2" xfId="936"/>
    <cellStyle name="20% - Accent1 4 2 5 3 2 2" xfId="937"/>
    <cellStyle name="20% - Accent1 4 2 5 3 2 3" xfId="938"/>
    <cellStyle name="20% - Accent1 4 2 5 3 3" xfId="939"/>
    <cellStyle name="20% - Accent1 4 2 5 3 3 2" xfId="940"/>
    <cellStyle name="20% - Accent1 4 2 5 3 3 3" xfId="941"/>
    <cellStyle name="20% - Accent1 4 2 5 3 4" xfId="942"/>
    <cellStyle name="20% - Accent1 4 2 5 3 4 2" xfId="943"/>
    <cellStyle name="20% - Accent1 4 2 5 3 5" xfId="944"/>
    <cellStyle name="20% - Accent1 4 2 5 3 6" xfId="945"/>
    <cellStyle name="20% - Accent1 4 2 5 4" xfId="946"/>
    <cellStyle name="20% - Accent1 4 2 5 4 2" xfId="947"/>
    <cellStyle name="20% - Accent1 4 2 5 4 2 2" xfId="948"/>
    <cellStyle name="20% - Accent1 4 2 5 4 2 3" xfId="949"/>
    <cellStyle name="20% - Accent1 4 2 5 4 3" xfId="950"/>
    <cellStyle name="20% - Accent1 4 2 5 4 3 2" xfId="951"/>
    <cellStyle name="20% - Accent1 4 2 5 4 4" xfId="952"/>
    <cellStyle name="20% - Accent1 4 2 5 4 5" xfId="953"/>
    <cellStyle name="20% - Accent1 4 2 5 5" xfId="954"/>
    <cellStyle name="20% - Accent1 4 2 5 5 2" xfId="955"/>
    <cellStyle name="20% - Accent1 4 2 5 5 3" xfId="956"/>
    <cellStyle name="20% - Accent1 4 2 5 6" xfId="957"/>
    <cellStyle name="20% - Accent1 4 2 5 6 2" xfId="958"/>
    <cellStyle name="20% - Accent1 4 2 5 6 3" xfId="959"/>
    <cellStyle name="20% - Accent1 4 2 5 7" xfId="960"/>
    <cellStyle name="20% - Accent1 4 2 5 7 2" xfId="961"/>
    <cellStyle name="20% - Accent1 4 2 5 8" xfId="962"/>
    <cellStyle name="20% - Accent1 4 2 5 9" xfId="963"/>
    <cellStyle name="20% - Accent1 4 2 6" xfId="964"/>
    <cellStyle name="20% - Accent1 4 2 6 2" xfId="965"/>
    <cellStyle name="20% - Accent1 4 2 6 2 2" xfId="966"/>
    <cellStyle name="20% - Accent1 4 2 6 2 2 2" xfId="967"/>
    <cellStyle name="20% - Accent1 4 2 6 2 2 3" xfId="968"/>
    <cellStyle name="20% - Accent1 4 2 6 2 3" xfId="969"/>
    <cellStyle name="20% - Accent1 4 2 6 2 3 2" xfId="970"/>
    <cellStyle name="20% - Accent1 4 2 6 2 3 3" xfId="971"/>
    <cellStyle name="20% - Accent1 4 2 6 2 4" xfId="972"/>
    <cellStyle name="20% - Accent1 4 2 6 2 4 2" xfId="973"/>
    <cellStyle name="20% - Accent1 4 2 6 2 5" xfId="974"/>
    <cellStyle name="20% - Accent1 4 2 6 2 6" xfId="975"/>
    <cellStyle name="20% - Accent1 4 2 6 3" xfId="976"/>
    <cellStyle name="20% - Accent1 4 2 6 3 2" xfId="977"/>
    <cellStyle name="20% - Accent1 4 2 6 3 2 2" xfId="978"/>
    <cellStyle name="20% - Accent1 4 2 6 3 2 3" xfId="979"/>
    <cellStyle name="20% - Accent1 4 2 6 3 3" xfId="980"/>
    <cellStyle name="20% - Accent1 4 2 6 3 3 2" xfId="981"/>
    <cellStyle name="20% - Accent1 4 2 6 3 3 3" xfId="982"/>
    <cellStyle name="20% - Accent1 4 2 6 3 4" xfId="983"/>
    <cellStyle name="20% - Accent1 4 2 6 3 4 2" xfId="984"/>
    <cellStyle name="20% - Accent1 4 2 6 3 5" xfId="985"/>
    <cellStyle name="20% - Accent1 4 2 6 3 6" xfId="986"/>
    <cellStyle name="20% - Accent1 4 2 6 4" xfId="987"/>
    <cellStyle name="20% - Accent1 4 2 6 4 2" xfId="988"/>
    <cellStyle name="20% - Accent1 4 2 6 4 2 2" xfId="989"/>
    <cellStyle name="20% - Accent1 4 2 6 4 2 3" xfId="990"/>
    <cellStyle name="20% - Accent1 4 2 6 4 3" xfId="991"/>
    <cellStyle name="20% - Accent1 4 2 6 4 3 2" xfId="992"/>
    <cellStyle name="20% - Accent1 4 2 6 4 4" xfId="993"/>
    <cellStyle name="20% - Accent1 4 2 6 4 5" xfId="994"/>
    <cellStyle name="20% - Accent1 4 2 6 5" xfId="995"/>
    <cellStyle name="20% - Accent1 4 2 6 5 2" xfId="996"/>
    <cellStyle name="20% - Accent1 4 2 6 5 3" xfId="997"/>
    <cellStyle name="20% - Accent1 4 2 6 6" xfId="998"/>
    <cellStyle name="20% - Accent1 4 2 6 6 2" xfId="999"/>
    <cellStyle name="20% - Accent1 4 2 6 6 3" xfId="1000"/>
    <cellStyle name="20% - Accent1 4 2 6 7" xfId="1001"/>
    <cellStyle name="20% - Accent1 4 2 6 7 2" xfId="1002"/>
    <cellStyle name="20% - Accent1 4 2 6 8" xfId="1003"/>
    <cellStyle name="20% - Accent1 4 2 6 9" xfId="1004"/>
    <cellStyle name="20% - Accent1 4 2 7" xfId="1005"/>
    <cellStyle name="20% - Accent1 4 2 7 2" xfId="1006"/>
    <cellStyle name="20% - Accent1 4 2 7 2 2" xfId="1007"/>
    <cellStyle name="20% - Accent1 4 2 7 2 3" xfId="1008"/>
    <cellStyle name="20% - Accent1 4 2 7 3" xfId="1009"/>
    <cellStyle name="20% - Accent1 4 2 7 3 2" xfId="1010"/>
    <cellStyle name="20% - Accent1 4 2 7 3 3" xfId="1011"/>
    <cellStyle name="20% - Accent1 4 2 7 4" xfId="1012"/>
    <cellStyle name="20% - Accent1 4 2 7 4 2" xfId="1013"/>
    <cellStyle name="20% - Accent1 4 2 7 5" xfId="1014"/>
    <cellStyle name="20% - Accent1 4 2 7 6" xfId="1015"/>
    <cellStyle name="20% - Accent1 4 2 8" xfId="1016"/>
    <cellStyle name="20% - Accent1 4 2 8 2" xfId="1017"/>
    <cellStyle name="20% - Accent1 4 2 8 2 2" xfId="1018"/>
    <cellStyle name="20% - Accent1 4 2 8 2 3" xfId="1019"/>
    <cellStyle name="20% - Accent1 4 2 8 3" xfId="1020"/>
    <cellStyle name="20% - Accent1 4 2 8 3 2" xfId="1021"/>
    <cellStyle name="20% - Accent1 4 2 8 3 3" xfId="1022"/>
    <cellStyle name="20% - Accent1 4 2 8 4" xfId="1023"/>
    <cellStyle name="20% - Accent1 4 2 8 4 2" xfId="1024"/>
    <cellStyle name="20% - Accent1 4 2 8 5" xfId="1025"/>
    <cellStyle name="20% - Accent1 4 2 8 6" xfId="1026"/>
    <cellStyle name="20% - Accent1 4 2 9" xfId="1027"/>
    <cellStyle name="20% - Accent1 4 2 9 2" xfId="1028"/>
    <cellStyle name="20% - Accent1 4 2 9 2 2" xfId="1029"/>
    <cellStyle name="20% - Accent1 4 2 9 2 3" xfId="1030"/>
    <cellStyle name="20% - Accent1 4 2 9 3" xfId="1031"/>
    <cellStyle name="20% - Accent1 4 2 9 3 2" xfId="1032"/>
    <cellStyle name="20% - Accent1 4 2 9 4" xfId="1033"/>
    <cellStyle name="20% - Accent1 4 2 9 5" xfId="1034"/>
    <cellStyle name="20% - Accent1 4 3" xfId="1035"/>
    <cellStyle name="20% - Accent1 4 3 10" xfId="1036"/>
    <cellStyle name="20% - Accent1 4 3 10 2" xfId="1037"/>
    <cellStyle name="20% - Accent1 4 3 10 3" xfId="1038"/>
    <cellStyle name="20% - Accent1 4 3 11" xfId="1039"/>
    <cellStyle name="20% - Accent1 4 3 11 2" xfId="1040"/>
    <cellStyle name="20% - Accent1 4 3 12" xfId="1041"/>
    <cellStyle name="20% - Accent1 4 3 13" xfId="1042"/>
    <cellStyle name="20% - Accent1 4 3 14" xfId="1043"/>
    <cellStyle name="20% - Accent1 4 3 2" xfId="1044"/>
    <cellStyle name="20% - Accent1 4 3 2 10" xfId="1045"/>
    <cellStyle name="20% - Accent1 4 3 2 10 2" xfId="1046"/>
    <cellStyle name="20% - Accent1 4 3 2 11" xfId="1047"/>
    <cellStyle name="20% - Accent1 4 3 2 12" xfId="1048"/>
    <cellStyle name="20% - Accent1 4 3 2 2" xfId="1049"/>
    <cellStyle name="20% - Accent1 4 3 2 2 10" xfId="1050"/>
    <cellStyle name="20% - Accent1 4 3 2 2 2" xfId="1051"/>
    <cellStyle name="20% - Accent1 4 3 2 2 2 2" xfId="1052"/>
    <cellStyle name="20% - Accent1 4 3 2 2 2 2 2" xfId="1053"/>
    <cellStyle name="20% - Accent1 4 3 2 2 2 2 2 2" xfId="1054"/>
    <cellStyle name="20% - Accent1 4 3 2 2 2 2 2 3" xfId="1055"/>
    <cellStyle name="20% - Accent1 4 3 2 2 2 2 3" xfId="1056"/>
    <cellStyle name="20% - Accent1 4 3 2 2 2 2 3 2" xfId="1057"/>
    <cellStyle name="20% - Accent1 4 3 2 2 2 2 3 3" xfId="1058"/>
    <cellStyle name="20% - Accent1 4 3 2 2 2 2 4" xfId="1059"/>
    <cellStyle name="20% - Accent1 4 3 2 2 2 2 4 2" xfId="1060"/>
    <cellStyle name="20% - Accent1 4 3 2 2 2 2 5" xfId="1061"/>
    <cellStyle name="20% - Accent1 4 3 2 2 2 2 6" xfId="1062"/>
    <cellStyle name="20% - Accent1 4 3 2 2 2 3" xfId="1063"/>
    <cellStyle name="20% - Accent1 4 3 2 2 2 3 2" xfId="1064"/>
    <cellStyle name="20% - Accent1 4 3 2 2 2 3 2 2" xfId="1065"/>
    <cellStyle name="20% - Accent1 4 3 2 2 2 3 2 3" xfId="1066"/>
    <cellStyle name="20% - Accent1 4 3 2 2 2 3 3" xfId="1067"/>
    <cellStyle name="20% - Accent1 4 3 2 2 2 3 3 2" xfId="1068"/>
    <cellStyle name="20% - Accent1 4 3 2 2 2 3 3 3" xfId="1069"/>
    <cellStyle name="20% - Accent1 4 3 2 2 2 3 4" xfId="1070"/>
    <cellStyle name="20% - Accent1 4 3 2 2 2 3 4 2" xfId="1071"/>
    <cellStyle name="20% - Accent1 4 3 2 2 2 3 5" xfId="1072"/>
    <cellStyle name="20% - Accent1 4 3 2 2 2 3 6" xfId="1073"/>
    <cellStyle name="20% - Accent1 4 3 2 2 2 4" xfId="1074"/>
    <cellStyle name="20% - Accent1 4 3 2 2 2 4 2" xfId="1075"/>
    <cellStyle name="20% - Accent1 4 3 2 2 2 4 2 2" xfId="1076"/>
    <cellStyle name="20% - Accent1 4 3 2 2 2 4 2 3" xfId="1077"/>
    <cellStyle name="20% - Accent1 4 3 2 2 2 4 3" xfId="1078"/>
    <cellStyle name="20% - Accent1 4 3 2 2 2 4 3 2" xfId="1079"/>
    <cellStyle name="20% - Accent1 4 3 2 2 2 4 4" xfId="1080"/>
    <cellStyle name="20% - Accent1 4 3 2 2 2 4 5" xfId="1081"/>
    <cellStyle name="20% - Accent1 4 3 2 2 2 5" xfId="1082"/>
    <cellStyle name="20% - Accent1 4 3 2 2 2 5 2" xfId="1083"/>
    <cellStyle name="20% - Accent1 4 3 2 2 2 5 3" xfId="1084"/>
    <cellStyle name="20% - Accent1 4 3 2 2 2 6" xfId="1085"/>
    <cellStyle name="20% - Accent1 4 3 2 2 2 6 2" xfId="1086"/>
    <cellStyle name="20% - Accent1 4 3 2 2 2 6 3" xfId="1087"/>
    <cellStyle name="20% - Accent1 4 3 2 2 2 7" xfId="1088"/>
    <cellStyle name="20% - Accent1 4 3 2 2 2 7 2" xfId="1089"/>
    <cellStyle name="20% - Accent1 4 3 2 2 2 8" xfId="1090"/>
    <cellStyle name="20% - Accent1 4 3 2 2 2 9" xfId="1091"/>
    <cellStyle name="20% - Accent1 4 3 2 2 3" xfId="1092"/>
    <cellStyle name="20% - Accent1 4 3 2 2 3 2" xfId="1093"/>
    <cellStyle name="20% - Accent1 4 3 2 2 3 2 2" xfId="1094"/>
    <cellStyle name="20% - Accent1 4 3 2 2 3 2 3" xfId="1095"/>
    <cellStyle name="20% - Accent1 4 3 2 2 3 3" xfId="1096"/>
    <cellStyle name="20% - Accent1 4 3 2 2 3 3 2" xfId="1097"/>
    <cellStyle name="20% - Accent1 4 3 2 2 3 3 3" xfId="1098"/>
    <cellStyle name="20% - Accent1 4 3 2 2 3 4" xfId="1099"/>
    <cellStyle name="20% - Accent1 4 3 2 2 3 4 2" xfId="1100"/>
    <cellStyle name="20% - Accent1 4 3 2 2 3 5" xfId="1101"/>
    <cellStyle name="20% - Accent1 4 3 2 2 3 6" xfId="1102"/>
    <cellStyle name="20% - Accent1 4 3 2 2 4" xfId="1103"/>
    <cellStyle name="20% - Accent1 4 3 2 2 4 2" xfId="1104"/>
    <cellStyle name="20% - Accent1 4 3 2 2 4 2 2" xfId="1105"/>
    <cellStyle name="20% - Accent1 4 3 2 2 4 2 3" xfId="1106"/>
    <cellStyle name="20% - Accent1 4 3 2 2 4 3" xfId="1107"/>
    <cellStyle name="20% - Accent1 4 3 2 2 4 3 2" xfId="1108"/>
    <cellStyle name="20% - Accent1 4 3 2 2 4 3 3" xfId="1109"/>
    <cellStyle name="20% - Accent1 4 3 2 2 4 4" xfId="1110"/>
    <cellStyle name="20% - Accent1 4 3 2 2 4 4 2" xfId="1111"/>
    <cellStyle name="20% - Accent1 4 3 2 2 4 5" xfId="1112"/>
    <cellStyle name="20% - Accent1 4 3 2 2 4 6" xfId="1113"/>
    <cellStyle name="20% - Accent1 4 3 2 2 5" xfId="1114"/>
    <cellStyle name="20% - Accent1 4 3 2 2 5 2" xfId="1115"/>
    <cellStyle name="20% - Accent1 4 3 2 2 5 2 2" xfId="1116"/>
    <cellStyle name="20% - Accent1 4 3 2 2 5 2 3" xfId="1117"/>
    <cellStyle name="20% - Accent1 4 3 2 2 5 3" xfId="1118"/>
    <cellStyle name="20% - Accent1 4 3 2 2 5 3 2" xfId="1119"/>
    <cellStyle name="20% - Accent1 4 3 2 2 5 4" xfId="1120"/>
    <cellStyle name="20% - Accent1 4 3 2 2 5 5" xfId="1121"/>
    <cellStyle name="20% - Accent1 4 3 2 2 6" xfId="1122"/>
    <cellStyle name="20% - Accent1 4 3 2 2 6 2" xfId="1123"/>
    <cellStyle name="20% - Accent1 4 3 2 2 6 3" xfId="1124"/>
    <cellStyle name="20% - Accent1 4 3 2 2 7" xfId="1125"/>
    <cellStyle name="20% - Accent1 4 3 2 2 7 2" xfId="1126"/>
    <cellStyle name="20% - Accent1 4 3 2 2 7 3" xfId="1127"/>
    <cellStyle name="20% - Accent1 4 3 2 2 8" xfId="1128"/>
    <cellStyle name="20% - Accent1 4 3 2 2 8 2" xfId="1129"/>
    <cellStyle name="20% - Accent1 4 3 2 2 9" xfId="1130"/>
    <cellStyle name="20% - Accent1 4 3 2 3" xfId="1131"/>
    <cellStyle name="20% - Accent1 4 3 2 3 2" xfId="1132"/>
    <cellStyle name="20% - Accent1 4 3 2 3 2 2" xfId="1133"/>
    <cellStyle name="20% - Accent1 4 3 2 3 2 2 2" xfId="1134"/>
    <cellStyle name="20% - Accent1 4 3 2 3 2 2 3" xfId="1135"/>
    <cellStyle name="20% - Accent1 4 3 2 3 2 3" xfId="1136"/>
    <cellStyle name="20% - Accent1 4 3 2 3 2 3 2" xfId="1137"/>
    <cellStyle name="20% - Accent1 4 3 2 3 2 3 3" xfId="1138"/>
    <cellStyle name="20% - Accent1 4 3 2 3 2 4" xfId="1139"/>
    <cellStyle name="20% - Accent1 4 3 2 3 2 4 2" xfId="1140"/>
    <cellStyle name="20% - Accent1 4 3 2 3 2 5" xfId="1141"/>
    <cellStyle name="20% - Accent1 4 3 2 3 2 6" xfId="1142"/>
    <cellStyle name="20% - Accent1 4 3 2 3 3" xfId="1143"/>
    <cellStyle name="20% - Accent1 4 3 2 3 3 2" xfId="1144"/>
    <cellStyle name="20% - Accent1 4 3 2 3 3 2 2" xfId="1145"/>
    <cellStyle name="20% - Accent1 4 3 2 3 3 2 3" xfId="1146"/>
    <cellStyle name="20% - Accent1 4 3 2 3 3 3" xfId="1147"/>
    <cellStyle name="20% - Accent1 4 3 2 3 3 3 2" xfId="1148"/>
    <cellStyle name="20% - Accent1 4 3 2 3 3 3 3" xfId="1149"/>
    <cellStyle name="20% - Accent1 4 3 2 3 3 4" xfId="1150"/>
    <cellStyle name="20% - Accent1 4 3 2 3 3 4 2" xfId="1151"/>
    <cellStyle name="20% - Accent1 4 3 2 3 3 5" xfId="1152"/>
    <cellStyle name="20% - Accent1 4 3 2 3 3 6" xfId="1153"/>
    <cellStyle name="20% - Accent1 4 3 2 3 4" xfId="1154"/>
    <cellStyle name="20% - Accent1 4 3 2 3 4 2" xfId="1155"/>
    <cellStyle name="20% - Accent1 4 3 2 3 4 2 2" xfId="1156"/>
    <cellStyle name="20% - Accent1 4 3 2 3 4 2 3" xfId="1157"/>
    <cellStyle name="20% - Accent1 4 3 2 3 4 3" xfId="1158"/>
    <cellStyle name="20% - Accent1 4 3 2 3 4 3 2" xfId="1159"/>
    <cellStyle name="20% - Accent1 4 3 2 3 4 4" xfId="1160"/>
    <cellStyle name="20% - Accent1 4 3 2 3 4 5" xfId="1161"/>
    <cellStyle name="20% - Accent1 4 3 2 3 5" xfId="1162"/>
    <cellStyle name="20% - Accent1 4 3 2 3 5 2" xfId="1163"/>
    <cellStyle name="20% - Accent1 4 3 2 3 5 3" xfId="1164"/>
    <cellStyle name="20% - Accent1 4 3 2 3 6" xfId="1165"/>
    <cellStyle name="20% - Accent1 4 3 2 3 6 2" xfId="1166"/>
    <cellStyle name="20% - Accent1 4 3 2 3 6 3" xfId="1167"/>
    <cellStyle name="20% - Accent1 4 3 2 3 7" xfId="1168"/>
    <cellStyle name="20% - Accent1 4 3 2 3 7 2" xfId="1169"/>
    <cellStyle name="20% - Accent1 4 3 2 3 8" xfId="1170"/>
    <cellStyle name="20% - Accent1 4 3 2 3 9" xfId="1171"/>
    <cellStyle name="20% - Accent1 4 3 2 4" xfId="1172"/>
    <cellStyle name="20% - Accent1 4 3 2 4 2" xfId="1173"/>
    <cellStyle name="20% - Accent1 4 3 2 4 2 2" xfId="1174"/>
    <cellStyle name="20% - Accent1 4 3 2 4 2 2 2" xfId="1175"/>
    <cellStyle name="20% - Accent1 4 3 2 4 2 2 3" xfId="1176"/>
    <cellStyle name="20% - Accent1 4 3 2 4 2 3" xfId="1177"/>
    <cellStyle name="20% - Accent1 4 3 2 4 2 3 2" xfId="1178"/>
    <cellStyle name="20% - Accent1 4 3 2 4 2 3 3" xfId="1179"/>
    <cellStyle name="20% - Accent1 4 3 2 4 2 4" xfId="1180"/>
    <cellStyle name="20% - Accent1 4 3 2 4 2 4 2" xfId="1181"/>
    <cellStyle name="20% - Accent1 4 3 2 4 2 5" xfId="1182"/>
    <cellStyle name="20% - Accent1 4 3 2 4 2 6" xfId="1183"/>
    <cellStyle name="20% - Accent1 4 3 2 4 3" xfId="1184"/>
    <cellStyle name="20% - Accent1 4 3 2 4 3 2" xfId="1185"/>
    <cellStyle name="20% - Accent1 4 3 2 4 3 2 2" xfId="1186"/>
    <cellStyle name="20% - Accent1 4 3 2 4 3 2 3" xfId="1187"/>
    <cellStyle name="20% - Accent1 4 3 2 4 3 3" xfId="1188"/>
    <cellStyle name="20% - Accent1 4 3 2 4 3 3 2" xfId="1189"/>
    <cellStyle name="20% - Accent1 4 3 2 4 3 3 3" xfId="1190"/>
    <cellStyle name="20% - Accent1 4 3 2 4 3 4" xfId="1191"/>
    <cellStyle name="20% - Accent1 4 3 2 4 3 4 2" xfId="1192"/>
    <cellStyle name="20% - Accent1 4 3 2 4 3 5" xfId="1193"/>
    <cellStyle name="20% - Accent1 4 3 2 4 3 6" xfId="1194"/>
    <cellStyle name="20% - Accent1 4 3 2 4 4" xfId="1195"/>
    <cellStyle name="20% - Accent1 4 3 2 4 4 2" xfId="1196"/>
    <cellStyle name="20% - Accent1 4 3 2 4 4 2 2" xfId="1197"/>
    <cellStyle name="20% - Accent1 4 3 2 4 4 2 3" xfId="1198"/>
    <cellStyle name="20% - Accent1 4 3 2 4 4 3" xfId="1199"/>
    <cellStyle name="20% - Accent1 4 3 2 4 4 3 2" xfId="1200"/>
    <cellStyle name="20% - Accent1 4 3 2 4 4 4" xfId="1201"/>
    <cellStyle name="20% - Accent1 4 3 2 4 4 5" xfId="1202"/>
    <cellStyle name="20% - Accent1 4 3 2 4 5" xfId="1203"/>
    <cellStyle name="20% - Accent1 4 3 2 4 5 2" xfId="1204"/>
    <cellStyle name="20% - Accent1 4 3 2 4 5 3" xfId="1205"/>
    <cellStyle name="20% - Accent1 4 3 2 4 6" xfId="1206"/>
    <cellStyle name="20% - Accent1 4 3 2 4 6 2" xfId="1207"/>
    <cellStyle name="20% - Accent1 4 3 2 4 6 3" xfId="1208"/>
    <cellStyle name="20% - Accent1 4 3 2 4 7" xfId="1209"/>
    <cellStyle name="20% - Accent1 4 3 2 4 7 2" xfId="1210"/>
    <cellStyle name="20% - Accent1 4 3 2 4 8" xfId="1211"/>
    <cellStyle name="20% - Accent1 4 3 2 4 9" xfId="1212"/>
    <cellStyle name="20% - Accent1 4 3 2 5" xfId="1213"/>
    <cellStyle name="20% - Accent1 4 3 2 5 2" xfId="1214"/>
    <cellStyle name="20% - Accent1 4 3 2 5 2 2" xfId="1215"/>
    <cellStyle name="20% - Accent1 4 3 2 5 2 3" xfId="1216"/>
    <cellStyle name="20% - Accent1 4 3 2 5 3" xfId="1217"/>
    <cellStyle name="20% - Accent1 4 3 2 5 3 2" xfId="1218"/>
    <cellStyle name="20% - Accent1 4 3 2 5 3 3" xfId="1219"/>
    <cellStyle name="20% - Accent1 4 3 2 5 4" xfId="1220"/>
    <cellStyle name="20% - Accent1 4 3 2 5 4 2" xfId="1221"/>
    <cellStyle name="20% - Accent1 4 3 2 5 5" xfId="1222"/>
    <cellStyle name="20% - Accent1 4 3 2 5 6" xfId="1223"/>
    <cellStyle name="20% - Accent1 4 3 2 6" xfId="1224"/>
    <cellStyle name="20% - Accent1 4 3 2 6 2" xfId="1225"/>
    <cellStyle name="20% - Accent1 4 3 2 6 2 2" xfId="1226"/>
    <cellStyle name="20% - Accent1 4 3 2 6 2 3" xfId="1227"/>
    <cellStyle name="20% - Accent1 4 3 2 6 3" xfId="1228"/>
    <cellStyle name="20% - Accent1 4 3 2 6 3 2" xfId="1229"/>
    <cellStyle name="20% - Accent1 4 3 2 6 3 3" xfId="1230"/>
    <cellStyle name="20% - Accent1 4 3 2 6 4" xfId="1231"/>
    <cellStyle name="20% - Accent1 4 3 2 6 4 2" xfId="1232"/>
    <cellStyle name="20% - Accent1 4 3 2 6 5" xfId="1233"/>
    <cellStyle name="20% - Accent1 4 3 2 6 6" xfId="1234"/>
    <cellStyle name="20% - Accent1 4 3 2 7" xfId="1235"/>
    <cellStyle name="20% - Accent1 4 3 2 7 2" xfId="1236"/>
    <cellStyle name="20% - Accent1 4 3 2 7 2 2" xfId="1237"/>
    <cellStyle name="20% - Accent1 4 3 2 7 2 3" xfId="1238"/>
    <cellStyle name="20% - Accent1 4 3 2 7 3" xfId="1239"/>
    <cellStyle name="20% - Accent1 4 3 2 7 3 2" xfId="1240"/>
    <cellStyle name="20% - Accent1 4 3 2 7 4" xfId="1241"/>
    <cellStyle name="20% - Accent1 4 3 2 7 5" xfId="1242"/>
    <cellStyle name="20% - Accent1 4 3 2 8" xfId="1243"/>
    <cellStyle name="20% - Accent1 4 3 2 8 2" xfId="1244"/>
    <cellStyle name="20% - Accent1 4 3 2 8 3" xfId="1245"/>
    <cellStyle name="20% - Accent1 4 3 2 9" xfId="1246"/>
    <cellStyle name="20% - Accent1 4 3 2 9 2" xfId="1247"/>
    <cellStyle name="20% - Accent1 4 3 2 9 3" xfId="1248"/>
    <cellStyle name="20% - Accent1 4 3 3" xfId="1249"/>
    <cellStyle name="20% - Accent1 4 3 3 10" xfId="1250"/>
    <cellStyle name="20% - Accent1 4 3 3 2" xfId="1251"/>
    <cellStyle name="20% - Accent1 4 3 3 2 2" xfId="1252"/>
    <cellStyle name="20% - Accent1 4 3 3 2 2 2" xfId="1253"/>
    <cellStyle name="20% - Accent1 4 3 3 2 2 2 2" xfId="1254"/>
    <cellStyle name="20% - Accent1 4 3 3 2 2 2 3" xfId="1255"/>
    <cellStyle name="20% - Accent1 4 3 3 2 2 3" xfId="1256"/>
    <cellStyle name="20% - Accent1 4 3 3 2 2 3 2" xfId="1257"/>
    <cellStyle name="20% - Accent1 4 3 3 2 2 3 3" xfId="1258"/>
    <cellStyle name="20% - Accent1 4 3 3 2 2 4" xfId="1259"/>
    <cellStyle name="20% - Accent1 4 3 3 2 2 4 2" xfId="1260"/>
    <cellStyle name="20% - Accent1 4 3 3 2 2 5" xfId="1261"/>
    <cellStyle name="20% - Accent1 4 3 3 2 2 6" xfId="1262"/>
    <cellStyle name="20% - Accent1 4 3 3 2 3" xfId="1263"/>
    <cellStyle name="20% - Accent1 4 3 3 2 3 2" xfId="1264"/>
    <cellStyle name="20% - Accent1 4 3 3 2 3 2 2" xfId="1265"/>
    <cellStyle name="20% - Accent1 4 3 3 2 3 2 3" xfId="1266"/>
    <cellStyle name="20% - Accent1 4 3 3 2 3 3" xfId="1267"/>
    <cellStyle name="20% - Accent1 4 3 3 2 3 3 2" xfId="1268"/>
    <cellStyle name="20% - Accent1 4 3 3 2 3 3 3" xfId="1269"/>
    <cellStyle name="20% - Accent1 4 3 3 2 3 4" xfId="1270"/>
    <cellStyle name="20% - Accent1 4 3 3 2 3 4 2" xfId="1271"/>
    <cellStyle name="20% - Accent1 4 3 3 2 3 5" xfId="1272"/>
    <cellStyle name="20% - Accent1 4 3 3 2 3 6" xfId="1273"/>
    <cellStyle name="20% - Accent1 4 3 3 2 4" xfId="1274"/>
    <cellStyle name="20% - Accent1 4 3 3 2 4 2" xfId="1275"/>
    <cellStyle name="20% - Accent1 4 3 3 2 4 2 2" xfId="1276"/>
    <cellStyle name="20% - Accent1 4 3 3 2 4 2 3" xfId="1277"/>
    <cellStyle name="20% - Accent1 4 3 3 2 4 3" xfId="1278"/>
    <cellStyle name="20% - Accent1 4 3 3 2 4 3 2" xfId="1279"/>
    <cellStyle name="20% - Accent1 4 3 3 2 4 4" xfId="1280"/>
    <cellStyle name="20% - Accent1 4 3 3 2 4 5" xfId="1281"/>
    <cellStyle name="20% - Accent1 4 3 3 2 5" xfId="1282"/>
    <cellStyle name="20% - Accent1 4 3 3 2 5 2" xfId="1283"/>
    <cellStyle name="20% - Accent1 4 3 3 2 5 3" xfId="1284"/>
    <cellStyle name="20% - Accent1 4 3 3 2 6" xfId="1285"/>
    <cellStyle name="20% - Accent1 4 3 3 2 6 2" xfId="1286"/>
    <cellStyle name="20% - Accent1 4 3 3 2 6 3" xfId="1287"/>
    <cellStyle name="20% - Accent1 4 3 3 2 7" xfId="1288"/>
    <cellStyle name="20% - Accent1 4 3 3 2 7 2" xfId="1289"/>
    <cellStyle name="20% - Accent1 4 3 3 2 8" xfId="1290"/>
    <cellStyle name="20% - Accent1 4 3 3 2 9" xfId="1291"/>
    <cellStyle name="20% - Accent1 4 3 3 3" xfId="1292"/>
    <cellStyle name="20% - Accent1 4 3 3 3 2" xfId="1293"/>
    <cellStyle name="20% - Accent1 4 3 3 3 2 2" xfId="1294"/>
    <cellStyle name="20% - Accent1 4 3 3 3 2 3" xfId="1295"/>
    <cellStyle name="20% - Accent1 4 3 3 3 3" xfId="1296"/>
    <cellStyle name="20% - Accent1 4 3 3 3 3 2" xfId="1297"/>
    <cellStyle name="20% - Accent1 4 3 3 3 3 3" xfId="1298"/>
    <cellStyle name="20% - Accent1 4 3 3 3 4" xfId="1299"/>
    <cellStyle name="20% - Accent1 4 3 3 3 4 2" xfId="1300"/>
    <cellStyle name="20% - Accent1 4 3 3 3 5" xfId="1301"/>
    <cellStyle name="20% - Accent1 4 3 3 3 6" xfId="1302"/>
    <cellStyle name="20% - Accent1 4 3 3 4" xfId="1303"/>
    <cellStyle name="20% - Accent1 4 3 3 4 2" xfId="1304"/>
    <cellStyle name="20% - Accent1 4 3 3 4 2 2" xfId="1305"/>
    <cellStyle name="20% - Accent1 4 3 3 4 2 3" xfId="1306"/>
    <cellStyle name="20% - Accent1 4 3 3 4 3" xfId="1307"/>
    <cellStyle name="20% - Accent1 4 3 3 4 3 2" xfId="1308"/>
    <cellStyle name="20% - Accent1 4 3 3 4 3 3" xfId="1309"/>
    <cellStyle name="20% - Accent1 4 3 3 4 4" xfId="1310"/>
    <cellStyle name="20% - Accent1 4 3 3 4 4 2" xfId="1311"/>
    <cellStyle name="20% - Accent1 4 3 3 4 5" xfId="1312"/>
    <cellStyle name="20% - Accent1 4 3 3 4 6" xfId="1313"/>
    <cellStyle name="20% - Accent1 4 3 3 5" xfId="1314"/>
    <cellStyle name="20% - Accent1 4 3 3 5 2" xfId="1315"/>
    <cellStyle name="20% - Accent1 4 3 3 5 2 2" xfId="1316"/>
    <cellStyle name="20% - Accent1 4 3 3 5 2 3" xfId="1317"/>
    <cellStyle name="20% - Accent1 4 3 3 5 3" xfId="1318"/>
    <cellStyle name="20% - Accent1 4 3 3 5 3 2" xfId="1319"/>
    <cellStyle name="20% - Accent1 4 3 3 5 4" xfId="1320"/>
    <cellStyle name="20% - Accent1 4 3 3 5 5" xfId="1321"/>
    <cellStyle name="20% - Accent1 4 3 3 6" xfId="1322"/>
    <cellStyle name="20% - Accent1 4 3 3 6 2" xfId="1323"/>
    <cellStyle name="20% - Accent1 4 3 3 6 3" xfId="1324"/>
    <cellStyle name="20% - Accent1 4 3 3 7" xfId="1325"/>
    <cellStyle name="20% - Accent1 4 3 3 7 2" xfId="1326"/>
    <cellStyle name="20% - Accent1 4 3 3 7 3" xfId="1327"/>
    <cellStyle name="20% - Accent1 4 3 3 8" xfId="1328"/>
    <cellStyle name="20% - Accent1 4 3 3 8 2" xfId="1329"/>
    <cellStyle name="20% - Accent1 4 3 3 9" xfId="1330"/>
    <cellStyle name="20% - Accent1 4 3 4" xfId="1331"/>
    <cellStyle name="20% - Accent1 4 3 4 2" xfId="1332"/>
    <cellStyle name="20% - Accent1 4 3 4 2 2" xfId="1333"/>
    <cellStyle name="20% - Accent1 4 3 4 2 2 2" xfId="1334"/>
    <cellStyle name="20% - Accent1 4 3 4 2 2 3" xfId="1335"/>
    <cellStyle name="20% - Accent1 4 3 4 2 3" xfId="1336"/>
    <cellStyle name="20% - Accent1 4 3 4 2 3 2" xfId="1337"/>
    <cellStyle name="20% - Accent1 4 3 4 2 3 3" xfId="1338"/>
    <cellStyle name="20% - Accent1 4 3 4 2 4" xfId="1339"/>
    <cellStyle name="20% - Accent1 4 3 4 2 4 2" xfId="1340"/>
    <cellStyle name="20% - Accent1 4 3 4 2 5" xfId="1341"/>
    <cellStyle name="20% - Accent1 4 3 4 2 6" xfId="1342"/>
    <cellStyle name="20% - Accent1 4 3 4 3" xfId="1343"/>
    <cellStyle name="20% - Accent1 4 3 4 3 2" xfId="1344"/>
    <cellStyle name="20% - Accent1 4 3 4 3 2 2" xfId="1345"/>
    <cellStyle name="20% - Accent1 4 3 4 3 2 3" xfId="1346"/>
    <cellStyle name="20% - Accent1 4 3 4 3 3" xfId="1347"/>
    <cellStyle name="20% - Accent1 4 3 4 3 3 2" xfId="1348"/>
    <cellStyle name="20% - Accent1 4 3 4 3 3 3" xfId="1349"/>
    <cellStyle name="20% - Accent1 4 3 4 3 4" xfId="1350"/>
    <cellStyle name="20% - Accent1 4 3 4 3 4 2" xfId="1351"/>
    <cellStyle name="20% - Accent1 4 3 4 3 5" xfId="1352"/>
    <cellStyle name="20% - Accent1 4 3 4 3 6" xfId="1353"/>
    <cellStyle name="20% - Accent1 4 3 4 4" xfId="1354"/>
    <cellStyle name="20% - Accent1 4 3 4 4 2" xfId="1355"/>
    <cellStyle name="20% - Accent1 4 3 4 4 2 2" xfId="1356"/>
    <cellStyle name="20% - Accent1 4 3 4 4 2 3" xfId="1357"/>
    <cellStyle name="20% - Accent1 4 3 4 4 3" xfId="1358"/>
    <cellStyle name="20% - Accent1 4 3 4 4 3 2" xfId="1359"/>
    <cellStyle name="20% - Accent1 4 3 4 4 4" xfId="1360"/>
    <cellStyle name="20% - Accent1 4 3 4 4 5" xfId="1361"/>
    <cellStyle name="20% - Accent1 4 3 4 5" xfId="1362"/>
    <cellStyle name="20% - Accent1 4 3 4 5 2" xfId="1363"/>
    <cellStyle name="20% - Accent1 4 3 4 5 3" xfId="1364"/>
    <cellStyle name="20% - Accent1 4 3 4 6" xfId="1365"/>
    <cellStyle name="20% - Accent1 4 3 4 6 2" xfId="1366"/>
    <cellStyle name="20% - Accent1 4 3 4 6 3" xfId="1367"/>
    <cellStyle name="20% - Accent1 4 3 4 7" xfId="1368"/>
    <cellStyle name="20% - Accent1 4 3 4 7 2" xfId="1369"/>
    <cellStyle name="20% - Accent1 4 3 4 8" xfId="1370"/>
    <cellStyle name="20% - Accent1 4 3 4 9" xfId="1371"/>
    <cellStyle name="20% - Accent1 4 3 5" xfId="1372"/>
    <cellStyle name="20% - Accent1 4 3 5 2" xfId="1373"/>
    <cellStyle name="20% - Accent1 4 3 5 2 2" xfId="1374"/>
    <cellStyle name="20% - Accent1 4 3 5 2 2 2" xfId="1375"/>
    <cellStyle name="20% - Accent1 4 3 5 2 2 3" xfId="1376"/>
    <cellStyle name="20% - Accent1 4 3 5 2 3" xfId="1377"/>
    <cellStyle name="20% - Accent1 4 3 5 2 3 2" xfId="1378"/>
    <cellStyle name="20% - Accent1 4 3 5 2 3 3" xfId="1379"/>
    <cellStyle name="20% - Accent1 4 3 5 2 4" xfId="1380"/>
    <cellStyle name="20% - Accent1 4 3 5 2 4 2" xfId="1381"/>
    <cellStyle name="20% - Accent1 4 3 5 2 5" xfId="1382"/>
    <cellStyle name="20% - Accent1 4 3 5 2 6" xfId="1383"/>
    <cellStyle name="20% - Accent1 4 3 5 3" xfId="1384"/>
    <cellStyle name="20% - Accent1 4 3 5 3 2" xfId="1385"/>
    <cellStyle name="20% - Accent1 4 3 5 3 2 2" xfId="1386"/>
    <cellStyle name="20% - Accent1 4 3 5 3 2 3" xfId="1387"/>
    <cellStyle name="20% - Accent1 4 3 5 3 3" xfId="1388"/>
    <cellStyle name="20% - Accent1 4 3 5 3 3 2" xfId="1389"/>
    <cellStyle name="20% - Accent1 4 3 5 3 3 3" xfId="1390"/>
    <cellStyle name="20% - Accent1 4 3 5 3 4" xfId="1391"/>
    <cellStyle name="20% - Accent1 4 3 5 3 4 2" xfId="1392"/>
    <cellStyle name="20% - Accent1 4 3 5 3 5" xfId="1393"/>
    <cellStyle name="20% - Accent1 4 3 5 3 6" xfId="1394"/>
    <cellStyle name="20% - Accent1 4 3 5 4" xfId="1395"/>
    <cellStyle name="20% - Accent1 4 3 5 4 2" xfId="1396"/>
    <cellStyle name="20% - Accent1 4 3 5 4 2 2" xfId="1397"/>
    <cellStyle name="20% - Accent1 4 3 5 4 2 3" xfId="1398"/>
    <cellStyle name="20% - Accent1 4 3 5 4 3" xfId="1399"/>
    <cellStyle name="20% - Accent1 4 3 5 4 3 2" xfId="1400"/>
    <cellStyle name="20% - Accent1 4 3 5 4 4" xfId="1401"/>
    <cellStyle name="20% - Accent1 4 3 5 4 5" xfId="1402"/>
    <cellStyle name="20% - Accent1 4 3 5 5" xfId="1403"/>
    <cellStyle name="20% - Accent1 4 3 5 5 2" xfId="1404"/>
    <cellStyle name="20% - Accent1 4 3 5 5 3" xfId="1405"/>
    <cellStyle name="20% - Accent1 4 3 5 6" xfId="1406"/>
    <cellStyle name="20% - Accent1 4 3 5 6 2" xfId="1407"/>
    <cellStyle name="20% - Accent1 4 3 5 6 3" xfId="1408"/>
    <cellStyle name="20% - Accent1 4 3 5 7" xfId="1409"/>
    <cellStyle name="20% - Accent1 4 3 5 7 2" xfId="1410"/>
    <cellStyle name="20% - Accent1 4 3 5 8" xfId="1411"/>
    <cellStyle name="20% - Accent1 4 3 5 9" xfId="1412"/>
    <cellStyle name="20% - Accent1 4 3 6" xfId="1413"/>
    <cellStyle name="20% - Accent1 4 3 6 2" xfId="1414"/>
    <cellStyle name="20% - Accent1 4 3 6 2 2" xfId="1415"/>
    <cellStyle name="20% - Accent1 4 3 6 2 3" xfId="1416"/>
    <cellStyle name="20% - Accent1 4 3 6 3" xfId="1417"/>
    <cellStyle name="20% - Accent1 4 3 6 3 2" xfId="1418"/>
    <cellStyle name="20% - Accent1 4 3 6 3 3" xfId="1419"/>
    <cellStyle name="20% - Accent1 4 3 6 4" xfId="1420"/>
    <cellStyle name="20% - Accent1 4 3 6 4 2" xfId="1421"/>
    <cellStyle name="20% - Accent1 4 3 6 5" xfId="1422"/>
    <cellStyle name="20% - Accent1 4 3 6 6" xfId="1423"/>
    <cellStyle name="20% - Accent1 4 3 7" xfId="1424"/>
    <cellStyle name="20% - Accent1 4 3 7 2" xfId="1425"/>
    <cellStyle name="20% - Accent1 4 3 7 2 2" xfId="1426"/>
    <cellStyle name="20% - Accent1 4 3 7 2 3" xfId="1427"/>
    <cellStyle name="20% - Accent1 4 3 7 3" xfId="1428"/>
    <cellStyle name="20% - Accent1 4 3 7 3 2" xfId="1429"/>
    <cellStyle name="20% - Accent1 4 3 7 3 3" xfId="1430"/>
    <cellStyle name="20% - Accent1 4 3 7 4" xfId="1431"/>
    <cellStyle name="20% - Accent1 4 3 7 4 2" xfId="1432"/>
    <cellStyle name="20% - Accent1 4 3 7 5" xfId="1433"/>
    <cellStyle name="20% - Accent1 4 3 7 6" xfId="1434"/>
    <cellStyle name="20% - Accent1 4 3 8" xfId="1435"/>
    <cellStyle name="20% - Accent1 4 3 8 2" xfId="1436"/>
    <cellStyle name="20% - Accent1 4 3 8 2 2" xfId="1437"/>
    <cellStyle name="20% - Accent1 4 3 8 2 3" xfId="1438"/>
    <cellStyle name="20% - Accent1 4 3 8 3" xfId="1439"/>
    <cellStyle name="20% - Accent1 4 3 8 3 2" xfId="1440"/>
    <cellStyle name="20% - Accent1 4 3 8 4" xfId="1441"/>
    <cellStyle name="20% - Accent1 4 3 8 5" xfId="1442"/>
    <cellStyle name="20% - Accent1 4 3 9" xfId="1443"/>
    <cellStyle name="20% - Accent1 4 3 9 2" xfId="1444"/>
    <cellStyle name="20% - Accent1 4 3 9 3" xfId="1445"/>
    <cellStyle name="20% - Accent1 4 4" xfId="1446"/>
    <cellStyle name="20% - Accent1 4 4 10" xfId="1447"/>
    <cellStyle name="20% - Accent1 4 4 10 2" xfId="1448"/>
    <cellStyle name="20% - Accent1 4 4 11" xfId="1449"/>
    <cellStyle name="20% - Accent1 4 4 12" xfId="1450"/>
    <cellStyle name="20% - Accent1 4 4 2" xfId="1451"/>
    <cellStyle name="20% - Accent1 4 4 2 10" xfId="1452"/>
    <cellStyle name="20% - Accent1 4 4 2 2" xfId="1453"/>
    <cellStyle name="20% - Accent1 4 4 2 2 2" xfId="1454"/>
    <cellStyle name="20% - Accent1 4 4 2 2 2 2" xfId="1455"/>
    <cellStyle name="20% - Accent1 4 4 2 2 2 2 2" xfId="1456"/>
    <cellStyle name="20% - Accent1 4 4 2 2 2 2 3" xfId="1457"/>
    <cellStyle name="20% - Accent1 4 4 2 2 2 3" xfId="1458"/>
    <cellStyle name="20% - Accent1 4 4 2 2 2 3 2" xfId="1459"/>
    <cellStyle name="20% - Accent1 4 4 2 2 2 3 3" xfId="1460"/>
    <cellStyle name="20% - Accent1 4 4 2 2 2 4" xfId="1461"/>
    <cellStyle name="20% - Accent1 4 4 2 2 2 4 2" xfId="1462"/>
    <cellStyle name="20% - Accent1 4 4 2 2 2 5" xfId="1463"/>
    <cellStyle name="20% - Accent1 4 4 2 2 2 6" xfId="1464"/>
    <cellStyle name="20% - Accent1 4 4 2 2 3" xfId="1465"/>
    <cellStyle name="20% - Accent1 4 4 2 2 3 2" xfId="1466"/>
    <cellStyle name="20% - Accent1 4 4 2 2 3 2 2" xfId="1467"/>
    <cellStyle name="20% - Accent1 4 4 2 2 3 2 3" xfId="1468"/>
    <cellStyle name="20% - Accent1 4 4 2 2 3 3" xfId="1469"/>
    <cellStyle name="20% - Accent1 4 4 2 2 3 3 2" xfId="1470"/>
    <cellStyle name="20% - Accent1 4 4 2 2 3 3 3" xfId="1471"/>
    <cellStyle name="20% - Accent1 4 4 2 2 3 4" xfId="1472"/>
    <cellStyle name="20% - Accent1 4 4 2 2 3 4 2" xfId="1473"/>
    <cellStyle name="20% - Accent1 4 4 2 2 3 5" xfId="1474"/>
    <cellStyle name="20% - Accent1 4 4 2 2 3 6" xfId="1475"/>
    <cellStyle name="20% - Accent1 4 4 2 2 4" xfId="1476"/>
    <cellStyle name="20% - Accent1 4 4 2 2 4 2" xfId="1477"/>
    <cellStyle name="20% - Accent1 4 4 2 2 4 2 2" xfId="1478"/>
    <cellStyle name="20% - Accent1 4 4 2 2 4 2 3" xfId="1479"/>
    <cellStyle name="20% - Accent1 4 4 2 2 4 3" xfId="1480"/>
    <cellStyle name="20% - Accent1 4 4 2 2 4 3 2" xfId="1481"/>
    <cellStyle name="20% - Accent1 4 4 2 2 4 4" xfId="1482"/>
    <cellStyle name="20% - Accent1 4 4 2 2 4 5" xfId="1483"/>
    <cellStyle name="20% - Accent1 4 4 2 2 5" xfId="1484"/>
    <cellStyle name="20% - Accent1 4 4 2 2 5 2" xfId="1485"/>
    <cellStyle name="20% - Accent1 4 4 2 2 5 3" xfId="1486"/>
    <cellStyle name="20% - Accent1 4 4 2 2 6" xfId="1487"/>
    <cellStyle name="20% - Accent1 4 4 2 2 6 2" xfId="1488"/>
    <cellStyle name="20% - Accent1 4 4 2 2 6 3" xfId="1489"/>
    <cellStyle name="20% - Accent1 4 4 2 2 7" xfId="1490"/>
    <cellStyle name="20% - Accent1 4 4 2 2 7 2" xfId="1491"/>
    <cellStyle name="20% - Accent1 4 4 2 2 8" xfId="1492"/>
    <cellStyle name="20% - Accent1 4 4 2 2 9" xfId="1493"/>
    <cellStyle name="20% - Accent1 4 4 2 3" xfId="1494"/>
    <cellStyle name="20% - Accent1 4 4 2 3 2" xfId="1495"/>
    <cellStyle name="20% - Accent1 4 4 2 3 2 2" xfId="1496"/>
    <cellStyle name="20% - Accent1 4 4 2 3 2 3" xfId="1497"/>
    <cellStyle name="20% - Accent1 4 4 2 3 3" xfId="1498"/>
    <cellStyle name="20% - Accent1 4 4 2 3 3 2" xfId="1499"/>
    <cellStyle name="20% - Accent1 4 4 2 3 3 3" xfId="1500"/>
    <cellStyle name="20% - Accent1 4 4 2 3 4" xfId="1501"/>
    <cellStyle name="20% - Accent1 4 4 2 3 4 2" xfId="1502"/>
    <cellStyle name="20% - Accent1 4 4 2 3 5" xfId="1503"/>
    <cellStyle name="20% - Accent1 4 4 2 3 6" xfId="1504"/>
    <cellStyle name="20% - Accent1 4 4 2 4" xfId="1505"/>
    <cellStyle name="20% - Accent1 4 4 2 4 2" xfId="1506"/>
    <cellStyle name="20% - Accent1 4 4 2 4 2 2" xfId="1507"/>
    <cellStyle name="20% - Accent1 4 4 2 4 2 3" xfId="1508"/>
    <cellStyle name="20% - Accent1 4 4 2 4 3" xfId="1509"/>
    <cellStyle name="20% - Accent1 4 4 2 4 3 2" xfId="1510"/>
    <cellStyle name="20% - Accent1 4 4 2 4 3 3" xfId="1511"/>
    <cellStyle name="20% - Accent1 4 4 2 4 4" xfId="1512"/>
    <cellStyle name="20% - Accent1 4 4 2 4 4 2" xfId="1513"/>
    <cellStyle name="20% - Accent1 4 4 2 4 5" xfId="1514"/>
    <cellStyle name="20% - Accent1 4 4 2 4 6" xfId="1515"/>
    <cellStyle name="20% - Accent1 4 4 2 5" xfId="1516"/>
    <cellStyle name="20% - Accent1 4 4 2 5 2" xfId="1517"/>
    <cellStyle name="20% - Accent1 4 4 2 5 2 2" xfId="1518"/>
    <cellStyle name="20% - Accent1 4 4 2 5 2 3" xfId="1519"/>
    <cellStyle name="20% - Accent1 4 4 2 5 3" xfId="1520"/>
    <cellStyle name="20% - Accent1 4 4 2 5 3 2" xfId="1521"/>
    <cellStyle name="20% - Accent1 4 4 2 5 4" xfId="1522"/>
    <cellStyle name="20% - Accent1 4 4 2 5 5" xfId="1523"/>
    <cellStyle name="20% - Accent1 4 4 2 6" xfId="1524"/>
    <cellStyle name="20% - Accent1 4 4 2 6 2" xfId="1525"/>
    <cellStyle name="20% - Accent1 4 4 2 6 3" xfId="1526"/>
    <cellStyle name="20% - Accent1 4 4 2 7" xfId="1527"/>
    <cellStyle name="20% - Accent1 4 4 2 7 2" xfId="1528"/>
    <cellStyle name="20% - Accent1 4 4 2 7 3" xfId="1529"/>
    <cellStyle name="20% - Accent1 4 4 2 8" xfId="1530"/>
    <cellStyle name="20% - Accent1 4 4 2 8 2" xfId="1531"/>
    <cellStyle name="20% - Accent1 4 4 2 9" xfId="1532"/>
    <cellStyle name="20% - Accent1 4 4 3" xfId="1533"/>
    <cellStyle name="20% - Accent1 4 4 3 2" xfId="1534"/>
    <cellStyle name="20% - Accent1 4 4 3 2 2" xfId="1535"/>
    <cellStyle name="20% - Accent1 4 4 3 2 2 2" xfId="1536"/>
    <cellStyle name="20% - Accent1 4 4 3 2 2 3" xfId="1537"/>
    <cellStyle name="20% - Accent1 4 4 3 2 3" xfId="1538"/>
    <cellStyle name="20% - Accent1 4 4 3 2 3 2" xfId="1539"/>
    <cellStyle name="20% - Accent1 4 4 3 2 3 3" xfId="1540"/>
    <cellStyle name="20% - Accent1 4 4 3 2 4" xfId="1541"/>
    <cellStyle name="20% - Accent1 4 4 3 2 4 2" xfId="1542"/>
    <cellStyle name="20% - Accent1 4 4 3 2 5" xfId="1543"/>
    <cellStyle name="20% - Accent1 4 4 3 2 6" xfId="1544"/>
    <cellStyle name="20% - Accent1 4 4 3 3" xfId="1545"/>
    <cellStyle name="20% - Accent1 4 4 3 3 2" xfId="1546"/>
    <cellStyle name="20% - Accent1 4 4 3 3 2 2" xfId="1547"/>
    <cellStyle name="20% - Accent1 4 4 3 3 2 3" xfId="1548"/>
    <cellStyle name="20% - Accent1 4 4 3 3 3" xfId="1549"/>
    <cellStyle name="20% - Accent1 4 4 3 3 3 2" xfId="1550"/>
    <cellStyle name="20% - Accent1 4 4 3 3 3 3" xfId="1551"/>
    <cellStyle name="20% - Accent1 4 4 3 3 4" xfId="1552"/>
    <cellStyle name="20% - Accent1 4 4 3 3 4 2" xfId="1553"/>
    <cellStyle name="20% - Accent1 4 4 3 3 5" xfId="1554"/>
    <cellStyle name="20% - Accent1 4 4 3 3 6" xfId="1555"/>
    <cellStyle name="20% - Accent1 4 4 3 4" xfId="1556"/>
    <cellStyle name="20% - Accent1 4 4 3 4 2" xfId="1557"/>
    <cellStyle name="20% - Accent1 4 4 3 4 2 2" xfId="1558"/>
    <cellStyle name="20% - Accent1 4 4 3 4 2 3" xfId="1559"/>
    <cellStyle name="20% - Accent1 4 4 3 4 3" xfId="1560"/>
    <cellStyle name="20% - Accent1 4 4 3 4 3 2" xfId="1561"/>
    <cellStyle name="20% - Accent1 4 4 3 4 4" xfId="1562"/>
    <cellStyle name="20% - Accent1 4 4 3 4 5" xfId="1563"/>
    <cellStyle name="20% - Accent1 4 4 3 5" xfId="1564"/>
    <cellStyle name="20% - Accent1 4 4 3 5 2" xfId="1565"/>
    <cellStyle name="20% - Accent1 4 4 3 5 3" xfId="1566"/>
    <cellStyle name="20% - Accent1 4 4 3 6" xfId="1567"/>
    <cellStyle name="20% - Accent1 4 4 3 6 2" xfId="1568"/>
    <cellStyle name="20% - Accent1 4 4 3 6 3" xfId="1569"/>
    <cellStyle name="20% - Accent1 4 4 3 7" xfId="1570"/>
    <cellStyle name="20% - Accent1 4 4 3 7 2" xfId="1571"/>
    <cellStyle name="20% - Accent1 4 4 3 8" xfId="1572"/>
    <cellStyle name="20% - Accent1 4 4 3 9" xfId="1573"/>
    <cellStyle name="20% - Accent1 4 4 4" xfId="1574"/>
    <cellStyle name="20% - Accent1 4 4 4 2" xfId="1575"/>
    <cellStyle name="20% - Accent1 4 4 4 2 2" xfId="1576"/>
    <cellStyle name="20% - Accent1 4 4 4 2 2 2" xfId="1577"/>
    <cellStyle name="20% - Accent1 4 4 4 2 2 3" xfId="1578"/>
    <cellStyle name="20% - Accent1 4 4 4 2 3" xfId="1579"/>
    <cellStyle name="20% - Accent1 4 4 4 2 3 2" xfId="1580"/>
    <cellStyle name="20% - Accent1 4 4 4 2 3 3" xfId="1581"/>
    <cellStyle name="20% - Accent1 4 4 4 2 4" xfId="1582"/>
    <cellStyle name="20% - Accent1 4 4 4 2 4 2" xfId="1583"/>
    <cellStyle name="20% - Accent1 4 4 4 2 5" xfId="1584"/>
    <cellStyle name="20% - Accent1 4 4 4 2 6" xfId="1585"/>
    <cellStyle name="20% - Accent1 4 4 4 3" xfId="1586"/>
    <cellStyle name="20% - Accent1 4 4 4 3 2" xfId="1587"/>
    <cellStyle name="20% - Accent1 4 4 4 3 2 2" xfId="1588"/>
    <cellStyle name="20% - Accent1 4 4 4 3 2 3" xfId="1589"/>
    <cellStyle name="20% - Accent1 4 4 4 3 3" xfId="1590"/>
    <cellStyle name="20% - Accent1 4 4 4 3 3 2" xfId="1591"/>
    <cellStyle name="20% - Accent1 4 4 4 3 3 3" xfId="1592"/>
    <cellStyle name="20% - Accent1 4 4 4 3 4" xfId="1593"/>
    <cellStyle name="20% - Accent1 4 4 4 3 4 2" xfId="1594"/>
    <cellStyle name="20% - Accent1 4 4 4 3 5" xfId="1595"/>
    <cellStyle name="20% - Accent1 4 4 4 3 6" xfId="1596"/>
    <cellStyle name="20% - Accent1 4 4 4 4" xfId="1597"/>
    <cellStyle name="20% - Accent1 4 4 4 4 2" xfId="1598"/>
    <cellStyle name="20% - Accent1 4 4 4 4 2 2" xfId="1599"/>
    <cellStyle name="20% - Accent1 4 4 4 4 2 3" xfId="1600"/>
    <cellStyle name="20% - Accent1 4 4 4 4 3" xfId="1601"/>
    <cellStyle name="20% - Accent1 4 4 4 4 3 2" xfId="1602"/>
    <cellStyle name="20% - Accent1 4 4 4 4 4" xfId="1603"/>
    <cellStyle name="20% - Accent1 4 4 4 4 5" xfId="1604"/>
    <cellStyle name="20% - Accent1 4 4 4 5" xfId="1605"/>
    <cellStyle name="20% - Accent1 4 4 4 5 2" xfId="1606"/>
    <cellStyle name="20% - Accent1 4 4 4 5 3" xfId="1607"/>
    <cellStyle name="20% - Accent1 4 4 4 6" xfId="1608"/>
    <cellStyle name="20% - Accent1 4 4 4 6 2" xfId="1609"/>
    <cellStyle name="20% - Accent1 4 4 4 6 3" xfId="1610"/>
    <cellStyle name="20% - Accent1 4 4 4 7" xfId="1611"/>
    <cellStyle name="20% - Accent1 4 4 4 7 2" xfId="1612"/>
    <cellStyle name="20% - Accent1 4 4 4 8" xfId="1613"/>
    <cellStyle name="20% - Accent1 4 4 4 9" xfId="1614"/>
    <cellStyle name="20% - Accent1 4 4 5" xfId="1615"/>
    <cellStyle name="20% - Accent1 4 4 5 2" xfId="1616"/>
    <cellStyle name="20% - Accent1 4 4 5 2 2" xfId="1617"/>
    <cellStyle name="20% - Accent1 4 4 5 2 3" xfId="1618"/>
    <cellStyle name="20% - Accent1 4 4 5 3" xfId="1619"/>
    <cellStyle name="20% - Accent1 4 4 5 3 2" xfId="1620"/>
    <cellStyle name="20% - Accent1 4 4 5 3 3" xfId="1621"/>
    <cellStyle name="20% - Accent1 4 4 5 4" xfId="1622"/>
    <cellStyle name="20% - Accent1 4 4 5 4 2" xfId="1623"/>
    <cellStyle name="20% - Accent1 4 4 5 5" xfId="1624"/>
    <cellStyle name="20% - Accent1 4 4 5 6" xfId="1625"/>
    <cellStyle name="20% - Accent1 4 4 6" xfId="1626"/>
    <cellStyle name="20% - Accent1 4 4 6 2" xfId="1627"/>
    <cellStyle name="20% - Accent1 4 4 6 2 2" xfId="1628"/>
    <cellStyle name="20% - Accent1 4 4 6 2 3" xfId="1629"/>
    <cellStyle name="20% - Accent1 4 4 6 3" xfId="1630"/>
    <cellStyle name="20% - Accent1 4 4 6 3 2" xfId="1631"/>
    <cellStyle name="20% - Accent1 4 4 6 3 3" xfId="1632"/>
    <cellStyle name="20% - Accent1 4 4 6 4" xfId="1633"/>
    <cellStyle name="20% - Accent1 4 4 6 4 2" xfId="1634"/>
    <cellStyle name="20% - Accent1 4 4 6 5" xfId="1635"/>
    <cellStyle name="20% - Accent1 4 4 6 6" xfId="1636"/>
    <cellStyle name="20% - Accent1 4 4 7" xfId="1637"/>
    <cellStyle name="20% - Accent1 4 4 7 2" xfId="1638"/>
    <cellStyle name="20% - Accent1 4 4 7 2 2" xfId="1639"/>
    <cellStyle name="20% - Accent1 4 4 7 2 3" xfId="1640"/>
    <cellStyle name="20% - Accent1 4 4 7 3" xfId="1641"/>
    <cellStyle name="20% - Accent1 4 4 7 3 2" xfId="1642"/>
    <cellStyle name="20% - Accent1 4 4 7 4" xfId="1643"/>
    <cellStyle name="20% - Accent1 4 4 7 5" xfId="1644"/>
    <cellStyle name="20% - Accent1 4 4 8" xfId="1645"/>
    <cellStyle name="20% - Accent1 4 4 8 2" xfId="1646"/>
    <cellStyle name="20% - Accent1 4 4 8 3" xfId="1647"/>
    <cellStyle name="20% - Accent1 4 4 9" xfId="1648"/>
    <cellStyle name="20% - Accent1 4 4 9 2" xfId="1649"/>
    <cellStyle name="20% - Accent1 4 4 9 3" xfId="1650"/>
    <cellStyle name="20% - Accent1 4 5" xfId="1651"/>
    <cellStyle name="20% - Accent1 4 5 10" xfId="1652"/>
    <cellStyle name="20% - Accent1 4 5 2" xfId="1653"/>
    <cellStyle name="20% - Accent1 4 5 2 2" xfId="1654"/>
    <cellStyle name="20% - Accent1 4 5 2 2 2" xfId="1655"/>
    <cellStyle name="20% - Accent1 4 5 2 2 2 2" xfId="1656"/>
    <cellStyle name="20% - Accent1 4 5 2 2 2 3" xfId="1657"/>
    <cellStyle name="20% - Accent1 4 5 2 2 3" xfId="1658"/>
    <cellStyle name="20% - Accent1 4 5 2 2 3 2" xfId="1659"/>
    <cellStyle name="20% - Accent1 4 5 2 2 3 3" xfId="1660"/>
    <cellStyle name="20% - Accent1 4 5 2 2 4" xfId="1661"/>
    <cellStyle name="20% - Accent1 4 5 2 2 4 2" xfId="1662"/>
    <cellStyle name="20% - Accent1 4 5 2 2 5" xfId="1663"/>
    <cellStyle name="20% - Accent1 4 5 2 2 6" xfId="1664"/>
    <cellStyle name="20% - Accent1 4 5 2 3" xfId="1665"/>
    <cellStyle name="20% - Accent1 4 5 2 3 2" xfId="1666"/>
    <cellStyle name="20% - Accent1 4 5 2 3 2 2" xfId="1667"/>
    <cellStyle name="20% - Accent1 4 5 2 3 2 3" xfId="1668"/>
    <cellStyle name="20% - Accent1 4 5 2 3 3" xfId="1669"/>
    <cellStyle name="20% - Accent1 4 5 2 3 3 2" xfId="1670"/>
    <cellStyle name="20% - Accent1 4 5 2 3 3 3" xfId="1671"/>
    <cellStyle name="20% - Accent1 4 5 2 3 4" xfId="1672"/>
    <cellStyle name="20% - Accent1 4 5 2 3 4 2" xfId="1673"/>
    <cellStyle name="20% - Accent1 4 5 2 3 5" xfId="1674"/>
    <cellStyle name="20% - Accent1 4 5 2 3 6" xfId="1675"/>
    <cellStyle name="20% - Accent1 4 5 2 4" xfId="1676"/>
    <cellStyle name="20% - Accent1 4 5 2 4 2" xfId="1677"/>
    <cellStyle name="20% - Accent1 4 5 2 4 2 2" xfId="1678"/>
    <cellStyle name="20% - Accent1 4 5 2 4 2 3" xfId="1679"/>
    <cellStyle name="20% - Accent1 4 5 2 4 3" xfId="1680"/>
    <cellStyle name="20% - Accent1 4 5 2 4 3 2" xfId="1681"/>
    <cellStyle name="20% - Accent1 4 5 2 4 4" xfId="1682"/>
    <cellStyle name="20% - Accent1 4 5 2 4 5" xfId="1683"/>
    <cellStyle name="20% - Accent1 4 5 2 5" xfId="1684"/>
    <cellStyle name="20% - Accent1 4 5 2 5 2" xfId="1685"/>
    <cellStyle name="20% - Accent1 4 5 2 5 3" xfId="1686"/>
    <cellStyle name="20% - Accent1 4 5 2 6" xfId="1687"/>
    <cellStyle name="20% - Accent1 4 5 2 6 2" xfId="1688"/>
    <cellStyle name="20% - Accent1 4 5 2 6 3" xfId="1689"/>
    <cellStyle name="20% - Accent1 4 5 2 7" xfId="1690"/>
    <cellStyle name="20% - Accent1 4 5 2 7 2" xfId="1691"/>
    <cellStyle name="20% - Accent1 4 5 2 8" xfId="1692"/>
    <cellStyle name="20% - Accent1 4 5 2 9" xfId="1693"/>
    <cellStyle name="20% - Accent1 4 5 3" xfId="1694"/>
    <cellStyle name="20% - Accent1 4 5 3 2" xfId="1695"/>
    <cellStyle name="20% - Accent1 4 5 3 2 2" xfId="1696"/>
    <cellStyle name="20% - Accent1 4 5 3 2 3" xfId="1697"/>
    <cellStyle name="20% - Accent1 4 5 3 3" xfId="1698"/>
    <cellStyle name="20% - Accent1 4 5 3 3 2" xfId="1699"/>
    <cellStyle name="20% - Accent1 4 5 3 3 3" xfId="1700"/>
    <cellStyle name="20% - Accent1 4 5 3 4" xfId="1701"/>
    <cellStyle name="20% - Accent1 4 5 3 4 2" xfId="1702"/>
    <cellStyle name="20% - Accent1 4 5 3 5" xfId="1703"/>
    <cellStyle name="20% - Accent1 4 5 3 6" xfId="1704"/>
    <cellStyle name="20% - Accent1 4 5 4" xfId="1705"/>
    <cellStyle name="20% - Accent1 4 5 4 2" xfId="1706"/>
    <cellStyle name="20% - Accent1 4 5 4 2 2" xfId="1707"/>
    <cellStyle name="20% - Accent1 4 5 4 2 3" xfId="1708"/>
    <cellStyle name="20% - Accent1 4 5 4 3" xfId="1709"/>
    <cellStyle name="20% - Accent1 4 5 4 3 2" xfId="1710"/>
    <cellStyle name="20% - Accent1 4 5 4 3 3" xfId="1711"/>
    <cellStyle name="20% - Accent1 4 5 4 4" xfId="1712"/>
    <cellStyle name="20% - Accent1 4 5 4 4 2" xfId="1713"/>
    <cellStyle name="20% - Accent1 4 5 4 5" xfId="1714"/>
    <cellStyle name="20% - Accent1 4 5 4 6" xfId="1715"/>
    <cellStyle name="20% - Accent1 4 5 5" xfId="1716"/>
    <cellStyle name="20% - Accent1 4 5 5 2" xfId="1717"/>
    <cellStyle name="20% - Accent1 4 5 5 2 2" xfId="1718"/>
    <cellStyle name="20% - Accent1 4 5 5 2 3" xfId="1719"/>
    <cellStyle name="20% - Accent1 4 5 5 3" xfId="1720"/>
    <cellStyle name="20% - Accent1 4 5 5 3 2" xfId="1721"/>
    <cellStyle name="20% - Accent1 4 5 5 4" xfId="1722"/>
    <cellStyle name="20% - Accent1 4 5 5 5" xfId="1723"/>
    <cellStyle name="20% - Accent1 4 5 6" xfId="1724"/>
    <cellStyle name="20% - Accent1 4 5 6 2" xfId="1725"/>
    <cellStyle name="20% - Accent1 4 5 6 3" xfId="1726"/>
    <cellStyle name="20% - Accent1 4 5 7" xfId="1727"/>
    <cellStyle name="20% - Accent1 4 5 7 2" xfId="1728"/>
    <cellStyle name="20% - Accent1 4 5 7 3" xfId="1729"/>
    <cellStyle name="20% - Accent1 4 5 8" xfId="1730"/>
    <cellStyle name="20% - Accent1 4 5 8 2" xfId="1731"/>
    <cellStyle name="20% - Accent1 4 5 9" xfId="1732"/>
    <cellStyle name="20% - Accent1 4 6" xfId="1733"/>
    <cellStyle name="20% - Accent1 4 6 2" xfId="1734"/>
    <cellStyle name="20% - Accent1 4 6 2 2" xfId="1735"/>
    <cellStyle name="20% - Accent1 4 6 2 2 2" xfId="1736"/>
    <cellStyle name="20% - Accent1 4 6 2 2 3" xfId="1737"/>
    <cellStyle name="20% - Accent1 4 6 2 3" xfId="1738"/>
    <cellStyle name="20% - Accent1 4 6 2 3 2" xfId="1739"/>
    <cellStyle name="20% - Accent1 4 6 2 3 3" xfId="1740"/>
    <cellStyle name="20% - Accent1 4 6 2 4" xfId="1741"/>
    <cellStyle name="20% - Accent1 4 6 2 4 2" xfId="1742"/>
    <cellStyle name="20% - Accent1 4 6 2 5" xfId="1743"/>
    <cellStyle name="20% - Accent1 4 6 2 6" xfId="1744"/>
    <cellStyle name="20% - Accent1 4 6 3" xfId="1745"/>
    <cellStyle name="20% - Accent1 4 6 3 2" xfId="1746"/>
    <cellStyle name="20% - Accent1 4 6 3 2 2" xfId="1747"/>
    <cellStyle name="20% - Accent1 4 6 3 2 3" xfId="1748"/>
    <cellStyle name="20% - Accent1 4 6 3 3" xfId="1749"/>
    <cellStyle name="20% - Accent1 4 6 3 3 2" xfId="1750"/>
    <cellStyle name="20% - Accent1 4 6 3 3 3" xfId="1751"/>
    <cellStyle name="20% - Accent1 4 6 3 4" xfId="1752"/>
    <cellStyle name="20% - Accent1 4 6 3 4 2" xfId="1753"/>
    <cellStyle name="20% - Accent1 4 6 3 5" xfId="1754"/>
    <cellStyle name="20% - Accent1 4 6 3 6" xfId="1755"/>
    <cellStyle name="20% - Accent1 4 6 4" xfId="1756"/>
    <cellStyle name="20% - Accent1 4 6 4 2" xfId="1757"/>
    <cellStyle name="20% - Accent1 4 6 4 2 2" xfId="1758"/>
    <cellStyle name="20% - Accent1 4 6 4 2 3" xfId="1759"/>
    <cellStyle name="20% - Accent1 4 6 4 3" xfId="1760"/>
    <cellStyle name="20% - Accent1 4 6 4 3 2" xfId="1761"/>
    <cellStyle name="20% - Accent1 4 6 4 4" xfId="1762"/>
    <cellStyle name="20% - Accent1 4 6 4 5" xfId="1763"/>
    <cellStyle name="20% - Accent1 4 6 5" xfId="1764"/>
    <cellStyle name="20% - Accent1 4 6 5 2" xfId="1765"/>
    <cellStyle name="20% - Accent1 4 6 5 3" xfId="1766"/>
    <cellStyle name="20% - Accent1 4 6 6" xfId="1767"/>
    <cellStyle name="20% - Accent1 4 6 6 2" xfId="1768"/>
    <cellStyle name="20% - Accent1 4 6 6 3" xfId="1769"/>
    <cellStyle name="20% - Accent1 4 6 7" xfId="1770"/>
    <cellStyle name="20% - Accent1 4 6 7 2" xfId="1771"/>
    <cellStyle name="20% - Accent1 4 6 8" xfId="1772"/>
    <cellStyle name="20% - Accent1 4 6 9" xfId="1773"/>
    <cellStyle name="20% - Accent1 4 7" xfId="1774"/>
    <cellStyle name="20% - Accent1 4 7 2" xfId="1775"/>
    <cellStyle name="20% - Accent1 4 7 2 2" xfId="1776"/>
    <cellStyle name="20% - Accent1 4 7 2 2 2" xfId="1777"/>
    <cellStyle name="20% - Accent1 4 7 2 2 3" xfId="1778"/>
    <cellStyle name="20% - Accent1 4 7 2 3" xfId="1779"/>
    <cellStyle name="20% - Accent1 4 7 2 3 2" xfId="1780"/>
    <cellStyle name="20% - Accent1 4 7 2 3 3" xfId="1781"/>
    <cellStyle name="20% - Accent1 4 7 2 4" xfId="1782"/>
    <cellStyle name="20% - Accent1 4 7 2 4 2" xfId="1783"/>
    <cellStyle name="20% - Accent1 4 7 2 5" xfId="1784"/>
    <cellStyle name="20% - Accent1 4 7 2 6" xfId="1785"/>
    <cellStyle name="20% - Accent1 4 7 3" xfId="1786"/>
    <cellStyle name="20% - Accent1 4 7 3 2" xfId="1787"/>
    <cellStyle name="20% - Accent1 4 7 3 2 2" xfId="1788"/>
    <cellStyle name="20% - Accent1 4 7 3 2 3" xfId="1789"/>
    <cellStyle name="20% - Accent1 4 7 3 3" xfId="1790"/>
    <cellStyle name="20% - Accent1 4 7 3 3 2" xfId="1791"/>
    <cellStyle name="20% - Accent1 4 7 3 3 3" xfId="1792"/>
    <cellStyle name="20% - Accent1 4 7 3 4" xfId="1793"/>
    <cellStyle name="20% - Accent1 4 7 3 4 2" xfId="1794"/>
    <cellStyle name="20% - Accent1 4 7 3 5" xfId="1795"/>
    <cellStyle name="20% - Accent1 4 7 3 6" xfId="1796"/>
    <cellStyle name="20% - Accent1 4 7 4" xfId="1797"/>
    <cellStyle name="20% - Accent1 4 7 4 2" xfId="1798"/>
    <cellStyle name="20% - Accent1 4 7 4 2 2" xfId="1799"/>
    <cellStyle name="20% - Accent1 4 7 4 2 3" xfId="1800"/>
    <cellStyle name="20% - Accent1 4 7 4 3" xfId="1801"/>
    <cellStyle name="20% - Accent1 4 7 4 3 2" xfId="1802"/>
    <cellStyle name="20% - Accent1 4 7 4 4" xfId="1803"/>
    <cellStyle name="20% - Accent1 4 7 4 5" xfId="1804"/>
    <cellStyle name="20% - Accent1 4 7 5" xfId="1805"/>
    <cellStyle name="20% - Accent1 4 7 5 2" xfId="1806"/>
    <cellStyle name="20% - Accent1 4 7 5 3" xfId="1807"/>
    <cellStyle name="20% - Accent1 4 7 6" xfId="1808"/>
    <cellStyle name="20% - Accent1 4 7 6 2" xfId="1809"/>
    <cellStyle name="20% - Accent1 4 7 6 3" xfId="1810"/>
    <cellStyle name="20% - Accent1 4 7 7" xfId="1811"/>
    <cellStyle name="20% - Accent1 4 7 7 2" xfId="1812"/>
    <cellStyle name="20% - Accent1 4 7 8" xfId="1813"/>
    <cellStyle name="20% - Accent1 4 7 9" xfId="1814"/>
    <cellStyle name="20% - Accent1 4 8" xfId="1815"/>
    <cellStyle name="20% - Accent1 4 8 2" xfId="1816"/>
    <cellStyle name="20% - Accent1 4 8 2 2" xfId="1817"/>
    <cellStyle name="20% - Accent1 4 8 2 3" xfId="1818"/>
    <cellStyle name="20% - Accent1 4 8 3" xfId="1819"/>
    <cellStyle name="20% - Accent1 4 8 3 2" xfId="1820"/>
    <cellStyle name="20% - Accent1 4 8 3 3" xfId="1821"/>
    <cellStyle name="20% - Accent1 4 8 4" xfId="1822"/>
    <cellStyle name="20% - Accent1 4 8 4 2" xfId="1823"/>
    <cellStyle name="20% - Accent1 4 8 5" xfId="1824"/>
    <cellStyle name="20% - Accent1 4 8 6" xfId="1825"/>
    <cellStyle name="20% - Accent1 4 9" xfId="1826"/>
    <cellStyle name="20% - Accent1 4 9 2" xfId="1827"/>
    <cellStyle name="20% - Accent1 4 9 2 2" xfId="1828"/>
    <cellStyle name="20% - Accent1 4 9 2 3" xfId="1829"/>
    <cellStyle name="20% - Accent1 4 9 3" xfId="1830"/>
    <cellStyle name="20% - Accent1 4 9 3 2" xfId="1831"/>
    <cellStyle name="20% - Accent1 4 9 3 3" xfId="1832"/>
    <cellStyle name="20% - Accent1 4 9 4" xfId="1833"/>
    <cellStyle name="20% - Accent1 4 9 4 2" xfId="1834"/>
    <cellStyle name="20% - Accent1 4 9 5" xfId="1835"/>
    <cellStyle name="20% - Accent1 4 9 6" xfId="1836"/>
    <cellStyle name="20% - Accent1 5" xfId="1837"/>
    <cellStyle name="20% - Accent1 5 2" xfId="1838"/>
    <cellStyle name="20% - Accent1 5 2 2" xfId="1839"/>
    <cellStyle name="20% - Accent1 5 2 2 2" xfId="1840"/>
    <cellStyle name="20% - Accent1 5 2 2 2 2" xfId="1841"/>
    <cellStyle name="20% - Accent1 5 2 2 3" xfId="1842"/>
    <cellStyle name="20% - Accent1 5 2 3" xfId="1843"/>
    <cellStyle name="20% - Accent1 5 2 3 2" xfId="1844"/>
    <cellStyle name="20% - Accent1 5 2 4" xfId="1845"/>
    <cellStyle name="20% - Accent1 5 2 5" xfId="1846"/>
    <cellStyle name="20% - Accent1 5 3" xfId="1847"/>
    <cellStyle name="20% - Accent1 5 3 2" xfId="1848"/>
    <cellStyle name="20% - Accent1 5 3 2 2" xfId="1849"/>
    <cellStyle name="20% - Accent1 5 3 3" xfId="1850"/>
    <cellStyle name="20% - Accent1 5 4" xfId="1851"/>
    <cellStyle name="20% - Accent1 5 4 2" xfId="1852"/>
    <cellStyle name="20% - Accent1 5 5" xfId="1853"/>
    <cellStyle name="20% - Accent1 5 6" xfId="1854"/>
    <cellStyle name="20% - Accent1 6" xfId="1855"/>
    <cellStyle name="20% - Accent1 6 2" xfId="1856"/>
    <cellStyle name="20% - Accent1 6 2 2" xfId="1857"/>
    <cellStyle name="20% - Accent1 6 2 2 2" xfId="1858"/>
    <cellStyle name="20% - Accent1 6 2 3" xfId="1859"/>
    <cellStyle name="20% - Accent1 6 2 4" xfId="1860"/>
    <cellStyle name="20% - Accent1 6 2 5" xfId="1861"/>
    <cellStyle name="20% - Accent1 6 3" xfId="1862"/>
    <cellStyle name="20% - Accent1 6 3 2" xfId="1863"/>
    <cellStyle name="20% - Accent1 6 4" xfId="1864"/>
    <cellStyle name="20% - Accent1 6 5" xfId="1865"/>
    <cellStyle name="20% - Accent1 7" xfId="1866"/>
    <cellStyle name="20% - Accent1 7 2" xfId="1867"/>
    <cellStyle name="20% - Accent1 7 2 2" xfId="1868"/>
    <cellStyle name="20% - Accent1 7 2 2 2" xfId="1869"/>
    <cellStyle name="20% - Accent1 7 2 3" xfId="1870"/>
    <cellStyle name="20% - Accent1 7 3" xfId="1871"/>
    <cellStyle name="20% - Accent1 7 3 2" xfId="1872"/>
    <cellStyle name="20% - Accent1 7 4" xfId="1873"/>
    <cellStyle name="20% - Accent1 7 5" xfId="1874"/>
    <cellStyle name="20% - Accent1 8" xfId="1875"/>
    <cellStyle name="20% - Accent1 8 2" xfId="1876"/>
    <cellStyle name="20% - Accent1 8 2 2" xfId="1877"/>
    <cellStyle name="20% - Accent1 8 2 2 2" xfId="1878"/>
    <cellStyle name="20% - Accent1 8 2 3" xfId="1879"/>
    <cellStyle name="20% - Accent1 8 3" xfId="1880"/>
    <cellStyle name="20% - Accent1 8 3 2" xfId="1881"/>
    <cellStyle name="20% - Accent1 8 4" xfId="1882"/>
    <cellStyle name="20% - Accent1 8 5" xfId="1883"/>
    <cellStyle name="20% - Accent1 9" xfId="1884"/>
    <cellStyle name="20% - Accent1 9 2" xfId="1885"/>
    <cellStyle name="20% - Accent1 9 2 2" xfId="1886"/>
    <cellStyle name="20% - Accent1 9 3" xfId="1887"/>
    <cellStyle name="20% - Accent1 9 4" xfId="1888"/>
    <cellStyle name="20% - Accent2 10" xfId="1889"/>
    <cellStyle name="20% - Accent2 10 2" xfId="1890"/>
    <cellStyle name="20% - Accent2 10 2 2" xfId="1891"/>
    <cellStyle name="20% - Accent2 10 3" xfId="1892"/>
    <cellStyle name="20% - Accent2 10 4" xfId="1893"/>
    <cellStyle name="20% - Accent2 11" xfId="1894"/>
    <cellStyle name="20% - Accent2 11 2" xfId="1895"/>
    <cellStyle name="20% - Accent2 11 2 2" xfId="1896"/>
    <cellStyle name="20% - Accent2 11 3" xfId="1897"/>
    <cellStyle name="20% - Accent2 11 4" xfId="1898"/>
    <cellStyle name="20% - Accent2 12" xfId="1899"/>
    <cellStyle name="20% - Accent2 12 2" xfId="1900"/>
    <cellStyle name="20% - Accent2 12 3" xfId="1901"/>
    <cellStyle name="20% - Accent2 13" xfId="1902"/>
    <cellStyle name="20% - Accent2 13 2" xfId="1903"/>
    <cellStyle name="20% - Accent2 14" xfId="1904"/>
    <cellStyle name="20% - Accent2 15" xfId="1905"/>
    <cellStyle name="20% - Accent2 16" xfId="1906"/>
    <cellStyle name="20% - Accent2 17" xfId="1907"/>
    <cellStyle name="20% - Accent2 17 2" xfId="1908"/>
    <cellStyle name="20% - Accent2 18" xfId="1909"/>
    <cellStyle name="20% - Accent2 19" xfId="1910"/>
    <cellStyle name="20% - Accent2 2" xfId="1911"/>
    <cellStyle name="20% - Accent2 2 2" xfId="1912"/>
    <cellStyle name="20% - Accent2 2 2 2" xfId="1913"/>
    <cellStyle name="20% - Accent2 2 2 2 2" xfId="1914"/>
    <cellStyle name="20% - Accent2 2 2 2 2 2" xfId="1915"/>
    <cellStyle name="20% - Accent2 2 2 2 2 2 2" xfId="1916"/>
    <cellStyle name="20% - Accent2 2 2 2 2 2 2 2" xfId="1917"/>
    <cellStyle name="20% - Accent2 2 2 2 2 2 3" xfId="1918"/>
    <cellStyle name="20% - Accent2 2 2 2 2 3" xfId="1919"/>
    <cellStyle name="20% - Accent2 2 2 2 2 3 2" xfId="1920"/>
    <cellStyle name="20% - Accent2 2 2 2 2 4" xfId="1921"/>
    <cellStyle name="20% - Accent2 2 2 2 2 5" xfId="1922"/>
    <cellStyle name="20% - Accent2 2 2 2 3" xfId="1923"/>
    <cellStyle name="20% - Accent2 2 2 2 3 2" xfId="1924"/>
    <cellStyle name="20% - Accent2 2 2 2 3 2 2" xfId="1925"/>
    <cellStyle name="20% - Accent2 2 2 2 3 3" xfId="1926"/>
    <cellStyle name="20% - Accent2 2 2 2 4" xfId="1927"/>
    <cellStyle name="20% - Accent2 2 2 2 4 2" xfId="1928"/>
    <cellStyle name="20% - Accent2 2 2 2 5" xfId="1929"/>
    <cellStyle name="20% - Accent2 2 2 2 6" xfId="1930"/>
    <cellStyle name="20% - Accent2 2 2 3" xfId="1931"/>
    <cellStyle name="20% - Accent2 2 2 3 2" xfId="1932"/>
    <cellStyle name="20% - Accent2 2 2 3 2 2" xfId="1933"/>
    <cellStyle name="20% - Accent2 2 2 3 2 2 2" xfId="1934"/>
    <cellStyle name="20% - Accent2 2 2 3 2 3" xfId="1935"/>
    <cellStyle name="20% - Accent2 2 2 3 3" xfId="1936"/>
    <cellStyle name="20% - Accent2 2 2 3 3 2" xfId="1937"/>
    <cellStyle name="20% - Accent2 2 2 3 4" xfId="1938"/>
    <cellStyle name="20% - Accent2 2 2 3 5" xfId="1939"/>
    <cellStyle name="20% - Accent2 2 2 4" xfId="1940"/>
    <cellStyle name="20% - Accent2 2 2 4 2" xfId="1941"/>
    <cellStyle name="20% - Accent2 2 2 4 2 2" xfId="1942"/>
    <cellStyle name="20% - Accent2 2 2 4 3" xfId="1943"/>
    <cellStyle name="20% - Accent2 2 2 5" xfId="1944"/>
    <cellStyle name="20% - Accent2 2 2 5 2" xfId="1945"/>
    <cellStyle name="20% - Accent2 2 2 6" xfId="1946"/>
    <cellStyle name="20% - Accent2 2 2 7" xfId="1947"/>
    <cellStyle name="20% - Accent2 2 3" xfId="1948"/>
    <cellStyle name="20% - Accent2 2 3 2" xfId="1949"/>
    <cellStyle name="20% - Accent2 2 3 2 2" xfId="1950"/>
    <cellStyle name="20% - Accent2 2 3 2 2 2" xfId="1951"/>
    <cellStyle name="20% - Accent2 2 3 2 2 2 2" xfId="1952"/>
    <cellStyle name="20% - Accent2 2 3 2 2 3" xfId="1953"/>
    <cellStyle name="20% - Accent2 2 3 2 3" xfId="1954"/>
    <cellStyle name="20% - Accent2 2 3 2 3 2" xfId="1955"/>
    <cellStyle name="20% - Accent2 2 3 2 4" xfId="1956"/>
    <cellStyle name="20% - Accent2 2 3 3" xfId="1957"/>
    <cellStyle name="20% - Accent2 2 3 3 2" xfId="1958"/>
    <cellStyle name="20% - Accent2 2 3 3 2 2" xfId="1959"/>
    <cellStyle name="20% - Accent2 2 3 3 3" xfId="1960"/>
    <cellStyle name="20% - Accent2 2 3 4" xfId="1961"/>
    <cellStyle name="20% - Accent2 2 3 4 2" xfId="1962"/>
    <cellStyle name="20% - Accent2 2 3 5" xfId="1963"/>
    <cellStyle name="20% - Accent2 2 3 6" xfId="1964"/>
    <cellStyle name="20% - Accent2 2 4" xfId="1965"/>
    <cellStyle name="20% - Accent2 2 4 2" xfId="1966"/>
    <cellStyle name="20% - Accent2 2 4 2 2" xfId="1967"/>
    <cellStyle name="20% - Accent2 2 4 2 2 2" xfId="1968"/>
    <cellStyle name="20% - Accent2 2 4 2 3" xfId="1969"/>
    <cellStyle name="20% - Accent2 2 4 3" xfId="1970"/>
    <cellStyle name="20% - Accent2 2 4 3 2" xfId="1971"/>
    <cellStyle name="20% - Accent2 2 4 4" xfId="1972"/>
    <cellStyle name="20% - Accent2 2 4 5" xfId="1973"/>
    <cellStyle name="20% - Accent2 2 5" xfId="1974"/>
    <cellStyle name="20% - Accent2 2 5 2" xfId="1975"/>
    <cellStyle name="20% - Accent2 2 5 2 2" xfId="1976"/>
    <cellStyle name="20% - Accent2 2 5 3" xfId="1977"/>
    <cellStyle name="20% - Accent2 2 5 4" xfId="1978"/>
    <cellStyle name="20% - Accent2 2 6" xfId="1979"/>
    <cellStyle name="20% - Accent2 2 6 2" xfId="1980"/>
    <cellStyle name="20% - Accent2 2 6 3" xfId="1981"/>
    <cellStyle name="20% - Accent2 2 7" xfId="1982"/>
    <cellStyle name="20% - Accent2 2 8" xfId="1983"/>
    <cellStyle name="20% - Accent2 2 9" xfId="1984"/>
    <cellStyle name="20% - Accent2 20" xfId="1985"/>
    <cellStyle name="20% - Accent2 21" xfId="1986"/>
    <cellStyle name="20% - Accent2 22" xfId="1987"/>
    <cellStyle name="20% - Accent2 3" xfId="1988"/>
    <cellStyle name="20% - Accent2 3 2" xfId="1989"/>
    <cellStyle name="20% - Accent2 3 2 2" xfId="1990"/>
    <cellStyle name="20% - Accent2 3 2 2 2" xfId="1991"/>
    <cellStyle name="20% - Accent2 3 2 2 2 2" xfId="1992"/>
    <cellStyle name="20% - Accent2 3 2 2 2 2 2" xfId="1993"/>
    <cellStyle name="20% - Accent2 3 2 2 2 2 2 2" xfId="1994"/>
    <cellStyle name="20% - Accent2 3 2 2 2 2 3" xfId="1995"/>
    <cellStyle name="20% - Accent2 3 2 2 2 3" xfId="1996"/>
    <cellStyle name="20% - Accent2 3 2 2 2 3 2" xfId="1997"/>
    <cellStyle name="20% - Accent2 3 2 2 2 4" xfId="1998"/>
    <cellStyle name="20% - Accent2 3 2 2 2 5" xfId="1999"/>
    <cellStyle name="20% - Accent2 3 2 2 3" xfId="2000"/>
    <cellStyle name="20% - Accent2 3 2 2 3 2" xfId="2001"/>
    <cellStyle name="20% - Accent2 3 2 2 3 2 2" xfId="2002"/>
    <cellStyle name="20% - Accent2 3 2 2 3 3" xfId="2003"/>
    <cellStyle name="20% - Accent2 3 2 2 4" xfId="2004"/>
    <cellStyle name="20% - Accent2 3 2 2 4 2" xfId="2005"/>
    <cellStyle name="20% - Accent2 3 2 2 5" xfId="2006"/>
    <cellStyle name="20% - Accent2 3 2 2 6" xfId="2007"/>
    <cellStyle name="20% - Accent2 3 2 3" xfId="2008"/>
    <cellStyle name="20% - Accent2 3 2 3 2" xfId="2009"/>
    <cellStyle name="20% - Accent2 3 2 3 2 2" xfId="2010"/>
    <cellStyle name="20% - Accent2 3 2 3 2 2 2" xfId="2011"/>
    <cellStyle name="20% - Accent2 3 2 3 2 3" xfId="2012"/>
    <cellStyle name="20% - Accent2 3 2 3 3" xfId="2013"/>
    <cellStyle name="20% - Accent2 3 2 3 3 2" xfId="2014"/>
    <cellStyle name="20% - Accent2 3 2 3 4" xfId="2015"/>
    <cellStyle name="20% - Accent2 3 2 3 5" xfId="2016"/>
    <cellStyle name="20% - Accent2 3 2 4" xfId="2017"/>
    <cellStyle name="20% - Accent2 3 2 4 2" xfId="2018"/>
    <cellStyle name="20% - Accent2 3 2 4 2 2" xfId="2019"/>
    <cellStyle name="20% - Accent2 3 2 4 3" xfId="2020"/>
    <cellStyle name="20% - Accent2 3 2 5" xfId="2021"/>
    <cellStyle name="20% - Accent2 3 2 5 2" xfId="2022"/>
    <cellStyle name="20% - Accent2 3 2 6" xfId="2023"/>
    <cellStyle name="20% - Accent2 3 2 7" xfId="2024"/>
    <cellStyle name="20% - Accent2 3 3" xfId="2025"/>
    <cellStyle name="20% - Accent2 3 3 2" xfId="2026"/>
    <cellStyle name="20% - Accent2 3 3 2 2" xfId="2027"/>
    <cellStyle name="20% - Accent2 3 3 2 2 2" xfId="2028"/>
    <cellStyle name="20% - Accent2 3 3 2 2 2 2" xfId="2029"/>
    <cellStyle name="20% - Accent2 3 3 2 2 3" xfId="2030"/>
    <cellStyle name="20% - Accent2 3 3 2 3" xfId="2031"/>
    <cellStyle name="20% - Accent2 3 3 2 3 2" xfId="2032"/>
    <cellStyle name="20% - Accent2 3 3 2 4" xfId="2033"/>
    <cellStyle name="20% - Accent2 3 3 2 5" xfId="2034"/>
    <cellStyle name="20% - Accent2 3 3 3" xfId="2035"/>
    <cellStyle name="20% - Accent2 3 3 3 2" xfId="2036"/>
    <cellStyle name="20% - Accent2 3 3 3 2 2" xfId="2037"/>
    <cellStyle name="20% - Accent2 3 3 3 3" xfId="2038"/>
    <cellStyle name="20% - Accent2 3 3 4" xfId="2039"/>
    <cellStyle name="20% - Accent2 3 3 4 2" xfId="2040"/>
    <cellStyle name="20% - Accent2 3 3 5" xfId="2041"/>
    <cellStyle name="20% - Accent2 3 3 6" xfId="2042"/>
    <cellStyle name="20% - Accent2 3 4" xfId="2043"/>
    <cellStyle name="20% - Accent2 3 4 2" xfId="2044"/>
    <cellStyle name="20% - Accent2 3 4 2 2" xfId="2045"/>
    <cellStyle name="20% - Accent2 3 4 2 2 2" xfId="2046"/>
    <cellStyle name="20% - Accent2 3 4 2 3" xfId="2047"/>
    <cellStyle name="20% - Accent2 3 4 3" xfId="2048"/>
    <cellStyle name="20% - Accent2 3 4 3 2" xfId="2049"/>
    <cellStyle name="20% - Accent2 3 4 4" xfId="2050"/>
    <cellStyle name="20% - Accent2 3 4 5" xfId="2051"/>
    <cellStyle name="20% - Accent2 3 5" xfId="2052"/>
    <cellStyle name="20% - Accent2 3 5 2" xfId="2053"/>
    <cellStyle name="20% - Accent2 3 5 2 2" xfId="2054"/>
    <cellStyle name="20% - Accent2 3 5 3" xfId="2055"/>
    <cellStyle name="20% - Accent2 3 6" xfId="2056"/>
    <cellStyle name="20% - Accent2 3 6 2" xfId="2057"/>
    <cellStyle name="20% - Accent2 3 7" xfId="2058"/>
    <cellStyle name="20% - Accent2 3 8" xfId="2059"/>
    <cellStyle name="20% - Accent2 3 9" xfId="2060"/>
    <cellStyle name="20% - Accent2 4" xfId="2061"/>
    <cellStyle name="20% - Accent2 4 10" xfId="2062"/>
    <cellStyle name="20% - Accent2 4 10 2" xfId="2063"/>
    <cellStyle name="20% - Accent2 4 10 2 2" xfId="2064"/>
    <cellStyle name="20% - Accent2 4 10 2 3" xfId="2065"/>
    <cellStyle name="20% - Accent2 4 10 3" xfId="2066"/>
    <cellStyle name="20% - Accent2 4 10 3 2" xfId="2067"/>
    <cellStyle name="20% - Accent2 4 10 4" xfId="2068"/>
    <cellStyle name="20% - Accent2 4 10 5" xfId="2069"/>
    <cellStyle name="20% - Accent2 4 11" xfId="2070"/>
    <cellStyle name="20% - Accent2 4 11 2" xfId="2071"/>
    <cellStyle name="20% - Accent2 4 11 3" xfId="2072"/>
    <cellStyle name="20% - Accent2 4 12" xfId="2073"/>
    <cellStyle name="20% - Accent2 4 12 2" xfId="2074"/>
    <cellStyle name="20% - Accent2 4 12 3" xfId="2075"/>
    <cellStyle name="20% - Accent2 4 13" xfId="2076"/>
    <cellStyle name="20% - Accent2 4 13 2" xfId="2077"/>
    <cellStyle name="20% - Accent2 4 14" xfId="2078"/>
    <cellStyle name="20% - Accent2 4 15" xfId="2079"/>
    <cellStyle name="20% - Accent2 4 16" xfId="2080"/>
    <cellStyle name="20% - Accent2 4 2" xfId="2081"/>
    <cellStyle name="20% - Accent2 4 2 10" xfId="2082"/>
    <cellStyle name="20% - Accent2 4 2 10 2" xfId="2083"/>
    <cellStyle name="20% - Accent2 4 2 10 3" xfId="2084"/>
    <cellStyle name="20% - Accent2 4 2 11" xfId="2085"/>
    <cellStyle name="20% - Accent2 4 2 11 2" xfId="2086"/>
    <cellStyle name="20% - Accent2 4 2 11 3" xfId="2087"/>
    <cellStyle name="20% - Accent2 4 2 12" xfId="2088"/>
    <cellStyle name="20% - Accent2 4 2 12 2" xfId="2089"/>
    <cellStyle name="20% - Accent2 4 2 13" xfId="2090"/>
    <cellStyle name="20% - Accent2 4 2 14" xfId="2091"/>
    <cellStyle name="20% - Accent2 4 2 15" xfId="2092"/>
    <cellStyle name="20% - Accent2 4 2 2" xfId="2093"/>
    <cellStyle name="20% - Accent2 4 2 2 10" xfId="2094"/>
    <cellStyle name="20% - Accent2 4 2 2 10 2" xfId="2095"/>
    <cellStyle name="20% - Accent2 4 2 2 10 3" xfId="2096"/>
    <cellStyle name="20% - Accent2 4 2 2 11" xfId="2097"/>
    <cellStyle name="20% - Accent2 4 2 2 11 2" xfId="2098"/>
    <cellStyle name="20% - Accent2 4 2 2 12" xfId="2099"/>
    <cellStyle name="20% - Accent2 4 2 2 13" xfId="2100"/>
    <cellStyle name="20% - Accent2 4 2 2 2" xfId="2101"/>
    <cellStyle name="20% - Accent2 4 2 2 2 10" xfId="2102"/>
    <cellStyle name="20% - Accent2 4 2 2 2 10 2" xfId="2103"/>
    <cellStyle name="20% - Accent2 4 2 2 2 11" xfId="2104"/>
    <cellStyle name="20% - Accent2 4 2 2 2 12" xfId="2105"/>
    <cellStyle name="20% - Accent2 4 2 2 2 2" xfId="2106"/>
    <cellStyle name="20% - Accent2 4 2 2 2 2 10" xfId="2107"/>
    <cellStyle name="20% - Accent2 4 2 2 2 2 2" xfId="2108"/>
    <cellStyle name="20% - Accent2 4 2 2 2 2 2 2" xfId="2109"/>
    <cellStyle name="20% - Accent2 4 2 2 2 2 2 2 2" xfId="2110"/>
    <cellStyle name="20% - Accent2 4 2 2 2 2 2 2 2 2" xfId="2111"/>
    <cellStyle name="20% - Accent2 4 2 2 2 2 2 2 2 3" xfId="2112"/>
    <cellStyle name="20% - Accent2 4 2 2 2 2 2 2 3" xfId="2113"/>
    <cellStyle name="20% - Accent2 4 2 2 2 2 2 2 3 2" xfId="2114"/>
    <cellStyle name="20% - Accent2 4 2 2 2 2 2 2 3 3" xfId="2115"/>
    <cellStyle name="20% - Accent2 4 2 2 2 2 2 2 4" xfId="2116"/>
    <cellStyle name="20% - Accent2 4 2 2 2 2 2 2 4 2" xfId="2117"/>
    <cellStyle name="20% - Accent2 4 2 2 2 2 2 2 5" xfId="2118"/>
    <cellStyle name="20% - Accent2 4 2 2 2 2 2 2 6" xfId="2119"/>
    <cellStyle name="20% - Accent2 4 2 2 2 2 2 3" xfId="2120"/>
    <cellStyle name="20% - Accent2 4 2 2 2 2 2 3 2" xfId="2121"/>
    <cellStyle name="20% - Accent2 4 2 2 2 2 2 3 2 2" xfId="2122"/>
    <cellStyle name="20% - Accent2 4 2 2 2 2 2 3 2 3" xfId="2123"/>
    <cellStyle name="20% - Accent2 4 2 2 2 2 2 3 3" xfId="2124"/>
    <cellStyle name="20% - Accent2 4 2 2 2 2 2 3 3 2" xfId="2125"/>
    <cellStyle name="20% - Accent2 4 2 2 2 2 2 3 3 3" xfId="2126"/>
    <cellStyle name="20% - Accent2 4 2 2 2 2 2 3 4" xfId="2127"/>
    <cellStyle name="20% - Accent2 4 2 2 2 2 2 3 4 2" xfId="2128"/>
    <cellStyle name="20% - Accent2 4 2 2 2 2 2 3 5" xfId="2129"/>
    <cellStyle name="20% - Accent2 4 2 2 2 2 2 3 6" xfId="2130"/>
    <cellStyle name="20% - Accent2 4 2 2 2 2 2 4" xfId="2131"/>
    <cellStyle name="20% - Accent2 4 2 2 2 2 2 4 2" xfId="2132"/>
    <cellStyle name="20% - Accent2 4 2 2 2 2 2 4 2 2" xfId="2133"/>
    <cellStyle name="20% - Accent2 4 2 2 2 2 2 4 2 3" xfId="2134"/>
    <cellStyle name="20% - Accent2 4 2 2 2 2 2 4 3" xfId="2135"/>
    <cellStyle name="20% - Accent2 4 2 2 2 2 2 4 3 2" xfId="2136"/>
    <cellStyle name="20% - Accent2 4 2 2 2 2 2 4 4" xfId="2137"/>
    <cellStyle name="20% - Accent2 4 2 2 2 2 2 4 5" xfId="2138"/>
    <cellStyle name="20% - Accent2 4 2 2 2 2 2 5" xfId="2139"/>
    <cellStyle name="20% - Accent2 4 2 2 2 2 2 5 2" xfId="2140"/>
    <cellStyle name="20% - Accent2 4 2 2 2 2 2 5 3" xfId="2141"/>
    <cellStyle name="20% - Accent2 4 2 2 2 2 2 6" xfId="2142"/>
    <cellStyle name="20% - Accent2 4 2 2 2 2 2 6 2" xfId="2143"/>
    <cellStyle name="20% - Accent2 4 2 2 2 2 2 6 3" xfId="2144"/>
    <cellStyle name="20% - Accent2 4 2 2 2 2 2 7" xfId="2145"/>
    <cellStyle name="20% - Accent2 4 2 2 2 2 2 7 2" xfId="2146"/>
    <cellStyle name="20% - Accent2 4 2 2 2 2 2 8" xfId="2147"/>
    <cellStyle name="20% - Accent2 4 2 2 2 2 2 9" xfId="2148"/>
    <cellStyle name="20% - Accent2 4 2 2 2 2 3" xfId="2149"/>
    <cellStyle name="20% - Accent2 4 2 2 2 2 3 2" xfId="2150"/>
    <cellStyle name="20% - Accent2 4 2 2 2 2 3 2 2" xfId="2151"/>
    <cellStyle name="20% - Accent2 4 2 2 2 2 3 2 3" xfId="2152"/>
    <cellStyle name="20% - Accent2 4 2 2 2 2 3 3" xfId="2153"/>
    <cellStyle name="20% - Accent2 4 2 2 2 2 3 3 2" xfId="2154"/>
    <cellStyle name="20% - Accent2 4 2 2 2 2 3 3 3" xfId="2155"/>
    <cellStyle name="20% - Accent2 4 2 2 2 2 3 4" xfId="2156"/>
    <cellStyle name="20% - Accent2 4 2 2 2 2 3 4 2" xfId="2157"/>
    <cellStyle name="20% - Accent2 4 2 2 2 2 3 5" xfId="2158"/>
    <cellStyle name="20% - Accent2 4 2 2 2 2 3 6" xfId="2159"/>
    <cellStyle name="20% - Accent2 4 2 2 2 2 4" xfId="2160"/>
    <cellStyle name="20% - Accent2 4 2 2 2 2 4 2" xfId="2161"/>
    <cellStyle name="20% - Accent2 4 2 2 2 2 4 2 2" xfId="2162"/>
    <cellStyle name="20% - Accent2 4 2 2 2 2 4 2 3" xfId="2163"/>
    <cellStyle name="20% - Accent2 4 2 2 2 2 4 3" xfId="2164"/>
    <cellStyle name="20% - Accent2 4 2 2 2 2 4 3 2" xfId="2165"/>
    <cellStyle name="20% - Accent2 4 2 2 2 2 4 3 3" xfId="2166"/>
    <cellStyle name="20% - Accent2 4 2 2 2 2 4 4" xfId="2167"/>
    <cellStyle name="20% - Accent2 4 2 2 2 2 4 4 2" xfId="2168"/>
    <cellStyle name="20% - Accent2 4 2 2 2 2 4 5" xfId="2169"/>
    <cellStyle name="20% - Accent2 4 2 2 2 2 4 6" xfId="2170"/>
    <cellStyle name="20% - Accent2 4 2 2 2 2 5" xfId="2171"/>
    <cellStyle name="20% - Accent2 4 2 2 2 2 5 2" xfId="2172"/>
    <cellStyle name="20% - Accent2 4 2 2 2 2 5 2 2" xfId="2173"/>
    <cellStyle name="20% - Accent2 4 2 2 2 2 5 2 3" xfId="2174"/>
    <cellStyle name="20% - Accent2 4 2 2 2 2 5 3" xfId="2175"/>
    <cellStyle name="20% - Accent2 4 2 2 2 2 5 3 2" xfId="2176"/>
    <cellStyle name="20% - Accent2 4 2 2 2 2 5 4" xfId="2177"/>
    <cellStyle name="20% - Accent2 4 2 2 2 2 5 5" xfId="2178"/>
    <cellStyle name="20% - Accent2 4 2 2 2 2 6" xfId="2179"/>
    <cellStyle name="20% - Accent2 4 2 2 2 2 6 2" xfId="2180"/>
    <cellStyle name="20% - Accent2 4 2 2 2 2 6 3" xfId="2181"/>
    <cellStyle name="20% - Accent2 4 2 2 2 2 7" xfId="2182"/>
    <cellStyle name="20% - Accent2 4 2 2 2 2 7 2" xfId="2183"/>
    <cellStyle name="20% - Accent2 4 2 2 2 2 7 3" xfId="2184"/>
    <cellStyle name="20% - Accent2 4 2 2 2 2 8" xfId="2185"/>
    <cellStyle name="20% - Accent2 4 2 2 2 2 8 2" xfId="2186"/>
    <cellStyle name="20% - Accent2 4 2 2 2 2 9" xfId="2187"/>
    <cellStyle name="20% - Accent2 4 2 2 2 3" xfId="2188"/>
    <cellStyle name="20% - Accent2 4 2 2 2 3 2" xfId="2189"/>
    <cellStyle name="20% - Accent2 4 2 2 2 3 2 2" xfId="2190"/>
    <cellStyle name="20% - Accent2 4 2 2 2 3 2 2 2" xfId="2191"/>
    <cellStyle name="20% - Accent2 4 2 2 2 3 2 2 3" xfId="2192"/>
    <cellStyle name="20% - Accent2 4 2 2 2 3 2 3" xfId="2193"/>
    <cellStyle name="20% - Accent2 4 2 2 2 3 2 3 2" xfId="2194"/>
    <cellStyle name="20% - Accent2 4 2 2 2 3 2 3 3" xfId="2195"/>
    <cellStyle name="20% - Accent2 4 2 2 2 3 2 4" xfId="2196"/>
    <cellStyle name="20% - Accent2 4 2 2 2 3 2 4 2" xfId="2197"/>
    <cellStyle name="20% - Accent2 4 2 2 2 3 2 5" xfId="2198"/>
    <cellStyle name="20% - Accent2 4 2 2 2 3 2 6" xfId="2199"/>
    <cellStyle name="20% - Accent2 4 2 2 2 3 3" xfId="2200"/>
    <cellStyle name="20% - Accent2 4 2 2 2 3 3 2" xfId="2201"/>
    <cellStyle name="20% - Accent2 4 2 2 2 3 3 2 2" xfId="2202"/>
    <cellStyle name="20% - Accent2 4 2 2 2 3 3 2 3" xfId="2203"/>
    <cellStyle name="20% - Accent2 4 2 2 2 3 3 3" xfId="2204"/>
    <cellStyle name="20% - Accent2 4 2 2 2 3 3 3 2" xfId="2205"/>
    <cellStyle name="20% - Accent2 4 2 2 2 3 3 3 3" xfId="2206"/>
    <cellStyle name="20% - Accent2 4 2 2 2 3 3 4" xfId="2207"/>
    <cellStyle name="20% - Accent2 4 2 2 2 3 3 4 2" xfId="2208"/>
    <cellStyle name="20% - Accent2 4 2 2 2 3 3 5" xfId="2209"/>
    <cellStyle name="20% - Accent2 4 2 2 2 3 3 6" xfId="2210"/>
    <cellStyle name="20% - Accent2 4 2 2 2 3 4" xfId="2211"/>
    <cellStyle name="20% - Accent2 4 2 2 2 3 4 2" xfId="2212"/>
    <cellStyle name="20% - Accent2 4 2 2 2 3 4 2 2" xfId="2213"/>
    <cellStyle name="20% - Accent2 4 2 2 2 3 4 2 3" xfId="2214"/>
    <cellStyle name="20% - Accent2 4 2 2 2 3 4 3" xfId="2215"/>
    <cellStyle name="20% - Accent2 4 2 2 2 3 4 3 2" xfId="2216"/>
    <cellStyle name="20% - Accent2 4 2 2 2 3 4 4" xfId="2217"/>
    <cellStyle name="20% - Accent2 4 2 2 2 3 4 5" xfId="2218"/>
    <cellStyle name="20% - Accent2 4 2 2 2 3 5" xfId="2219"/>
    <cellStyle name="20% - Accent2 4 2 2 2 3 5 2" xfId="2220"/>
    <cellStyle name="20% - Accent2 4 2 2 2 3 5 3" xfId="2221"/>
    <cellStyle name="20% - Accent2 4 2 2 2 3 6" xfId="2222"/>
    <cellStyle name="20% - Accent2 4 2 2 2 3 6 2" xfId="2223"/>
    <cellStyle name="20% - Accent2 4 2 2 2 3 6 3" xfId="2224"/>
    <cellStyle name="20% - Accent2 4 2 2 2 3 7" xfId="2225"/>
    <cellStyle name="20% - Accent2 4 2 2 2 3 7 2" xfId="2226"/>
    <cellStyle name="20% - Accent2 4 2 2 2 3 8" xfId="2227"/>
    <cellStyle name="20% - Accent2 4 2 2 2 3 9" xfId="2228"/>
    <cellStyle name="20% - Accent2 4 2 2 2 4" xfId="2229"/>
    <cellStyle name="20% - Accent2 4 2 2 2 4 2" xfId="2230"/>
    <cellStyle name="20% - Accent2 4 2 2 2 4 2 2" xfId="2231"/>
    <cellStyle name="20% - Accent2 4 2 2 2 4 2 2 2" xfId="2232"/>
    <cellStyle name="20% - Accent2 4 2 2 2 4 2 2 3" xfId="2233"/>
    <cellStyle name="20% - Accent2 4 2 2 2 4 2 3" xfId="2234"/>
    <cellStyle name="20% - Accent2 4 2 2 2 4 2 3 2" xfId="2235"/>
    <cellStyle name="20% - Accent2 4 2 2 2 4 2 3 3" xfId="2236"/>
    <cellStyle name="20% - Accent2 4 2 2 2 4 2 4" xfId="2237"/>
    <cellStyle name="20% - Accent2 4 2 2 2 4 2 4 2" xfId="2238"/>
    <cellStyle name="20% - Accent2 4 2 2 2 4 2 5" xfId="2239"/>
    <cellStyle name="20% - Accent2 4 2 2 2 4 2 6" xfId="2240"/>
    <cellStyle name="20% - Accent2 4 2 2 2 4 3" xfId="2241"/>
    <cellStyle name="20% - Accent2 4 2 2 2 4 3 2" xfId="2242"/>
    <cellStyle name="20% - Accent2 4 2 2 2 4 3 2 2" xfId="2243"/>
    <cellStyle name="20% - Accent2 4 2 2 2 4 3 2 3" xfId="2244"/>
    <cellStyle name="20% - Accent2 4 2 2 2 4 3 3" xfId="2245"/>
    <cellStyle name="20% - Accent2 4 2 2 2 4 3 3 2" xfId="2246"/>
    <cellStyle name="20% - Accent2 4 2 2 2 4 3 3 3" xfId="2247"/>
    <cellStyle name="20% - Accent2 4 2 2 2 4 3 4" xfId="2248"/>
    <cellStyle name="20% - Accent2 4 2 2 2 4 3 4 2" xfId="2249"/>
    <cellStyle name="20% - Accent2 4 2 2 2 4 3 5" xfId="2250"/>
    <cellStyle name="20% - Accent2 4 2 2 2 4 3 6" xfId="2251"/>
    <cellStyle name="20% - Accent2 4 2 2 2 4 4" xfId="2252"/>
    <cellStyle name="20% - Accent2 4 2 2 2 4 4 2" xfId="2253"/>
    <cellStyle name="20% - Accent2 4 2 2 2 4 4 2 2" xfId="2254"/>
    <cellStyle name="20% - Accent2 4 2 2 2 4 4 2 3" xfId="2255"/>
    <cellStyle name="20% - Accent2 4 2 2 2 4 4 3" xfId="2256"/>
    <cellStyle name="20% - Accent2 4 2 2 2 4 4 3 2" xfId="2257"/>
    <cellStyle name="20% - Accent2 4 2 2 2 4 4 4" xfId="2258"/>
    <cellStyle name="20% - Accent2 4 2 2 2 4 4 5" xfId="2259"/>
    <cellStyle name="20% - Accent2 4 2 2 2 4 5" xfId="2260"/>
    <cellStyle name="20% - Accent2 4 2 2 2 4 5 2" xfId="2261"/>
    <cellStyle name="20% - Accent2 4 2 2 2 4 5 3" xfId="2262"/>
    <cellStyle name="20% - Accent2 4 2 2 2 4 6" xfId="2263"/>
    <cellStyle name="20% - Accent2 4 2 2 2 4 6 2" xfId="2264"/>
    <cellStyle name="20% - Accent2 4 2 2 2 4 6 3" xfId="2265"/>
    <cellStyle name="20% - Accent2 4 2 2 2 4 7" xfId="2266"/>
    <cellStyle name="20% - Accent2 4 2 2 2 4 7 2" xfId="2267"/>
    <cellStyle name="20% - Accent2 4 2 2 2 4 8" xfId="2268"/>
    <cellStyle name="20% - Accent2 4 2 2 2 4 9" xfId="2269"/>
    <cellStyle name="20% - Accent2 4 2 2 2 5" xfId="2270"/>
    <cellStyle name="20% - Accent2 4 2 2 2 5 2" xfId="2271"/>
    <cellStyle name="20% - Accent2 4 2 2 2 5 2 2" xfId="2272"/>
    <cellStyle name="20% - Accent2 4 2 2 2 5 2 3" xfId="2273"/>
    <cellStyle name="20% - Accent2 4 2 2 2 5 3" xfId="2274"/>
    <cellStyle name="20% - Accent2 4 2 2 2 5 3 2" xfId="2275"/>
    <cellStyle name="20% - Accent2 4 2 2 2 5 3 3" xfId="2276"/>
    <cellStyle name="20% - Accent2 4 2 2 2 5 4" xfId="2277"/>
    <cellStyle name="20% - Accent2 4 2 2 2 5 4 2" xfId="2278"/>
    <cellStyle name="20% - Accent2 4 2 2 2 5 5" xfId="2279"/>
    <cellStyle name="20% - Accent2 4 2 2 2 5 6" xfId="2280"/>
    <cellStyle name="20% - Accent2 4 2 2 2 6" xfId="2281"/>
    <cellStyle name="20% - Accent2 4 2 2 2 6 2" xfId="2282"/>
    <cellStyle name="20% - Accent2 4 2 2 2 6 2 2" xfId="2283"/>
    <cellStyle name="20% - Accent2 4 2 2 2 6 2 3" xfId="2284"/>
    <cellStyle name="20% - Accent2 4 2 2 2 6 3" xfId="2285"/>
    <cellStyle name="20% - Accent2 4 2 2 2 6 3 2" xfId="2286"/>
    <cellStyle name="20% - Accent2 4 2 2 2 6 3 3" xfId="2287"/>
    <cellStyle name="20% - Accent2 4 2 2 2 6 4" xfId="2288"/>
    <cellStyle name="20% - Accent2 4 2 2 2 6 4 2" xfId="2289"/>
    <cellStyle name="20% - Accent2 4 2 2 2 6 5" xfId="2290"/>
    <cellStyle name="20% - Accent2 4 2 2 2 6 6" xfId="2291"/>
    <cellStyle name="20% - Accent2 4 2 2 2 7" xfId="2292"/>
    <cellStyle name="20% - Accent2 4 2 2 2 7 2" xfId="2293"/>
    <cellStyle name="20% - Accent2 4 2 2 2 7 2 2" xfId="2294"/>
    <cellStyle name="20% - Accent2 4 2 2 2 7 2 3" xfId="2295"/>
    <cellStyle name="20% - Accent2 4 2 2 2 7 3" xfId="2296"/>
    <cellStyle name="20% - Accent2 4 2 2 2 7 3 2" xfId="2297"/>
    <cellStyle name="20% - Accent2 4 2 2 2 7 4" xfId="2298"/>
    <cellStyle name="20% - Accent2 4 2 2 2 7 5" xfId="2299"/>
    <cellStyle name="20% - Accent2 4 2 2 2 8" xfId="2300"/>
    <cellStyle name="20% - Accent2 4 2 2 2 8 2" xfId="2301"/>
    <cellStyle name="20% - Accent2 4 2 2 2 8 3" xfId="2302"/>
    <cellStyle name="20% - Accent2 4 2 2 2 9" xfId="2303"/>
    <cellStyle name="20% - Accent2 4 2 2 2 9 2" xfId="2304"/>
    <cellStyle name="20% - Accent2 4 2 2 2 9 3" xfId="2305"/>
    <cellStyle name="20% - Accent2 4 2 2 3" xfId="2306"/>
    <cellStyle name="20% - Accent2 4 2 2 3 10" xfId="2307"/>
    <cellStyle name="20% - Accent2 4 2 2 3 2" xfId="2308"/>
    <cellStyle name="20% - Accent2 4 2 2 3 2 2" xfId="2309"/>
    <cellStyle name="20% - Accent2 4 2 2 3 2 2 2" xfId="2310"/>
    <cellStyle name="20% - Accent2 4 2 2 3 2 2 2 2" xfId="2311"/>
    <cellStyle name="20% - Accent2 4 2 2 3 2 2 2 3" xfId="2312"/>
    <cellStyle name="20% - Accent2 4 2 2 3 2 2 3" xfId="2313"/>
    <cellStyle name="20% - Accent2 4 2 2 3 2 2 3 2" xfId="2314"/>
    <cellStyle name="20% - Accent2 4 2 2 3 2 2 3 3" xfId="2315"/>
    <cellStyle name="20% - Accent2 4 2 2 3 2 2 4" xfId="2316"/>
    <cellStyle name="20% - Accent2 4 2 2 3 2 2 4 2" xfId="2317"/>
    <cellStyle name="20% - Accent2 4 2 2 3 2 2 5" xfId="2318"/>
    <cellStyle name="20% - Accent2 4 2 2 3 2 2 6" xfId="2319"/>
    <cellStyle name="20% - Accent2 4 2 2 3 2 3" xfId="2320"/>
    <cellStyle name="20% - Accent2 4 2 2 3 2 3 2" xfId="2321"/>
    <cellStyle name="20% - Accent2 4 2 2 3 2 3 2 2" xfId="2322"/>
    <cellStyle name="20% - Accent2 4 2 2 3 2 3 2 3" xfId="2323"/>
    <cellStyle name="20% - Accent2 4 2 2 3 2 3 3" xfId="2324"/>
    <cellStyle name="20% - Accent2 4 2 2 3 2 3 3 2" xfId="2325"/>
    <cellStyle name="20% - Accent2 4 2 2 3 2 3 3 3" xfId="2326"/>
    <cellStyle name="20% - Accent2 4 2 2 3 2 3 4" xfId="2327"/>
    <cellStyle name="20% - Accent2 4 2 2 3 2 3 4 2" xfId="2328"/>
    <cellStyle name="20% - Accent2 4 2 2 3 2 3 5" xfId="2329"/>
    <cellStyle name="20% - Accent2 4 2 2 3 2 3 6" xfId="2330"/>
    <cellStyle name="20% - Accent2 4 2 2 3 2 4" xfId="2331"/>
    <cellStyle name="20% - Accent2 4 2 2 3 2 4 2" xfId="2332"/>
    <cellStyle name="20% - Accent2 4 2 2 3 2 4 2 2" xfId="2333"/>
    <cellStyle name="20% - Accent2 4 2 2 3 2 4 2 3" xfId="2334"/>
    <cellStyle name="20% - Accent2 4 2 2 3 2 4 3" xfId="2335"/>
    <cellStyle name="20% - Accent2 4 2 2 3 2 4 3 2" xfId="2336"/>
    <cellStyle name="20% - Accent2 4 2 2 3 2 4 4" xfId="2337"/>
    <cellStyle name="20% - Accent2 4 2 2 3 2 4 5" xfId="2338"/>
    <cellStyle name="20% - Accent2 4 2 2 3 2 5" xfId="2339"/>
    <cellStyle name="20% - Accent2 4 2 2 3 2 5 2" xfId="2340"/>
    <cellStyle name="20% - Accent2 4 2 2 3 2 5 3" xfId="2341"/>
    <cellStyle name="20% - Accent2 4 2 2 3 2 6" xfId="2342"/>
    <cellStyle name="20% - Accent2 4 2 2 3 2 6 2" xfId="2343"/>
    <cellStyle name="20% - Accent2 4 2 2 3 2 6 3" xfId="2344"/>
    <cellStyle name="20% - Accent2 4 2 2 3 2 7" xfId="2345"/>
    <cellStyle name="20% - Accent2 4 2 2 3 2 7 2" xfId="2346"/>
    <cellStyle name="20% - Accent2 4 2 2 3 2 8" xfId="2347"/>
    <cellStyle name="20% - Accent2 4 2 2 3 2 9" xfId="2348"/>
    <cellStyle name="20% - Accent2 4 2 2 3 3" xfId="2349"/>
    <cellStyle name="20% - Accent2 4 2 2 3 3 2" xfId="2350"/>
    <cellStyle name="20% - Accent2 4 2 2 3 3 2 2" xfId="2351"/>
    <cellStyle name="20% - Accent2 4 2 2 3 3 2 3" xfId="2352"/>
    <cellStyle name="20% - Accent2 4 2 2 3 3 3" xfId="2353"/>
    <cellStyle name="20% - Accent2 4 2 2 3 3 3 2" xfId="2354"/>
    <cellStyle name="20% - Accent2 4 2 2 3 3 3 3" xfId="2355"/>
    <cellStyle name="20% - Accent2 4 2 2 3 3 4" xfId="2356"/>
    <cellStyle name="20% - Accent2 4 2 2 3 3 4 2" xfId="2357"/>
    <cellStyle name="20% - Accent2 4 2 2 3 3 5" xfId="2358"/>
    <cellStyle name="20% - Accent2 4 2 2 3 3 6" xfId="2359"/>
    <cellStyle name="20% - Accent2 4 2 2 3 4" xfId="2360"/>
    <cellStyle name="20% - Accent2 4 2 2 3 4 2" xfId="2361"/>
    <cellStyle name="20% - Accent2 4 2 2 3 4 2 2" xfId="2362"/>
    <cellStyle name="20% - Accent2 4 2 2 3 4 2 3" xfId="2363"/>
    <cellStyle name="20% - Accent2 4 2 2 3 4 3" xfId="2364"/>
    <cellStyle name="20% - Accent2 4 2 2 3 4 3 2" xfId="2365"/>
    <cellStyle name="20% - Accent2 4 2 2 3 4 3 3" xfId="2366"/>
    <cellStyle name="20% - Accent2 4 2 2 3 4 4" xfId="2367"/>
    <cellStyle name="20% - Accent2 4 2 2 3 4 4 2" xfId="2368"/>
    <cellStyle name="20% - Accent2 4 2 2 3 4 5" xfId="2369"/>
    <cellStyle name="20% - Accent2 4 2 2 3 4 6" xfId="2370"/>
    <cellStyle name="20% - Accent2 4 2 2 3 5" xfId="2371"/>
    <cellStyle name="20% - Accent2 4 2 2 3 5 2" xfId="2372"/>
    <cellStyle name="20% - Accent2 4 2 2 3 5 2 2" xfId="2373"/>
    <cellStyle name="20% - Accent2 4 2 2 3 5 2 3" xfId="2374"/>
    <cellStyle name="20% - Accent2 4 2 2 3 5 3" xfId="2375"/>
    <cellStyle name="20% - Accent2 4 2 2 3 5 3 2" xfId="2376"/>
    <cellStyle name="20% - Accent2 4 2 2 3 5 4" xfId="2377"/>
    <cellStyle name="20% - Accent2 4 2 2 3 5 5" xfId="2378"/>
    <cellStyle name="20% - Accent2 4 2 2 3 6" xfId="2379"/>
    <cellStyle name="20% - Accent2 4 2 2 3 6 2" xfId="2380"/>
    <cellStyle name="20% - Accent2 4 2 2 3 6 3" xfId="2381"/>
    <cellStyle name="20% - Accent2 4 2 2 3 7" xfId="2382"/>
    <cellStyle name="20% - Accent2 4 2 2 3 7 2" xfId="2383"/>
    <cellStyle name="20% - Accent2 4 2 2 3 7 3" xfId="2384"/>
    <cellStyle name="20% - Accent2 4 2 2 3 8" xfId="2385"/>
    <cellStyle name="20% - Accent2 4 2 2 3 8 2" xfId="2386"/>
    <cellStyle name="20% - Accent2 4 2 2 3 9" xfId="2387"/>
    <cellStyle name="20% - Accent2 4 2 2 4" xfId="2388"/>
    <cellStyle name="20% - Accent2 4 2 2 4 2" xfId="2389"/>
    <cellStyle name="20% - Accent2 4 2 2 4 2 2" xfId="2390"/>
    <cellStyle name="20% - Accent2 4 2 2 4 2 2 2" xfId="2391"/>
    <cellStyle name="20% - Accent2 4 2 2 4 2 2 3" xfId="2392"/>
    <cellStyle name="20% - Accent2 4 2 2 4 2 3" xfId="2393"/>
    <cellStyle name="20% - Accent2 4 2 2 4 2 3 2" xfId="2394"/>
    <cellStyle name="20% - Accent2 4 2 2 4 2 3 3" xfId="2395"/>
    <cellStyle name="20% - Accent2 4 2 2 4 2 4" xfId="2396"/>
    <cellStyle name="20% - Accent2 4 2 2 4 2 4 2" xfId="2397"/>
    <cellStyle name="20% - Accent2 4 2 2 4 2 5" xfId="2398"/>
    <cellStyle name="20% - Accent2 4 2 2 4 2 6" xfId="2399"/>
    <cellStyle name="20% - Accent2 4 2 2 4 3" xfId="2400"/>
    <cellStyle name="20% - Accent2 4 2 2 4 3 2" xfId="2401"/>
    <cellStyle name="20% - Accent2 4 2 2 4 3 2 2" xfId="2402"/>
    <cellStyle name="20% - Accent2 4 2 2 4 3 2 3" xfId="2403"/>
    <cellStyle name="20% - Accent2 4 2 2 4 3 3" xfId="2404"/>
    <cellStyle name="20% - Accent2 4 2 2 4 3 3 2" xfId="2405"/>
    <cellStyle name="20% - Accent2 4 2 2 4 3 3 3" xfId="2406"/>
    <cellStyle name="20% - Accent2 4 2 2 4 3 4" xfId="2407"/>
    <cellStyle name="20% - Accent2 4 2 2 4 3 4 2" xfId="2408"/>
    <cellStyle name="20% - Accent2 4 2 2 4 3 5" xfId="2409"/>
    <cellStyle name="20% - Accent2 4 2 2 4 3 6" xfId="2410"/>
    <cellStyle name="20% - Accent2 4 2 2 4 4" xfId="2411"/>
    <cellStyle name="20% - Accent2 4 2 2 4 4 2" xfId="2412"/>
    <cellStyle name="20% - Accent2 4 2 2 4 4 2 2" xfId="2413"/>
    <cellStyle name="20% - Accent2 4 2 2 4 4 2 3" xfId="2414"/>
    <cellStyle name="20% - Accent2 4 2 2 4 4 3" xfId="2415"/>
    <cellStyle name="20% - Accent2 4 2 2 4 4 3 2" xfId="2416"/>
    <cellStyle name="20% - Accent2 4 2 2 4 4 4" xfId="2417"/>
    <cellStyle name="20% - Accent2 4 2 2 4 4 5" xfId="2418"/>
    <cellStyle name="20% - Accent2 4 2 2 4 5" xfId="2419"/>
    <cellStyle name="20% - Accent2 4 2 2 4 5 2" xfId="2420"/>
    <cellStyle name="20% - Accent2 4 2 2 4 5 3" xfId="2421"/>
    <cellStyle name="20% - Accent2 4 2 2 4 6" xfId="2422"/>
    <cellStyle name="20% - Accent2 4 2 2 4 6 2" xfId="2423"/>
    <cellStyle name="20% - Accent2 4 2 2 4 6 3" xfId="2424"/>
    <cellStyle name="20% - Accent2 4 2 2 4 7" xfId="2425"/>
    <cellStyle name="20% - Accent2 4 2 2 4 7 2" xfId="2426"/>
    <cellStyle name="20% - Accent2 4 2 2 4 8" xfId="2427"/>
    <cellStyle name="20% - Accent2 4 2 2 4 9" xfId="2428"/>
    <cellStyle name="20% - Accent2 4 2 2 5" xfId="2429"/>
    <cellStyle name="20% - Accent2 4 2 2 5 2" xfId="2430"/>
    <cellStyle name="20% - Accent2 4 2 2 5 2 2" xfId="2431"/>
    <cellStyle name="20% - Accent2 4 2 2 5 2 2 2" xfId="2432"/>
    <cellStyle name="20% - Accent2 4 2 2 5 2 2 3" xfId="2433"/>
    <cellStyle name="20% - Accent2 4 2 2 5 2 3" xfId="2434"/>
    <cellStyle name="20% - Accent2 4 2 2 5 2 3 2" xfId="2435"/>
    <cellStyle name="20% - Accent2 4 2 2 5 2 3 3" xfId="2436"/>
    <cellStyle name="20% - Accent2 4 2 2 5 2 4" xfId="2437"/>
    <cellStyle name="20% - Accent2 4 2 2 5 2 4 2" xfId="2438"/>
    <cellStyle name="20% - Accent2 4 2 2 5 2 5" xfId="2439"/>
    <cellStyle name="20% - Accent2 4 2 2 5 2 6" xfId="2440"/>
    <cellStyle name="20% - Accent2 4 2 2 5 3" xfId="2441"/>
    <cellStyle name="20% - Accent2 4 2 2 5 3 2" xfId="2442"/>
    <cellStyle name="20% - Accent2 4 2 2 5 3 2 2" xfId="2443"/>
    <cellStyle name="20% - Accent2 4 2 2 5 3 2 3" xfId="2444"/>
    <cellStyle name="20% - Accent2 4 2 2 5 3 3" xfId="2445"/>
    <cellStyle name="20% - Accent2 4 2 2 5 3 3 2" xfId="2446"/>
    <cellStyle name="20% - Accent2 4 2 2 5 3 3 3" xfId="2447"/>
    <cellStyle name="20% - Accent2 4 2 2 5 3 4" xfId="2448"/>
    <cellStyle name="20% - Accent2 4 2 2 5 3 4 2" xfId="2449"/>
    <cellStyle name="20% - Accent2 4 2 2 5 3 5" xfId="2450"/>
    <cellStyle name="20% - Accent2 4 2 2 5 3 6" xfId="2451"/>
    <cellStyle name="20% - Accent2 4 2 2 5 4" xfId="2452"/>
    <cellStyle name="20% - Accent2 4 2 2 5 4 2" xfId="2453"/>
    <cellStyle name="20% - Accent2 4 2 2 5 4 2 2" xfId="2454"/>
    <cellStyle name="20% - Accent2 4 2 2 5 4 2 3" xfId="2455"/>
    <cellStyle name="20% - Accent2 4 2 2 5 4 3" xfId="2456"/>
    <cellStyle name="20% - Accent2 4 2 2 5 4 3 2" xfId="2457"/>
    <cellStyle name="20% - Accent2 4 2 2 5 4 4" xfId="2458"/>
    <cellStyle name="20% - Accent2 4 2 2 5 4 5" xfId="2459"/>
    <cellStyle name="20% - Accent2 4 2 2 5 5" xfId="2460"/>
    <cellStyle name="20% - Accent2 4 2 2 5 5 2" xfId="2461"/>
    <cellStyle name="20% - Accent2 4 2 2 5 5 3" xfId="2462"/>
    <cellStyle name="20% - Accent2 4 2 2 5 6" xfId="2463"/>
    <cellStyle name="20% - Accent2 4 2 2 5 6 2" xfId="2464"/>
    <cellStyle name="20% - Accent2 4 2 2 5 6 3" xfId="2465"/>
    <cellStyle name="20% - Accent2 4 2 2 5 7" xfId="2466"/>
    <cellStyle name="20% - Accent2 4 2 2 5 7 2" xfId="2467"/>
    <cellStyle name="20% - Accent2 4 2 2 5 8" xfId="2468"/>
    <cellStyle name="20% - Accent2 4 2 2 5 9" xfId="2469"/>
    <cellStyle name="20% - Accent2 4 2 2 6" xfId="2470"/>
    <cellStyle name="20% - Accent2 4 2 2 6 2" xfId="2471"/>
    <cellStyle name="20% - Accent2 4 2 2 6 2 2" xfId="2472"/>
    <cellStyle name="20% - Accent2 4 2 2 6 2 3" xfId="2473"/>
    <cellStyle name="20% - Accent2 4 2 2 6 3" xfId="2474"/>
    <cellStyle name="20% - Accent2 4 2 2 6 3 2" xfId="2475"/>
    <cellStyle name="20% - Accent2 4 2 2 6 3 3" xfId="2476"/>
    <cellStyle name="20% - Accent2 4 2 2 6 4" xfId="2477"/>
    <cellStyle name="20% - Accent2 4 2 2 6 4 2" xfId="2478"/>
    <cellStyle name="20% - Accent2 4 2 2 6 5" xfId="2479"/>
    <cellStyle name="20% - Accent2 4 2 2 6 6" xfId="2480"/>
    <cellStyle name="20% - Accent2 4 2 2 7" xfId="2481"/>
    <cellStyle name="20% - Accent2 4 2 2 7 2" xfId="2482"/>
    <cellStyle name="20% - Accent2 4 2 2 7 2 2" xfId="2483"/>
    <cellStyle name="20% - Accent2 4 2 2 7 2 3" xfId="2484"/>
    <cellStyle name="20% - Accent2 4 2 2 7 3" xfId="2485"/>
    <cellStyle name="20% - Accent2 4 2 2 7 3 2" xfId="2486"/>
    <cellStyle name="20% - Accent2 4 2 2 7 3 3" xfId="2487"/>
    <cellStyle name="20% - Accent2 4 2 2 7 4" xfId="2488"/>
    <cellStyle name="20% - Accent2 4 2 2 7 4 2" xfId="2489"/>
    <cellStyle name="20% - Accent2 4 2 2 7 5" xfId="2490"/>
    <cellStyle name="20% - Accent2 4 2 2 7 6" xfId="2491"/>
    <cellStyle name="20% - Accent2 4 2 2 8" xfId="2492"/>
    <cellStyle name="20% - Accent2 4 2 2 8 2" xfId="2493"/>
    <cellStyle name="20% - Accent2 4 2 2 8 2 2" xfId="2494"/>
    <cellStyle name="20% - Accent2 4 2 2 8 2 3" xfId="2495"/>
    <cellStyle name="20% - Accent2 4 2 2 8 3" xfId="2496"/>
    <cellStyle name="20% - Accent2 4 2 2 8 3 2" xfId="2497"/>
    <cellStyle name="20% - Accent2 4 2 2 8 4" xfId="2498"/>
    <cellStyle name="20% - Accent2 4 2 2 8 5" xfId="2499"/>
    <cellStyle name="20% - Accent2 4 2 2 9" xfId="2500"/>
    <cellStyle name="20% - Accent2 4 2 2 9 2" xfId="2501"/>
    <cellStyle name="20% - Accent2 4 2 2 9 3" xfId="2502"/>
    <cellStyle name="20% - Accent2 4 2 3" xfId="2503"/>
    <cellStyle name="20% - Accent2 4 2 3 10" xfId="2504"/>
    <cellStyle name="20% - Accent2 4 2 3 10 2" xfId="2505"/>
    <cellStyle name="20% - Accent2 4 2 3 11" xfId="2506"/>
    <cellStyle name="20% - Accent2 4 2 3 12" xfId="2507"/>
    <cellStyle name="20% - Accent2 4 2 3 2" xfId="2508"/>
    <cellStyle name="20% - Accent2 4 2 3 2 10" xfId="2509"/>
    <cellStyle name="20% - Accent2 4 2 3 2 2" xfId="2510"/>
    <cellStyle name="20% - Accent2 4 2 3 2 2 2" xfId="2511"/>
    <cellStyle name="20% - Accent2 4 2 3 2 2 2 2" xfId="2512"/>
    <cellStyle name="20% - Accent2 4 2 3 2 2 2 2 2" xfId="2513"/>
    <cellStyle name="20% - Accent2 4 2 3 2 2 2 2 3" xfId="2514"/>
    <cellStyle name="20% - Accent2 4 2 3 2 2 2 3" xfId="2515"/>
    <cellStyle name="20% - Accent2 4 2 3 2 2 2 3 2" xfId="2516"/>
    <cellStyle name="20% - Accent2 4 2 3 2 2 2 3 3" xfId="2517"/>
    <cellStyle name="20% - Accent2 4 2 3 2 2 2 4" xfId="2518"/>
    <cellStyle name="20% - Accent2 4 2 3 2 2 2 4 2" xfId="2519"/>
    <cellStyle name="20% - Accent2 4 2 3 2 2 2 5" xfId="2520"/>
    <cellStyle name="20% - Accent2 4 2 3 2 2 2 6" xfId="2521"/>
    <cellStyle name="20% - Accent2 4 2 3 2 2 3" xfId="2522"/>
    <cellStyle name="20% - Accent2 4 2 3 2 2 3 2" xfId="2523"/>
    <cellStyle name="20% - Accent2 4 2 3 2 2 3 2 2" xfId="2524"/>
    <cellStyle name="20% - Accent2 4 2 3 2 2 3 2 3" xfId="2525"/>
    <cellStyle name="20% - Accent2 4 2 3 2 2 3 3" xfId="2526"/>
    <cellStyle name="20% - Accent2 4 2 3 2 2 3 3 2" xfId="2527"/>
    <cellStyle name="20% - Accent2 4 2 3 2 2 3 3 3" xfId="2528"/>
    <cellStyle name="20% - Accent2 4 2 3 2 2 3 4" xfId="2529"/>
    <cellStyle name="20% - Accent2 4 2 3 2 2 3 4 2" xfId="2530"/>
    <cellStyle name="20% - Accent2 4 2 3 2 2 3 5" xfId="2531"/>
    <cellStyle name="20% - Accent2 4 2 3 2 2 3 6" xfId="2532"/>
    <cellStyle name="20% - Accent2 4 2 3 2 2 4" xfId="2533"/>
    <cellStyle name="20% - Accent2 4 2 3 2 2 4 2" xfId="2534"/>
    <cellStyle name="20% - Accent2 4 2 3 2 2 4 2 2" xfId="2535"/>
    <cellStyle name="20% - Accent2 4 2 3 2 2 4 2 3" xfId="2536"/>
    <cellStyle name="20% - Accent2 4 2 3 2 2 4 3" xfId="2537"/>
    <cellStyle name="20% - Accent2 4 2 3 2 2 4 3 2" xfId="2538"/>
    <cellStyle name="20% - Accent2 4 2 3 2 2 4 4" xfId="2539"/>
    <cellStyle name="20% - Accent2 4 2 3 2 2 4 5" xfId="2540"/>
    <cellStyle name="20% - Accent2 4 2 3 2 2 5" xfId="2541"/>
    <cellStyle name="20% - Accent2 4 2 3 2 2 5 2" xfId="2542"/>
    <cellStyle name="20% - Accent2 4 2 3 2 2 5 3" xfId="2543"/>
    <cellStyle name="20% - Accent2 4 2 3 2 2 6" xfId="2544"/>
    <cellStyle name="20% - Accent2 4 2 3 2 2 6 2" xfId="2545"/>
    <cellStyle name="20% - Accent2 4 2 3 2 2 6 3" xfId="2546"/>
    <cellStyle name="20% - Accent2 4 2 3 2 2 7" xfId="2547"/>
    <cellStyle name="20% - Accent2 4 2 3 2 2 7 2" xfId="2548"/>
    <cellStyle name="20% - Accent2 4 2 3 2 2 8" xfId="2549"/>
    <cellStyle name="20% - Accent2 4 2 3 2 2 9" xfId="2550"/>
    <cellStyle name="20% - Accent2 4 2 3 2 3" xfId="2551"/>
    <cellStyle name="20% - Accent2 4 2 3 2 3 2" xfId="2552"/>
    <cellStyle name="20% - Accent2 4 2 3 2 3 2 2" xfId="2553"/>
    <cellStyle name="20% - Accent2 4 2 3 2 3 2 3" xfId="2554"/>
    <cellStyle name="20% - Accent2 4 2 3 2 3 3" xfId="2555"/>
    <cellStyle name="20% - Accent2 4 2 3 2 3 3 2" xfId="2556"/>
    <cellStyle name="20% - Accent2 4 2 3 2 3 3 3" xfId="2557"/>
    <cellStyle name="20% - Accent2 4 2 3 2 3 4" xfId="2558"/>
    <cellStyle name="20% - Accent2 4 2 3 2 3 4 2" xfId="2559"/>
    <cellStyle name="20% - Accent2 4 2 3 2 3 5" xfId="2560"/>
    <cellStyle name="20% - Accent2 4 2 3 2 3 6" xfId="2561"/>
    <cellStyle name="20% - Accent2 4 2 3 2 4" xfId="2562"/>
    <cellStyle name="20% - Accent2 4 2 3 2 4 2" xfId="2563"/>
    <cellStyle name="20% - Accent2 4 2 3 2 4 2 2" xfId="2564"/>
    <cellStyle name="20% - Accent2 4 2 3 2 4 2 3" xfId="2565"/>
    <cellStyle name="20% - Accent2 4 2 3 2 4 3" xfId="2566"/>
    <cellStyle name="20% - Accent2 4 2 3 2 4 3 2" xfId="2567"/>
    <cellStyle name="20% - Accent2 4 2 3 2 4 3 3" xfId="2568"/>
    <cellStyle name="20% - Accent2 4 2 3 2 4 4" xfId="2569"/>
    <cellStyle name="20% - Accent2 4 2 3 2 4 4 2" xfId="2570"/>
    <cellStyle name="20% - Accent2 4 2 3 2 4 5" xfId="2571"/>
    <cellStyle name="20% - Accent2 4 2 3 2 4 6" xfId="2572"/>
    <cellStyle name="20% - Accent2 4 2 3 2 5" xfId="2573"/>
    <cellStyle name="20% - Accent2 4 2 3 2 5 2" xfId="2574"/>
    <cellStyle name="20% - Accent2 4 2 3 2 5 2 2" xfId="2575"/>
    <cellStyle name="20% - Accent2 4 2 3 2 5 2 3" xfId="2576"/>
    <cellStyle name="20% - Accent2 4 2 3 2 5 3" xfId="2577"/>
    <cellStyle name="20% - Accent2 4 2 3 2 5 3 2" xfId="2578"/>
    <cellStyle name="20% - Accent2 4 2 3 2 5 4" xfId="2579"/>
    <cellStyle name="20% - Accent2 4 2 3 2 5 5" xfId="2580"/>
    <cellStyle name="20% - Accent2 4 2 3 2 6" xfId="2581"/>
    <cellStyle name="20% - Accent2 4 2 3 2 6 2" xfId="2582"/>
    <cellStyle name="20% - Accent2 4 2 3 2 6 3" xfId="2583"/>
    <cellStyle name="20% - Accent2 4 2 3 2 7" xfId="2584"/>
    <cellStyle name="20% - Accent2 4 2 3 2 7 2" xfId="2585"/>
    <cellStyle name="20% - Accent2 4 2 3 2 7 3" xfId="2586"/>
    <cellStyle name="20% - Accent2 4 2 3 2 8" xfId="2587"/>
    <cellStyle name="20% - Accent2 4 2 3 2 8 2" xfId="2588"/>
    <cellStyle name="20% - Accent2 4 2 3 2 9" xfId="2589"/>
    <cellStyle name="20% - Accent2 4 2 3 3" xfId="2590"/>
    <cellStyle name="20% - Accent2 4 2 3 3 2" xfId="2591"/>
    <cellStyle name="20% - Accent2 4 2 3 3 2 2" xfId="2592"/>
    <cellStyle name="20% - Accent2 4 2 3 3 2 2 2" xfId="2593"/>
    <cellStyle name="20% - Accent2 4 2 3 3 2 2 3" xfId="2594"/>
    <cellStyle name="20% - Accent2 4 2 3 3 2 3" xfId="2595"/>
    <cellStyle name="20% - Accent2 4 2 3 3 2 3 2" xfId="2596"/>
    <cellStyle name="20% - Accent2 4 2 3 3 2 3 3" xfId="2597"/>
    <cellStyle name="20% - Accent2 4 2 3 3 2 4" xfId="2598"/>
    <cellStyle name="20% - Accent2 4 2 3 3 2 4 2" xfId="2599"/>
    <cellStyle name="20% - Accent2 4 2 3 3 2 5" xfId="2600"/>
    <cellStyle name="20% - Accent2 4 2 3 3 2 6" xfId="2601"/>
    <cellStyle name="20% - Accent2 4 2 3 3 3" xfId="2602"/>
    <cellStyle name="20% - Accent2 4 2 3 3 3 2" xfId="2603"/>
    <cellStyle name="20% - Accent2 4 2 3 3 3 2 2" xfId="2604"/>
    <cellStyle name="20% - Accent2 4 2 3 3 3 2 3" xfId="2605"/>
    <cellStyle name="20% - Accent2 4 2 3 3 3 3" xfId="2606"/>
    <cellStyle name="20% - Accent2 4 2 3 3 3 3 2" xfId="2607"/>
    <cellStyle name="20% - Accent2 4 2 3 3 3 3 3" xfId="2608"/>
    <cellStyle name="20% - Accent2 4 2 3 3 3 4" xfId="2609"/>
    <cellStyle name="20% - Accent2 4 2 3 3 3 4 2" xfId="2610"/>
    <cellStyle name="20% - Accent2 4 2 3 3 3 5" xfId="2611"/>
    <cellStyle name="20% - Accent2 4 2 3 3 3 6" xfId="2612"/>
    <cellStyle name="20% - Accent2 4 2 3 3 4" xfId="2613"/>
    <cellStyle name="20% - Accent2 4 2 3 3 4 2" xfId="2614"/>
    <cellStyle name="20% - Accent2 4 2 3 3 4 2 2" xfId="2615"/>
    <cellStyle name="20% - Accent2 4 2 3 3 4 2 3" xfId="2616"/>
    <cellStyle name="20% - Accent2 4 2 3 3 4 3" xfId="2617"/>
    <cellStyle name="20% - Accent2 4 2 3 3 4 3 2" xfId="2618"/>
    <cellStyle name="20% - Accent2 4 2 3 3 4 4" xfId="2619"/>
    <cellStyle name="20% - Accent2 4 2 3 3 4 5" xfId="2620"/>
    <cellStyle name="20% - Accent2 4 2 3 3 5" xfId="2621"/>
    <cellStyle name="20% - Accent2 4 2 3 3 5 2" xfId="2622"/>
    <cellStyle name="20% - Accent2 4 2 3 3 5 3" xfId="2623"/>
    <cellStyle name="20% - Accent2 4 2 3 3 6" xfId="2624"/>
    <cellStyle name="20% - Accent2 4 2 3 3 6 2" xfId="2625"/>
    <cellStyle name="20% - Accent2 4 2 3 3 6 3" xfId="2626"/>
    <cellStyle name="20% - Accent2 4 2 3 3 7" xfId="2627"/>
    <cellStyle name="20% - Accent2 4 2 3 3 7 2" xfId="2628"/>
    <cellStyle name="20% - Accent2 4 2 3 3 8" xfId="2629"/>
    <cellStyle name="20% - Accent2 4 2 3 3 9" xfId="2630"/>
    <cellStyle name="20% - Accent2 4 2 3 4" xfId="2631"/>
    <cellStyle name="20% - Accent2 4 2 3 4 2" xfId="2632"/>
    <cellStyle name="20% - Accent2 4 2 3 4 2 2" xfId="2633"/>
    <cellStyle name="20% - Accent2 4 2 3 4 2 2 2" xfId="2634"/>
    <cellStyle name="20% - Accent2 4 2 3 4 2 2 3" xfId="2635"/>
    <cellStyle name="20% - Accent2 4 2 3 4 2 3" xfId="2636"/>
    <cellStyle name="20% - Accent2 4 2 3 4 2 3 2" xfId="2637"/>
    <cellStyle name="20% - Accent2 4 2 3 4 2 3 3" xfId="2638"/>
    <cellStyle name="20% - Accent2 4 2 3 4 2 4" xfId="2639"/>
    <cellStyle name="20% - Accent2 4 2 3 4 2 4 2" xfId="2640"/>
    <cellStyle name="20% - Accent2 4 2 3 4 2 5" xfId="2641"/>
    <cellStyle name="20% - Accent2 4 2 3 4 2 6" xfId="2642"/>
    <cellStyle name="20% - Accent2 4 2 3 4 3" xfId="2643"/>
    <cellStyle name="20% - Accent2 4 2 3 4 3 2" xfId="2644"/>
    <cellStyle name="20% - Accent2 4 2 3 4 3 2 2" xfId="2645"/>
    <cellStyle name="20% - Accent2 4 2 3 4 3 2 3" xfId="2646"/>
    <cellStyle name="20% - Accent2 4 2 3 4 3 3" xfId="2647"/>
    <cellStyle name="20% - Accent2 4 2 3 4 3 3 2" xfId="2648"/>
    <cellStyle name="20% - Accent2 4 2 3 4 3 3 3" xfId="2649"/>
    <cellStyle name="20% - Accent2 4 2 3 4 3 4" xfId="2650"/>
    <cellStyle name="20% - Accent2 4 2 3 4 3 4 2" xfId="2651"/>
    <cellStyle name="20% - Accent2 4 2 3 4 3 5" xfId="2652"/>
    <cellStyle name="20% - Accent2 4 2 3 4 3 6" xfId="2653"/>
    <cellStyle name="20% - Accent2 4 2 3 4 4" xfId="2654"/>
    <cellStyle name="20% - Accent2 4 2 3 4 4 2" xfId="2655"/>
    <cellStyle name="20% - Accent2 4 2 3 4 4 2 2" xfId="2656"/>
    <cellStyle name="20% - Accent2 4 2 3 4 4 2 3" xfId="2657"/>
    <cellStyle name="20% - Accent2 4 2 3 4 4 3" xfId="2658"/>
    <cellStyle name="20% - Accent2 4 2 3 4 4 3 2" xfId="2659"/>
    <cellStyle name="20% - Accent2 4 2 3 4 4 4" xfId="2660"/>
    <cellStyle name="20% - Accent2 4 2 3 4 4 5" xfId="2661"/>
    <cellStyle name="20% - Accent2 4 2 3 4 5" xfId="2662"/>
    <cellStyle name="20% - Accent2 4 2 3 4 5 2" xfId="2663"/>
    <cellStyle name="20% - Accent2 4 2 3 4 5 3" xfId="2664"/>
    <cellStyle name="20% - Accent2 4 2 3 4 6" xfId="2665"/>
    <cellStyle name="20% - Accent2 4 2 3 4 6 2" xfId="2666"/>
    <cellStyle name="20% - Accent2 4 2 3 4 6 3" xfId="2667"/>
    <cellStyle name="20% - Accent2 4 2 3 4 7" xfId="2668"/>
    <cellStyle name="20% - Accent2 4 2 3 4 7 2" xfId="2669"/>
    <cellStyle name="20% - Accent2 4 2 3 4 8" xfId="2670"/>
    <cellStyle name="20% - Accent2 4 2 3 4 9" xfId="2671"/>
    <cellStyle name="20% - Accent2 4 2 3 5" xfId="2672"/>
    <cellStyle name="20% - Accent2 4 2 3 5 2" xfId="2673"/>
    <cellStyle name="20% - Accent2 4 2 3 5 2 2" xfId="2674"/>
    <cellStyle name="20% - Accent2 4 2 3 5 2 3" xfId="2675"/>
    <cellStyle name="20% - Accent2 4 2 3 5 3" xfId="2676"/>
    <cellStyle name="20% - Accent2 4 2 3 5 3 2" xfId="2677"/>
    <cellStyle name="20% - Accent2 4 2 3 5 3 3" xfId="2678"/>
    <cellStyle name="20% - Accent2 4 2 3 5 4" xfId="2679"/>
    <cellStyle name="20% - Accent2 4 2 3 5 4 2" xfId="2680"/>
    <cellStyle name="20% - Accent2 4 2 3 5 5" xfId="2681"/>
    <cellStyle name="20% - Accent2 4 2 3 5 6" xfId="2682"/>
    <cellStyle name="20% - Accent2 4 2 3 6" xfId="2683"/>
    <cellStyle name="20% - Accent2 4 2 3 6 2" xfId="2684"/>
    <cellStyle name="20% - Accent2 4 2 3 6 2 2" xfId="2685"/>
    <cellStyle name="20% - Accent2 4 2 3 6 2 3" xfId="2686"/>
    <cellStyle name="20% - Accent2 4 2 3 6 3" xfId="2687"/>
    <cellStyle name="20% - Accent2 4 2 3 6 3 2" xfId="2688"/>
    <cellStyle name="20% - Accent2 4 2 3 6 3 3" xfId="2689"/>
    <cellStyle name="20% - Accent2 4 2 3 6 4" xfId="2690"/>
    <cellStyle name="20% - Accent2 4 2 3 6 4 2" xfId="2691"/>
    <cellStyle name="20% - Accent2 4 2 3 6 5" xfId="2692"/>
    <cellStyle name="20% - Accent2 4 2 3 6 6" xfId="2693"/>
    <cellStyle name="20% - Accent2 4 2 3 7" xfId="2694"/>
    <cellStyle name="20% - Accent2 4 2 3 7 2" xfId="2695"/>
    <cellStyle name="20% - Accent2 4 2 3 7 2 2" xfId="2696"/>
    <cellStyle name="20% - Accent2 4 2 3 7 2 3" xfId="2697"/>
    <cellStyle name="20% - Accent2 4 2 3 7 3" xfId="2698"/>
    <cellStyle name="20% - Accent2 4 2 3 7 3 2" xfId="2699"/>
    <cellStyle name="20% - Accent2 4 2 3 7 4" xfId="2700"/>
    <cellStyle name="20% - Accent2 4 2 3 7 5" xfId="2701"/>
    <cellStyle name="20% - Accent2 4 2 3 8" xfId="2702"/>
    <cellStyle name="20% - Accent2 4 2 3 8 2" xfId="2703"/>
    <cellStyle name="20% - Accent2 4 2 3 8 3" xfId="2704"/>
    <cellStyle name="20% - Accent2 4 2 3 9" xfId="2705"/>
    <cellStyle name="20% - Accent2 4 2 3 9 2" xfId="2706"/>
    <cellStyle name="20% - Accent2 4 2 3 9 3" xfId="2707"/>
    <cellStyle name="20% - Accent2 4 2 4" xfId="2708"/>
    <cellStyle name="20% - Accent2 4 2 4 10" xfId="2709"/>
    <cellStyle name="20% - Accent2 4 2 4 2" xfId="2710"/>
    <cellStyle name="20% - Accent2 4 2 4 2 2" xfId="2711"/>
    <cellStyle name="20% - Accent2 4 2 4 2 2 2" xfId="2712"/>
    <cellStyle name="20% - Accent2 4 2 4 2 2 2 2" xfId="2713"/>
    <cellStyle name="20% - Accent2 4 2 4 2 2 2 3" xfId="2714"/>
    <cellStyle name="20% - Accent2 4 2 4 2 2 3" xfId="2715"/>
    <cellStyle name="20% - Accent2 4 2 4 2 2 3 2" xfId="2716"/>
    <cellStyle name="20% - Accent2 4 2 4 2 2 3 3" xfId="2717"/>
    <cellStyle name="20% - Accent2 4 2 4 2 2 4" xfId="2718"/>
    <cellStyle name="20% - Accent2 4 2 4 2 2 4 2" xfId="2719"/>
    <cellStyle name="20% - Accent2 4 2 4 2 2 5" xfId="2720"/>
    <cellStyle name="20% - Accent2 4 2 4 2 2 6" xfId="2721"/>
    <cellStyle name="20% - Accent2 4 2 4 2 3" xfId="2722"/>
    <cellStyle name="20% - Accent2 4 2 4 2 3 2" xfId="2723"/>
    <cellStyle name="20% - Accent2 4 2 4 2 3 2 2" xfId="2724"/>
    <cellStyle name="20% - Accent2 4 2 4 2 3 2 3" xfId="2725"/>
    <cellStyle name="20% - Accent2 4 2 4 2 3 3" xfId="2726"/>
    <cellStyle name="20% - Accent2 4 2 4 2 3 3 2" xfId="2727"/>
    <cellStyle name="20% - Accent2 4 2 4 2 3 3 3" xfId="2728"/>
    <cellStyle name="20% - Accent2 4 2 4 2 3 4" xfId="2729"/>
    <cellStyle name="20% - Accent2 4 2 4 2 3 4 2" xfId="2730"/>
    <cellStyle name="20% - Accent2 4 2 4 2 3 5" xfId="2731"/>
    <cellStyle name="20% - Accent2 4 2 4 2 3 6" xfId="2732"/>
    <cellStyle name="20% - Accent2 4 2 4 2 4" xfId="2733"/>
    <cellStyle name="20% - Accent2 4 2 4 2 4 2" xfId="2734"/>
    <cellStyle name="20% - Accent2 4 2 4 2 4 2 2" xfId="2735"/>
    <cellStyle name="20% - Accent2 4 2 4 2 4 2 3" xfId="2736"/>
    <cellStyle name="20% - Accent2 4 2 4 2 4 3" xfId="2737"/>
    <cellStyle name="20% - Accent2 4 2 4 2 4 3 2" xfId="2738"/>
    <cellStyle name="20% - Accent2 4 2 4 2 4 4" xfId="2739"/>
    <cellStyle name="20% - Accent2 4 2 4 2 4 5" xfId="2740"/>
    <cellStyle name="20% - Accent2 4 2 4 2 5" xfId="2741"/>
    <cellStyle name="20% - Accent2 4 2 4 2 5 2" xfId="2742"/>
    <cellStyle name="20% - Accent2 4 2 4 2 5 3" xfId="2743"/>
    <cellStyle name="20% - Accent2 4 2 4 2 6" xfId="2744"/>
    <cellStyle name="20% - Accent2 4 2 4 2 6 2" xfId="2745"/>
    <cellStyle name="20% - Accent2 4 2 4 2 6 3" xfId="2746"/>
    <cellStyle name="20% - Accent2 4 2 4 2 7" xfId="2747"/>
    <cellStyle name="20% - Accent2 4 2 4 2 7 2" xfId="2748"/>
    <cellStyle name="20% - Accent2 4 2 4 2 8" xfId="2749"/>
    <cellStyle name="20% - Accent2 4 2 4 2 9" xfId="2750"/>
    <cellStyle name="20% - Accent2 4 2 4 3" xfId="2751"/>
    <cellStyle name="20% - Accent2 4 2 4 3 2" xfId="2752"/>
    <cellStyle name="20% - Accent2 4 2 4 3 2 2" xfId="2753"/>
    <cellStyle name="20% - Accent2 4 2 4 3 2 3" xfId="2754"/>
    <cellStyle name="20% - Accent2 4 2 4 3 3" xfId="2755"/>
    <cellStyle name="20% - Accent2 4 2 4 3 3 2" xfId="2756"/>
    <cellStyle name="20% - Accent2 4 2 4 3 3 3" xfId="2757"/>
    <cellStyle name="20% - Accent2 4 2 4 3 4" xfId="2758"/>
    <cellStyle name="20% - Accent2 4 2 4 3 4 2" xfId="2759"/>
    <cellStyle name="20% - Accent2 4 2 4 3 5" xfId="2760"/>
    <cellStyle name="20% - Accent2 4 2 4 3 6" xfId="2761"/>
    <cellStyle name="20% - Accent2 4 2 4 4" xfId="2762"/>
    <cellStyle name="20% - Accent2 4 2 4 4 2" xfId="2763"/>
    <cellStyle name="20% - Accent2 4 2 4 4 2 2" xfId="2764"/>
    <cellStyle name="20% - Accent2 4 2 4 4 2 3" xfId="2765"/>
    <cellStyle name="20% - Accent2 4 2 4 4 3" xfId="2766"/>
    <cellStyle name="20% - Accent2 4 2 4 4 3 2" xfId="2767"/>
    <cellStyle name="20% - Accent2 4 2 4 4 3 3" xfId="2768"/>
    <cellStyle name="20% - Accent2 4 2 4 4 4" xfId="2769"/>
    <cellStyle name="20% - Accent2 4 2 4 4 4 2" xfId="2770"/>
    <cellStyle name="20% - Accent2 4 2 4 4 5" xfId="2771"/>
    <cellStyle name="20% - Accent2 4 2 4 4 6" xfId="2772"/>
    <cellStyle name="20% - Accent2 4 2 4 5" xfId="2773"/>
    <cellStyle name="20% - Accent2 4 2 4 5 2" xfId="2774"/>
    <cellStyle name="20% - Accent2 4 2 4 5 2 2" xfId="2775"/>
    <cellStyle name="20% - Accent2 4 2 4 5 2 3" xfId="2776"/>
    <cellStyle name="20% - Accent2 4 2 4 5 3" xfId="2777"/>
    <cellStyle name="20% - Accent2 4 2 4 5 3 2" xfId="2778"/>
    <cellStyle name="20% - Accent2 4 2 4 5 4" xfId="2779"/>
    <cellStyle name="20% - Accent2 4 2 4 5 5" xfId="2780"/>
    <cellStyle name="20% - Accent2 4 2 4 6" xfId="2781"/>
    <cellStyle name="20% - Accent2 4 2 4 6 2" xfId="2782"/>
    <cellStyle name="20% - Accent2 4 2 4 6 3" xfId="2783"/>
    <cellStyle name="20% - Accent2 4 2 4 7" xfId="2784"/>
    <cellStyle name="20% - Accent2 4 2 4 7 2" xfId="2785"/>
    <cellStyle name="20% - Accent2 4 2 4 7 3" xfId="2786"/>
    <cellStyle name="20% - Accent2 4 2 4 8" xfId="2787"/>
    <cellStyle name="20% - Accent2 4 2 4 8 2" xfId="2788"/>
    <cellStyle name="20% - Accent2 4 2 4 9" xfId="2789"/>
    <cellStyle name="20% - Accent2 4 2 5" xfId="2790"/>
    <cellStyle name="20% - Accent2 4 2 5 2" xfId="2791"/>
    <cellStyle name="20% - Accent2 4 2 5 2 2" xfId="2792"/>
    <cellStyle name="20% - Accent2 4 2 5 2 2 2" xfId="2793"/>
    <cellStyle name="20% - Accent2 4 2 5 2 2 3" xfId="2794"/>
    <cellStyle name="20% - Accent2 4 2 5 2 3" xfId="2795"/>
    <cellStyle name="20% - Accent2 4 2 5 2 3 2" xfId="2796"/>
    <cellStyle name="20% - Accent2 4 2 5 2 3 3" xfId="2797"/>
    <cellStyle name="20% - Accent2 4 2 5 2 4" xfId="2798"/>
    <cellStyle name="20% - Accent2 4 2 5 2 4 2" xfId="2799"/>
    <cellStyle name="20% - Accent2 4 2 5 2 5" xfId="2800"/>
    <cellStyle name="20% - Accent2 4 2 5 2 6" xfId="2801"/>
    <cellStyle name="20% - Accent2 4 2 5 3" xfId="2802"/>
    <cellStyle name="20% - Accent2 4 2 5 3 2" xfId="2803"/>
    <cellStyle name="20% - Accent2 4 2 5 3 2 2" xfId="2804"/>
    <cellStyle name="20% - Accent2 4 2 5 3 2 3" xfId="2805"/>
    <cellStyle name="20% - Accent2 4 2 5 3 3" xfId="2806"/>
    <cellStyle name="20% - Accent2 4 2 5 3 3 2" xfId="2807"/>
    <cellStyle name="20% - Accent2 4 2 5 3 3 3" xfId="2808"/>
    <cellStyle name="20% - Accent2 4 2 5 3 4" xfId="2809"/>
    <cellStyle name="20% - Accent2 4 2 5 3 4 2" xfId="2810"/>
    <cellStyle name="20% - Accent2 4 2 5 3 5" xfId="2811"/>
    <cellStyle name="20% - Accent2 4 2 5 3 6" xfId="2812"/>
    <cellStyle name="20% - Accent2 4 2 5 4" xfId="2813"/>
    <cellStyle name="20% - Accent2 4 2 5 4 2" xfId="2814"/>
    <cellStyle name="20% - Accent2 4 2 5 4 2 2" xfId="2815"/>
    <cellStyle name="20% - Accent2 4 2 5 4 2 3" xfId="2816"/>
    <cellStyle name="20% - Accent2 4 2 5 4 3" xfId="2817"/>
    <cellStyle name="20% - Accent2 4 2 5 4 3 2" xfId="2818"/>
    <cellStyle name="20% - Accent2 4 2 5 4 4" xfId="2819"/>
    <cellStyle name="20% - Accent2 4 2 5 4 5" xfId="2820"/>
    <cellStyle name="20% - Accent2 4 2 5 5" xfId="2821"/>
    <cellStyle name="20% - Accent2 4 2 5 5 2" xfId="2822"/>
    <cellStyle name="20% - Accent2 4 2 5 5 3" xfId="2823"/>
    <cellStyle name="20% - Accent2 4 2 5 6" xfId="2824"/>
    <cellStyle name="20% - Accent2 4 2 5 6 2" xfId="2825"/>
    <cellStyle name="20% - Accent2 4 2 5 6 3" xfId="2826"/>
    <cellStyle name="20% - Accent2 4 2 5 7" xfId="2827"/>
    <cellStyle name="20% - Accent2 4 2 5 7 2" xfId="2828"/>
    <cellStyle name="20% - Accent2 4 2 5 8" xfId="2829"/>
    <cellStyle name="20% - Accent2 4 2 5 9" xfId="2830"/>
    <cellStyle name="20% - Accent2 4 2 6" xfId="2831"/>
    <cellStyle name="20% - Accent2 4 2 6 2" xfId="2832"/>
    <cellStyle name="20% - Accent2 4 2 6 2 2" xfId="2833"/>
    <cellStyle name="20% - Accent2 4 2 6 2 2 2" xfId="2834"/>
    <cellStyle name="20% - Accent2 4 2 6 2 2 3" xfId="2835"/>
    <cellStyle name="20% - Accent2 4 2 6 2 3" xfId="2836"/>
    <cellStyle name="20% - Accent2 4 2 6 2 3 2" xfId="2837"/>
    <cellStyle name="20% - Accent2 4 2 6 2 3 3" xfId="2838"/>
    <cellStyle name="20% - Accent2 4 2 6 2 4" xfId="2839"/>
    <cellStyle name="20% - Accent2 4 2 6 2 4 2" xfId="2840"/>
    <cellStyle name="20% - Accent2 4 2 6 2 5" xfId="2841"/>
    <cellStyle name="20% - Accent2 4 2 6 2 6" xfId="2842"/>
    <cellStyle name="20% - Accent2 4 2 6 3" xfId="2843"/>
    <cellStyle name="20% - Accent2 4 2 6 3 2" xfId="2844"/>
    <cellStyle name="20% - Accent2 4 2 6 3 2 2" xfId="2845"/>
    <cellStyle name="20% - Accent2 4 2 6 3 2 3" xfId="2846"/>
    <cellStyle name="20% - Accent2 4 2 6 3 3" xfId="2847"/>
    <cellStyle name="20% - Accent2 4 2 6 3 3 2" xfId="2848"/>
    <cellStyle name="20% - Accent2 4 2 6 3 3 3" xfId="2849"/>
    <cellStyle name="20% - Accent2 4 2 6 3 4" xfId="2850"/>
    <cellStyle name="20% - Accent2 4 2 6 3 4 2" xfId="2851"/>
    <cellStyle name="20% - Accent2 4 2 6 3 5" xfId="2852"/>
    <cellStyle name="20% - Accent2 4 2 6 3 6" xfId="2853"/>
    <cellStyle name="20% - Accent2 4 2 6 4" xfId="2854"/>
    <cellStyle name="20% - Accent2 4 2 6 4 2" xfId="2855"/>
    <cellStyle name="20% - Accent2 4 2 6 4 2 2" xfId="2856"/>
    <cellStyle name="20% - Accent2 4 2 6 4 2 3" xfId="2857"/>
    <cellStyle name="20% - Accent2 4 2 6 4 3" xfId="2858"/>
    <cellStyle name="20% - Accent2 4 2 6 4 3 2" xfId="2859"/>
    <cellStyle name="20% - Accent2 4 2 6 4 4" xfId="2860"/>
    <cellStyle name="20% - Accent2 4 2 6 4 5" xfId="2861"/>
    <cellStyle name="20% - Accent2 4 2 6 5" xfId="2862"/>
    <cellStyle name="20% - Accent2 4 2 6 5 2" xfId="2863"/>
    <cellStyle name="20% - Accent2 4 2 6 5 3" xfId="2864"/>
    <cellStyle name="20% - Accent2 4 2 6 6" xfId="2865"/>
    <cellStyle name="20% - Accent2 4 2 6 6 2" xfId="2866"/>
    <cellStyle name="20% - Accent2 4 2 6 6 3" xfId="2867"/>
    <cellStyle name="20% - Accent2 4 2 6 7" xfId="2868"/>
    <cellStyle name="20% - Accent2 4 2 6 7 2" xfId="2869"/>
    <cellStyle name="20% - Accent2 4 2 6 8" xfId="2870"/>
    <cellStyle name="20% - Accent2 4 2 6 9" xfId="2871"/>
    <cellStyle name="20% - Accent2 4 2 7" xfId="2872"/>
    <cellStyle name="20% - Accent2 4 2 7 2" xfId="2873"/>
    <cellStyle name="20% - Accent2 4 2 7 2 2" xfId="2874"/>
    <cellStyle name="20% - Accent2 4 2 7 2 3" xfId="2875"/>
    <cellStyle name="20% - Accent2 4 2 7 3" xfId="2876"/>
    <cellStyle name="20% - Accent2 4 2 7 3 2" xfId="2877"/>
    <cellStyle name="20% - Accent2 4 2 7 3 3" xfId="2878"/>
    <cellStyle name="20% - Accent2 4 2 7 4" xfId="2879"/>
    <cellStyle name="20% - Accent2 4 2 7 4 2" xfId="2880"/>
    <cellStyle name="20% - Accent2 4 2 7 5" xfId="2881"/>
    <cellStyle name="20% - Accent2 4 2 7 6" xfId="2882"/>
    <cellStyle name="20% - Accent2 4 2 8" xfId="2883"/>
    <cellStyle name="20% - Accent2 4 2 8 2" xfId="2884"/>
    <cellStyle name="20% - Accent2 4 2 8 2 2" xfId="2885"/>
    <cellStyle name="20% - Accent2 4 2 8 2 3" xfId="2886"/>
    <cellStyle name="20% - Accent2 4 2 8 3" xfId="2887"/>
    <cellStyle name="20% - Accent2 4 2 8 3 2" xfId="2888"/>
    <cellStyle name="20% - Accent2 4 2 8 3 3" xfId="2889"/>
    <cellStyle name="20% - Accent2 4 2 8 4" xfId="2890"/>
    <cellStyle name="20% - Accent2 4 2 8 4 2" xfId="2891"/>
    <cellStyle name="20% - Accent2 4 2 8 5" xfId="2892"/>
    <cellStyle name="20% - Accent2 4 2 8 6" xfId="2893"/>
    <cellStyle name="20% - Accent2 4 2 9" xfId="2894"/>
    <cellStyle name="20% - Accent2 4 2 9 2" xfId="2895"/>
    <cellStyle name="20% - Accent2 4 2 9 2 2" xfId="2896"/>
    <cellStyle name="20% - Accent2 4 2 9 2 3" xfId="2897"/>
    <cellStyle name="20% - Accent2 4 2 9 3" xfId="2898"/>
    <cellStyle name="20% - Accent2 4 2 9 3 2" xfId="2899"/>
    <cellStyle name="20% - Accent2 4 2 9 4" xfId="2900"/>
    <cellStyle name="20% - Accent2 4 2 9 5" xfId="2901"/>
    <cellStyle name="20% - Accent2 4 3" xfId="2902"/>
    <cellStyle name="20% - Accent2 4 3 10" xfId="2903"/>
    <cellStyle name="20% - Accent2 4 3 10 2" xfId="2904"/>
    <cellStyle name="20% - Accent2 4 3 10 3" xfId="2905"/>
    <cellStyle name="20% - Accent2 4 3 11" xfId="2906"/>
    <cellStyle name="20% - Accent2 4 3 11 2" xfId="2907"/>
    <cellStyle name="20% - Accent2 4 3 12" xfId="2908"/>
    <cellStyle name="20% - Accent2 4 3 13" xfId="2909"/>
    <cellStyle name="20% - Accent2 4 3 14" xfId="2910"/>
    <cellStyle name="20% - Accent2 4 3 2" xfId="2911"/>
    <cellStyle name="20% - Accent2 4 3 2 10" xfId="2912"/>
    <cellStyle name="20% - Accent2 4 3 2 10 2" xfId="2913"/>
    <cellStyle name="20% - Accent2 4 3 2 11" xfId="2914"/>
    <cellStyle name="20% - Accent2 4 3 2 12" xfId="2915"/>
    <cellStyle name="20% - Accent2 4 3 2 2" xfId="2916"/>
    <cellStyle name="20% - Accent2 4 3 2 2 10" xfId="2917"/>
    <cellStyle name="20% - Accent2 4 3 2 2 2" xfId="2918"/>
    <cellStyle name="20% - Accent2 4 3 2 2 2 2" xfId="2919"/>
    <cellStyle name="20% - Accent2 4 3 2 2 2 2 2" xfId="2920"/>
    <cellStyle name="20% - Accent2 4 3 2 2 2 2 2 2" xfId="2921"/>
    <cellStyle name="20% - Accent2 4 3 2 2 2 2 2 3" xfId="2922"/>
    <cellStyle name="20% - Accent2 4 3 2 2 2 2 3" xfId="2923"/>
    <cellStyle name="20% - Accent2 4 3 2 2 2 2 3 2" xfId="2924"/>
    <cellStyle name="20% - Accent2 4 3 2 2 2 2 3 3" xfId="2925"/>
    <cellStyle name="20% - Accent2 4 3 2 2 2 2 4" xfId="2926"/>
    <cellStyle name="20% - Accent2 4 3 2 2 2 2 4 2" xfId="2927"/>
    <cellStyle name="20% - Accent2 4 3 2 2 2 2 5" xfId="2928"/>
    <cellStyle name="20% - Accent2 4 3 2 2 2 2 6" xfId="2929"/>
    <cellStyle name="20% - Accent2 4 3 2 2 2 3" xfId="2930"/>
    <cellStyle name="20% - Accent2 4 3 2 2 2 3 2" xfId="2931"/>
    <cellStyle name="20% - Accent2 4 3 2 2 2 3 2 2" xfId="2932"/>
    <cellStyle name="20% - Accent2 4 3 2 2 2 3 2 3" xfId="2933"/>
    <cellStyle name="20% - Accent2 4 3 2 2 2 3 3" xfId="2934"/>
    <cellStyle name="20% - Accent2 4 3 2 2 2 3 3 2" xfId="2935"/>
    <cellStyle name="20% - Accent2 4 3 2 2 2 3 3 3" xfId="2936"/>
    <cellStyle name="20% - Accent2 4 3 2 2 2 3 4" xfId="2937"/>
    <cellStyle name="20% - Accent2 4 3 2 2 2 3 4 2" xfId="2938"/>
    <cellStyle name="20% - Accent2 4 3 2 2 2 3 5" xfId="2939"/>
    <cellStyle name="20% - Accent2 4 3 2 2 2 3 6" xfId="2940"/>
    <cellStyle name="20% - Accent2 4 3 2 2 2 4" xfId="2941"/>
    <cellStyle name="20% - Accent2 4 3 2 2 2 4 2" xfId="2942"/>
    <cellStyle name="20% - Accent2 4 3 2 2 2 4 2 2" xfId="2943"/>
    <cellStyle name="20% - Accent2 4 3 2 2 2 4 2 3" xfId="2944"/>
    <cellStyle name="20% - Accent2 4 3 2 2 2 4 3" xfId="2945"/>
    <cellStyle name="20% - Accent2 4 3 2 2 2 4 3 2" xfId="2946"/>
    <cellStyle name="20% - Accent2 4 3 2 2 2 4 4" xfId="2947"/>
    <cellStyle name="20% - Accent2 4 3 2 2 2 4 5" xfId="2948"/>
    <cellStyle name="20% - Accent2 4 3 2 2 2 5" xfId="2949"/>
    <cellStyle name="20% - Accent2 4 3 2 2 2 5 2" xfId="2950"/>
    <cellStyle name="20% - Accent2 4 3 2 2 2 5 3" xfId="2951"/>
    <cellStyle name="20% - Accent2 4 3 2 2 2 6" xfId="2952"/>
    <cellStyle name="20% - Accent2 4 3 2 2 2 6 2" xfId="2953"/>
    <cellStyle name="20% - Accent2 4 3 2 2 2 6 3" xfId="2954"/>
    <cellStyle name="20% - Accent2 4 3 2 2 2 7" xfId="2955"/>
    <cellStyle name="20% - Accent2 4 3 2 2 2 7 2" xfId="2956"/>
    <cellStyle name="20% - Accent2 4 3 2 2 2 8" xfId="2957"/>
    <cellStyle name="20% - Accent2 4 3 2 2 2 9" xfId="2958"/>
    <cellStyle name="20% - Accent2 4 3 2 2 3" xfId="2959"/>
    <cellStyle name="20% - Accent2 4 3 2 2 3 2" xfId="2960"/>
    <cellStyle name="20% - Accent2 4 3 2 2 3 2 2" xfId="2961"/>
    <cellStyle name="20% - Accent2 4 3 2 2 3 2 3" xfId="2962"/>
    <cellStyle name="20% - Accent2 4 3 2 2 3 3" xfId="2963"/>
    <cellStyle name="20% - Accent2 4 3 2 2 3 3 2" xfId="2964"/>
    <cellStyle name="20% - Accent2 4 3 2 2 3 3 3" xfId="2965"/>
    <cellStyle name="20% - Accent2 4 3 2 2 3 4" xfId="2966"/>
    <cellStyle name="20% - Accent2 4 3 2 2 3 4 2" xfId="2967"/>
    <cellStyle name="20% - Accent2 4 3 2 2 3 5" xfId="2968"/>
    <cellStyle name="20% - Accent2 4 3 2 2 3 6" xfId="2969"/>
    <cellStyle name="20% - Accent2 4 3 2 2 4" xfId="2970"/>
    <cellStyle name="20% - Accent2 4 3 2 2 4 2" xfId="2971"/>
    <cellStyle name="20% - Accent2 4 3 2 2 4 2 2" xfId="2972"/>
    <cellStyle name="20% - Accent2 4 3 2 2 4 2 3" xfId="2973"/>
    <cellStyle name="20% - Accent2 4 3 2 2 4 3" xfId="2974"/>
    <cellStyle name="20% - Accent2 4 3 2 2 4 3 2" xfId="2975"/>
    <cellStyle name="20% - Accent2 4 3 2 2 4 3 3" xfId="2976"/>
    <cellStyle name="20% - Accent2 4 3 2 2 4 4" xfId="2977"/>
    <cellStyle name="20% - Accent2 4 3 2 2 4 4 2" xfId="2978"/>
    <cellStyle name="20% - Accent2 4 3 2 2 4 5" xfId="2979"/>
    <cellStyle name="20% - Accent2 4 3 2 2 4 6" xfId="2980"/>
    <cellStyle name="20% - Accent2 4 3 2 2 5" xfId="2981"/>
    <cellStyle name="20% - Accent2 4 3 2 2 5 2" xfId="2982"/>
    <cellStyle name="20% - Accent2 4 3 2 2 5 2 2" xfId="2983"/>
    <cellStyle name="20% - Accent2 4 3 2 2 5 2 3" xfId="2984"/>
    <cellStyle name="20% - Accent2 4 3 2 2 5 3" xfId="2985"/>
    <cellStyle name="20% - Accent2 4 3 2 2 5 3 2" xfId="2986"/>
    <cellStyle name="20% - Accent2 4 3 2 2 5 4" xfId="2987"/>
    <cellStyle name="20% - Accent2 4 3 2 2 5 5" xfId="2988"/>
    <cellStyle name="20% - Accent2 4 3 2 2 6" xfId="2989"/>
    <cellStyle name="20% - Accent2 4 3 2 2 6 2" xfId="2990"/>
    <cellStyle name="20% - Accent2 4 3 2 2 6 3" xfId="2991"/>
    <cellStyle name="20% - Accent2 4 3 2 2 7" xfId="2992"/>
    <cellStyle name="20% - Accent2 4 3 2 2 7 2" xfId="2993"/>
    <cellStyle name="20% - Accent2 4 3 2 2 7 3" xfId="2994"/>
    <cellStyle name="20% - Accent2 4 3 2 2 8" xfId="2995"/>
    <cellStyle name="20% - Accent2 4 3 2 2 8 2" xfId="2996"/>
    <cellStyle name="20% - Accent2 4 3 2 2 9" xfId="2997"/>
    <cellStyle name="20% - Accent2 4 3 2 3" xfId="2998"/>
    <cellStyle name="20% - Accent2 4 3 2 3 2" xfId="2999"/>
    <cellStyle name="20% - Accent2 4 3 2 3 2 2" xfId="3000"/>
    <cellStyle name="20% - Accent2 4 3 2 3 2 2 2" xfId="3001"/>
    <cellStyle name="20% - Accent2 4 3 2 3 2 2 3" xfId="3002"/>
    <cellStyle name="20% - Accent2 4 3 2 3 2 3" xfId="3003"/>
    <cellStyle name="20% - Accent2 4 3 2 3 2 3 2" xfId="3004"/>
    <cellStyle name="20% - Accent2 4 3 2 3 2 3 3" xfId="3005"/>
    <cellStyle name="20% - Accent2 4 3 2 3 2 4" xfId="3006"/>
    <cellStyle name="20% - Accent2 4 3 2 3 2 4 2" xfId="3007"/>
    <cellStyle name="20% - Accent2 4 3 2 3 2 5" xfId="3008"/>
    <cellStyle name="20% - Accent2 4 3 2 3 2 6" xfId="3009"/>
    <cellStyle name="20% - Accent2 4 3 2 3 3" xfId="3010"/>
    <cellStyle name="20% - Accent2 4 3 2 3 3 2" xfId="3011"/>
    <cellStyle name="20% - Accent2 4 3 2 3 3 2 2" xfId="3012"/>
    <cellStyle name="20% - Accent2 4 3 2 3 3 2 3" xfId="3013"/>
    <cellStyle name="20% - Accent2 4 3 2 3 3 3" xfId="3014"/>
    <cellStyle name="20% - Accent2 4 3 2 3 3 3 2" xfId="3015"/>
    <cellStyle name="20% - Accent2 4 3 2 3 3 3 3" xfId="3016"/>
    <cellStyle name="20% - Accent2 4 3 2 3 3 4" xfId="3017"/>
    <cellStyle name="20% - Accent2 4 3 2 3 3 4 2" xfId="3018"/>
    <cellStyle name="20% - Accent2 4 3 2 3 3 5" xfId="3019"/>
    <cellStyle name="20% - Accent2 4 3 2 3 3 6" xfId="3020"/>
    <cellStyle name="20% - Accent2 4 3 2 3 4" xfId="3021"/>
    <cellStyle name="20% - Accent2 4 3 2 3 4 2" xfId="3022"/>
    <cellStyle name="20% - Accent2 4 3 2 3 4 2 2" xfId="3023"/>
    <cellStyle name="20% - Accent2 4 3 2 3 4 2 3" xfId="3024"/>
    <cellStyle name="20% - Accent2 4 3 2 3 4 3" xfId="3025"/>
    <cellStyle name="20% - Accent2 4 3 2 3 4 3 2" xfId="3026"/>
    <cellStyle name="20% - Accent2 4 3 2 3 4 4" xfId="3027"/>
    <cellStyle name="20% - Accent2 4 3 2 3 4 5" xfId="3028"/>
    <cellStyle name="20% - Accent2 4 3 2 3 5" xfId="3029"/>
    <cellStyle name="20% - Accent2 4 3 2 3 5 2" xfId="3030"/>
    <cellStyle name="20% - Accent2 4 3 2 3 5 3" xfId="3031"/>
    <cellStyle name="20% - Accent2 4 3 2 3 6" xfId="3032"/>
    <cellStyle name="20% - Accent2 4 3 2 3 6 2" xfId="3033"/>
    <cellStyle name="20% - Accent2 4 3 2 3 6 3" xfId="3034"/>
    <cellStyle name="20% - Accent2 4 3 2 3 7" xfId="3035"/>
    <cellStyle name="20% - Accent2 4 3 2 3 7 2" xfId="3036"/>
    <cellStyle name="20% - Accent2 4 3 2 3 8" xfId="3037"/>
    <cellStyle name="20% - Accent2 4 3 2 3 9" xfId="3038"/>
    <cellStyle name="20% - Accent2 4 3 2 4" xfId="3039"/>
    <cellStyle name="20% - Accent2 4 3 2 4 2" xfId="3040"/>
    <cellStyle name="20% - Accent2 4 3 2 4 2 2" xfId="3041"/>
    <cellStyle name="20% - Accent2 4 3 2 4 2 2 2" xfId="3042"/>
    <cellStyle name="20% - Accent2 4 3 2 4 2 2 3" xfId="3043"/>
    <cellStyle name="20% - Accent2 4 3 2 4 2 3" xfId="3044"/>
    <cellStyle name="20% - Accent2 4 3 2 4 2 3 2" xfId="3045"/>
    <cellStyle name="20% - Accent2 4 3 2 4 2 3 3" xfId="3046"/>
    <cellStyle name="20% - Accent2 4 3 2 4 2 4" xfId="3047"/>
    <cellStyle name="20% - Accent2 4 3 2 4 2 4 2" xfId="3048"/>
    <cellStyle name="20% - Accent2 4 3 2 4 2 5" xfId="3049"/>
    <cellStyle name="20% - Accent2 4 3 2 4 2 6" xfId="3050"/>
    <cellStyle name="20% - Accent2 4 3 2 4 3" xfId="3051"/>
    <cellStyle name="20% - Accent2 4 3 2 4 3 2" xfId="3052"/>
    <cellStyle name="20% - Accent2 4 3 2 4 3 2 2" xfId="3053"/>
    <cellStyle name="20% - Accent2 4 3 2 4 3 2 3" xfId="3054"/>
    <cellStyle name="20% - Accent2 4 3 2 4 3 3" xfId="3055"/>
    <cellStyle name="20% - Accent2 4 3 2 4 3 3 2" xfId="3056"/>
    <cellStyle name="20% - Accent2 4 3 2 4 3 3 3" xfId="3057"/>
    <cellStyle name="20% - Accent2 4 3 2 4 3 4" xfId="3058"/>
    <cellStyle name="20% - Accent2 4 3 2 4 3 4 2" xfId="3059"/>
    <cellStyle name="20% - Accent2 4 3 2 4 3 5" xfId="3060"/>
    <cellStyle name="20% - Accent2 4 3 2 4 3 6" xfId="3061"/>
    <cellStyle name="20% - Accent2 4 3 2 4 4" xfId="3062"/>
    <cellStyle name="20% - Accent2 4 3 2 4 4 2" xfId="3063"/>
    <cellStyle name="20% - Accent2 4 3 2 4 4 2 2" xfId="3064"/>
    <cellStyle name="20% - Accent2 4 3 2 4 4 2 3" xfId="3065"/>
    <cellStyle name="20% - Accent2 4 3 2 4 4 3" xfId="3066"/>
    <cellStyle name="20% - Accent2 4 3 2 4 4 3 2" xfId="3067"/>
    <cellStyle name="20% - Accent2 4 3 2 4 4 4" xfId="3068"/>
    <cellStyle name="20% - Accent2 4 3 2 4 4 5" xfId="3069"/>
    <cellStyle name="20% - Accent2 4 3 2 4 5" xfId="3070"/>
    <cellStyle name="20% - Accent2 4 3 2 4 5 2" xfId="3071"/>
    <cellStyle name="20% - Accent2 4 3 2 4 5 3" xfId="3072"/>
    <cellStyle name="20% - Accent2 4 3 2 4 6" xfId="3073"/>
    <cellStyle name="20% - Accent2 4 3 2 4 6 2" xfId="3074"/>
    <cellStyle name="20% - Accent2 4 3 2 4 6 3" xfId="3075"/>
    <cellStyle name="20% - Accent2 4 3 2 4 7" xfId="3076"/>
    <cellStyle name="20% - Accent2 4 3 2 4 7 2" xfId="3077"/>
    <cellStyle name="20% - Accent2 4 3 2 4 8" xfId="3078"/>
    <cellStyle name="20% - Accent2 4 3 2 4 9" xfId="3079"/>
    <cellStyle name="20% - Accent2 4 3 2 5" xfId="3080"/>
    <cellStyle name="20% - Accent2 4 3 2 5 2" xfId="3081"/>
    <cellStyle name="20% - Accent2 4 3 2 5 2 2" xfId="3082"/>
    <cellStyle name="20% - Accent2 4 3 2 5 2 3" xfId="3083"/>
    <cellStyle name="20% - Accent2 4 3 2 5 3" xfId="3084"/>
    <cellStyle name="20% - Accent2 4 3 2 5 3 2" xfId="3085"/>
    <cellStyle name="20% - Accent2 4 3 2 5 3 3" xfId="3086"/>
    <cellStyle name="20% - Accent2 4 3 2 5 4" xfId="3087"/>
    <cellStyle name="20% - Accent2 4 3 2 5 4 2" xfId="3088"/>
    <cellStyle name="20% - Accent2 4 3 2 5 5" xfId="3089"/>
    <cellStyle name="20% - Accent2 4 3 2 5 6" xfId="3090"/>
    <cellStyle name="20% - Accent2 4 3 2 6" xfId="3091"/>
    <cellStyle name="20% - Accent2 4 3 2 6 2" xfId="3092"/>
    <cellStyle name="20% - Accent2 4 3 2 6 2 2" xfId="3093"/>
    <cellStyle name="20% - Accent2 4 3 2 6 2 3" xfId="3094"/>
    <cellStyle name="20% - Accent2 4 3 2 6 3" xfId="3095"/>
    <cellStyle name="20% - Accent2 4 3 2 6 3 2" xfId="3096"/>
    <cellStyle name="20% - Accent2 4 3 2 6 3 3" xfId="3097"/>
    <cellStyle name="20% - Accent2 4 3 2 6 4" xfId="3098"/>
    <cellStyle name="20% - Accent2 4 3 2 6 4 2" xfId="3099"/>
    <cellStyle name="20% - Accent2 4 3 2 6 5" xfId="3100"/>
    <cellStyle name="20% - Accent2 4 3 2 6 6" xfId="3101"/>
    <cellStyle name="20% - Accent2 4 3 2 7" xfId="3102"/>
    <cellStyle name="20% - Accent2 4 3 2 7 2" xfId="3103"/>
    <cellStyle name="20% - Accent2 4 3 2 7 2 2" xfId="3104"/>
    <cellStyle name="20% - Accent2 4 3 2 7 2 3" xfId="3105"/>
    <cellStyle name="20% - Accent2 4 3 2 7 3" xfId="3106"/>
    <cellStyle name="20% - Accent2 4 3 2 7 3 2" xfId="3107"/>
    <cellStyle name="20% - Accent2 4 3 2 7 4" xfId="3108"/>
    <cellStyle name="20% - Accent2 4 3 2 7 5" xfId="3109"/>
    <cellStyle name="20% - Accent2 4 3 2 8" xfId="3110"/>
    <cellStyle name="20% - Accent2 4 3 2 8 2" xfId="3111"/>
    <cellStyle name="20% - Accent2 4 3 2 8 3" xfId="3112"/>
    <cellStyle name="20% - Accent2 4 3 2 9" xfId="3113"/>
    <cellStyle name="20% - Accent2 4 3 2 9 2" xfId="3114"/>
    <cellStyle name="20% - Accent2 4 3 2 9 3" xfId="3115"/>
    <cellStyle name="20% - Accent2 4 3 3" xfId="3116"/>
    <cellStyle name="20% - Accent2 4 3 3 10" xfId="3117"/>
    <cellStyle name="20% - Accent2 4 3 3 2" xfId="3118"/>
    <cellStyle name="20% - Accent2 4 3 3 2 2" xfId="3119"/>
    <cellStyle name="20% - Accent2 4 3 3 2 2 2" xfId="3120"/>
    <cellStyle name="20% - Accent2 4 3 3 2 2 2 2" xfId="3121"/>
    <cellStyle name="20% - Accent2 4 3 3 2 2 2 3" xfId="3122"/>
    <cellStyle name="20% - Accent2 4 3 3 2 2 3" xfId="3123"/>
    <cellStyle name="20% - Accent2 4 3 3 2 2 3 2" xfId="3124"/>
    <cellStyle name="20% - Accent2 4 3 3 2 2 3 3" xfId="3125"/>
    <cellStyle name="20% - Accent2 4 3 3 2 2 4" xfId="3126"/>
    <cellStyle name="20% - Accent2 4 3 3 2 2 4 2" xfId="3127"/>
    <cellStyle name="20% - Accent2 4 3 3 2 2 5" xfId="3128"/>
    <cellStyle name="20% - Accent2 4 3 3 2 2 6" xfId="3129"/>
    <cellStyle name="20% - Accent2 4 3 3 2 3" xfId="3130"/>
    <cellStyle name="20% - Accent2 4 3 3 2 3 2" xfId="3131"/>
    <cellStyle name="20% - Accent2 4 3 3 2 3 2 2" xfId="3132"/>
    <cellStyle name="20% - Accent2 4 3 3 2 3 2 3" xfId="3133"/>
    <cellStyle name="20% - Accent2 4 3 3 2 3 3" xfId="3134"/>
    <cellStyle name="20% - Accent2 4 3 3 2 3 3 2" xfId="3135"/>
    <cellStyle name="20% - Accent2 4 3 3 2 3 3 3" xfId="3136"/>
    <cellStyle name="20% - Accent2 4 3 3 2 3 4" xfId="3137"/>
    <cellStyle name="20% - Accent2 4 3 3 2 3 4 2" xfId="3138"/>
    <cellStyle name="20% - Accent2 4 3 3 2 3 5" xfId="3139"/>
    <cellStyle name="20% - Accent2 4 3 3 2 3 6" xfId="3140"/>
    <cellStyle name="20% - Accent2 4 3 3 2 4" xfId="3141"/>
    <cellStyle name="20% - Accent2 4 3 3 2 4 2" xfId="3142"/>
    <cellStyle name="20% - Accent2 4 3 3 2 4 2 2" xfId="3143"/>
    <cellStyle name="20% - Accent2 4 3 3 2 4 2 3" xfId="3144"/>
    <cellStyle name="20% - Accent2 4 3 3 2 4 3" xfId="3145"/>
    <cellStyle name="20% - Accent2 4 3 3 2 4 3 2" xfId="3146"/>
    <cellStyle name="20% - Accent2 4 3 3 2 4 4" xfId="3147"/>
    <cellStyle name="20% - Accent2 4 3 3 2 4 5" xfId="3148"/>
    <cellStyle name="20% - Accent2 4 3 3 2 5" xfId="3149"/>
    <cellStyle name="20% - Accent2 4 3 3 2 5 2" xfId="3150"/>
    <cellStyle name="20% - Accent2 4 3 3 2 5 3" xfId="3151"/>
    <cellStyle name="20% - Accent2 4 3 3 2 6" xfId="3152"/>
    <cellStyle name="20% - Accent2 4 3 3 2 6 2" xfId="3153"/>
    <cellStyle name="20% - Accent2 4 3 3 2 6 3" xfId="3154"/>
    <cellStyle name="20% - Accent2 4 3 3 2 7" xfId="3155"/>
    <cellStyle name="20% - Accent2 4 3 3 2 7 2" xfId="3156"/>
    <cellStyle name="20% - Accent2 4 3 3 2 8" xfId="3157"/>
    <cellStyle name="20% - Accent2 4 3 3 2 9" xfId="3158"/>
    <cellStyle name="20% - Accent2 4 3 3 3" xfId="3159"/>
    <cellStyle name="20% - Accent2 4 3 3 3 2" xfId="3160"/>
    <cellStyle name="20% - Accent2 4 3 3 3 2 2" xfId="3161"/>
    <cellStyle name="20% - Accent2 4 3 3 3 2 3" xfId="3162"/>
    <cellStyle name="20% - Accent2 4 3 3 3 3" xfId="3163"/>
    <cellStyle name="20% - Accent2 4 3 3 3 3 2" xfId="3164"/>
    <cellStyle name="20% - Accent2 4 3 3 3 3 3" xfId="3165"/>
    <cellStyle name="20% - Accent2 4 3 3 3 4" xfId="3166"/>
    <cellStyle name="20% - Accent2 4 3 3 3 4 2" xfId="3167"/>
    <cellStyle name="20% - Accent2 4 3 3 3 5" xfId="3168"/>
    <cellStyle name="20% - Accent2 4 3 3 3 6" xfId="3169"/>
    <cellStyle name="20% - Accent2 4 3 3 4" xfId="3170"/>
    <cellStyle name="20% - Accent2 4 3 3 4 2" xfId="3171"/>
    <cellStyle name="20% - Accent2 4 3 3 4 2 2" xfId="3172"/>
    <cellStyle name="20% - Accent2 4 3 3 4 2 3" xfId="3173"/>
    <cellStyle name="20% - Accent2 4 3 3 4 3" xfId="3174"/>
    <cellStyle name="20% - Accent2 4 3 3 4 3 2" xfId="3175"/>
    <cellStyle name="20% - Accent2 4 3 3 4 3 3" xfId="3176"/>
    <cellStyle name="20% - Accent2 4 3 3 4 4" xfId="3177"/>
    <cellStyle name="20% - Accent2 4 3 3 4 4 2" xfId="3178"/>
    <cellStyle name="20% - Accent2 4 3 3 4 5" xfId="3179"/>
    <cellStyle name="20% - Accent2 4 3 3 4 6" xfId="3180"/>
    <cellStyle name="20% - Accent2 4 3 3 5" xfId="3181"/>
    <cellStyle name="20% - Accent2 4 3 3 5 2" xfId="3182"/>
    <cellStyle name="20% - Accent2 4 3 3 5 2 2" xfId="3183"/>
    <cellStyle name="20% - Accent2 4 3 3 5 2 3" xfId="3184"/>
    <cellStyle name="20% - Accent2 4 3 3 5 3" xfId="3185"/>
    <cellStyle name="20% - Accent2 4 3 3 5 3 2" xfId="3186"/>
    <cellStyle name="20% - Accent2 4 3 3 5 4" xfId="3187"/>
    <cellStyle name="20% - Accent2 4 3 3 5 5" xfId="3188"/>
    <cellStyle name="20% - Accent2 4 3 3 6" xfId="3189"/>
    <cellStyle name="20% - Accent2 4 3 3 6 2" xfId="3190"/>
    <cellStyle name="20% - Accent2 4 3 3 6 3" xfId="3191"/>
    <cellStyle name="20% - Accent2 4 3 3 7" xfId="3192"/>
    <cellStyle name="20% - Accent2 4 3 3 7 2" xfId="3193"/>
    <cellStyle name="20% - Accent2 4 3 3 7 3" xfId="3194"/>
    <cellStyle name="20% - Accent2 4 3 3 8" xfId="3195"/>
    <cellStyle name="20% - Accent2 4 3 3 8 2" xfId="3196"/>
    <cellStyle name="20% - Accent2 4 3 3 9" xfId="3197"/>
    <cellStyle name="20% - Accent2 4 3 4" xfId="3198"/>
    <cellStyle name="20% - Accent2 4 3 4 2" xfId="3199"/>
    <cellStyle name="20% - Accent2 4 3 4 2 2" xfId="3200"/>
    <cellStyle name="20% - Accent2 4 3 4 2 2 2" xfId="3201"/>
    <cellStyle name="20% - Accent2 4 3 4 2 2 3" xfId="3202"/>
    <cellStyle name="20% - Accent2 4 3 4 2 3" xfId="3203"/>
    <cellStyle name="20% - Accent2 4 3 4 2 3 2" xfId="3204"/>
    <cellStyle name="20% - Accent2 4 3 4 2 3 3" xfId="3205"/>
    <cellStyle name="20% - Accent2 4 3 4 2 4" xfId="3206"/>
    <cellStyle name="20% - Accent2 4 3 4 2 4 2" xfId="3207"/>
    <cellStyle name="20% - Accent2 4 3 4 2 5" xfId="3208"/>
    <cellStyle name="20% - Accent2 4 3 4 2 6" xfId="3209"/>
    <cellStyle name="20% - Accent2 4 3 4 3" xfId="3210"/>
    <cellStyle name="20% - Accent2 4 3 4 3 2" xfId="3211"/>
    <cellStyle name="20% - Accent2 4 3 4 3 2 2" xfId="3212"/>
    <cellStyle name="20% - Accent2 4 3 4 3 2 3" xfId="3213"/>
    <cellStyle name="20% - Accent2 4 3 4 3 3" xfId="3214"/>
    <cellStyle name="20% - Accent2 4 3 4 3 3 2" xfId="3215"/>
    <cellStyle name="20% - Accent2 4 3 4 3 3 3" xfId="3216"/>
    <cellStyle name="20% - Accent2 4 3 4 3 4" xfId="3217"/>
    <cellStyle name="20% - Accent2 4 3 4 3 4 2" xfId="3218"/>
    <cellStyle name="20% - Accent2 4 3 4 3 5" xfId="3219"/>
    <cellStyle name="20% - Accent2 4 3 4 3 6" xfId="3220"/>
    <cellStyle name="20% - Accent2 4 3 4 4" xfId="3221"/>
    <cellStyle name="20% - Accent2 4 3 4 4 2" xfId="3222"/>
    <cellStyle name="20% - Accent2 4 3 4 4 2 2" xfId="3223"/>
    <cellStyle name="20% - Accent2 4 3 4 4 2 3" xfId="3224"/>
    <cellStyle name="20% - Accent2 4 3 4 4 3" xfId="3225"/>
    <cellStyle name="20% - Accent2 4 3 4 4 3 2" xfId="3226"/>
    <cellStyle name="20% - Accent2 4 3 4 4 4" xfId="3227"/>
    <cellStyle name="20% - Accent2 4 3 4 4 5" xfId="3228"/>
    <cellStyle name="20% - Accent2 4 3 4 5" xfId="3229"/>
    <cellStyle name="20% - Accent2 4 3 4 5 2" xfId="3230"/>
    <cellStyle name="20% - Accent2 4 3 4 5 3" xfId="3231"/>
    <cellStyle name="20% - Accent2 4 3 4 6" xfId="3232"/>
    <cellStyle name="20% - Accent2 4 3 4 6 2" xfId="3233"/>
    <cellStyle name="20% - Accent2 4 3 4 6 3" xfId="3234"/>
    <cellStyle name="20% - Accent2 4 3 4 7" xfId="3235"/>
    <cellStyle name="20% - Accent2 4 3 4 7 2" xfId="3236"/>
    <cellStyle name="20% - Accent2 4 3 4 8" xfId="3237"/>
    <cellStyle name="20% - Accent2 4 3 4 9" xfId="3238"/>
    <cellStyle name="20% - Accent2 4 3 5" xfId="3239"/>
    <cellStyle name="20% - Accent2 4 3 5 2" xfId="3240"/>
    <cellStyle name="20% - Accent2 4 3 5 2 2" xfId="3241"/>
    <cellStyle name="20% - Accent2 4 3 5 2 2 2" xfId="3242"/>
    <cellStyle name="20% - Accent2 4 3 5 2 2 3" xfId="3243"/>
    <cellStyle name="20% - Accent2 4 3 5 2 3" xfId="3244"/>
    <cellStyle name="20% - Accent2 4 3 5 2 3 2" xfId="3245"/>
    <cellStyle name="20% - Accent2 4 3 5 2 3 3" xfId="3246"/>
    <cellStyle name="20% - Accent2 4 3 5 2 4" xfId="3247"/>
    <cellStyle name="20% - Accent2 4 3 5 2 4 2" xfId="3248"/>
    <cellStyle name="20% - Accent2 4 3 5 2 5" xfId="3249"/>
    <cellStyle name="20% - Accent2 4 3 5 2 6" xfId="3250"/>
    <cellStyle name="20% - Accent2 4 3 5 3" xfId="3251"/>
    <cellStyle name="20% - Accent2 4 3 5 3 2" xfId="3252"/>
    <cellStyle name="20% - Accent2 4 3 5 3 2 2" xfId="3253"/>
    <cellStyle name="20% - Accent2 4 3 5 3 2 3" xfId="3254"/>
    <cellStyle name="20% - Accent2 4 3 5 3 3" xfId="3255"/>
    <cellStyle name="20% - Accent2 4 3 5 3 3 2" xfId="3256"/>
    <cellStyle name="20% - Accent2 4 3 5 3 3 3" xfId="3257"/>
    <cellStyle name="20% - Accent2 4 3 5 3 4" xfId="3258"/>
    <cellStyle name="20% - Accent2 4 3 5 3 4 2" xfId="3259"/>
    <cellStyle name="20% - Accent2 4 3 5 3 5" xfId="3260"/>
    <cellStyle name="20% - Accent2 4 3 5 3 6" xfId="3261"/>
    <cellStyle name="20% - Accent2 4 3 5 4" xfId="3262"/>
    <cellStyle name="20% - Accent2 4 3 5 4 2" xfId="3263"/>
    <cellStyle name="20% - Accent2 4 3 5 4 2 2" xfId="3264"/>
    <cellStyle name="20% - Accent2 4 3 5 4 2 3" xfId="3265"/>
    <cellStyle name="20% - Accent2 4 3 5 4 3" xfId="3266"/>
    <cellStyle name="20% - Accent2 4 3 5 4 3 2" xfId="3267"/>
    <cellStyle name="20% - Accent2 4 3 5 4 4" xfId="3268"/>
    <cellStyle name="20% - Accent2 4 3 5 4 5" xfId="3269"/>
    <cellStyle name="20% - Accent2 4 3 5 5" xfId="3270"/>
    <cellStyle name="20% - Accent2 4 3 5 5 2" xfId="3271"/>
    <cellStyle name="20% - Accent2 4 3 5 5 3" xfId="3272"/>
    <cellStyle name="20% - Accent2 4 3 5 6" xfId="3273"/>
    <cellStyle name="20% - Accent2 4 3 5 6 2" xfId="3274"/>
    <cellStyle name="20% - Accent2 4 3 5 6 3" xfId="3275"/>
    <cellStyle name="20% - Accent2 4 3 5 7" xfId="3276"/>
    <cellStyle name="20% - Accent2 4 3 5 7 2" xfId="3277"/>
    <cellStyle name="20% - Accent2 4 3 5 8" xfId="3278"/>
    <cellStyle name="20% - Accent2 4 3 5 9" xfId="3279"/>
    <cellStyle name="20% - Accent2 4 3 6" xfId="3280"/>
    <cellStyle name="20% - Accent2 4 3 6 2" xfId="3281"/>
    <cellStyle name="20% - Accent2 4 3 6 2 2" xfId="3282"/>
    <cellStyle name="20% - Accent2 4 3 6 2 3" xfId="3283"/>
    <cellStyle name="20% - Accent2 4 3 6 3" xfId="3284"/>
    <cellStyle name="20% - Accent2 4 3 6 3 2" xfId="3285"/>
    <cellStyle name="20% - Accent2 4 3 6 3 3" xfId="3286"/>
    <cellStyle name="20% - Accent2 4 3 6 4" xfId="3287"/>
    <cellStyle name="20% - Accent2 4 3 6 4 2" xfId="3288"/>
    <cellStyle name="20% - Accent2 4 3 6 5" xfId="3289"/>
    <cellStyle name="20% - Accent2 4 3 6 6" xfId="3290"/>
    <cellStyle name="20% - Accent2 4 3 7" xfId="3291"/>
    <cellStyle name="20% - Accent2 4 3 7 2" xfId="3292"/>
    <cellStyle name="20% - Accent2 4 3 7 2 2" xfId="3293"/>
    <cellStyle name="20% - Accent2 4 3 7 2 3" xfId="3294"/>
    <cellStyle name="20% - Accent2 4 3 7 3" xfId="3295"/>
    <cellStyle name="20% - Accent2 4 3 7 3 2" xfId="3296"/>
    <cellStyle name="20% - Accent2 4 3 7 3 3" xfId="3297"/>
    <cellStyle name="20% - Accent2 4 3 7 4" xfId="3298"/>
    <cellStyle name="20% - Accent2 4 3 7 4 2" xfId="3299"/>
    <cellStyle name="20% - Accent2 4 3 7 5" xfId="3300"/>
    <cellStyle name="20% - Accent2 4 3 7 6" xfId="3301"/>
    <cellStyle name="20% - Accent2 4 3 8" xfId="3302"/>
    <cellStyle name="20% - Accent2 4 3 8 2" xfId="3303"/>
    <cellStyle name="20% - Accent2 4 3 8 2 2" xfId="3304"/>
    <cellStyle name="20% - Accent2 4 3 8 2 3" xfId="3305"/>
    <cellStyle name="20% - Accent2 4 3 8 3" xfId="3306"/>
    <cellStyle name="20% - Accent2 4 3 8 3 2" xfId="3307"/>
    <cellStyle name="20% - Accent2 4 3 8 4" xfId="3308"/>
    <cellStyle name="20% - Accent2 4 3 8 5" xfId="3309"/>
    <cellStyle name="20% - Accent2 4 3 9" xfId="3310"/>
    <cellStyle name="20% - Accent2 4 3 9 2" xfId="3311"/>
    <cellStyle name="20% - Accent2 4 3 9 3" xfId="3312"/>
    <cellStyle name="20% - Accent2 4 4" xfId="3313"/>
    <cellStyle name="20% - Accent2 4 4 10" xfId="3314"/>
    <cellStyle name="20% - Accent2 4 4 10 2" xfId="3315"/>
    <cellStyle name="20% - Accent2 4 4 11" xfId="3316"/>
    <cellStyle name="20% - Accent2 4 4 12" xfId="3317"/>
    <cellStyle name="20% - Accent2 4 4 2" xfId="3318"/>
    <cellStyle name="20% - Accent2 4 4 2 10" xfId="3319"/>
    <cellStyle name="20% - Accent2 4 4 2 2" xfId="3320"/>
    <cellStyle name="20% - Accent2 4 4 2 2 2" xfId="3321"/>
    <cellStyle name="20% - Accent2 4 4 2 2 2 2" xfId="3322"/>
    <cellStyle name="20% - Accent2 4 4 2 2 2 2 2" xfId="3323"/>
    <cellStyle name="20% - Accent2 4 4 2 2 2 2 3" xfId="3324"/>
    <cellStyle name="20% - Accent2 4 4 2 2 2 3" xfId="3325"/>
    <cellStyle name="20% - Accent2 4 4 2 2 2 3 2" xfId="3326"/>
    <cellStyle name="20% - Accent2 4 4 2 2 2 3 3" xfId="3327"/>
    <cellStyle name="20% - Accent2 4 4 2 2 2 4" xfId="3328"/>
    <cellStyle name="20% - Accent2 4 4 2 2 2 4 2" xfId="3329"/>
    <cellStyle name="20% - Accent2 4 4 2 2 2 5" xfId="3330"/>
    <cellStyle name="20% - Accent2 4 4 2 2 2 6" xfId="3331"/>
    <cellStyle name="20% - Accent2 4 4 2 2 3" xfId="3332"/>
    <cellStyle name="20% - Accent2 4 4 2 2 3 2" xfId="3333"/>
    <cellStyle name="20% - Accent2 4 4 2 2 3 2 2" xfId="3334"/>
    <cellStyle name="20% - Accent2 4 4 2 2 3 2 3" xfId="3335"/>
    <cellStyle name="20% - Accent2 4 4 2 2 3 3" xfId="3336"/>
    <cellStyle name="20% - Accent2 4 4 2 2 3 3 2" xfId="3337"/>
    <cellStyle name="20% - Accent2 4 4 2 2 3 3 3" xfId="3338"/>
    <cellStyle name="20% - Accent2 4 4 2 2 3 4" xfId="3339"/>
    <cellStyle name="20% - Accent2 4 4 2 2 3 4 2" xfId="3340"/>
    <cellStyle name="20% - Accent2 4 4 2 2 3 5" xfId="3341"/>
    <cellStyle name="20% - Accent2 4 4 2 2 3 6" xfId="3342"/>
    <cellStyle name="20% - Accent2 4 4 2 2 4" xfId="3343"/>
    <cellStyle name="20% - Accent2 4 4 2 2 4 2" xfId="3344"/>
    <cellStyle name="20% - Accent2 4 4 2 2 4 2 2" xfId="3345"/>
    <cellStyle name="20% - Accent2 4 4 2 2 4 2 3" xfId="3346"/>
    <cellStyle name="20% - Accent2 4 4 2 2 4 3" xfId="3347"/>
    <cellStyle name="20% - Accent2 4 4 2 2 4 3 2" xfId="3348"/>
    <cellStyle name="20% - Accent2 4 4 2 2 4 4" xfId="3349"/>
    <cellStyle name="20% - Accent2 4 4 2 2 4 5" xfId="3350"/>
    <cellStyle name="20% - Accent2 4 4 2 2 5" xfId="3351"/>
    <cellStyle name="20% - Accent2 4 4 2 2 5 2" xfId="3352"/>
    <cellStyle name="20% - Accent2 4 4 2 2 5 3" xfId="3353"/>
    <cellStyle name="20% - Accent2 4 4 2 2 6" xfId="3354"/>
    <cellStyle name="20% - Accent2 4 4 2 2 6 2" xfId="3355"/>
    <cellStyle name="20% - Accent2 4 4 2 2 6 3" xfId="3356"/>
    <cellStyle name="20% - Accent2 4 4 2 2 7" xfId="3357"/>
    <cellStyle name="20% - Accent2 4 4 2 2 7 2" xfId="3358"/>
    <cellStyle name="20% - Accent2 4 4 2 2 8" xfId="3359"/>
    <cellStyle name="20% - Accent2 4 4 2 2 9" xfId="3360"/>
    <cellStyle name="20% - Accent2 4 4 2 3" xfId="3361"/>
    <cellStyle name="20% - Accent2 4 4 2 3 2" xfId="3362"/>
    <cellStyle name="20% - Accent2 4 4 2 3 2 2" xfId="3363"/>
    <cellStyle name="20% - Accent2 4 4 2 3 2 3" xfId="3364"/>
    <cellStyle name="20% - Accent2 4 4 2 3 3" xfId="3365"/>
    <cellStyle name="20% - Accent2 4 4 2 3 3 2" xfId="3366"/>
    <cellStyle name="20% - Accent2 4 4 2 3 3 3" xfId="3367"/>
    <cellStyle name="20% - Accent2 4 4 2 3 4" xfId="3368"/>
    <cellStyle name="20% - Accent2 4 4 2 3 4 2" xfId="3369"/>
    <cellStyle name="20% - Accent2 4 4 2 3 5" xfId="3370"/>
    <cellStyle name="20% - Accent2 4 4 2 3 6" xfId="3371"/>
    <cellStyle name="20% - Accent2 4 4 2 4" xfId="3372"/>
    <cellStyle name="20% - Accent2 4 4 2 4 2" xfId="3373"/>
    <cellStyle name="20% - Accent2 4 4 2 4 2 2" xfId="3374"/>
    <cellStyle name="20% - Accent2 4 4 2 4 2 3" xfId="3375"/>
    <cellStyle name="20% - Accent2 4 4 2 4 3" xfId="3376"/>
    <cellStyle name="20% - Accent2 4 4 2 4 3 2" xfId="3377"/>
    <cellStyle name="20% - Accent2 4 4 2 4 3 3" xfId="3378"/>
    <cellStyle name="20% - Accent2 4 4 2 4 4" xfId="3379"/>
    <cellStyle name="20% - Accent2 4 4 2 4 4 2" xfId="3380"/>
    <cellStyle name="20% - Accent2 4 4 2 4 5" xfId="3381"/>
    <cellStyle name="20% - Accent2 4 4 2 4 6" xfId="3382"/>
    <cellStyle name="20% - Accent2 4 4 2 5" xfId="3383"/>
    <cellStyle name="20% - Accent2 4 4 2 5 2" xfId="3384"/>
    <cellStyle name="20% - Accent2 4 4 2 5 2 2" xfId="3385"/>
    <cellStyle name="20% - Accent2 4 4 2 5 2 3" xfId="3386"/>
    <cellStyle name="20% - Accent2 4 4 2 5 3" xfId="3387"/>
    <cellStyle name="20% - Accent2 4 4 2 5 3 2" xfId="3388"/>
    <cellStyle name="20% - Accent2 4 4 2 5 4" xfId="3389"/>
    <cellStyle name="20% - Accent2 4 4 2 5 5" xfId="3390"/>
    <cellStyle name="20% - Accent2 4 4 2 6" xfId="3391"/>
    <cellStyle name="20% - Accent2 4 4 2 6 2" xfId="3392"/>
    <cellStyle name="20% - Accent2 4 4 2 6 3" xfId="3393"/>
    <cellStyle name="20% - Accent2 4 4 2 7" xfId="3394"/>
    <cellStyle name="20% - Accent2 4 4 2 7 2" xfId="3395"/>
    <cellStyle name="20% - Accent2 4 4 2 7 3" xfId="3396"/>
    <cellStyle name="20% - Accent2 4 4 2 8" xfId="3397"/>
    <cellStyle name="20% - Accent2 4 4 2 8 2" xfId="3398"/>
    <cellStyle name="20% - Accent2 4 4 2 9" xfId="3399"/>
    <cellStyle name="20% - Accent2 4 4 3" xfId="3400"/>
    <cellStyle name="20% - Accent2 4 4 3 2" xfId="3401"/>
    <cellStyle name="20% - Accent2 4 4 3 2 2" xfId="3402"/>
    <cellStyle name="20% - Accent2 4 4 3 2 2 2" xfId="3403"/>
    <cellStyle name="20% - Accent2 4 4 3 2 2 3" xfId="3404"/>
    <cellStyle name="20% - Accent2 4 4 3 2 3" xfId="3405"/>
    <cellStyle name="20% - Accent2 4 4 3 2 3 2" xfId="3406"/>
    <cellStyle name="20% - Accent2 4 4 3 2 3 3" xfId="3407"/>
    <cellStyle name="20% - Accent2 4 4 3 2 4" xfId="3408"/>
    <cellStyle name="20% - Accent2 4 4 3 2 4 2" xfId="3409"/>
    <cellStyle name="20% - Accent2 4 4 3 2 5" xfId="3410"/>
    <cellStyle name="20% - Accent2 4 4 3 2 6" xfId="3411"/>
    <cellStyle name="20% - Accent2 4 4 3 3" xfId="3412"/>
    <cellStyle name="20% - Accent2 4 4 3 3 2" xfId="3413"/>
    <cellStyle name="20% - Accent2 4 4 3 3 2 2" xfId="3414"/>
    <cellStyle name="20% - Accent2 4 4 3 3 2 3" xfId="3415"/>
    <cellStyle name="20% - Accent2 4 4 3 3 3" xfId="3416"/>
    <cellStyle name="20% - Accent2 4 4 3 3 3 2" xfId="3417"/>
    <cellStyle name="20% - Accent2 4 4 3 3 3 3" xfId="3418"/>
    <cellStyle name="20% - Accent2 4 4 3 3 4" xfId="3419"/>
    <cellStyle name="20% - Accent2 4 4 3 3 4 2" xfId="3420"/>
    <cellStyle name="20% - Accent2 4 4 3 3 5" xfId="3421"/>
    <cellStyle name="20% - Accent2 4 4 3 3 6" xfId="3422"/>
    <cellStyle name="20% - Accent2 4 4 3 4" xfId="3423"/>
    <cellStyle name="20% - Accent2 4 4 3 4 2" xfId="3424"/>
    <cellStyle name="20% - Accent2 4 4 3 4 2 2" xfId="3425"/>
    <cellStyle name="20% - Accent2 4 4 3 4 2 3" xfId="3426"/>
    <cellStyle name="20% - Accent2 4 4 3 4 3" xfId="3427"/>
    <cellStyle name="20% - Accent2 4 4 3 4 3 2" xfId="3428"/>
    <cellStyle name="20% - Accent2 4 4 3 4 4" xfId="3429"/>
    <cellStyle name="20% - Accent2 4 4 3 4 5" xfId="3430"/>
    <cellStyle name="20% - Accent2 4 4 3 5" xfId="3431"/>
    <cellStyle name="20% - Accent2 4 4 3 5 2" xfId="3432"/>
    <cellStyle name="20% - Accent2 4 4 3 5 3" xfId="3433"/>
    <cellStyle name="20% - Accent2 4 4 3 6" xfId="3434"/>
    <cellStyle name="20% - Accent2 4 4 3 6 2" xfId="3435"/>
    <cellStyle name="20% - Accent2 4 4 3 6 3" xfId="3436"/>
    <cellStyle name="20% - Accent2 4 4 3 7" xfId="3437"/>
    <cellStyle name="20% - Accent2 4 4 3 7 2" xfId="3438"/>
    <cellStyle name="20% - Accent2 4 4 3 8" xfId="3439"/>
    <cellStyle name="20% - Accent2 4 4 3 9" xfId="3440"/>
    <cellStyle name="20% - Accent2 4 4 4" xfId="3441"/>
    <cellStyle name="20% - Accent2 4 4 4 2" xfId="3442"/>
    <cellStyle name="20% - Accent2 4 4 4 2 2" xfId="3443"/>
    <cellStyle name="20% - Accent2 4 4 4 2 2 2" xfId="3444"/>
    <cellStyle name="20% - Accent2 4 4 4 2 2 3" xfId="3445"/>
    <cellStyle name="20% - Accent2 4 4 4 2 3" xfId="3446"/>
    <cellStyle name="20% - Accent2 4 4 4 2 3 2" xfId="3447"/>
    <cellStyle name="20% - Accent2 4 4 4 2 3 3" xfId="3448"/>
    <cellStyle name="20% - Accent2 4 4 4 2 4" xfId="3449"/>
    <cellStyle name="20% - Accent2 4 4 4 2 4 2" xfId="3450"/>
    <cellStyle name="20% - Accent2 4 4 4 2 5" xfId="3451"/>
    <cellStyle name="20% - Accent2 4 4 4 2 6" xfId="3452"/>
    <cellStyle name="20% - Accent2 4 4 4 3" xfId="3453"/>
    <cellStyle name="20% - Accent2 4 4 4 3 2" xfId="3454"/>
    <cellStyle name="20% - Accent2 4 4 4 3 2 2" xfId="3455"/>
    <cellStyle name="20% - Accent2 4 4 4 3 2 3" xfId="3456"/>
    <cellStyle name="20% - Accent2 4 4 4 3 3" xfId="3457"/>
    <cellStyle name="20% - Accent2 4 4 4 3 3 2" xfId="3458"/>
    <cellStyle name="20% - Accent2 4 4 4 3 3 3" xfId="3459"/>
    <cellStyle name="20% - Accent2 4 4 4 3 4" xfId="3460"/>
    <cellStyle name="20% - Accent2 4 4 4 3 4 2" xfId="3461"/>
    <cellStyle name="20% - Accent2 4 4 4 3 5" xfId="3462"/>
    <cellStyle name="20% - Accent2 4 4 4 3 6" xfId="3463"/>
    <cellStyle name="20% - Accent2 4 4 4 4" xfId="3464"/>
    <cellStyle name="20% - Accent2 4 4 4 4 2" xfId="3465"/>
    <cellStyle name="20% - Accent2 4 4 4 4 2 2" xfId="3466"/>
    <cellStyle name="20% - Accent2 4 4 4 4 2 3" xfId="3467"/>
    <cellStyle name="20% - Accent2 4 4 4 4 3" xfId="3468"/>
    <cellStyle name="20% - Accent2 4 4 4 4 3 2" xfId="3469"/>
    <cellStyle name="20% - Accent2 4 4 4 4 4" xfId="3470"/>
    <cellStyle name="20% - Accent2 4 4 4 4 5" xfId="3471"/>
    <cellStyle name="20% - Accent2 4 4 4 5" xfId="3472"/>
    <cellStyle name="20% - Accent2 4 4 4 5 2" xfId="3473"/>
    <cellStyle name="20% - Accent2 4 4 4 5 3" xfId="3474"/>
    <cellStyle name="20% - Accent2 4 4 4 6" xfId="3475"/>
    <cellStyle name="20% - Accent2 4 4 4 6 2" xfId="3476"/>
    <cellStyle name="20% - Accent2 4 4 4 6 3" xfId="3477"/>
    <cellStyle name="20% - Accent2 4 4 4 7" xfId="3478"/>
    <cellStyle name="20% - Accent2 4 4 4 7 2" xfId="3479"/>
    <cellStyle name="20% - Accent2 4 4 4 8" xfId="3480"/>
    <cellStyle name="20% - Accent2 4 4 4 9" xfId="3481"/>
    <cellStyle name="20% - Accent2 4 4 5" xfId="3482"/>
    <cellStyle name="20% - Accent2 4 4 5 2" xfId="3483"/>
    <cellStyle name="20% - Accent2 4 4 5 2 2" xfId="3484"/>
    <cellStyle name="20% - Accent2 4 4 5 2 3" xfId="3485"/>
    <cellStyle name="20% - Accent2 4 4 5 3" xfId="3486"/>
    <cellStyle name="20% - Accent2 4 4 5 3 2" xfId="3487"/>
    <cellStyle name="20% - Accent2 4 4 5 3 3" xfId="3488"/>
    <cellStyle name="20% - Accent2 4 4 5 4" xfId="3489"/>
    <cellStyle name="20% - Accent2 4 4 5 4 2" xfId="3490"/>
    <cellStyle name="20% - Accent2 4 4 5 5" xfId="3491"/>
    <cellStyle name="20% - Accent2 4 4 5 6" xfId="3492"/>
    <cellStyle name="20% - Accent2 4 4 6" xfId="3493"/>
    <cellStyle name="20% - Accent2 4 4 6 2" xfId="3494"/>
    <cellStyle name="20% - Accent2 4 4 6 2 2" xfId="3495"/>
    <cellStyle name="20% - Accent2 4 4 6 2 3" xfId="3496"/>
    <cellStyle name="20% - Accent2 4 4 6 3" xfId="3497"/>
    <cellStyle name="20% - Accent2 4 4 6 3 2" xfId="3498"/>
    <cellStyle name="20% - Accent2 4 4 6 3 3" xfId="3499"/>
    <cellStyle name="20% - Accent2 4 4 6 4" xfId="3500"/>
    <cellStyle name="20% - Accent2 4 4 6 4 2" xfId="3501"/>
    <cellStyle name="20% - Accent2 4 4 6 5" xfId="3502"/>
    <cellStyle name="20% - Accent2 4 4 6 6" xfId="3503"/>
    <cellStyle name="20% - Accent2 4 4 7" xfId="3504"/>
    <cellStyle name="20% - Accent2 4 4 7 2" xfId="3505"/>
    <cellStyle name="20% - Accent2 4 4 7 2 2" xfId="3506"/>
    <cellStyle name="20% - Accent2 4 4 7 2 3" xfId="3507"/>
    <cellStyle name="20% - Accent2 4 4 7 3" xfId="3508"/>
    <cellStyle name="20% - Accent2 4 4 7 3 2" xfId="3509"/>
    <cellStyle name="20% - Accent2 4 4 7 4" xfId="3510"/>
    <cellStyle name="20% - Accent2 4 4 7 5" xfId="3511"/>
    <cellStyle name="20% - Accent2 4 4 8" xfId="3512"/>
    <cellStyle name="20% - Accent2 4 4 8 2" xfId="3513"/>
    <cellStyle name="20% - Accent2 4 4 8 3" xfId="3514"/>
    <cellStyle name="20% - Accent2 4 4 9" xfId="3515"/>
    <cellStyle name="20% - Accent2 4 4 9 2" xfId="3516"/>
    <cellStyle name="20% - Accent2 4 4 9 3" xfId="3517"/>
    <cellStyle name="20% - Accent2 4 5" xfId="3518"/>
    <cellStyle name="20% - Accent2 4 5 10" xfId="3519"/>
    <cellStyle name="20% - Accent2 4 5 2" xfId="3520"/>
    <cellStyle name="20% - Accent2 4 5 2 2" xfId="3521"/>
    <cellStyle name="20% - Accent2 4 5 2 2 2" xfId="3522"/>
    <cellStyle name="20% - Accent2 4 5 2 2 2 2" xfId="3523"/>
    <cellStyle name="20% - Accent2 4 5 2 2 2 3" xfId="3524"/>
    <cellStyle name="20% - Accent2 4 5 2 2 3" xfId="3525"/>
    <cellStyle name="20% - Accent2 4 5 2 2 3 2" xfId="3526"/>
    <cellStyle name="20% - Accent2 4 5 2 2 3 3" xfId="3527"/>
    <cellStyle name="20% - Accent2 4 5 2 2 4" xfId="3528"/>
    <cellStyle name="20% - Accent2 4 5 2 2 4 2" xfId="3529"/>
    <cellStyle name="20% - Accent2 4 5 2 2 5" xfId="3530"/>
    <cellStyle name="20% - Accent2 4 5 2 2 6" xfId="3531"/>
    <cellStyle name="20% - Accent2 4 5 2 3" xfId="3532"/>
    <cellStyle name="20% - Accent2 4 5 2 3 2" xfId="3533"/>
    <cellStyle name="20% - Accent2 4 5 2 3 2 2" xfId="3534"/>
    <cellStyle name="20% - Accent2 4 5 2 3 2 3" xfId="3535"/>
    <cellStyle name="20% - Accent2 4 5 2 3 3" xfId="3536"/>
    <cellStyle name="20% - Accent2 4 5 2 3 3 2" xfId="3537"/>
    <cellStyle name="20% - Accent2 4 5 2 3 3 3" xfId="3538"/>
    <cellStyle name="20% - Accent2 4 5 2 3 4" xfId="3539"/>
    <cellStyle name="20% - Accent2 4 5 2 3 4 2" xfId="3540"/>
    <cellStyle name="20% - Accent2 4 5 2 3 5" xfId="3541"/>
    <cellStyle name="20% - Accent2 4 5 2 3 6" xfId="3542"/>
    <cellStyle name="20% - Accent2 4 5 2 4" xfId="3543"/>
    <cellStyle name="20% - Accent2 4 5 2 4 2" xfId="3544"/>
    <cellStyle name="20% - Accent2 4 5 2 4 2 2" xfId="3545"/>
    <cellStyle name="20% - Accent2 4 5 2 4 2 3" xfId="3546"/>
    <cellStyle name="20% - Accent2 4 5 2 4 3" xfId="3547"/>
    <cellStyle name="20% - Accent2 4 5 2 4 3 2" xfId="3548"/>
    <cellStyle name="20% - Accent2 4 5 2 4 4" xfId="3549"/>
    <cellStyle name="20% - Accent2 4 5 2 4 5" xfId="3550"/>
    <cellStyle name="20% - Accent2 4 5 2 5" xfId="3551"/>
    <cellStyle name="20% - Accent2 4 5 2 5 2" xfId="3552"/>
    <cellStyle name="20% - Accent2 4 5 2 5 3" xfId="3553"/>
    <cellStyle name="20% - Accent2 4 5 2 6" xfId="3554"/>
    <cellStyle name="20% - Accent2 4 5 2 6 2" xfId="3555"/>
    <cellStyle name="20% - Accent2 4 5 2 6 3" xfId="3556"/>
    <cellStyle name="20% - Accent2 4 5 2 7" xfId="3557"/>
    <cellStyle name="20% - Accent2 4 5 2 7 2" xfId="3558"/>
    <cellStyle name="20% - Accent2 4 5 2 8" xfId="3559"/>
    <cellStyle name="20% - Accent2 4 5 2 9" xfId="3560"/>
    <cellStyle name="20% - Accent2 4 5 3" xfId="3561"/>
    <cellStyle name="20% - Accent2 4 5 3 2" xfId="3562"/>
    <cellStyle name="20% - Accent2 4 5 3 2 2" xfId="3563"/>
    <cellStyle name="20% - Accent2 4 5 3 2 3" xfId="3564"/>
    <cellStyle name="20% - Accent2 4 5 3 3" xfId="3565"/>
    <cellStyle name="20% - Accent2 4 5 3 3 2" xfId="3566"/>
    <cellStyle name="20% - Accent2 4 5 3 3 3" xfId="3567"/>
    <cellStyle name="20% - Accent2 4 5 3 4" xfId="3568"/>
    <cellStyle name="20% - Accent2 4 5 3 4 2" xfId="3569"/>
    <cellStyle name="20% - Accent2 4 5 3 5" xfId="3570"/>
    <cellStyle name="20% - Accent2 4 5 3 6" xfId="3571"/>
    <cellStyle name="20% - Accent2 4 5 4" xfId="3572"/>
    <cellStyle name="20% - Accent2 4 5 4 2" xfId="3573"/>
    <cellStyle name="20% - Accent2 4 5 4 2 2" xfId="3574"/>
    <cellStyle name="20% - Accent2 4 5 4 2 3" xfId="3575"/>
    <cellStyle name="20% - Accent2 4 5 4 3" xfId="3576"/>
    <cellStyle name="20% - Accent2 4 5 4 3 2" xfId="3577"/>
    <cellStyle name="20% - Accent2 4 5 4 3 3" xfId="3578"/>
    <cellStyle name="20% - Accent2 4 5 4 4" xfId="3579"/>
    <cellStyle name="20% - Accent2 4 5 4 4 2" xfId="3580"/>
    <cellStyle name="20% - Accent2 4 5 4 5" xfId="3581"/>
    <cellStyle name="20% - Accent2 4 5 4 6" xfId="3582"/>
    <cellStyle name="20% - Accent2 4 5 5" xfId="3583"/>
    <cellStyle name="20% - Accent2 4 5 5 2" xfId="3584"/>
    <cellStyle name="20% - Accent2 4 5 5 2 2" xfId="3585"/>
    <cellStyle name="20% - Accent2 4 5 5 2 3" xfId="3586"/>
    <cellStyle name="20% - Accent2 4 5 5 3" xfId="3587"/>
    <cellStyle name="20% - Accent2 4 5 5 3 2" xfId="3588"/>
    <cellStyle name="20% - Accent2 4 5 5 4" xfId="3589"/>
    <cellStyle name="20% - Accent2 4 5 5 5" xfId="3590"/>
    <cellStyle name="20% - Accent2 4 5 6" xfId="3591"/>
    <cellStyle name="20% - Accent2 4 5 6 2" xfId="3592"/>
    <cellStyle name="20% - Accent2 4 5 6 3" xfId="3593"/>
    <cellStyle name="20% - Accent2 4 5 7" xfId="3594"/>
    <cellStyle name="20% - Accent2 4 5 7 2" xfId="3595"/>
    <cellStyle name="20% - Accent2 4 5 7 3" xfId="3596"/>
    <cellStyle name="20% - Accent2 4 5 8" xfId="3597"/>
    <cellStyle name="20% - Accent2 4 5 8 2" xfId="3598"/>
    <cellStyle name="20% - Accent2 4 5 9" xfId="3599"/>
    <cellStyle name="20% - Accent2 4 6" xfId="3600"/>
    <cellStyle name="20% - Accent2 4 6 2" xfId="3601"/>
    <cellStyle name="20% - Accent2 4 6 2 2" xfId="3602"/>
    <cellStyle name="20% - Accent2 4 6 2 2 2" xfId="3603"/>
    <cellStyle name="20% - Accent2 4 6 2 2 3" xfId="3604"/>
    <cellStyle name="20% - Accent2 4 6 2 3" xfId="3605"/>
    <cellStyle name="20% - Accent2 4 6 2 3 2" xfId="3606"/>
    <cellStyle name="20% - Accent2 4 6 2 3 3" xfId="3607"/>
    <cellStyle name="20% - Accent2 4 6 2 4" xfId="3608"/>
    <cellStyle name="20% - Accent2 4 6 2 4 2" xfId="3609"/>
    <cellStyle name="20% - Accent2 4 6 2 5" xfId="3610"/>
    <cellStyle name="20% - Accent2 4 6 2 6" xfId="3611"/>
    <cellStyle name="20% - Accent2 4 6 3" xfId="3612"/>
    <cellStyle name="20% - Accent2 4 6 3 2" xfId="3613"/>
    <cellStyle name="20% - Accent2 4 6 3 2 2" xfId="3614"/>
    <cellStyle name="20% - Accent2 4 6 3 2 3" xfId="3615"/>
    <cellStyle name="20% - Accent2 4 6 3 3" xfId="3616"/>
    <cellStyle name="20% - Accent2 4 6 3 3 2" xfId="3617"/>
    <cellStyle name="20% - Accent2 4 6 3 3 3" xfId="3618"/>
    <cellStyle name="20% - Accent2 4 6 3 4" xfId="3619"/>
    <cellStyle name="20% - Accent2 4 6 3 4 2" xfId="3620"/>
    <cellStyle name="20% - Accent2 4 6 3 5" xfId="3621"/>
    <cellStyle name="20% - Accent2 4 6 3 6" xfId="3622"/>
    <cellStyle name="20% - Accent2 4 6 4" xfId="3623"/>
    <cellStyle name="20% - Accent2 4 6 4 2" xfId="3624"/>
    <cellStyle name="20% - Accent2 4 6 4 2 2" xfId="3625"/>
    <cellStyle name="20% - Accent2 4 6 4 2 3" xfId="3626"/>
    <cellStyle name="20% - Accent2 4 6 4 3" xfId="3627"/>
    <cellStyle name="20% - Accent2 4 6 4 3 2" xfId="3628"/>
    <cellStyle name="20% - Accent2 4 6 4 4" xfId="3629"/>
    <cellStyle name="20% - Accent2 4 6 4 5" xfId="3630"/>
    <cellStyle name="20% - Accent2 4 6 5" xfId="3631"/>
    <cellStyle name="20% - Accent2 4 6 5 2" xfId="3632"/>
    <cellStyle name="20% - Accent2 4 6 5 3" xfId="3633"/>
    <cellStyle name="20% - Accent2 4 6 6" xfId="3634"/>
    <cellStyle name="20% - Accent2 4 6 6 2" xfId="3635"/>
    <cellStyle name="20% - Accent2 4 6 6 3" xfId="3636"/>
    <cellStyle name="20% - Accent2 4 6 7" xfId="3637"/>
    <cellStyle name="20% - Accent2 4 6 7 2" xfId="3638"/>
    <cellStyle name="20% - Accent2 4 6 8" xfId="3639"/>
    <cellStyle name="20% - Accent2 4 6 9" xfId="3640"/>
    <cellStyle name="20% - Accent2 4 7" xfId="3641"/>
    <cellStyle name="20% - Accent2 4 7 2" xfId="3642"/>
    <cellStyle name="20% - Accent2 4 7 2 2" xfId="3643"/>
    <cellStyle name="20% - Accent2 4 7 2 2 2" xfId="3644"/>
    <cellStyle name="20% - Accent2 4 7 2 2 3" xfId="3645"/>
    <cellStyle name="20% - Accent2 4 7 2 3" xfId="3646"/>
    <cellStyle name="20% - Accent2 4 7 2 3 2" xfId="3647"/>
    <cellStyle name="20% - Accent2 4 7 2 3 3" xfId="3648"/>
    <cellStyle name="20% - Accent2 4 7 2 4" xfId="3649"/>
    <cellStyle name="20% - Accent2 4 7 2 4 2" xfId="3650"/>
    <cellStyle name="20% - Accent2 4 7 2 5" xfId="3651"/>
    <cellStyle name="20% - Accent2 4 7 2 6" xfId="3652"/>
    <cellStyle name="20% - Accent2 4 7 3" xfId="3653"/>
    <cellStyle name="20% - Accent2 4 7 3 2" xfId="3654"/>
    <cellStyle name="20% - Accent2 4 7 3 2 2" xfId="3655"/>
    <cellStyle name="20% - Accent2 4 7 3 2 3" xfId="3656"/>
    <cellStyle name="20% - Accent2 4 7 3 3" xfId="3657"/>
    <cellStyle name="20% - Accent2 4 7 3 3 2" xfId="3658"/>
    <cellStyle name="20% - Accent2 4 7 3 3 3" xfId="3659"/>
    <cellStyle name="20% - Accent2 4 7 3 4" xfId="3660"/>
    <cellStyle name="20% - Accent2 4 7 3 4 2" xfId="3661"/>
    <cellStyle name="20% - Accent2 4 7 3 5" xfId="3662"/>
    <cellStyle name="20% - Accent2 4 7 3 6" xfId="3663"/>
    <cellStyle name="20% - Accent2 4 7 4" xfId="3664"/>
    <cellStyle name="20% - Accent2 4 7 4 2" xfId="3665"/>
    <cellStyle name="20% - Accent2 4 7 4 2 2" xfId="3666"/>
    <cellStyle name="20% - Accent2 4 7 4 2 3" xfId="3667"/>
    <cellStyle name="20% - Accent2 4 7 4 3" xfId="3668"/>
    <cellStyle name="20% - Accent2 4 7 4 3 2" xfId="3669"/>
    <cellStyle name="20% - Accent2 4 7 4 4" xfId="3670"/>
    <cellStyle name="20% - Accent2 4 7 4 5" xfId="3671"/>
    <cellStyle name="20% - Accent2 4 7 5" xfId="3672"/>
    <cellStyle name="20% - Accent2 4 7 5 2" xfId="3673"/>
    <cellStyle name="20% - Accent2 4 7 5 3" xfId="3674"/>
    <cellStyle name="20% - Accent2 4 7 6" xfId="3675"/>
    <cellStyle name="20% - Accent2 4 7 6 2" xfId="3676"/>
    <cellStyle name="20% - Accent2 4 7 6 3" xfId="3677"/>
    <cellStyle name="20% - Accent2 4 7 7" xfId="3678"/>
    <cellStyle name="20% - Accent2 4 7 7 2" xfId="3679"/>
    <cellStyle name="20% - Accent2 4 7 8" xfId="3680"/>
    <cellStyle name="20% - Accent2 4 7 9" xfId="3681"/>
    <cellStyle name="20% - Accent2 4 8" xfId="3682"/>
    <cellStyle name="20% - Accent2 4 8 2" xfId="3683"/>
    <cellStyle name="20% - Accent2 4 8 2 2" xfId="3684"/>
    <cellStyle name="20% - Accent2 4 8 2 3" xfId="3685"/>
    <cellStyle name="20% - Accent2 4 8 3" xfId="3686"/>
    <cellStyle name="20% - Accent2 4 8 3 2" xfId="3687"/>
    <cellStyle name="20% - Accent2 4 8 3 3" xfId="3688"/>
    <cellStyle name="20% - Accent2 4 8 4" xfId="3689"/>
    <cellStyle name="20% - Accent2 4 8 4 2" xfId="3690"/>
    <cellStyle name="20% - Accent2 4 8 5" xfId="3691"/>
    <cellStyle name="20% - Accent2 4 8 6" xfId="3692"/>
    <cellStyle name="20% - Accent2 4 9" xfId="3693"/>
    <cellStyle name="20% - Accent2 4 9 2" xfId="3694"/>
    <cellStyle name="20% - Accent2 4 9 2 2" xfId="3695"/>
    <cellStyle name="20% - Accent2 4 9 2 3" xfId="3696"/>
    <cellStyle name="20% - Accent2 4 9 3" xfId="3697"/>
    <cellStyle name="20% - Accent2 4 9 3 2" xfId="3698"/>
    <cellStyle name="20% - Accent2 4 9 3 3" xfId="3699"/>
    <cellStyle name="20% - Accent2 4 9 4" xfId="3700"/>
    <cellStyle name="20% - Accent2 4 9 4 2" xfId="3701"/>
    <cellStyle name="20% - Accent2 4 9 5" xfId="3702"/>
    <cellStyle name="20% - Accent2 4 9 6" xfId="3703"/>
    <cellStyle name="20% - Accent2 5" xfId="3704"/>
    <cellStyle name="20% - Accent2 5 2" xfId="3705"/>
    <cellStyle name="20% - Accent2 5 2 2" xfId="3706"/>
    <cellStyle name="20% - Accent2 5 2 2 2" xfId="3707"/>
    <cellStyle name="20% - Accent2 5 2 2 2 2" xfId="3708"/>
    <cellStyle name="20% - Accent2 5 2 2 3" xfId="3709"/>
    <cellStyle name="20% - Accent2 5 2 3" xfId="3710"/>
    <cellStyle name="20% - Accent2 5 2 3 2" xfId="3711"/>
    <cellStyle name="20% - Accent2 5 2 4" xfId="3712"/>
    <cellStyle name="20% - Accent2 5 2 5" xfId="3713"/>
    <cellStyle name="20% - Accent2 5 3" xfId="3714"/>
    <cellStyle name="20% - Accent2 5 3 2" xfId="3715"/>
    <cellStyle name="20% - Accent2 5 3 2 2" xfId="3716"/>
    <cellStyle name="20% - Accent2 5 3 3" xfId="3717"/>
    <cellStyle name="20% - Accent2 5 4" xfId="3718"/>
    <cellStyle name="20% - Accent2 5 4 2" xfId="3719"/>
    <cellStyle name="20% - Accent2 5 5" xfId="3720"/>
    <cellStyle name="20% - Accent2 5 6" xfId="3721"/>
    <cellStyle name="20% - Accent2 6" xfId="3722"/>
    <cellStyle name="20% - Accent2 6 2" xfId="3723"/>
    <cellStyle name="20% - Accent2 6 2 2" xfId="3724"/>
    <cellStyle name="20% - Accent2 6 2 2 2" xfId="3725"/>
    <cellStyle name="20% - Accent2 6 2 3" xfId="3726"/>
    <cellStyle name="20% - Accent2 6 2 4" xfId="3727"/>
    <cellStyle name="20% - Accent2 6 2 5" xfId="3728"/>
    <cellStyle name="20% - Accent2 6 3" xfId="3729"/>
    <cellStyle name="20% - Accent2 6 3 2" xfId="3730"/>
    <cellStyle name="20% - Accent2 6 4" xfId="3731"/>
    <cellStyle name="20% - Accent2 6 5" xfId="3732"/>
    <cellStyle name="20% - Accent2 7" xfId="3733"/>
    <cellStyle name="20% - Accent2 7 2" xfId="3734"/>
    <cellStyle name="20% - Accent2 7 2 2" xfId="3735"/>
    <cellStyle name="20% - Accent2 7 2 2 2" xfId="3736"/>
    <cellStyle name="20% - Accent2 7 2 3" xfId="3737"/>
    <cellStyle name="20% - Accent2 7 3" xfId="3738"/>
    <cellStyle name="20% - Accent2 7 3 2" xfId="3739"/>
    <cellStyle name="20% - Accent2 7 4" xfId="3740"/>
    <cellStyle name="20% - Accent2 7 5" xfId="3741"/>
    <cellStyle name="20% - Accent2 8" xfId="3742"/>
    <cellStyle name="20% - Accent2 8 2" xfId="3743"/>
    <cellStyle name="20% - Accent2 8 2 2" xfId="3744"/>
    <cellStyle name="20% - Accent2 8 2 2 2" xfId="3745"/>
    <cellStyle name="20% - Accent2 8 2 3" xfId="3746"/>
    <cellStyle name="20% - Accent2 8 3" xfId="3747"/>
    <cellStyle name="20% - Accent2 8 3 2" xfId="3748"/>
    <cellStyle name="20% - Accent2 8 4" xfId="3749"/>
    <cellStyle name="20% - Accent2 8 5" xfId="3750"/>
    <cellStyle name="20% - Accent2 9" xfId="3751"/>
    <cellStyle name="20% - Accent2 9 2" xfId="3752"/>
    <cellStyle name="20% - Accent2 9 2 2" xfId="3753"/>
    <cellStyle name="20% - Accent2 9 3" xfId="3754"/>
    <cellStyle name="20% - Accent2 9 4" xfId="3755"/>
    <cellStyle name="20% - Accent3 10" xfId="3756"/>
    <cellStyle name="20% - Accent3 10 2" xfId="3757"/>
    <cellStyle name="20% - Accent3 10 2 2" xfId="3758"/>
    <cellStyle name="20% - Accent3 10 3" xfId="3759"/>
    <cellStyle name="20% - Accent3 10 4" xfId="3760"/>
    <cellStyle name="20% - Accent3 11" xfId="3761"/>
    <cellStyle name="20% - Accent3 11 2" xfId="3762"/>
    <cellStyle name="20% - Accent3 11 2 2" xfId="3763"/>
    <cellStyle name="20% - Accent3 11 3" xfId="3764"/>
    <cellStyle name="20% - Accent3 11 4" xfId="3765"/>
    <cellStyle name="20% - Accent3 12" xfId="3766"/>
    <cellStyle name="20% - Accent3 12 2" xfId="3767"/>
    <cellStyle name="20% - Accent3 12 3" xfId="3768"/>
    <cellStyle name="20% - Accent3 13" xfId="3769"/>
    <cellStyle name="20% - Accent3 13 2" xfId="3770"/>
    <cellStyle name="20% - Accent3 14" xfId="3771"/>
    <cellStyle name="20% - Accent3 15" xfId="3772"/>
    <cellStyle name="20% - Accent3 16" xfId="3773"/>
    <cellStyle name="20% - Accent3 17" xfId="3774"/>
    <cellStyle name="20% - Accent3 17 2" xfId="3775"/>
    <cellStyle name="20% - Accent3 18" xfId="3776"/>
    <cellStyle name="20% - Accent3 19" xfId="3777"/>
    <cellStyle name="20% - Accent3 2" xfId="3778"/>
    <cellStyle name="20% - Accent3 2 2" xfId="3779"/>
    <cellStyle name="20% - Accent3 2 2 2" xfId="3780"/>
    <cellStyle name="20% - Accent3 2 2 2 2" xfId="3781"/>
    <cellStyle name="20% - Accent3 2 2 2 2 2" xfId="3782"/>
    <cellStyle name="20% - Accent3 2 2 2 2 2 2" xfId="3783"/>
    <cellStyle name="20% - Accent3 2 2 2 2 2 2 2" xfId="3784"/>
    <cellStyle name="20% - Accent3 2 2 2 2 2 3" xfId="3785"/>
    <cellStyle name="20% - Accent3 2 2 2 2 3" xfId="3786"/>
    <cellStyle name="20% - Accent3 2 2 2 2 3 2" xfId="3787"/>
    <cellStyle name="20% - Accent3 2 2 2 2 4" xfId="3788"/>
    <cellStyle name="20% - Accent3 2 2 2 2 5" xfId="3789"/>
    <cellStyle name="20% - Accent3 2 2 2 3" xfId="3790"/>
    <cellStyle name="20% - Accent3 2 2 2 3 2" xfId="3791"/>
    <cellStyle name="20% - Accent3 2 2 2 3 2 2" xfId="3792"/>
    <cellStyle name="20% - Accent3 2 2 2 3 3" xfId="3793"/>
    <cellStyle name="20% - Accent3 2 2 2 4" xfId="3794"/>
    <cellStyle name="20% - Accent3 2 2 2 4 2" xfId="3795"/>
    <cellStyle name="20% - Accent3 2 2 2 5" xfId="3796"/>
    <cellStyle name="20% - Accent3 2 2 2 6" xfId="3797"/>
    <cellStyle name="20% - Accent3 2 2 3" xfId="3798"/>
    <cellStyle name="20% - Accent3 2 2 3 2" xfId="3799"/>
    <cellStyle name="20% - Accent3 2 2 3 2 2" xfId="3800"/>
    <cellStyle name="20% - Accent3 2 2 3 2 2 2" xfId="3801"/>
    <cellStyle name="20% - Accent3 2 2 3 2 3" xfId="3802"/>
    <cellStyle name="20% - Accent3 2 2 3 3" xfId="3803"/>
    <cellStyle name="20% - Accent3 2 2 3 3 2" xfId="3804"/>
    <cellStyle name="20% - Accent3 2 2 3 4" xfId="3805"/>
    <cellStyle name="20% - Accent3 2 2 3 5" xfId="3806"/>
    <cellStyle name="20% - Accent3 2 2 4" xfId="3807"/>
    <cellStyle name="20% - Accent3 2 2 4 2" xfId="3808"/>
    <cellStyle name="20% - Accent3 2 2 4 2 2" xfId="3809"/>
    <cellStyle name="20% - Accent3 2 2 4 3" xfId="3810"/>
    <cellStyle name="20% - Accent3 2 2 5" xfId="3811"/>
    <cellStyle name="20% - Accent3 2 2 5 2" xfId="3812"/>
    <cellStyle name="20% - Accent3 2 2 6" xfId="3813"/>
    <cellStyle name="20% - Accent3 2 2 7" xfId="3814"/>
    <cellStyle name="20% - Accent3 2 3" xfId="3815"/>
    <cellStyle name="20% - Accent3 2 3 2" xfId="3816"/>
    <cellStyle name="20% - Accent3 2 3 2 2" xfId="3817"/>
    <cellStyle name="20% - Accent3 2 3 2 2 2" xfId="3818"/>
    <cellStyle name="20% - Accent3 2 3 2 2 2 2" xfId="3819"/>
    <cellStyle name="20% - Accent3 2 3 2 2 3" xfId="3820"/>
    <cellStyle name="20% - Accent3 2 3 2 3" xfId="3821"/>
    <cellStyle name="20% - Accent3 2 3 2 3 2" xfId="3822"/>
    <cellStyle name="20% - Accent3 2 3 2 4" xfId="3823"/>
    <cellStyle name="20% - Accent3 2 3 3" xfId="3824"/>
    <cellStyle name="20% - Accent3 2 3 3 2" xfId="3825"/>
    <cellStyle name="20% - Accent3 2 3 3 2 2" xfId="3826"/>
    <cellStyle name="20% - Accent3 2 3 3 3" xfId="3827"/>
    <cellStyle name="20% - Accent3 2 3 4" xfId="3828"/>
    <cellStyle name="20% - Accent3 2 3 4 2" xfId="3829"/>
    <cellStyle name="20% - Accent3 2 3 5" xfId="3830"/>
    <cellStyle name="20% - Accent3 2 3 6" xfId="3831"/>
    <cellStyle name="20% - Accent3 2 4" xfId="3832"/>
    <cellStyle name="20% - Accent3 2 4 2" xfId="3833"/>
    <cellStyle name="20% - Accent3 2 4 2 2" xfId="3834"/>
    <cellStyle name="20% - Accent3 2 4 2 2 2" xfId="3835"/>
    <cellStyle name="20% - Accent3 2 4 2 3" xfId="3836"/>
    <cellStyle name="20% - Accent3 2 4 3" xfId="3837"/>
    <cellStyle name="20% - Accent3 2 4 3 2" xfId="3838"/>
    <cellStyle name="20% - Accent3 2 4 4" xfId="3839"/>
    <cellStyle name="20% - Accent3 2 4 5" xfId="3840"/>
    <cellStyle name="20% - Accent3 2 5" xfId="3841"/>
    <cellStyle name="20% - Accent3 2 5 2" xfId="3842"/>
    <cellStyle name="20% - Accent3 2 5 2 2" xfId="3843"/>
    <cellStyle name="20% - Accent3 2 5 3" xfId="3844"/>
    <cellStyle name="20% - Accent3 2 5 4" xfId="3845"/>
    <cellStyle name="20% - Accent3 2 6" xfId="3846"/>
    <cellStyle name="20% - Accent3 2 6 2" xfId="3847"/>
    <cellStyle name="20% - Accent3 2 6 3" xfId="3848"/>
    <cellStyle name="20% - Accent3 2 7" xfId="3849"/>
    <cellStyle name="20% - Accent3 2 8" xfId="3850"/>
    <cellStyle name="20% - Accent3 2 9" xfId="3851"/>
    <cellStyle name="20% - Accent3 20" xfId="3852"/>
    <cellStyle name="20% - Accent3 21" xfId="3853"/>
    <cellStyle name="20% - Accent3 22" xfId="3854"/>
    <cellStyle name="20% - Accent3 3" xfId="3855"/>
    <cellStyle name="20% - Accent3 3 2" xfId="3856"/>
    <cellStyle name="20% - Accent3 3 2 2" xfId="3857"/>
    <cellStyle name="20% - Accent3 3 2 2 2" xfId="3858"/>
    <cellStyle name="20% - Accent3 3 2 2 2 2" xfId="3859"/>
    <cellStyle name="20% - Accent3 3 2 2 2 2 2" xfId="3860"/>
    <cellStyle name="20% - Accent3 3 2 2 2 2 2 2" xfId="3861"/>
    <cellStyle name="20% - Accent3 3 2 2 2 2 3" xfId="3862"/>
    <cellStyle name="20% - Accent3 3 2 2 2 3" xfId="3863"/>
    <cellStyle name="20% - Accent3 3 2 2 2 3 2" xfId="3864"/>
    <cellStyle name="20% - Accent3 3 2 2 2 4" xfId="3865"/>
    <cellStyle name="20% - Accent3 3 2 2 2 5" xfId="3866"/>
    <cellStyle name="20% - Accent3 3 2 2 3" xfId="3867"/>
    <cellStyle name="20% - Accent3 3 2 2 3 2" xfId="3868"/>
    <cellStyle name="20% - Accent3 3 2 2 3 2 2" xfId="3869"/>
    <cellStyle name="20% - Accent3 3 2 2 3 3" xfId="3870"/>
    <cellStyle name="20% - Accent3 3 2 2 4" xfId="3871"/>
    <cellStyle name="20% - Accent3 3 2 2 4 2" xfId="3872"/>
    <cellStyle name="20% - Accent3 3 2 2 5" xfId="3873"/>
    <cellStyle name="20% - Accent3 3 2 2 6" xfId="3874"/>
    <cellStyle name="20% - Accent3 3 2 3" xfId="3875"/>
    <cellStyle name="20% - Accent3 3 2 3 2" xfId="3876"/>
    <cellStyle name="20% - Accent3 3 2 3 2 2" xfId="3877"/>
    <cellStyle name="20% - Accent3 3 2 3 2 2 2" xfId="3878"/>
    <cellStyle name="20% - Accent3 3 2 3 2 3" xfId="3879"/>
    <cellStyle name="20% - Accent3 3 2 3 3" xfId="3880"/>
    <cellStyle name="20% - Accent3 3 2 3 3 2" xfId="3881"/>
    <cellStyle name="20% - Accent3 3 2 3 4" xfId="3882"/>
    <cellStyle name="20% - Accent3 3 2 3 5" xfId="3883"/>
    <cellStyle name="20% - Accent3 3 2 4" xfId="3884"/>
    <cellStyle name="20% - Accent3 3 2 4 2" xfId="3885"/>
    <cellStyle name="20% - Accent3 3 2 4 2 2" xfId="3886"/>
    <cellStyle name="20% - Accent3 3 2 4 3" xfId="3887"/>
    <cellStyle name="20% - Accent3 3 2 5" xfId="3888"/>
    <cellStyle name="20% - Accent3 3 2 5 2" xfId="3889"/>
    <cellStyle name="20% - Accent3 3 2 6" xfId="3890"/>
    <cellStyle name="20% - Accent3 3 2 7" xfId="3891"/>
    <cellStyle name="20% - Accent3 3 3" xfId="3892"/>
    <cellStyle name="20% - Accent3 3 3 2" xfId="3893"/>
    <cellStyle name="20% - Accent3 3 3 2 2" xfId="3894"/>
    <cellStyle name="20% - Accent3 3 3 2 2 2" xfId="3895"/>
    <cellStyle name="20% - Accent3 3 3 2 2 2 2" xfId="3896"/>
    <cellStyle name="20% - Accent3 3 3 2 2 3" xfId="3897"/>
    <cellStyle name="20% - Accent3 3 3 2 3" xfId="3898"/>
    <cellStyle name="20% - Accent3 3 3 2 3 2" xfId="3899"/>
    <cellStyle name="20% - Accent3 3 3 2 4" xfId="3900"/>
    <cellStyle name="20% - Accent3 3 3 2 5" xfId="3901"/>
    <cellStyle name="20% - Accent3 3 3 3" xfId="3902"/>
    <cellStyle name="20% - Accent3 3 3 3 2" xfId="3903"/>
    <cellStyle name="20% - Accent3 3 3 3 2 2" xfId="3904"/>
    <cellStyle name="20% - Accent3 3 3 3 3" xfId="3905"/>
    <cellStyle name="20% - Accent3 3 3 4" xfId="3906"/>
    <cellStyle name="20% - Accent3 3 3 4 2" xfId="3907"/>
    <cellStyle name="20% - Accent3 3 3 5" xfId="3908"/>
    <cellStyle name="20% - Accent3 3 3 6" xfId="3909"/>
    <cellStyle name="20% - Accent3 3 4" xfId="3910"/>
    <cellStyle name="20% - Accent3 3 4 2" xfId="3911"/>
    <cellStyle name="20% - Accent3 3 4 2 2" xfId="3912"/>
    <cellStyle name="20% - Accent3 3 4 2 2 2" xfId="3913"/>
    <cellStyle name="20% - Accent3 3 4 2 3" xfId="3914"/>
    <cellStyle name="20% - Accent3 3 4 3" xfId="3915"/>
    <cellStyle name="20% - Accent3 3 4 3 2" xfId="3916"/>
    <cellStyle name="20% - Accent3 3 4 4" xfId="3917"/>
    <cellStyle name="20% - Accent3 3 4 5" xfId="3918"/>
    <cellStyle name="20% - Accent3 3 5" xfId="3919"/>
    <cellStyle name="20% - Accent3 3 5 2" xfId="3920"/>
    <cellStyle name="20% - Accent3 3 5 2 2" xfId="3921"/>
    <cellStyle name="20% - Accent3 3 5 3" xfId="3922"/>
    <cellStyle name="20% - Accent3 3 6" xfId="3923"/>
    <cellStyle name="20% - Accent3 3 6 2" xfId="3924"/>
    <cellStyle name="20% - Accent3 3 7" xfId="3925"/>
    <cellStyle name="20% - Accent3 3 8" xfId="3926"/>
    <cellStyle name="20% - Accent3 3 9" xfId="3927"/>
    <cellStyle name="20% - Accent3 4" xfId="3928"/>
    <cellStyle name="20% - Accent3 4 10" xfId="3929"/>
    <cellStyle name="20% - Accent3 4 10 2" xfId="3930"/>
    <cellStyle name="20% - Accent3 4 10 2 2" xfId="3931"/>
    <cellStyle name="20% - Accent3 4 10 2 3" xfId="3932"/>
    <cellStyle name="20% - Accent3 4 10 3" xfId="3933"/>
    <cellStyle name="20% - Accent3 4 10 3 2" xfId="3934"/>
    <cellStyle name="20% - Accent3 4 10 4" xfId="3935"/>
    <cellStyle name="20% - Accent3 4 10 5" xfId="3936"/>
    <cellStyle name="20% - Accent3 4 11" xfId="3937"/>
    <cellStyle name="20% - Accent3 4 11 2" xfId="3938"/>
    <cellStyle name="20% - Accent3 4 11 3" xfId="3939"/>
    <cellStyle name="20% - Accent3 4 12" xfId="3940"/>
    <cellStyle name="20% - Accent3 4 12 2" xfId="3941"/>
    <cellStyle name="20% - Accent3 4 12 3" xfId="3942"/>
    <cellStyle name="20% - Accent3 4 13" xfId="3943"/>
    <cellStyle name="20% - Accent3 4 13 2" xfId="3944"/>
    <cellStyle name="20% - Accent3 4 14" xfId="3945"/>
    <cellStyle name="20% - Accent3 4 15" xfId="3946"/>
    <cellStyle name="20% - Accent3 4 16" xfId="3947"/>
    <cellStyle name="20% - Accent3 4 2" xfId="3948"/>
    <cellStyle name="20% - Accent3 4 2 10" xfId="3949"/>
    <cellStyle name="20% - Accent3 4 2 10 2" xfId="3950"/>
    <cellStyle name="20% - Accent3 4 2 10 3" xfId="3951"/>
    <cellStyle name="20% - Accent3 4 2 11" xfId="3952"/>
    <cellStyle name="20% - Accent3 4 2 11 2" xfId="3953"/>
    <cellStyle name="20% - Accent3 4 2 11 3" xfId="3954"/>
    <cellStyle name="20% - Accent3 4 2 12" xfId="3955"/>
    <cellStyle name="20% - Accent3 4 2 12 2" xfId="3956"/>
    <cellStyle name="20% - Accent3 4 2 13" xfId="3957"/>
    <cellStyle name="20% - Accent3 4 2 14" xfId="3958"/>
    <cellStyle name="20% - Accent3 4 2 15" xfId="3959"/>
    <cellStyle name="20% - Accent3 4 2 2" xfId="3960"/>
    <cellStyle name="20% - Accent3 4 2 2 10" xfId="3961"/>
    <cellStyle name="20% - Accent3 4 2 2 10 2" xfId="3962"/>
    <cellStyle name="20% - Accent3 4 2 2 10 3" xfId="3963"/>
    <cellStyle name="20% - Accent3 4 2 2 11" xfId="3964"/>
    <cellStyle name="20% - Accent3 4 2 2 11 2" xfId="3965"/>
    <cellStyle name="20% - Accent3 4 2 2 12" xfId="3966"/>
    <cellStyle name="20% - Accent3 4 2 2 13" xfId="3967"/>
    <cellStyle name="20% - Accent3 4 2 2 2" xfId="3968"/>
    <cellStyle name="20% - Accent3 4 2 2 2 10" xfId="3969"/>
    <cellStyle name="20% - Accent3 4 2 2 2 10 2" xfId="3970"/>
    <cellStyle name="20% - Accent3 4 2 2 2 11" xfId="3971"/>
    <cellStyle name="20% - Accent3 4 2 2 2 12" xfId="3972"/>
    <cellStyle name="20% - Accent3 4 2 2 2 2" xfId="3973"/>
    <cellStyle name="20% - Accent3 4 2 2 2 2 10" xfId="3974"/>
    <cellStyle name="20% - Accent3 4 2 2 2 2 2" xfId="3975"/>
    <cellStyle name="20% - Accent3 4 2 2 2 2 2 2" xfId="3976"/>
    <cellStyle name="20% - Accent3 4 2 2 2 2 2 2 2" xfId="3977"/>
    <cellStyle name="20% - Accent3 4 2 2 2 2 2 2 2 2" xfId="3978"/>
    <cellStyle name="20% - Accent3 4 2 2 2 2 2 2 2 3" xfId="3979"/>
    <cellStyle name="20% - Accent3 4 2 2 2 2 2 2 3" xfId="3980"/>
    <cellStyle name="20% - Accent3 4 2 2 2 2 2 2 3 2" xfId="3981"/>
    <cellStyle name="20% - Accent3 4 2 2 2 2 2 2 3 3" xfId="3982"/>
    <cellStyle name="20% - Accent3 4 2 2 2 2 2 2 4" xfId="3983"/>
    <cellStyle name="20% - Accent3 4 2 2 2 2 2 2 4 2" xfId="3984"/>
    <cellStyle name="20% - Accent3 4 2 2 2 2 2 2 5" xfId="3985"/>
    <cellStyle name="20% - Accent3 4 2 2 2 2 2 2 6" xfId="3986"/>
    <cellStyle name="20% - Accent3 4 2 2 2 2 2 3" xfId="3987"/>
    <cellStyle name="20% - Accent3 4 2 2 2 2 2 3 2" xfId="3988"/>
    <cellStyle name="20% - Accent3 4 2 2 2 2 2 3 2 2" xfId="3989"/>
    <cellStyle name="20% - Accent3 4 2 2 2 2 2 3 2 3" xfId="3990"/>
    <cellStyle name="20% - Accent3 4 2 2 2 2 2 3 3" xfId="3991"/>
    <cellStyle name="20% - Accent3 4 2 2 2 2 2 3 3 2" xfId="3992"/>
    <cellStyle name="20% - Accent3 4 2 2 2 2 2 3 3 3" xfId="3993"/>
    <cellStyle name="20% - Accent3 4 2 2 2 2 2 3 4" xfId="3994"/>
    <cellStyle name="20% - Accent3 4 2 2 2 2 2 3 4 2" xfId="3995"/>
    <cellStyle name="20% - Accent3 4 2 2 2 2 2 3 5" xfId="3996"/>
    <cellStyle name="20% - Accent3 4 2 2 2 2 2 3 6" xfId="3997"/>
    <cellStyle name="20% - Accent3 4 2 2 2 2 2 4" xfId="3998"/>
    <cellStyle name="20% - Accent3 4 2 2 2 2 2 4 2" xfId="3999"/>
    <cellStyle name="20% - Accent3 4 2 2 2 2 2 4 2 2" xfId="4000"/>
    <cellStyle name="20% - Accent3 4 2 2 2 2 2 4 2 3" xfId="4001"/>
    <cellStyle name="20% - Accent3 4 2 2 2 2 2 4 3" xfId="4002"/>
    <cellStyle name="20% - Accent3 4 2 2 2 2 2 4 3 2" xfId="4003"/>
    <cellStyle name="20% - Accent3 4 2 2 2 2 2 4 4" xfId="4004"/>
    <cellStyle name="20% - Accent3 4 2 2 2 2 2 4 5" xfId="4005"/>
    <cellStyle name="20% - Accent3 4 2 2 2 2 2 5" xfId="4006"/>
    <cellStyle name="20% - Accent3 4 2 2 2 2 2 5 2" xfId="4007"/>
    <cellStyle name="20% - Accent3 4 2 2 2 2 2 5 3" xfId="4008"/>
    <cellStyle name="20% - Accent3 4 2 2 2 2 2 6" xfId="4009"/>
    <cellStyle name="20% - Accent3 4 2 2 2 2 2 6 2" xfId="4010"/>
    <cellStyle name="20% - Accent3 4 2 2 2 2 2 6 3" xfId="4011"/>
    <cellStyle name="20% - Accent3 4 2 2 2 2 2 7" xfId="4012"/>
    <cellStyle name="20% - Accent3 4 2 2 2 2 2 7 2" xfId="4013"/>
    <cellStyle name="20% - Accent3 4 2 2 2 2 2 8" xfId="4014"/>
    <cellStyle name="20% - Accent3 4 2 2 2 2 2 9" xfId="4015"/>
    <cellStyle name="20% - Accent3 4 2 2 2 2 3" xfId="4016"/>
    <cellStyle name="20% - Accent3 4 2 2 2 2 3 2" xfId="4017"/>
    <cellStyle name="20% - Accent3 4 2 2 2 2 3 2 2" xfId="4018"/>
    <cellStyle name="20% - Accent3 4 2 2 2 2 3 2 3" xfId="4019"/>
    <cellStyle name="20% - Accent3 4 2 2 2 2 3 3" xfId="4020"/>
    <cellStyle name="20% - Accent3 4 2 2 2 2 3 3 2" xfId="4021"/>
    <cellStyle name="20% - Accent3 4 2 2 2 2 3 3 3" xfId="4022"/>
    <cellStyle name="20% - Accent3 4 2 2 2 2 3 4" xfId="4023"/>
    <cellStyle name="20% - Accent3 4 2 2 2 2 3 4 2" xfId="4024"/>
    <cellStyle name="20% - Accent3 4 2 2 2 2 3 5" xfId="4025"/>
    <cellStyle name="20% - Accent3 4 2 2 2 2 3 6" xfId="4026"/>
    <cellStyle name="20% - Accent3 4 2 2 2 2 4" xfId="4027"/>
    <cellStyle name="20% - Accent3 4 2 2 2 2 4 2" xfId="4028"/>
    <cellStyle name="20% - Accent3 4 2 2 2 2 4 2 2" xfId="4029"/>
    <cellStyle name="20% - Accent3 4 2 2 2 2 4 2 3" xfId="4030"/>
    <cellStyle name="20% - Accent3 4 2 2 2 2 4 3" xfId="4031"/>
    <cellStyle name="20% - Accent3 4 2 2 2 2 4 3 2" xfId="4032"/>
    <cellStyle name="20% - Accent3 4 2 2 2 2 4 3 3" xfId="4033"/>
    <cellStyle name="20% - Accent3 4 2 2 2 2 4 4" xfId="4034"/>
    <cellStyle name="20% - Accent3 4 2 2 2 2 4 4 2" xfId="4035"/>
    <cellStyle name="20% - Accent3 4 2 2 2 2 4 5" xfId="4036"/>
    <cellStyle name="20% - Accent3 4 2 2 2 2 4 6" xfId="4037"/>
    <cellStyle name="20% - Accent3 4 2 2 2 2 5" xfId="4038"/>
    <cellStyle name="20% - Accent3 4 2 2 2 2 5 2" xfId="4039"/>
    <cellStyle name="20% - Accent3 4 2 2 2 2 5 2 2" xfId="4040"/>
    <cellStyle name="20% - Accent3 4 2 2 2 2 5 2 3" xfId="4041"/>
    <cellStyle name="20% - Accent3 4 2 2 2 2 5 3" xfId="4042"/>
    <cellStyle name="20% - Accent3 4 2 2 2 2 5 3 2" xfId="4043"/>
    <cellStyle name="20% - Accent3 4 2 2 2 2 5 4" xfId="4044"/>
    <cellStyle name="20% - Accent3 4 2 2 2 2 5 5" xfId="4045"/>
    <cellStyle name="20% - Accent3 4 2 2 2 2 6" xfId="4046"/>
    <cellStyle name="20% - Accent3 4 2 2 2 2 6 2" xfId="4047"/>
    <cellStyle name="20% - Accent3 4 2 2 2 2 6 3" xfId="4048"/>
    <cellStyle name="20% - Accent3 4 2 2 2 2 7" xfId="4049"/>
    <cellStyle name="20% - Accent3 4 2 2 2 2 7 2" xfId="4050"/>
    <cellStyle name="20% - Accent3 4 2 2 2 2 7 3" xfId="4051"/>
    <cellStyle name="20% - Accent3 4 2 2 2 2 8" xfId="4052"/>
    <cellStyle name="20% - Accent3 4 2 2 2 2 8 2" xfId="4053"/>
    <cellStyle name="20% - Accent3 4 2 2 2 2 9" xfId="4054"/>
    <cellStyle name="20% - Accent3 4 2 2 2 3" xfId="4055"/>
    <cellStyle name="20% - Accent3 4 2 2 2 3 2" xfId="4056"/>
    <cellStyle name="20% - Accent3 4 2 2 2 3 2 2" xfId="4057"/>
    <cellStyle name="20% - Accent3 4 2 2 2 3 2 2 2" xfId="4058"/>
    <cellStyle name="20% - Accent3 4 2 2 2 3 2 2 3" xfId="4059"/>
    <cellStyle name="20% - Accent3 4 2 2 2 3 2 3" xfId="4060"/>
    <cellStyle name="20% - Accent3 4 2 2 2 3 2 3 2" xfId="4061"/>
    <cellStyle name="20% - Accent3 4 2 2 2 3 2 3 3" xfId="4062"/>
    <cellStyle name="20% - Accent3 4 2 2 2 3 2 4" xfId="4063"/>
    <cellStyle name="20% - Accent3 4 2 2 2 3 2 4 2" xfId="4064"/>
    <cellStyle name="20% - Accent3 4 2 2 2 3 2 5" xfId="4065"/>
    <cellStyle name="20% - Accent3 4 2 2 2 3 2 6" xfId="4066"/>
    <cellStyle name="20% - Accent3 4 2 2 2 3 3" xfId="4067"/>
    <cellStyle name="20% - Accent3 4 2 2 2 3 3 2" xfId="4068"/>
    <cellStyle name="20% - Accent3 4 2 2 2 3 3 2 2" xfId="4069"/>
    <cellStyle name="20% - Accent3 4 2 2 2 3 3 2 3" xfId="4070"/>
    <cellStyle name="20% - Accent3 4 2 2 2 3 3 3" xfId="4071"/>
    <cellStyle name="20% - Accent3 4 2 2 2 3 3 3 2" xfId="4072"/>
    <cellStyle name="20% - Accent3 4 2 2 2 3 3 3 3" xfId="4073"/>
    <cellStyle name="20% - Accent3 4 2 2 2 3 3 4" xfId="4074"/>
    <cellStyle name="20% - Accent3 4 2 2 2 3 3 4 2" xfId="4075"/>
    <cellStyle name="20% - Accent3 4 2 2 2 3 3 5" xfId="4076"/>
    <cellStyle name="20% - Accent3 4 2 2 2 3 3 6" xfId="4077"/>
    <cellStyle name="20% - Accent3 4 2 2 2 3 4" xfId="4078"/>
    <cellStyle name="20% - Accent3 4 2 2 2 3 4 2" xfId="4079"/>
    <cellStyle name="20% - Accent3 4 2 2 2 3 4 2 2" xfId="4080"/>
    <cellStyle name="20% - Accent3 4 2 2 2 3 4 2 3" xfId="4081"/>
    <cellStyle name="20% - Accent3 4 2 2 2 3 4 3" xfId="4082"/>
    <cellStyle name="20% - Accent3 4 2 2 2 3 4 3 2" xfId="4083"/>
    <cellStyle name="20% - Accent3 4 2 2 2 3 4 4" xfId="4084"/>
    <cellStyle name="20% - Accent3 4 2 2 2 3 4 5" xfId="4085"/>
    <cellStyle name="20% - Accent3 4 2 2 2 3 5" xfId="4086"/>
    <cellStyle name="20% - Accent3 4 2 2 2 3 5 2" xfId="4087"/>
    <cellStyle name="20% - Accent3 4 2 2 2 3 5 3" xfId="4088"/>
    <cellStyle name="20% - Accent3 4 2 2 2 3 6" xfId="4089"/>
    <cellStyle name="20% - Accent3 4 2 2 2 3 6 2" xfId="4090"/>
    <cellStyle name="20% - Accent3 4 2 2 2 3 6 3" xfId="4091"/>
    <cellStyle name="20% - Accent3 4 2 2 2 3 7" xfId="4092"/>
    <cellStyle name="20% - Accent3 4 2 2 2 3 7 2" xfId="4093"/>
    <cellStyle name="20% - Accent3 4 2 2 2 3 8" xfId="4094"/>
    <cellStyle name="20% - Accent3 4 2 2 2 3 9" xfId="4095"/>
    <cellStyle name="20% - Accent3 4 2 2 2 4" xfId="4096"/>
    <cellStyle name="20% - Accent3 4 2 2 2 4 2" xfId="4097"/>
    <cellStyle name="20% - Accent3 4 2 2 2 4 2 2" xfId="4098"/>
    <cellStyle name="20% - Accent3 4 2 2 2 4 2 2 2" xfId="4099"/>
    <cellStyle name="20% - Accent3 4 2 2 2 4 2 2 3" xfId="4100"/>
    <cellStyle name="20% - Accent3 4 2 2 2 4 2 3" xfId="4101"/>
    <cellStyle name="20% - Accent3 4 2 2 2 4 2 3 2" xfId="4102"/>
    <cellStyle name="20% - Accent3 4 2 2 2 4 2 3 3" xfId="4103"/>
    <cellStyle name="20% - Accent3 4 2 2 2 4 2 4" xfId="4104"/>
    <cellStyle name="20% - Accent3 4 2 2 2 4 2 4 2" xfId="4105"/>
    <cellStyle name="20% - Accent3 4 2 2 2 4 2 5" xfId="4106"/>
    <cellStyle name="20% - Accent3 4 2 2 2 4 2 6" xfId="4107"/>
    <cellStyle name="20% - Accent3 4 2 2 2 4 3" xfId="4108"/>
    <cellStyle name="20% - Accent3 4 2 2 2 4 3 2" xfId="4109"/>
    <cellStyle name="20% - Accent3 4 2 2 2 4 3 2 2" xfId="4110"/>
    <cellStyle name="20% - Accent3 4 2 2 2 4 3 2 3" xfId="4111"/>
    <cellStyle name="20% - Accent3 4 2 2 2 4 3 3" xfId="4112"/>
    <cellStyle name="20% - Accent3 4 2 2 2 4 3 3 2" xfId="4113"/>
    <cellStyle name="20% - Accent3 4 2 2 2 4 3 3 3" xfId="4114"/>
    <cellStyle name="20% - Accent3 4 2 2 2 4 3 4" xfId="4115"/>
    <cellStyle name="20% - Accent3 4 2 2 2 4 3 4 2" xfId="4116"/>
    <cellStyle name="20% - Accent3 4 2 2 2 4 3 5" xfId="4117"/>
    <cellStyle name="20% - Accent3 4 2 2 2 4 3 6" xfId="4118"/>
    <cellStyle name="20% - Accent3 4 2 2 2 4 4" xfId="4119"/>
    <cellStyle name="20% - Accent3 4 2 2 2 4 4 2" xfId="4120"/>
    <cellStyle name="20% - Accent3 4 2 2 2 4 4 2 2" xfId="4121"/>
    <cellStyle name="20% - Accent3 4 2 2 2 4 4 2 3" xfId="4122"/>
    <cellStyle name="20% - Accent3 4 2 2 2 4 4 3" xfId="4123"/>
    <cellStyle name="20% - Accent3 4 2 2 2 4 4 3 2" xfId="4124"/>
    <cellStyle name="20% - Accent3 4 2 2 2 4 4 4" xfId="4125"/>
    <cellStyle name="20% - Accent3 4 2 2 2 4 4 5" xfId="4126"/>
    <cellStyle name="20% - Accent3 4 2 2 2 4 5" xfId="4127"/>
    <cellStyle name="20% - Accent3 4 2 2 2 4 5 2" xfId="4128"/>
    <cellStyle name="20% - Accent3 4 2 2 2 4 5 3" xfId="4129"/>
    <cellStyle name="20% - Accent3 4 2 2 2 4 6" xfId="4130"/>
    <cellStyle name="20% - Accent3 4 2 2 2 4 6 2" xfId="4131"/>
    <cellStyle name="20% - Accent3 4 2 2 2 4 6 3" xfId="4132"/>
    <cellStyle name="20% - Accent3 4 2 2 2 4 7" xfId="4133"/>
    <cellStyle name="20% - Accent3 4 2 2 2 4 7 2" xfId="4134"/>
    <cellStyle name="20% - Accent3 4 2 2 2 4 8" xfId="4135"/>
    <cellStyle name="20% - Accent3 4 2 2 2 4 9" xfId="4136"/>
    <cellStyle name="20% - Accent3 4 2 2 2 5" xfId="4137"/>
    <cellStyle name="20% - Accent3 4 2 2 2 5 2" xfId="4138"/>
    <cellStyle name="20% - Accent3 4 2 2 2 5 2 2" xfId="4139"/>
    <cellStyle name="20% - Accent3 4 2 2 2 5 2 3" xfId="4140"/>
    <cellStyle name="20% - Accent3 4 2 2 2 5 3" xfId="4141"/>
    <cellStyle name="20% - Accent3 4 2 2 2 5 3 2" xfId="4142"/>
    <cellStyle name="20% - Accent3 4 2 2 2 5 3 3" xfId="4143"/>
    <cellStyle name="20% - Accent3 4 2 2 2 5 4" xfId="4144"/>
    <cellStyle name="20% - Accent3 4 2 2 2 5 4 2" xfId="4145"/>
    <cellStyle name="20% - Accent3 4 2 2 2 5 5" xfId="4146"/>
    <cellStyle name="20% - Accent3 4 2 2 2 5 6" xfId="4147"/>
    <cellStyle name="20% - Accent3 4 2 2 2 6" xfId="4148"/>
    <cellStyle name="20% - Accent3 4 2 2 2 6 2" xfId="4149"/>
    <cellStyle name="20% - Accent3 4 2 2 2 6 2 2" xfId="4150"/>
    <cellStyle name="20% - Accent3 4 2 2 2 6 2 3" xfId="4151"/>
    <cellStyle name="20% - Accent3 4 2 2 2 6 3" xfId="4152"/>
    <cellStyle name="20% - Accent3 4 2 2 2 6 3 2" xfId="4153"/>
    <cellStyle name="20% - Accent3 4 2 2 2 6 3 3" xfId="4154"/>
    <cellStyle name="20% - Accent3 4 2 2 2 6 4" xfId="4155"/>
    <cellStyle name="20% - Accent3 4 2 2 2 6 4 2" xfId="4156"/>
    <cellStyle name="20% - Accent3 4 2 2 2 6 5" xfId="4157"/>
    <cellStyle name="20% - Accent3 4 2 2 2 6 6" xfId="4158"/>
    <cellStyle name="20% - Accent3 4 2 2 2 7" xfId="4159"/>
    <cellStyle name="20% - Accent3 4 2 2 2 7 2" xfId="4160"/>
    <cellStyle name="20% - Accent3 4 2 2 2 7 2 2" xfId="4161"/>
    <cellStyle name="20% - Accent3 4 2 2 2 7 2 3" xfId="4162"/>
    <cellStyle name="20% - Accent3 4 2 2 2 7 3" xfId="4163"/>
    <cellStyle name="20% - Accent3 4 2 2 2 7 3 2" xfId="4164"/>
    <cellStyle name="20% - Accent3 4 2 2 2 7 4" xfId="4165"/>
    <cellStyle name="20% - Accent3 4 2 2 2 7 5" xfId="4166"/>
    <cellStyle name="20% - Accent3 4 2 2 2 8" xfId="4167"/>
    <cellStyle name="20% - Accent3 4 2 2 2 8 2" xfId="4168"/>
    <cellStyle name="20% - Accent3 4 2 2 2 8 3" xfId="4169"/>
    <cellStyle name="20% - Accent3 4 2 2 2 9" xfId="4170"/>
    <cellStyle name="20% - Accent3 4 2 2 2 9 2" xfId="4171"/>
    <cellStyle name="20% - Accent3 4 2 2 2 9 3" xfId="4172"/>
    <cellStyle name="20% - Accent3 4 2 2 3" xfId="4173"/>
    <cellStyle name="20% - Accent3 4 2 2 3 10" xfId="4174"/>
    <cellStyle name="20% - Accent3 4 2 2 3 2" xfId="4175"/>
    <cellStyle name="20% - Accent3 4 2 2 3 2 2" xfId="4176"/>
    <cellStyle name="20% - Accent3 4 2 2 3 2 2 2" xfId="4177"/>
    <cellStyle name="20% - Accent3 4 2 2 3 2 2 2 2" xfId="4178"/>
    <cellStyle name="20% - Accent3 4 2 2 3 2 2 2 3" xfId="4179"/>
    <cellStyle name="20% - Accent3 4 2 2 3 2 2 3" xfId="4180"/>
    <cellStyle name="20% - Accent3 4 2 2 3 2 2 3 2" xfId="4181"/>
    <cellStyle name="20% - Accent3 4 2 2 3 2 2 3 3" xfId="4182"/>
    <cellStyle name="20% - Accent3 4 2 2 3 2 2 4" xfId="4183"/>
    <cellStyle name="20% - Accent3 4 2 2 3 2 2 4 2" xfId="4184"/>
    <cellStyle name="20% - Accent3 4 2 2 3 2 2 5" xfId="4185"/>
    <cellStyle name="20% - Accent3 4 2 2 3 2 2 6" xfId="4186"/>
    <cellStyle name="20% - Accent3 4 2 2 3 2 3" xfId="4187"/>
    <cellStyle name="20% - Accent3 4 2 2 3 2 3 2" xfId="4188"/>
    <cellStyle name="20% - Accent3 4 2 2 3 2 3 2 2" xfId="4189"/>
    <cellStyle name="20% - Accent3 4 2 2 3 2 3 2 3" xfId="4190"/>
    <cellStyle name="20% - Accent3 4 2 2 3 2 3 3" xfId="4191"/>
    <cellStyle name="20% - Accent3 4 2 2 3 2 3 3 2" xfId="4192"/>
    <cellStyle name="20% - Accent3 4 2 2 3 2 3 3 3" xfId="4193"/>
    <cellStyle name="20% - Accent3 4 2 2 3 2 3 4" xfId="4194"/>
    <cellStyle name="20% - Accent3 4 2 2 3 2 3 4 2" xfId="4195"/>
    <cellStyle name="20% - Accent3 4 2 2 3 2 3 5" xfId="4196"/>
    <cellStyle name="20% - Accent3 4 2 2 3 2 3 6" xfId="4197"/>
    <cellStyle name="20% - Accent3 4 2 2 3 2 4" xfId="4198"/>
    <cellStyle name="20% - Accent3 4 2 2 3 2 4 2" xfId="4199"/>
    <cellStyle name="20% - Accent3 4 2 2 3 2 4 2 2" xfId="4200"/>
    <cellStyle name="20% - Accent3 4 2 2 3 2 4 2 3" xfId="4201"/>
    <cellStyle name="20% - Accent3 4 2 2 3 2 4 3" xfId="4202"/>
    <cellStyle name="20% - Accent3 4 2 2 3 2 4 3 2" xfId="4203"/>
    <cellStyle name="20% - Accent3 4 2 2 3 2 4 4" xfId="4204"/>
    <cellStyle name="20% - Accent3 4 2 2 3 2 4 5" xfId="4205"/>
    <cellStyle name="20% - Accent3 4 2 2 3 2 5" xfId="4206"/>
    <cellStyle name="20% - Accent3 4 2 2 3 2 5 2" xfId="4207"/>
    <cellStyle name="20% - Accent3 4 2 2 3 2 5 3" xfId="4208"/>
    <cellStyle name="20% - Accent3 4 2 2 3 2 6" xfId="4209"/>
    <cellStyle name="20% - Accent3 4 2 2 3 2 6 2" xfId="4210"/>
    <cellStyle name="20% - Accent3 4 2 2 3 2 6 3" xfId="4211"/>
    <cellStyle name="20% - Accent3 4 2 2 3 2 7" xfId="4212"/>
    <cellStyle name="20% - Accent3 4 2 2 3 2 7 2" xfId="4213"/>
    <cellStyle name="20% - Accent3 4 2 2 3 2 8" xfId="4214"/>
    <cellStyle name="20% - Accent3 4 2 2 3 2 9" xfId="4215"/>
    <cellStyle name="20% - Accent3 4 2 2 3 3" xfId="4216"/>
    <cellStyle name="20% - Accent3 4 2 2 3 3 2" xfId="4217"/>
    <cellStyle name="20% - Accent3 4 2 2 3 3 2 2" xfId="4218"/>
    <cellStyle name="20% - Accent3 4 2 2 3 3 2 3" xfId="4219"/>
    <cellStyle name="20% - Accent3 4 2 2 3 3 3" xfId="4220"/>
    <cellStyle name="20% - Accent3 4 2 2 3 3 3 2" xfId="4221"/>
    <cellStyle name="20% - Accent3 4 2 2 3 3 3 3" xfId="4222"/>
    <cellStyle name="20% - Accent3 4 2 2 3 3 4" xfId="4223"/>
    <cellStyle name="20% - Accent3 4 2 2 3 3 4 2" xfId="4224"/>
    <cellStyle name="20% - Accent3 4 2 2 3 3 5" xfId="4225"/>
    <cellStyle name="20% - Accent3 4 2 2 3 3 6" xfId="4226"/>
    <cellStyle name="20% - Accent3 4 2 2 3 4" xfId="4227"/>
    <cellStyle name="20% - Accent3 4 2 2 3 4 2" xfId="4228"/>
    <cellStyle name="20% - Accent3 4 2 2 3 4 2 2" xfId="4229"/>
    <cellStyle name="20% - Accent3 4 2 2 3 4 2 3" xfId="4230"/>
    <cellStyle name="20% - Accent3 4 2 2 3 4 3" xfId="4231"/>
    <cellStyle name="20% - Accent3 4 2 2 3 4 3 2" xfId="4232"/>
    <cellStyle name="20% - Accent3 4 2 2 3 4 3 3" xfId="4233"/>
    <cellStyle name="20% - Accent3 4 2 2 3 4 4" xfId="4234"/>
    <cellStyle name="20% - Accent3 4 2 2 3 4 4 2" xfId="4235"/>
    <cellStyle name="20% - Accent3 4 2 2 3 4 5" xfId="4236"/>
    <cellStyle name="20% - Accent3 4 2 2 3 4 6" xfId="4237"/>
    <cellStyle name="20% - Accent3 4 2 2 3 5" xfId="4238"/>
    <cellStyle name="20% - Accent3 4 2 2 3 5 2" xfId="4239"/>
    <cellStyle name="20% - Accent3 4 2 2 3 5 2 2" xfId="4240"/>
    <cellStyle name="20% - Accent3 4 2 2 3 5 2 3" xfId="4241"/>
    <cellStyle name="20% - Accent3 4 2 2 3 5 3" xfId="4242"/>
    <cellStyle name="20% - Accent3 4 2 2 3 5 3 2" xfId="4243"/>
    <cellStyle name="20% - Accent3 4 2 2 3 5 4" xfId="4244"/>
    <cellStyle name="20% - Accent3 4 2 2 3 5 5" xfId="4245"/>
    <cellStyle name="20% - Accent3 4 2 2 3 6" xfId="4246"/>
    <cellStyle name="20% - Accent3 4 2 2 3 6 2" xfId="4247"/>
    <cellStyle name="20% - Accent3 4 2 2 3 6 3" xfId="4248"/>
    <cellStyle name="20% - Accent3 4 2 2 3 7" xfId="4249"/>
    <cellStyle name="20% - Accent3 4 2 2 3 7 2" xfId="4250"/>
    <cellStyle name="20% - Accent3 4 2 2 3 7 3" xfId="4251"/>
    <cellStyle name="20% - Accent3 4 2 2 3 8" xfId="4252"/>
    <cellStyle name="20% - Accent3 4 2 2 3 8 2" xfId="4253"/>
    <cellStyle name="20% - Accent3 4 2 2 3 9" xfId="4254"/>
    <cellStyle name="20% - Accent3 4 2 2 4" xfId="4255"/>
    <cellStyle name="20% - Accent3 4 2 2 4 2" xfId="4256"/>
    <cellStyle name="20% - Accent3 4 2 2 4 2 2" xfId="4257"/>
    <cellStyle name="20% - Accent3 4 2 2 4 2 2 2" xfId="4258"/>
    <cellStyle name="20% - Accent3 4 2 2 4 2 2 3" xfId="4259"/>
    <cellStyle name="20% - Accent3 4 2 2 4 2 3" xfId="4260"/>
    <cellStyle name="20% - Accent3 4 2 2 4 2 3 2" xfId="4261"/>
    <cellStyle name="20% - Accent3 4 2 2 4 2 3 3" xfId="4262"/>
    <cellStyle name="20% - Accent3 4 2 2 4 2 4" xfId="4263"/>
    <cellStyle name="20% - Accent3 4 2 2 4 2 4 2" xfId="4264"/>
    <cellStyle name="20% - Accent3 4 2 2 4 2 5" xfId="4265"/>
    <cellStyle name="20% - Accent3 4 2 2 4 2 6" xfId="4266"/>
    <cellStyle name="20% - Accent3 4 2 2 4 3" xfId="4267"/>
    <cellStyle name="20% - Accent3 4 2 2 4 3 2" xfId="4268"/>
    <cellStyle name="20% - Accent3 4 2 2 4 3 2 2" xfId="4269"/>
    <cellStyle name="20% - Accent3 4 2 2 4 3 2 3" xfId="4270"/>
    <cellStyle name="20% - Accent3 4 2 2 4 3 3" xfId="4271"/>
    <cellStyle name="20% - Accent3 4 2 2 4 3 3 2" xfId="4272"/>
    <cellStyle name="20% - Accent3 4 2 2 4 3 3 3" xfId="4273"/>
    <cellStyle name="20% - Accent3 4 2 2 4 3 4" xfId="4274"/>
    <cellStyle name="20% - Accent3 4 2 2 4 3 4 2" xfId="4275"/>
    <cellStyle name="20% - Accent3 4 2 2 4 3 5" xfId="4276"/>
    <cellStyle name="20% - Accent3 4 2 2 4 3 6" xfId="4277"/>
    <cellStyle name="20% - Accent3 4 2 2 4 4" xfId="4278"/>
    <cellStyle name="20% - Accent3 4 2 2 4 4 2" xfId="4279"/>
    <cellStyle name="20% - Accent3 4 2 2 4 4 2 2" xfId="4280"/>
    <cellStyle name="20% - Accent3 4 2 2 4 4 2 3" xfId="4281"/>
    <cellStyle name="20% - Accent3 4 2 2 4 4 3" xfId="4282"/>
    <cellStyle name="20% - Accent3 4 2 2 4 4 3 2" xfId="4283"/>
    <cellStyle name="20% - Accent3 4 2 2 4 4 4" xfId="4284"/>
    <cellStyle name="20% - Accent3 4 2 2 4 4 5" xfId="4285"/>
    <cellStyle name="20% - Accent3 4 2 2 4 5" xfId="4286"/>
    <cellStyle name="20% - Accent3 4 2 2 4 5 2" xfId="4287"/>
    <cellStyle name="20% - Accent3 4 2 2 4 5 3" xfId="4288"/>
    <cellStyle name="20% - Accent3 4 2 2 4 6" xfId="4289"/>
    <cellStyle name="20% - Accent3 4 2 2 4 6 2" xfId="4290"/>
    <cellStyle name="20% - Accent3 4 2 2 4 6 3" xfId="4291"/>
    <cellStyle name="20% - Accent3 4 2 2 4 7" xfId="4292"/>
    <cellStyle name="20% - Accent3 4 2 2 4 7 2" xfId="4293"/>
    <cellStyle name="20% - Accent3 4 2 2 4 8" xfId="4294"/>
    <cellStyle name="20% - Accent3 4 2 2 4 9" xfId="4295"/>
    <cellStyle name="20% - Accent3 4 2 2 5" xfId="4296"/>
    <cellStyle name="20% - Accent3 4 2 2 5 2" xfId="4297"/>
    <cellStyle name="20% - Accent3 4 2 2 5 2 2" xfId="4298"/>
    <cellStyle name="20% - Accent3 4 2 2 5 2 2 2" xfId="4299"/>
    <cellStyle name="20% - Accent3 4 2 2 5 2 2 3" xfId="4300"/>
    <cellStyle name="20% - Accent3 4 2 2 5 2 3" xfId="4301"/>
    <cellStyle name="20% - Accent3 4 2 2 5 2 3 2" xfId="4302"/>
    <cellStyle name="20% - Accent3 4 2 2 5 2 3 3" xfId="4303"/>
    <cellStyle name="20% - Accent3 4 2 2 5 2 4" xfId="4304"/>
    <cellStyle name="20% - Accent3 4 2 2 5 2 4 2" xfId="4305"/>
    <cellStyle name="20% - Accent3 4 2 2 5 2 5" xfId="4306"/>
    <cellStyle name="20% - Accent3 4 2 2 5 2 6" xfId="4307"/>
    <cellStyle name="20% - Accent3 4 2 2 5 3" xfId="4308"/>
    <cellStyle name="20% - Accent3 4 2 2 5 3 2" xfId="4309"/>
    <cellStyle name="20% - Accent3 4 2 2 5 3 2 2" xfId="4310"/>
    <cellStyle name="20% - Accent3 4 2 2 5 3 2 3" xfId="4311"/>
    <cellStyle name="20% - Accent3 4 2 2 5 3 3" xfId="4312"/>
    <cellStyle name="20% - Accent3 4 2 2 5 3 3 2" xfId="4313"/>
    <cellStyle name="20% - Accent3 4 2 2 5 3 3 3" xfId="4314"/>
    <cellStyle name="20% - Accent3 4 2 2 5 3 4" xfId="4315"/>
    <cellStyle name="20% - Accent3 4 2 2 5 3 4 2" xfId="4316"/>
    <cellStyle name="20% - Accent3 4 2 2 5 3 5" xfId="4317"/>
    <cellStyle name="20% - Accent3 4 2 2 5 3 6" xfId="4318"/>
    <cellStyle name="20% - Accent3 4 2 2 5 4" xfId="4319"/>
    <cellStyle name="20% - Accent3 4 2 2 5 4 2" xfId="4320"/>
    <cellStyle name="20% - Accent3 4 2 2 5 4 2 2" xfId="4321"/>
    <cellStyle name="20% - Accent3 4 2 2 5 4 2 3" xfId="4322"/>
    <cellStyle name="20% - Accent3 4 2 2 5 4 3" xfId="4323"/>
    <cellStyle name="20% - Accent3 4 2 2 5 4 3 2" xfId="4324"/>
    <cellStyle name="20% - Accent3 4 2 2 5 4 4" xfId="4325"/>
    <cellStyle name="20% - Accent3 4 2 2 5 4 5" xfId="4326"/>
    <cellStyle name="20% - Accent3 4 2 2 5 5" xfId="4327"/>
    <cellStyle name="20% - Accent3 4 2 2 5 5 2" xfId="4328"/>
    <cellStyle name="20% - Accent3 4 2 2 5 5 3" xfId="4329"/>
    <cellStyle name="20% - Accent3 4 2 2 5 6" xfId="4330"/>
    <cellStyle name="20% - Accent3 4 2 2 5 6 2" xfId="4331"/>
    <cellStyle name="20% - Accent3 4 2 2 5 6 3" xfId="4332"/>
    <cellStyle name="20% - Accent3 4 2 2 5 7" xfId="4333"/>
    <cellStyle name="20% - Accent3 4 2 2 5 7 2" xfId="4334"/>
    <cellStyle name="20% - Accent3 4 2 2 5 8" xfId="4335"/>
    <cellStyle name="20% - Accent3 4 2 2 5 9" xfId="4336"/>
    <cellStyle name="20% - Accent3 4 2 2 6" xfId="4337"/>
    <cellStyle name="20% - Accent3 4 2 2 6 2" xfId="4338"/>
    <cellStyle name="20% - Accent3 4 2 2 6 2 2" xfId="4339"/>
    <cellStyle name="20% - Accent3 4 2 2 6 2 3" xfId="4340"/>
    <cellStyle name="20% - Accent3 4 2 2 6 3" xfId="4341"/>
    <cellStyle name="20% - Accent3 4 2 2 6 3 2" xfId="4342"/>
    <cellStyle name="20% - Accent3 4 2 2 6 3 3" xfId="4343"/>
    <cellStyle name="20% - Accent3 4 2 2 6 4" xfId="4344"/>
    <cellStyle name="20% - Accent3 4 2 2 6 4 2" xfId="4345"/>
    <cellStyle name="20% - Accent3 4 2 2 6 5" xfId="4346"/>
    <cellStyle name="20% - Accent3 4 2 2 6 6" xfId="4347"/>
    <cellStyle name="20% - Accent3 4 2 2 7" xfId="4348"/>
    <cellStyle name="20% - Accent3 4 2 2 7 2" xfId="4349"/>
    <cellStyle name="20% - Accent3 4 2 2 7 2 2" xfId="4350"/>
    <cellStyle name="20% - Accent3 4 2 2 7 2 3" xfId="4351"/>
    <cellStyle name="20% - Accent3 4 2 2 7 3" xfId="4352"/>
    <cellStyle name="20% - Accent3 4 2 2 7 3 2" xfId="4353"/>
    <cellStyle name="20% - Accent3 4 2 2 7 3 3" xfId="4354"/>
    <cellStyle name="20% - Accent3 4 2 2 7 4" xfId="4355"/>
    <cellStyle name="20% - Accent3 4 2 2 7 4 2" xfId="4356"/>
    <cellStyle name="20% - Accent3 4 2 2 7 5" xfId="4357"/>
    <cellStyle name="20% - Accent3 4 2 2 7 6" xfId="4358"/>
    <cellStyle name="20% - Accent3 4 2 2 8" xfId="4359"/>
    <cellStyle name="20% - Accent3 4 2 2 8 2" xfId="4360"/>
    <cellStyle name="20% - Accent3 4 2 2 8 2 2" xfId="4361"/>
    <cellStyle name="20% - Accent3 4 2 2 8 2 3" xfId="4362"/>
    <cellStyle name="20% - Accent3 4 2 2 8 3" xfId="4363"/>
    <cellStyle name="20% - Accent3 4 2 2 8 3 2" xfId="4364"/>
    <cellStyle name="20% - Accent3 4 2 2 8 4" xfId="4365"/>
    <cellStyle name="20% - Accent3 4 2 2 8 5" xfId="4366"/>
    <cellStyle name="20% - Accent3 4 2 2 9" xfId="4367"/>
    <cellStyle name="20% - Accent3 4 2 2 9 2" xfId="4368"/>
    <cellStyle name="20% - Accent3 4 2 2 9 3" xfId="4369"/>
    <cellStyle name="20% - Accent3 4 2 3" xfId="4370"/>
    <cellStyle name="20% - Accent3 4 2 3 10" xfId="4371"/>
    <cellStyle name="20% - Accent3 4 2 3 10 2" xfId="4372"/>
    <cellStyle name="20% - Accent3 4 2 3 11" xfId="4373"/>
    <cellStyle name="20% - Accent3 4 2 3 12" xfId="4374"/>
    <cellStyle name="20% - Accent3 4 2 3 2" xfId="4375"/>
    <cellStyle name="20% - Accent3 4 2 3 2 10" xfId="4376"/>
    <cellStyle name="20% - Accent3 4 2 3 2 2" xfId="4377"/>
    <cellStyle name="20% - Accent3 4 2 3 2 2 2" xfId="4378"/>
    <cellStyle name="20% - Accent3 4 2 3 2 2 2 2" xfId="4379"/>
    <cellStyle name="20% - Accent3 4 2 3 2 2 2 2 2" xfId="4380"/>
    <cellStyle name="20% - Accent3 4 2 3 2 2 2 2 3" xfId="4381"/>
    <cellStyle name="20% - Accent3 4 2 3 2 2 2 3" xfId="4382"/>
    <cellStyle name="20% - Accent3 4 2 3 2 2 2 3 2" xfId="4383"/>
    <cellStyle name="20% - Accent3 4 2 3 2 2 2 3 3" xfId="4384"/>
    <cellStyle name="20% - Accent3 4 2 3 2 2 2 4" xfId="4385"/>
    <cellStyle name="20% - Accent3 4 2 3 2 2 2 4 2" xfId="4386"/>
    <cellStyle name="20% - Accent3 4 2 3 2 2 2 5" xfId="4387"/>
    <cellStyle name="20% - Accent3 4 2 3 2 2 2 6" xfId="4388"/>
    <cellStyle name="20% - Accent3 4 2 3 2 2 3" xfId="4389"/>
    <cellStyle name="20% - Accent3 4 2 3 2 2 3 2" xfId="4390"/>
    <cellStyle name="20% - Accent3 4 2 3 2 2 3 2 2" xfId="4391"/>
    <cellStyle name="20% - Accent3 4 2 3 2 2 3 2 3" xfId="4392"/>
    <cellStyle name="20% - Accent3 4 2 3 2 2 3 3" xfId="4393"/>
    <cellStyle name="20% - Accent3 4 2 3 2 2 3 3 2" xfId="4394"/>
    <cellStyle name="20% - Accent3 4 2 3 2 2 3 3 3" xfId="4395"/>
    <cellStyle name="20% - Accent3 4 2 3 2 2 3 4" xfId="4396"/>
    <cellStyle name="20% - Accent3 4 2 3 2 2 3 4 2" xfId="4397"/>
    <cellStyle name="20% - Accent3 4 2 3 2 2 3 5" xfId="4398"/>
    <cellStyle name="20% - Accent3 4 2 3 2 2 3 6" xfId="4399"/>
    <cellStyle name="20% - Accent3 4 2 3 2 2 4" xfId="4400"/>
    <cellStyle name="20% - Accent3 4 2 3 2 2 4 2" xfId="4401"/>
    <cellStyle name="20% - Accent3 4 2 3 2 2 4 2 2" xfId="4402"/>
    <cellStyle name="20% - Accent3 4 2 3 2 2 4 2 3" xfId="4403"/>
    <cellStyle name="20% - Accent3 4 2 3 2 2 4 3" xfId="4404"/>
    <cellStyle name="20% - Accent3 4 2 3 2 2 4 3 2" xfId="4405"/>
    <cellStyle name="20% - Accent3 4 2 3 2 2 4 4" xfId="4406"/>
    <cellStyle name="20% - Accent3 4 2 3 2 2 4 5" xfId="4407"/>
    <cellStyle name="20% - Accent3 4 2 3 2 2 5" xfId="4408"/>
    <cellStyle name="20% - Accent3 4 2 3 2 2 5 2" xfId="4409"/>
    <cellStyle name="20% - Accent3 4 2 3 2 2 5 3" xfId="4410"/>
    <cellStyle name="20% - Accent3 4 2 3 2 2 6" xfId="4411"/>
    <cellStyle name="20% - Accent3 4 2 3 2 2 6 2" xfId="4412"/>
    <cellStyle name="20% - Accent3 4 2 3 2 2 6 3" xfId="4413"/>
    <cellStyle name="20% - Accent3 4 2 3 2 2 7" xfId="4414"/>
    <cellStyle name="20% - Accent3 4 2 3 2 2 7 2" xfId="4415"/>
    <cellStyle name="20% - Accent3 4 2 3 2 2 8" xfId="4416"/>
    <cellStyle name="20% - Accent3 4 2 3 2 2 9" xfId="4417"/>
    <cellStyle name="20% - Accent3 4 2 3 2 3" xfId="4418"/>
    <cellStyle name="20% - Accent3 4 2 3 2 3 2" xfId="4419"/>
    <cellStyle name="20% - Accent3 4 2 3 2 3 2 2" xfId="4420"/>
    <cellStyle name="20% - Accent3 4 2 3 2 3 2 3" xfId="4421"/>
    <cellStyle name="20% - Accent3 4 2 3 2 3 3" xfId="4422"/>
    <cellStyle name="20% - Accent3 4 2 3 2 3 3 2" xfId="4423"/>
    <cellStyle name="20% - Accent3 4 2 3 2 3 3 3" xfId="4424"/>
    <cellStyle name="20% - Accent3 4 2 3 2 3 4" xfId="4425"/>
    <cellStyle name="20% - Accent3 4 2 3 2 3 4 2" xfId="4426"/>
    <cellStyle name="20% - Accent3 4 2 3 2 3 5" xfId="4427"/>
    <cellStyle name="20% - Accent3 4 2 3 2 3 6" xfId="4428"/>
    <cellStyle name="20% - Accent3 4 2 3 2 4" xfId="4429"/>
    <cellStyle name="20% - Accent3 4 2 3 2 4 2" xfId="4430"/>
    <cellStyle name="20% - Accent3 4 2 3 2 4 2 2" xfId="4431"/>
    <cellStyle name="20% - Accent3 4 2 3 2 4 2 3" xfId="4432"/>
    <cellStyle name="20% - Accent3 4 2 3 2 4 3" xfId="4433"/>
    <cellStyle name="20% - Accent3 4 2 3 2 4 3 2" xfId="4434"/>
    <cellStyle name="20% - Accent3 4 2 3 2 4 3 3" xfId="4435"/>
    <cellStyle name="20% - Accent3 4 2 3 2 4 4" xfId="4436"/>
    <cellStyle name="20% - Accent3 4 2 3 2 4 4 2" xfId="4437"/>
    <cellStyle name="20% - Accent3 4 2 3 2 4 5" xfId="4438"/>
    <cellStyle name="20% - Accent3 4 2 3 2 4 6" xfId="4439"/>
    <cellStyle name="20% - Accent3 4 2 3 2 5" xfId="4440"/>
    <cellStyle name="20% - Accent3 4 2 3 2 5 2" xfId="4441"/>
    <cellStyle name="20% - Accent3 4 2 3 2 5 2 2" xfId="4442"/>
    <cellStyle name="20% - Accent3 4 2 3 2 5 2 3" xfId="4443"/>
    <cellStyle name="20% - Accent3 4 2 3 2 5 3" xfId="4444"/>
    <cellStyle name="20% - Accent3 4 2 3 2 5 3 2" xfId="4445"/>
    <cellStyle name="20% - Accent3 4 2 3 2 5 4" xfId="4446"/>
    <cellStyle name="20% - Accent3 4 2 3 2 5 5" xfId="4447"/>
    <cellStyle name="20% - Accent3 4 2 3 2 6" xfId="4448"/>
    <cellStyle name="20% - Accent3 4 2 3 2 6 2" xfId="4449"/>
    <cellStyle name="20% - Accent3 4 2 3 2 6 3" xfId="4450"/>
    <cellStyle name="20% - Accent3 4 2 3 2 7" xfId="4451"/>
    <cellStyle name="20% - Accent3 4 2 3 2 7 2" xfId="4452"/>
    <cellStyle name="20% - Accent3 4 2 3 2 7 3" xfId="4453"/>
    <cellStyle name="20% - Accent3 4 2 3 2 8" xfId="4454"/>
    <cellStyle name="20% - Accent3 4 2 3 2 8 2" xfId="4455"/>
    <cellStyle name="20% - Accent3 4 2 3 2 9" xfId="4456"/>
    <cellStyle name="20% - Accent3 4 2 3 3" xfId="4457"/>
    <cellStyle name="20% - Accent3 4 2 3 3 2" xfId="4458"/>
    <cellStyle name="20% - Accent3 4 2 3 3 2 2" xfId="4459"/>
    <cellStyle name="20% - Accent3 4 2 3 3 2 2 2" xfId="4460"/>
    <cellStyle name="20% - Accent3 4 2 3 3 2 2 3" xfId="4461"/>
    <cellStyle name="20% - Accent3 4 2 3 3 2 3" xfId="4462"/>
    <cellStyle name="20% - Accent3 4 2 3 3 2 3 2" xfId="4463"/>
    <cellStyle name="20% - Accent3 4 2 3 3 2 3 3" xfId="4464"/>
    <cellStyle name="20% - Accent3 4 2 3 3 2 4" xfId="4465"/>
    <cellStyle name="20% - Accent3 4 2 3 3 2 4 2" xfId="4466"/>
    <cellStyle name="20% - Accent3 4 2 3 3 2 5" xfId="4467"/>
    <cellStyle name="20% - Accent3 4 2 3 3 2 6" xfId="4468"/>
    <cellStyle name="20% - Accent3 4 2 3 3 3" xfId="4469"/>
    <cellStyle name="20% - Accent3 4 2 3 3 3 2" xfId="4470"/>
    <cellStyle name="20% - Accent3 4 2 3 3 3 2 2" xfId="4471"/>
    <cellStyle name="20% - Accent3 4 2 3 3 3 2 3" xfId="4472"/>
    <cellStyle name="20% - Accent3 4 2 3 3 3 3" xfId="4473"/>
    <cellStyle name="20% - Accent3 4 2 3 3 3 3 2" xfId="4474"/>
    <cellStyle name="20% - Accent3 4 2 3 3 3 3 3" xfId="4475"/>
    <cellStyle name="20% - Accent3 4 2 3 3 3 4" xfId="4476"/>
    <cellStyle name="20% - Accent3 4 2 3 3 3 4 2" xfId="4477"/>
    <cellStyle name="20% - Accent3 4 2 3 3 3 5" xfId="4478"/>
    <cellStyle name="20% - Accent3 4 2 3 3 3 6" xfId="4479"/>
    <cellStyle name="20% - Accent3 4 2 3 3 4" xfId="4480"/>
    <cellStyle name="20% - Accent3 4 2 3 3 4 2" xfId="4481"/>
    <cellStyle name="20% - Accent3 4 2 3 3 4 2 2" xfId="4482"/>
    <cellStyle name="20% - Accent3 4 2 3 3 4 2 3" xfId="4483"/>
    <cellStyle name="20% - Accent3 4 2 3 3 4 3" xfId="4484"/>
    <cellStyle name="20% - Accent3 4 2 3 3 4 3 2" xfId="4485"/>
    <cellStyle name="20% - Accent3 4 2 3 3 4 4" xfId="4486"/>
    <cellStyle name="20% - Accent3 4 2 3 3 4 5" xfId="4487"/>
    <cellStyle name="20% - Accent3 4 2 3 3 5" xfId="4488"/>
    <cellStyle name="20% - Accent3 4 2 3 3 5 2" xfId="4489"/>
    <cellStyle name="20% - Accent3 4 2 3 3 5 3" xfId="4490"/>
    <cellStyle name="20% - Accent3 4 2 3 3 6" xfId="4491"/>
    <cellStyle name="20% - Accent3 4 2 3 3 6 2" xfId="4492"/>
    <cellStyle name="20% - Accent3 4 2 3 3 6 3" xfId="4493"/>
    <cellStyle name="20% - Accent3 4 2 3 3 7" xfId="4494"/>
    <cellStyle name="20% - Accent3 4 2 3 3 7 2" xfId="4495"/>
    <cellStyle name="20% - Accent3 4 2 3 3 8" xfId="4496"/>
    <cellStyle name="20% - Accent3 4 2 3 3 9" xfId="4497"/>
    <cellStyle name="20% - Accent3 4 2 3 4" xfId="4498"/>
    <cellStyle name="20% - Accent3 4 2 3 4 2" xfId="4499"/>
    <cellStyle name="20% - Accent3 4 2 3 4 2 2" xfId="4500"/>
    <cellStyle name="20% - Accent3 4 2 3 4 2 2 2" xfId="4501"/>
    <cellStyle name="20% - Accent3 4 2 3 4 2 2 3" xfId="4502"/>
    <cellStyle name="20% - Accent3 4 2 3 4 2 3" xfId="4503"/>
    <cellStyle name="20% - Accent3 4 2 3 4 2 3 2" xfId="4504"/>
    <cellStyle name="20% - Accent3 4 2 3 4 2 3 3" xfId="4505"/>
    <cellStyle name="20% - Accent3 4 2 3 4 2 4" xfId="4506"/>
    <cellStyle name="20% - Accent3 4 2 3 4 2 4 2" xfId="4507"/>
    <cellStyle name="20% - Accent3 4 2 3 4 2 5" xfId="4508"/>
    <cellStyle name="20% - Accent3 4 2 3 4 2 6" xfId="4509"/>
    <cellStyle name="20% - Accent3 4 2 3 4 3" xfId="4510"/>
    <cellStyle name="20% - Accent3 4 2 3 4 3 2" xfId="4511"/>
    <cellStyle name="20% - Accent3 4 2 3 4 3 2 2" xfId="4512"/>
    <cellStyle name="20% - Accent3 4 2 3 4 3 2 3" xfId="4513"/>
    <cellStyle name="20% - Accent3 4 2 3 4 3 3" xfId="4514"/>
    <cellStyle name="20% - Accent3 4 2 3 4 3 3 2" xfId="4515"/>
    <cellStyle name="20% - Accent3 4 2 3 4 3 3 3" xfId="4516"/>
    <cellStyle name="20% - Accent3 4 2 3 4 3 4" xfId="4517"/>
    <cellStyle name="20% - Accent3 4 2 3 4 3 4 2" xfId="4518"/>
    <cellStyle name="20% - Accent3 4 2 3 4 3 5" xfId="4519"/>
    <cellStyle name="20% - Accent3 4 2 3 4 3 6" xfId="4520"/>
    <cellStyle name="20% - Accent3 4 2 3 4 4" xfId="4521"/>
    <cellStyle name="20% - Accent3 4 2 3 4 4 2" xfId="4522"/>
    <cellStyle name="20% - Accent3 4 2 3 4 4 2 2" xfId="4523"/>
    <cellStyle name="20% - Accent3 4 2 3 4 4 2 3" xfId="4524"/>
    <cellStyle name="20% - Accent3 4 2 3 4 4 3" xfId="4525"/>
    <cellStyle name="20% - Accent3 4 2 3 4 4 3 2" xfId="4526"/>
    <cellStyle name="20% - Accent3 4 2 3 4 4 4" xfId="4527"/>
    <cellStyle name="20% - Accent3 4 2 3 4 4 5" xfId="4528"/>
    <cellStyle name="20% - Accent3 4 2 3 4 5" xfId="4529"/>
    <cellStyle name="20% - Accent3 4 2 3 4 5 2" xfId="4530"/>
    <cellStyle name="20% - Accent3 4 2 3 4 5 3" xfId="4531"/>
    <cellStyle name="20% - Accent3 4 2 3 4 6" xfId="4532"/>
    <cellStyle name="20% - Accent3 4 2 3 4 6 2" xfId="4533"/>
    <cellStyle name="20% - Accent3 4 2 3 4 6 3" xfId="4534"/>
    <cellStyle name="20% - Accent3 4 2 3 4 7" xfId="4535"/>
    <cellStyle name="20% - Accent3 4 2 3 4 7 2" xfId="4536"/>
    <cellStyle name="20% - Accent3 4 2 3 4 8" xfId="4537"/>
    <cellStyle name="20% - Accent3 4 2 3 4 9" xfId="4538"/>
    <cellStyle name="20% - Accent3 4 2 3 5" xfId="4539"/>
    <cellStyle name="20% - Accent3 4 2 3 5 2" xfId="4540"/>
    <cellStyle name="20% - Accent3 4 2 3 5 2 2" xfId="4541"/>
    <cellStyle name="20% - Accent3 4 2 3 5 2 3" xfId="4542"/>
    <cellStyle name="20% - Accent3 4 2 3 5 3" xfId="4543"/>
    <cellStyle name="20% - Accent3 4 2 3 5 3 2" xfId="4544"/>
    <cellStyle name="20% - Accent3 4 2 3 5 3 3" xfId="4545"/>
    <cellStyle name="20% - Accent3 4 2 3 5 4" xfId="4546"/>
    <cellStyle name="20% - Accent3 4 2 3 5 4 2" xfId="4547"/>
    <cellStyle name="20% - Accent3 4 2 3 5 5" xfId="4548"/>
    <cellStyle name="20% - Accent3 4 2 3 5 6" xfId="4549"/>
    <cellStyle name="20% - Accent3 4 2 3 6" xfId="4550"/>
    <cellStyle name="20% - Accent3 4 2 3 6 2" xfId="4551"/>
    <cellStyle name="20% - Accent3 4 2 3 6 2 2" xfId="4552"/>
    <cellStyle name="20% - Accent3 4 2 3 6 2 3" xfId="4553"/>
    <cellStyle name="20% - Accent3 4 2 3 6 3" xfId="4554"/>
    <cellStyle name="20% - Accent3 4 2 3 6 3 2" xfId="4555"/>
    <cellStyle name="20% - Accent3 4 2 3 6 3 3" xfId="4556"/>
    <cellStyle name="20% - Accent3 4 2 3 6 4" xfId="4557"/>
    <cellStyle name="20% - Accent3 4 2 3 6 4 2" xfId="4558"/>
    <cellStyle name="20% - Accent3 4 2 3 6 5" xfId="4559"/>
    <cellStyle name="20% - Accent3 4 2 3 6 6" xfId="4560"/>
    <cellStyle name="20% - Accent3 4 2 3 7" xfId="4561"/>
    <cellStyle name="20% - Accent3 4 2 3 7 2" xfId="4562"/>
    <cellStyle name="20% - Accent3 4 2 3 7 2 2" xfId="4563"/>
    <cellStyle name="20% - Accent3 4 2 3 7 2 3" xfId="4564"/>
    <cellStyle name="20% - Accent3 4 2 3 7 3" xfId="4565"/>
    <cellStyle name="20% - Accent3 4 2 3 7 3 2" xfId="4566"/>
    <cellStyle name="20% - Accent3 4 2 3 7 4" xfId="4567"/>
    <cellStyle name="20% - Accent3 4 2 3 7 5" xfId="4568"/>
    <cellStyle name="20% - Accent3 4 2 3 8" xfId="4569"/>
    <cellStyle name="20% - Accent3 4 2 3 8 2" xfId="4570"/>
    <cellStyle name="20% - Accent3 4 2 3 8 3" xfId="4571"/>
    <cellStyle name="20% - Accent3 4 2 3 9" xfId="4572"/>
    <cellStyle name="20% - Accent3 4 2 3 9 2" xfId="4573"/>
    <cellStyle name="20% - Accent3 4 2 3 9 3" xfId="4574"/>
    <cellStyle name="20% - Accent3 4 2 4" xfId="4575"/>
    <cellStyle name="20% - Accent3 4 2 4 10" xfId="4576"/>
    <cellStyle name="20% - Accent3 4 2 4 2" xfId="4577"/>
    <cellStyle name="20% - Accent3 4 2 4 2 2" xfId="4578"/>
    <cellStyle name="20% - Accent3 4 2 4 2 2 2" xfId="4579"/>
    <cellStyle name="20% - Accent3 4 2 4 2 2 2 2" xfId="4580"/>
    <cellStyle name="20% - Accent3 4 2 4 2 2 2 3" xfId="4581"/>
    <cellStyle name="20% - Accent3 4 2 4 2 2 3" xfId="4582"/>
    <cellStyle name="20% - Accent3 4 2 4 2 2 3 2" xfId="4583"/>
    <cellStyle name="20% - Accent3 4 2 4 2 2 3 3" xfId="4584"/>
    <cellStyle name="20% - Accent3 4 2 4 2 2 4" xfId="4585"/>
    <cellStyle name="20% - Accent3 4 2 4 2 2 4 2" xfId="4586"/>
    <cellStyle name="20% - Accent3 4 2 4 2 2 5" xfId="4587"/>
    <cellStyle name="20% - Accent3 4 2 4 2 2 6" xfId="4588"/>
    <cellStyle name="20% - Accent3 4 2 4 2 3" xfId="4589"/>
    <cellStyle name="20% - Accent3 4 2 4 2 3 2" xfId="4590"/>
    <cellStyle name="20% - Accent3 4 2 4 2 3 2 2" xfId="4591"/>
    <cellStyle name="20% - Accent3 4 2 4 2 3 2 3" xfId="4592"/>
    <cellStyle name="20% - Accent3 4 2 4 2 3 3" xfId="4593"/>
    <cellStyle name="20% - Accent3 4 2 4 2 3 3 2" xfId="4594"/>
    <cellStyle name="20% - Accent3 4 2 4 2 3 3 3" xfId="4595"/>
    <cellStyle name="20% - Accent3 4 2 4 2 3 4" xfId="4596"/>
    <cellStyle name="20% - Accent3 4 2 4 2 3 4 2" xfId="4597"/>
    <cellStyle name="20% - Accent3 4 2 4 2 3 5" xfId="4598"/>
    <cellStyle name="20% - Accent3 4 2 4 2 3 6" xfId="4599"/>
    <cellStyle name="20% - Accent3 4 2 4 2 4" xfId="4600"/>
    <cellStyle name="20% - Accent3 4 2 4 2 4 2" xfId="4601"/>
    <cellStyle name="20% - Accent3 4 2 4 2 4 2 2" xfId="4602"/>
    <cellStyle name="20% - Accent3 4 2 4 2 4 2 3" xfId="4603"/>
    <cellStyle name="20% - Accent3 4 2 4 2 4 3" xfId="4604"/>
    <cellStyle name="20% - Accent3 4 2 4 2 4 3 2" xfId="4605"/>
    <cellStyle name="20% - Accent3 4 2 4 2 4 4" xfId="4606"/>
    <cellStyle name="20% - Accent3 4 2 4 2 4 5" xfId="4607"/>
    <cellStyle name="20% - Accent3 4 2 4 2 5" xfId="4608"/>
    <cellStyle name="20% - Accent3 4 2 4 2 5 2" xfId="4609"/>
    <cellStyle name="20% - Accent3 4 2 4 2 5 3" xfId="4610"/>
    <cellStyle name="20% - Accent3 4 2 4 2 6" xfId="4611"/>
    <cellStyle name="20% - Accent3 4 2 4 2 6 2" xfId="4612"/>
    <cellStyle name="20% - Accent3 4 2 4 2 6 3" xfId="4613"/>
    <cellStyle name="20% - Accent3 4 2 4 2 7" xfId="4614"/>
    <cellStyle name="20% - Accent3 4 2 4 2 7 2" xfId="4615"/>
    <cellStyle name="20% - Accent3 4 2 4 2 8" xfId="4616"/>
    <cellStyle name="20% - Accent3 4 2 4 2 9" xfId="4617"/>
    <cellStyle name="20% - Accent3 4 2 4 3" xfId="4618"/>
    <cellStyle name="20% - Accent3 4 2 4 3 2" xfId="4619"/>
    <cellStyle name="20% - Accent3 4 2 4 3 2 2" xfId="4620"/>
    <cellStyle name="20% - Accent3 4 2 4 3 2 3" xfId="4621"/>
    <cellStyle name="20% - Accent3 4 2 4 3 3" xfId="4622"/>
    <cellStyle name="20% - Accent3 4 2 4 3 3 2" xfId="4623"/>
    <cellStyle name="20% - Accent3 4 2 4 3 3 3" xfId="4624"/>
    <cellStyle name="20% - Accent3 4 2 4 3 4" xfId="4625"/>
    <cellStyle name="20% - Accent3 4 2 4 3 4 2" xfId="4626"/>
    <cellStyle name="20% - Accent3 4 2 4 3 5" xfId="4627"/>
    <cellStyle name="20% - Accent3 4 2 4 3 6" xfId="4628"/>
    <cellStyle name="20% - Accent3 4 2 4 4" xfId="4629"/>
    <cellStyle name="20% - Accent3 4 2 4 4 2" xfId="4630"/>
    <cellStyle name="20% - Accent3 4 2 4 4 2 2" xfId="4631"/>
    <cellStyle name="20% - Accent3 4 2 4 4 2 3" xfId="4632"/>
    <cellStyle name="20% - Accent3 4 2 4 4 3" xfId="4633"/>
    <cellStyle name="20% - Accent3 4 2 4 4 3 2" xfId="4634"/>
    <cellStyle name="20% - Accent3 4 2 4 4 3 3" xfId="4635"/>
    <cellStyle name="20% - Accent3 4 2 4 4 4" xfId="4636"/>
    <cellStyle name="20% - Accent3 4 2 4 4 4 2" xfId="4637"/>
    <cellStyle name="20% - Accent3 4 2 4 4 5" xfId="4638"/>
    <cellStyle name="20% - Accent3 4 2 4 4 6" xfId="4639"/>
    <cellStyle name="20% - Accent3 4 2 4 5" xfId="4640"/>
    <cellStyle name="20% - Accent3 4 2 4 5 2" xfId="4641"/>
    <cellStyle name="20% - Accent3 4 2 4 5 2 2" xfId="4642"/>
    <cellStyle name="20% - Accent3 4 2 4 5 2 3" xfId="4643"/>
    <cellStyle name="20% - Accent3 4 2 4 5 3" xfId="4644"/>
    <cellStyle name="20% - Accent3 4 2 4 5 3 2" xfId="4645"/>
    <cellStyle name="20% - Accent3 4 2 4 5 4" xfId="4646"/>
    <cellStyle name="20% - Accent3 4 2 4 5 5" xfId="4647"/>
    <cellStyle name="20% - Accent3 4 2 4 6" xfId="4648"/>
    <cellStyle name="20% - Accent3 4 2 4 6 2" xfId="4649"/>
    <cellStyle name="20% - Accent3 4 2 4 6 3" xfId="4650"/>
    <cellStyle name="20% - Accent3 4 2 4 7" xfId="4651"/>
    <cellStyle name="20% - Accent3 4 2 4 7 2" xfId="4652"/>
    <cellStyle name="20% - Accent3 4 2 4 7 3" xfId="4653"/>
    <cellStyle name="20% - Accent3 4 2 4 8" xfId="4654"/>
    <cellStyle name="20% - Accent3 4 2 4 8 2" xfId="4655"/>
    <cellStyle name="20% - Accent3 4 2 4 9" xfId="4656"/>
    <cellStyle name="20% - Accent3 4 2 5" xfId="4657"/>
    <cellStyle name="20% - Accent3 4 2 5 2" xfId="4658"/>
    <cellStyle name="20% - Accent3 4 2 5 2 2" xfId="4659"/>
    <cellStyle name="20% - Accent3 4 2 5 2 2 2" xfId="4660"/>
    <cellStyle name="20% - Accent3 4 2 5 2 2 3" xfId="4661"/>
    <cellStyle name="20% - Accent3 4 2 5 2 3" xfId="4662"/>
    <cellStyle name="20% - Accent3 4 2 5 2 3 2" xfId="4663"/>
    <cellStyle name="20% - Accent3 4 2 5 2 3 3" xfId="4664"/>
    <cellStyle name="20% - Accent3 4 2 5 2 4" xfId="4665"/>
    <cellStyle name="20% - Accent3 4 2 5 2 4 2" xfId="4666"/>
    <cellStyle name="20% - Accent3 4 2 5 2 5" xfId="4667"/>
    <cellStyle name="20% - Accent3 4 2 5 2 6" xfId="4668"/>
    <cellStyle name="20% - Accent3 4 2 5 3" xfId="4669"/>
    <cellStyle name="20% - Accent3 4 2 5 3 2" xfId="4670"/>
    <cellStyle name="20% - Accent3 4 2 5 3 2 2" xfId="4671"/>
    <cellStyle name="20% - Accent3 4 2 5 3 2 3" xfId="4672"/>
    <cellStyle name="20% - Accent3 4 2 5 3 3" xfId="4673"/>
    <cellStyle name="20% - Accent3 4 2 5 3 3 2" xfId="4674"/>
    <cellStyle name="20% - Accent3 4 2 5 3 3 3" xfId="4675"/>
    <cellStyle name="20% - Accent3 4 2 5 3 4" xfId="4676"/>
    <cellStyle name="20% - Accent3 4 2 5 3 4 2" xfId="4677"/>
    <cellStyle name="20% - Accent3 4 2 5 3 5" xfId="4678"/>
    <cellStyle name="20% - Accent3 4 2 5 3 6" xfId="4679"/>
    <cellStyle name="20% - Accent3 4 2 5 4" xfId="4680"/>
    <cellStyle name="20% - Accent3 4 2 5 4 2" xfId="4681"/>
    <cellStyle name="20% - Accent3 4 2 5 4 2 2" xfId="4682"/>
    <cellStyle name="20% - Accent3 4 2 5 4 2 3" xfId="4683"/>
    <cellStyle name="20% - Accent3 4 2 5 4 3" xfId="4684"/>
    <cellStyle name="20% - Accent3 4 2 5 4 3 2" xfId="4685"/>
    <cellStyle name="20% - Accent3 4 2 5 4 4" xfId="4686"/>
    <cellStyle name="20% - Accent3 4 2 5 4 5" xfId="4687"/>
    <cellStyle name="20% - Accent3 4 2 5 5" xfId="4688"/>
    <cellStyle name="20% - Accent3 4 2 5 5 2" xfId="4689"/>
    <cellStyle name="20% - Accent3 4 2 5 5 3" xfId="4690"/>
    <cellStyle name="20% - Accent3 4 2 5 6" xfId="4691"/>
    <cellStyle name="20% - Accent3 4 2 5 6 2" xfId="4692"/>
    <cellStyle name="20% - Accent3 4 2 5 6 3" xfId="4693"/>
    <cellStyle name="20% - Accent3 4 2 5 7" xfId="4694"/>
    <cellStyle name="20% - Accent3 4 2 5 7 2" xfId="4695"/>
    <cellStyle name="20% - Accent3 4 2 5 8" xfId="4696"/>
    <cellStyle name="20% - Accent3 4 2 5 9" xfId="4697"/>
    <cellStyle name="20% - Accent3 4 2 6" xfId="4698"/>
    <cellStyle name="20% - Accent3 4 2 6 2" xfId="4699"/>
    <cellStyle name="20% - Accent3 4 2 6 2 2" xfId="4700"/>
    <cellStyle name="20% - Accent3 4 2 6 2 2 2" xfId="4701"/>
    <cellStyle name="20% - Accent3 4 2 6 2 2 3" xfId="4702"/>
    <cellStyle name="20% - Accent3 4 2 6 2 3" xfId="4703"/>
    <cellStyle name="20% - Accent3 4 2 6 2 3 2" xfId="4704"/>
    <cellStyle name="20% - Accent3 4 2 6 2 3 3" xfId="4705"/>
    <cellStyle name="20% - Accent3 4 2 6 2 4" xfId="4706"/>
    <cellStyle name="20% - Accent3 4 2 6 2 4 2" xfId="4707"/>
    <cellStyle name="20% - Accent3 4 2 6 2 5" xfId="4708"/>
    <cellStyle name="20% - Accent3 4 2 6 2 6" xfId="4709"/>
    <cellStyle name="20% - Accent3 4 2 6 3" xfId="4710"/>
    <cellStyle name="20% - Accent3 4 2 6 3 2" xfId="4711"/>
    <cellStyle name="20% - Accent3 4 2 6 3 2 2" xfId="4712"/>
    <cellStyle name="20% - Accent3 4 2 6 3 2 3" xfId="4713"/>
    <cellStyle name="20% - Accent3 4 2 6 3 3" xfId="4714"/>
    <cellStyle name="20% - Accent3 4 2 6 3 3 2" xfId="4715"/>
    <cellStyle name="20% - Accent3 4 2 6 3 3 3" xfId="4716"/>
    <cellStyle name="20% - Accent3 4 2 6 3 4" xfId="4717"/>
    <cellStyle name="20% - Accent3 4 2 6 3 4 2" xfId="4718"/>
    <cellStyle name="20% - Accent3 4 2 6 3 5" xfId="4719"/>
    <cellStyle name="20% - Accent3 4 2 6 3 6" xfId="4720"/>
    <cellStyle name="20% - Accent3 4 2 6 4" xfId="4721"/>
    <cellStyle name="20% - Accent3 4 2 6 4 2" xfId="4722"/>
    <cellStyle name="20% - Accent3 4 2 6 4 2 2" xfId="4723"/>
    <cellStyle name="20% - Accent3 4 2 6 4 2 3" xfId="4724"/>
    <cellStyle name="20% - Accent3 4 2 6 4 3" xfId="4725"/>
    <cellStyle name="20% - Accent3 4 2 6 4 3 2" xfId="4726"/>
    <cellStyle name="20% - Accent3 4 2 6 4 4" xfId="4727"/>
    <cellStyle name="20% - Accent3 4 2 6 4 5" xfId="4728"/>
    <cellStyle name="20% - Accent3 4 2 6 5" xfId="4729"/>
    <cellStyle name="20% - Accent3 4 2 6 5 2" xfId="4730"/>
    <cellStyle name="20% - Accent3 4 2 6 5 3" xfId="4731"/>
    <cellStyle name="20% - Accent3 4 2 6 6" xfId="4732"/>
    <cellStyle name="20% - Accent3 4 2 6 6 2" xfId="4733"/>
    <cellStyle name="20% - Accent3 4 2 6 6 3" xfId="4734"/>
    <cellStyle name="20% - Accent3 4 2 6 7" xfId="4735"/>
    <cellStyle name="20% - Accent3 4 2 6 7 2" xfId="4736"/>
    <cellStyle name="20% - Accent3 4 2 6 8" xfId="4737"/>
    <cellStyle name="20% - Accent3 4 2 6 9" xfId="4738"/>
    <cellStyle name="20% - Accent3 4 2 7" xfId="4739"/>
    <cellStyle name="20% - Accent3 4 2 7 2" xfId="4740"/>
    <cellStyle name="20% - Accent3 4 2 7 2 2" xfId="4741"/>
    <cellStyle name="20% - Accent3 4 2 7 2 3" xfId="4742"/>
    <cellStyle name="20% - Accent3 4 2 7 3" xfId="4743"/>
    <cellStyle name="20% - Accent3 4 2 7 3 2" xfId="4744"/>
    <cellStyle name="20% - Accent3 4 2 7 3 3" xfId="4745"/>
    <cellStyle name="20% - Accent3 4 2 7 4" xfId="4746"/>
    <cellStyle name="20% - Accent3 4 2 7 4 2" xfId="4747"/>
    <cellStyle name="20% - Accent3 4 2 7 5" xfId="4748"/>
    <cellStyle name="20% - Accent3 4 2 7 6" xfId="4749"/>
    <cellStyle name="20% - Accent3 4 2 8" xfId="4750"/>
    <cellStyle name="20% - Accent3 4 2 8 2" xfId="4751"/>
    <cellStyle name="20% - Accent3 4 2 8 2 2" xfId="4752"/>
    <cellStyle name="20% - Accent3 4 2 8 2 3" xfId="4753"/>
    <cellStyle name="20% - Accent3 4 2 8 3" xfId="4754"/>
    <cellStyle name="20% - Accent3 4 2 8 3 2" xfId="4755"/>
    <cellStyle name="20% - Accent3 4 2 8 3 3" xfId="4756"/>
    <cellStyle name="20% - Accent3 4 2 8 4" xfId="4757"/>
    <cellStyle name="20% - Accent3 4 2 8 4 2" xfId="4758"/>
    <cellStyle name="20% - Accent3 4 2 8 5" xfId="4759"/>
    <cellStyle name="20% - Accent3 4 2 8 6" xfId="4760"/>
    <cellStyle name="20% - Accent3 4 2 9" xfId="4761"/>
    <cellStyle name="20% - Accent3 4 2 9 2" xfId="4762"/>
    <cellStyle name="20% - Accent3 4 2 9 2 2" xfId="4763"/>
    <cellStyle name="20% - Accent3 4 2 9 2 3" xfId="4764"/>
    <cellStyle name="20% - Accent3 4 2 9 3" xfId="4765"/>
    <cellStyle name="20% - Accent3 4 2 9 3 2" xfId="4766"/>
    <cellStyle name="20% - Accent3 4 2 9 4" xfId="4767"/>
    <cellStyle name="20% - Accent3 4 2 9 5" xfId="4768"/>
    <cellStyle name="20% - Accent3 4 3" xfId="4769"/>
    <cellStyle name="20% - Accent3 4 3 10" xfId="4770"/>
    <cellStyle name="20% - Accent3 4 3 10 2" xfId="4771"/>
    <cellStyle name="20% - Accent3 4 3 10 3" xfId="4772"/>
    <cellStyle name="20% - Accent3 4 3 11" xfId="4773"/>
    <cellStyle name="20% - Accent3 4 3 11 2" xfId="4774"/>
    <cellStyle name="20% - Accent3 4 3 12" xfId="4775"/>
    <cellStyle name="20% - Accent3 4 3 13" xfId="4776"/>
    <cellStyle name="20% - Accent3 4 3 14" xfId="4777"/>
    <cellStyle name="20% - Accent3 4 3 2" xfId="4778"/>
    <cellStyle name="20% - Accent3 4 3 2 10" xfId="4779"/>
    <cellStyle name="20% - Accent3 4 3 2 10 2" xfId="4780"/>
    <cellStyle name="20% - Accent3 4 3 2 11" xfId="4781"/>
    <cellStyle name="20% - Accent3 4 3 2 12" xfId="4782"/>
    <cellStyle name="20% - Accent3 4 3 2 2" xfId="4783"/>
    <cellStyle name="20% - Accent3 4 3 2 2 10" xfId="4784"/>
    <cellStyle name="20% - Accent3 4 3 2 2 2" xfId="4785"/>
    <cellStyle name="20% - Accent3 4 3 2 2 2 2" xfId="4786"/>
    <cellStyle name="20% - Accent3 4 3 2 2 2 2 2" xfId="4787"/>
    <cellStyle name="20% - Accent3 4 3 2 2 2 2 2 2" xfId="4788"/>
    <cellStyle name="20% - Accent3 4 3 2 2 2 2 2 3" xfId="4789"/>
    <cellStyle name="20% - Accent3 4 3 2 2 2 2 3" xfId="4790"/>
    <cellStyle name="20% - Accent3 4 3 2 2 2 2 3 2" xfId="4791"/>
    <cellStyle name="20% - Accent3 4 3 2 2 2 2 3 3" xfId="4792"/>
    <cellStyle name="20% - Accent3 4 3 2 2 2 2 4" xfId="4793"/>
    <cellStyle name="20% - Accent3 4 3 2 2 2 2 4 2" xfId="4794"/>
    <cellStyle name="20% - Accent3 4 3 2 2 2 2 5" xfId="4795"/>
    <cellStyle name="20% - Accent3 4 3 2 2 2 2 6" xfId="4796"/>
    <cellStyle name="20% - Accent3 4 3 2 2 2 3" xfId="4797"/>
    <cellStyle name="20% - Accent3 4 3 2 2 2 3 2" xfId="4798"/>
    <cellStyle name="20% - Accent3 4 3 2 2 2 3 2 2" xfId="4799"/>
    <cellStyle name="20% - Accent3 4 3 2 2 2 3 2 3" xfId="4800"/>
    <cellStyle name="20% - Accent3 4 3 2 2 2 3 3" xfId="4801"/>
    <cellStyle name="20% - Accent3 4 3 2 2 2 3 3 2" xfId="4802"/>
    <cellStyle name="20% - Accent3 4 3 2 2 2 3 3 3" xfId="4803"/>
    <cellStyle name="20% - Accent3 4 3 2 2 2 3 4" xfId="4804"/>
    <cellStyle name="20% - Accent3 4 3 2 2 2 3 4 2" xfId="4805"/>
    <cellStyle name="20% - Accent3 4 3 2 2 2 3 5" xfId="4806"/>
    <cellStyle name="20% - Accent3 4 3 2 2 2 3 6" xfId="4807"/>
    <cellStyle name="20% - Accent3 4 3 2 2 2 4" xfId="4808"/>
    <cellStyle name="20% - Accent3 4 3 2 2 2 4 2" xfId="4809"/>
    <cellStyle name="20% - Accent3 4 3 2 2 2 4 2 2" xfId="4810"/>
    <cellStyle name="20% - Accent3 4 3 2 2 2 4 2 3" xfId="4811"/>
    <cellStyle name="20% - Accent3 4 3 2 2 2 4 3" xfId="4812"/>
    <cellStyle name="20% - Accent3 4 3 2 2 2 4 3 2" xfId="4813"/>
    <cellStyle name="20% - Accent3 4 3 2 2 2 4 4" xfId="4814"/>
    <cellStyle name="20% - Accent3 4 3 2 2 2 4 5" xfId="4815"/>
    <cellStyle name="20% - Accent3 4 3 2 2 2 5" xfId="4816"/>
    <cellStyle name="20% - Accent3 4 3 2 2 2 5 2" xfId="4817"/>
    <cellStyle name="20% - Accent3 4 3 2 2 2 5 3" xfId="4818"/>
    <cellStyle name="20% - Accent3 4 3 2 2 2 6" xfId="4819"/>
    <cellStyle name="20% - Accent3 4 3 2 2 2 6 2" xfId="4820"/>
    <cellStyle name="20% - Accent3 4 3 2 2 2 6 3" xfId="4821"/>
    <cellStyle name="20% - Accent3 4 3 2 2 2 7" xfId="4822"/>
    <cellStyle name="20% - Accent3 4 3 2 2 2 7 2" xfId="4823"/>
    <cellStyle name="20% - Accent3 4 3 2 2 2 8" xfId="4824"/>
    <cellStyle name="20% - Accent3 4 3 2 2 2 9" xfId="4825"/>
    <cellStyle name="20% - Accent3 4 3 2 2 3" xfId="4826"/>
    <cellStyle name="20% - Accent3 4 3 2 2 3 2" xfId="4827"/>
    <cellStyle name="20% - Accent3 4 3 2 2 3 2 2" xfId="4828"/>
    <cellStyle name="20% - Accent3 4 3 2 2 3 2 3" xfId="4829"/>
    <cellStyle name="20% - Accent3 4 3 2 2 3 3" xfId="4830"/>
    <cellStyle name="20% - Accent3 4 3 2 2 3 3 2" xfId="4831"/>
    <cellStyle name="20% - Accent3 4 3 2 2 3 3 3" xfId="4832"/>
    <cellStyle name="20% - Accent3 4 3 2 2 3 4" xfId="4833"/>
    <cellStyle name="20% - Accent3 4 3 2 2 3 4 2" xfId="4834"/>
    <cellStyle name="20% - Accent3 4 3 2 2 3 5" xfId="4835"/>
    <cellStyle name="20% - Accent3 4 3 2 2 3 6" xfId="4836"/>
    <cellStyle name="20% - Accent3 4 3 2 2 4" xfId="4837"/>
    <cellStyle name="20% - Accent3 4 3 2 2 4 2" xfId="4838"/>
    <cellStyle name="20% - Accent3 4 3 2 2 4 2 2" xfId="4839"/>
    <cellStyle name="20% - Accent3 4 3 2 2 4 2 3" xfId="4840"/>
    <cellStyle name="20% - Accent3 4 3 2 2 4 3" xfId="4841"/>
    <cellStyle name="20% - Accent3 4 3 2 2 4 3 2" xfId="4842"/>
    <cellStyle name="20% - Accent3 4 3 2 2 4 3 3" xfId="4843"/>
    <cellStyle name="20% - Accent3 4 3 2 2 4 4" xfId="4844"/>
    <cellStyle name="20% - Accent3 4 3 2 2 4 4 2" xfId="4845"/>
    <cellStyle name="20% - Accent3 4 3 2 2 4 5" xfId="4846"/>
    <cellStyle name="20% - Accent3 4 3 2 2 4 6" xfId="4847"/>
    <cellStyle name="20% - Accent3 4 3 2 2 5" xfId="4848"/>
    <cellStyle name="20% - Accent3 4 3 2 2 5 2" xfId="4849"/>
    <cellStyle name="20% - Accent3 4 3 2 2 5 2 2" xfId="4850"/>
    <cellStyle name="20% - Accent3 4 3 2 2 5 2 3" xfId="4851"/>
    <cellStyle name="20% - Accent3 4 3 2 2 5 3" xfId="4852"/>
    <cellStyle name="20% - Accent3 4 3 2 2 5 3 2" xfId="4853"/>
    <cellStyle name="20% - Accent3 4 3 2 2 5 4" xfId="4854"/>
    <cellStyle name="20% - Accent3 4 3 2 2 5 5" xfId="4855"/>
    <cellStyle name="20% - Accent3 4 3 2 2 6" xfId="4856"/>
    <cellStyle name="20% - Accent3 4 3 2 2 6 2" xfId="4857"/>
    <cellStyle name="20% - Accent3 4 3 2 2 6 3" xfId="4858"/>
    <cellStyle name="20% - Accent3 4 3 2 2 7" xfId="4859"/>
    <cellStyle name="20% - Accent3 4 3 2 2 7 2" xfId="4860"/>
    <cellStyle name="20% - Accent3 4 3 2 2 7 3" xfId="4861"/>
    <cellStyle name="20% - Accent3 4 3 2 2 8" xfId="4862"/>
    <cellStyle name="20% - Accent3 4 3 2 2 8 2" xfId="4863"/>
    <cellStyle name="20% - Accent3 4 3 2 2 9" xfId="4864"/>
    <cellStyle name="20% - Accent3 4 3 2 3" xfId="4865"/>
    <cellStyle name="20% - Accent3 4 3 2 3 2" xfId="4866"/>
    <cellStyle name="20% - Accent3 4 3 2 3 2 2" xfId="4867"/>
    <cellStyle name="20% - Accent3 4 3 2 3 2 2 2" xfId="4868"/>
    <cellStyle name="20% - Accent3 4 3 2 3 2 2 3" xfId="4869"/>
    <cellStyle name="20% - Accent3 4 3 2 3 2 3" xfId="4870"/>
    <cellStyle name="20% - Accent3 4 3 2 3 2 3 2" xfId="4871"/>
    <cellStyle name="20% - Accent3 4 3 2 3 2 3 3" xfId="4872"/>
    <cellStyle name="20% - Accent3 4 3 2 3 2 4" xfId="4873"/>
    <cellStyle name="20% - Accent3 4 3 2 3 2 4 2" xfId="4874"/>
    <cellStyle name="20% - Accent3 4 3 2 3 2 5" xfId="4875"/>
    <cellStyle name="20% - Accent3 4 3 2 3 2 6" xfId="4876"/>
    <cellStyle name="20% - Accent3 4 3 2 3 3" xfId="4877"/>
    <cellStyle name="20% - Accent3 4 3 2 3 3 2" xfId="4878"/>
    <cellStyle name="20% - Accent3 4 3 2 3 3 2 2" xfId="4879"/>
    <cellStyle name="20% - Accent3 4 3 2 3 3 2 3" xfId="4880"/>
    <cellStyle name="20% - Accent3 4 3 2 3 3 3" xfId="4881"/>
    <cellStyle name="20% - Accent3 4 3 2 3 3 3 2" xfId="4882"/>
    <cellStyle name="20% - Accent3 4 3 2 3 3 3 3" xfId="4883"/>
    <cellStyle name="20% - Accent3 4 3 2 3 3 4" xfId="4884"/>
    <cellStyle name="20% - Accent3 4 3 2 3 3 4 2" xfId="4885"/>
    <cellStyle name="20% - Accent3 4 3 2 3 3 5" xfId="4886"/>
    <cellStyle name="20% - Accent3 4 3 2 3 3 6" xfId="4887"/>
    <cellStyle name="20% - Accent3 4 3 2 3 4" xfId="4888"/>
    <cellStyle name="20% - Accent3 4 3 2 3 4 2" xfId="4889"/>
    <cellStyle name="20% - Accent3 4 3 2 3 4 2 2" xfId="4890"/>
    <cellStyle name="20% - Accent3 4 3 2 3 4 2 3" xfId="4891"/>
    <cellStyle name="20% - Accent3 4 3 2 3 4 3" xfId="4892"/>
    <cellStyle name="20% - Accent3 4 3 2 3 4 3 2" xfId="4893"/>
    <cellStyle name="20% - Accent3 4 3 2 3 4 4" xfId="4894"/>
    <cellStyle name="20% - Accent3 4 3 2 3 4 5" xfId="4895"/>
    <cellStyle name="20% - Accent3 4 3 2 3 5" xfId="4896"/>
    <cellStyle name="20% - Accent3 4 3 2 3 5 2" xfId="4897"/>
    <cellStyle name="20% - Accent3 4 3 2 3 5 3" xfId="4898"/>
    <cellStyle name="20% - Accent3 4 3 2 3 6" xfId="4899"/>
    <cellStyle name="20% - Accent3 4 3 2 3 6 2" xfId="4900"/>
    <cellStyle name="20% - Accent3 4 3 2 3 6 3" xfId="4901"/>
    <cellStyle name="20% - Accent3 4 3 2 3 7" xfId="4902"/>
    <cellStyle name="20% - Accent3 4 3 2 3 7 2" xfId="4903"/>
    <cellStyle name="20% - Accent3 4 3 2 3 8" xfId="4904"/>
    <cellStyle name="20% - Accent3 4 3 2 3 9" xfId="4905"/>
    <cellStyle name="20% - Accent3 4 3 2 4" xfId="4906"/>
    <cellStyle name="20% - Accent3 4 3 2 4 2" xfId="4907"/>
    <cellStyle name="20% - Accent3 4 3 2 4 2 2" xfId="4908"/>
    <cellStyle name="20% - Accent3 4 3 2 4 2 2 2" xfId="4909"/>
    <cellStyle name="20% - Accent3 4 3 2 4 2 2 3" xfId="4910"/>
    <cellStyle name="20% - Accent3 4 3 2 4 2 3" xfId="4911"/>
    <cellStyle name="20% - Accent3 4 3 2 4 2 3 2" xfId="4912"/>
    <cellStyle name="20% - Accent3 4 3 2 4 2 3 3" xfId="4913"/>
    <cellStyle name="20% - Accent3 4 3 2 4 2 4" xfId="4914"/>
    <cellStyle name="20% - Accent3 4 3 2 4 2 4 2" xfId="4915"/>
    <cellStyle name="20% - Accent3 4 3 2 4 2 5" xfId="4916"/>
    <cellStyle name="20% - Accent3 4 3 2 4 2 6" xfId="4917"/>
    <cellStyle name="20% - Accent3 4 3 2 4 3" xfId="4918"/>
    <cellStyle name="20% - Accent3 4 3 2 4 3 2" xfId="4919"/>
    <cellStyle name="20% - Accent3 4 3 2 4 3 2 2" xfId="4920"/>
    <cellStyle name="20% - Accent3 4 3 2 4 3 2 3" xfId="4921"/>
    <cellStyle name="20% - Accent3 4 3 2 4 3 3" xfId="4922"/>
    <cellStyle name="20% - Accent3 4 3 2 4 3 3 2" xfId="4923"/>
    <cellStyle name="20% - Accent3 4 3 2 4 3 3 3" xfId="4924"/>
    <cellStyle name="20% - Accent3 4 3 2 4 3 4" xfId="4925"/>
    <cellStyle name="20% - Accent3 4 3 2 4 3 4 2" xfId="4926"/>
    <cellStyle name="20% - Accent3 4 3 2 4 3 5" xfId="4927"/>
    <cellStyle name="20% - Accent3 4 3 2 4 3 6" xfId="4928"/>
    <cellStyle name="20% - Accent3 4 3 2 4 4" xfId="4929"/>
    <cellStyle name="20% - Accent3 4 3 2 4 4 2" xfId="4930"/>
    <cellStyle name="20% - Accent3 4 3 2 4 4 2 2" xfId="4931"/>
    <cellStyle name="20% - Accent3 4 3 2 4 4 2 3" xfId="4932"/>
    <cellStyle name="20% - Accent3 4 3 2 4 4 3" xfId="4933"/>
    <cellStyle name="20% - Accent3 4 3 2 4 4 3 2" xfId="4934"/>
    <cellStyle name="20% - Accent3 4 3 2 4 4 4" xfId="4935"/>
    <cellStyle name="20% - Accent3 4 3 2 4 4 5" xfId="4936"/>
    <cellStyle name="20% - Accent3 4 3 2 4 5" xfId="4937"/>
    <cellStyle name="20% - Accent3 4 3 2 4 5 2" xfId="4938"/>
    <cellStyle name="20% - Accent3 4 3 2 4 5 3" xfId="4939"/>
    <cellStyle name="20% - Accent3 4 3 2 4 6" xfId="4940"/>
    <cellStyle name="20% - Accent3 4 3 2 4 6 2" xfId="4941"/>
    <cellStyle name="20% - Accent3 4 3 2 4 6 3" xfId="4942"/>
    <cellStyle name="20% - Accent3 4 3 2 4 7" xfId="4943"/>
    <cellStyle name="20% - Accent3 4 3 2 4 7 2" xfId="4944"/>
    <cellStyle name="20% - Accent3 4 3 2 4 8" xfId="4945"/>
    <cellStyle name="20% - Accent3 4 3 2 4 9" xfId="4946"/>
    <cellStyle name="20% - Accent3 4 3 2 5" xfId="4947"/>
    <cellStyle name="20% - Accent3 4 3 2 5 2" xfId="4948"/>
    <cellStyle name="20% - Accent3 4 3 2 5 2 2" xfId="4949"/>
    <cellStyle name="20% - Accent3 4 3 2 5 2 3" xfId="4950"/>
    <cellStyle name="20% - Accent3 4 3 2 5 3" xfId="4951"/>
    <cellStyle name="20% - Accent3 4 3 2 5 3 2" xfId="4952"/>
    <cellStyle name="20% - Accent3 4 3 2 5 3 3" xfId="4953"/>
    <cellStyle name="20% - Accent3 4 3 2 5 4" xfId="4954"/>
    <cellStyle name="20% - Accent3 4 3 2 5 4 2" xfId="4955"/>
    <cellStyle name="20% - Accent3 4 3 2 5 5" xfId="4956"/>
    <cellStyle name="20% - Accent3 4 3 2 5 6" xfId="4957"/>
    <cellStyle name="20% - Accent3 4 3 2 6" xfId="4958"/>
    <cellStyle name="20% - Accent3 4 3 2 6 2" xfId="4959"/>
    <cellStyle name="20% - Accent3 4 3 2 6 2 2" xfId="4960"/>
    <cellStyle name="20% - Accent3 4 3 2 6 2 3" xfId="4961"/>
    <cellStyle name="20% - Accent3 4 3 2 6 3" xfId="4962"/>
    <cellStyle name="20% - Accent3 4 3 2 6 3 2" xfId="4963"/>
    <cellStyle name="20% - Accent3 4 3 2 6 3 3" xfId="4964"/>
    <cellStyle name="20% - Accent3 4 3 2 6 4" xfId="4965"/>
    <cellStyle name="20% - Accent3 4 3 2 6 4 2" xfId="4966"/>
    <cellStyle name="20% - Accent3 4 3 2 6 5" xfId="4967"/>
    <cellStyle name="20% - Accent3 4 3 2 6 6" xfId="4968"/>
    <cellStyle name="20% - Accent3 4 3 2 7" xfId="4969"/>
    <cellStyle name="20% - Accent3 4 3 2 7 2" xfId="4970"/>
    <cellStyle name="20% - Accent3 4 3 2 7 2 2" xfId="4971"/>
    <cellStyle name="20% - Accent3 4 3 2 7 2 3" xfId="4972"/>
    <cellStyle name="20% - Accent3 4 3 2 7 3" xfId="4973"/>
    <cellStyle name="20% - Accent3 4 3 2 7 3 2" xfId="4974"/>
    <cellStyle name="20% - Accent3 4 3 2 7 4" xfId="4975"/>
    <cellStyle name="20% - Accent3 4 3 2 7 5" xfId="4976"/>
    <cellStyle name="20% - Accent3 4 3 2 8" xfId="4977"/>
    <cellStyle name="20% - Accent3 4 3 2 8 2" xfId="4978"/>
    <cellStyle name="20% - Accent3 4 3 2 8 3" xfId="4979"/>
    <cellStyle name="20% - Accent3 4 3 2 9" xfId="4980"/>
    <cellStyle name="20% - Accent3 4 3 2 9 2" xfId="4981"/>
    <cellStyle name="20% - Accent3 4 3 2 9 3" xfId="4982"/>
    <cellStyle name="20% - Accent3 4 3 3" xfId="4983"/>
    <cellStyle name="20% - Accent3 4 3 3 10" xfId="4984"/>
    <cellStyle name="20% - Accent3 4 3 3 2" xfId="4985"/>
    <cellStyle name="20% - Accent3 4 3 3 2 2" xfId="4986"/>
    <cellStyle name="20% - Accent3 4 3 3 2 2 2" xfId="4987"/>
    <cellStyle name="20% - Accent3 4 3 3 2 2 2 2" xfId="4988"/>
    <cellStyle name="20% - Accent3 4 3 3 2 2 2 3" xfId="4989"/>
    <cellStyle name="20% - Accent3 4 3 3 2 2 3" xfId="4990"/>
    <cellStyle name="20% - Accent3 4 3 3 2 2 3 2" xfId="4991"/>
    <cellStyle name="20% - Accent3 4 3 3 2 2 3 3" xfId="4992"/>
    <cellStyle name="20% - Accent3 4 3 3 2 2 4" xfId="4993"/>
    <cellStyle name="20% - Accent3 4 3 3 2 2 4 2" xfId="4994"/>
    <cellStyle name="20% - Accent3 4 3 3 2 2 5" xfId="4995"/>
    <cellStyle name="20% - Accent3 4 3 3 2 2 6" xfId="4996"/>
    <cellStyle name="20% - Accent3 4 3 3 2 3" xfId="4997"/>
    <cellStyle name="20% - Accent3 4 3 3 2 3 2" xfId="4998"/>
    <cellStyle name="20% - Accent3 4 3 3 2 3 2 2" xfId="4999"/>
    <cellStyle name="20% - Accent3 4 3 3 2 3 2 3" xfId="5000"/>
    <cellStyle name="20% - Accent3 4 3 3 2 3 3" xfId="5001"/>
    <cellStyle name="20% - Accent3 4 3 3 2 3 3 2" xfId="5002"/>
    <cellStyle name="20% - Accent3 4 3 3 2 3 3 3" xfId="5003"/>
    <cellStyle name="20% - Accent3 4 3 3 2 3 4" xfId="5004"/>
    <cellStyle name="20% - Accent3 4 3 3 2 3 4 2" xfId="5005"/>
    <cellStyle name="20% - Accent3 4 3 3 2 3 5" xfId="5006"/>
    <cellStyle name="20% - Accent3 4 3 3 2 3 6" xfId="5007"/>
    <cellStyle name="20% - Accent3 4 3 3 2 4" xfId="5008"/>
    <cellStyle name="20% - Accent3 4 3 3 2 4 2" xfId="5009"/>
    <cellStyle name="20% - Accent3 4 3 3 2 4 2 2" xfId="5010"/>
    <cellStyle name="20% - Accent3 4 3 3 2 4 2 3" xfId="5011"/>
    <cellStyle name="20% - Accent3 4 3 3 2 4 3" xfId="5012"/>
    <cellStyle name="20% - Accent3 4 3 3 2 4 3 2" xfId="5013"/>
    <cellStyle name="20% - Accent3 4 3 3 2 4 4" xfId="5014"/>
    <cellStyle name="20% - Accent3 4 3 3 2 4 5" xfId="5015"/>
    <cellStyle name="20% - Accent3 4 3 3 2 5" xfId="5016"/>
    <cellStyle name="20% - Accent3 4 3 3 2 5 2" xfId="5017"/>
    <cellStyle name="20% - Accent3 4 3 3 2 5 3" xfId="5018"/>
    <cellStyle name="20% - Accent3 4 3 3 2 6" xfId="5019"/>
    <cellStyle name="20% - Accent3 4 3 3 2 6 2" xfId="5020"/>
    <cellStyle name="20% - Accent3 4 3 3 2 6 3" xfId="5021"/>
    <cellStyle name="20% - Accent3 4 3 3 2 7" xfId="5022"/>
    <cellStyle name="20% - Accent3 4 3 3 2 7 2" xfId="5023"/>
    <cellStyle name="20% - Accent3 4 3 3 2 8" xfId="5024"/>
    <cellStyle name="20% - Accent3 4 3 3 2 9" xfId="5025"/>
    <cellStyle name="20% - Accent3 4 3 3 3" xfId="5026"/>
    <cellStyle name="20% - Accent3 4 3 3 3 2" xfId="5027"/>
    <cellStyle name="20% - Accent3 4 3 3 3 2 2" xfId="5028"/>
    <cellStyle name="20% - Accent3 4 3 3 3 2 3" xfId="5029"/>
    <cellStyle name="20% - Accent3 4 3 3 3 3" xfId="5030"/>
    <cellStyle name="20% - Accent3 4 3 3 3 3 2" xfId="5031"/>
    <cellStyle name="20% - Accent3 4 3 3 3 3 3" xfId="5032"/>
    <cellStyle name="20% - Accent3 4 3 3 3 4" xfId="5033"/>
    <cellStyle name="20% - Accent3 4 3 3 3 4 2" xfId="5034"/>
    <cellStyle name="20% - Accent3 4 3 3 3 5" xfId="5035"/>
    <cellStyle name="20% - Accent3 4 3 3 3 6" xfId="5036"/>
    <cellStyle name="20% - Accent3 4 3 3 4" xfId="5037"/>
    <cellStyle name="20% - Accent3 4 3 3 4 2" xfId="5038"/>
    <cellStyle name="20% - Accent3 4 3 3 4 2 2" xfId="5039"/>
    <cellStyle name="20% - Accent3 4 3 3 4 2 3" xfId="5040"/>
    <cellStyle name="20% - Accent3 4 3 3 4 3" xfId="5041"/>
    <cellStyle name="20% - Accent3 4 3 3 4 3 2" xfId="5042"/>
    <cellStyle name="20% - Accent3 4 3 3 4 3 3" xfId="5043"/>
    <cellStyle name="20% - Accent3 4 3 3 4 4" xfId="5044"/>
    <cellStyle name="20% - Accent3 4 3 3 4 4 2" xfId="5045"/>
    <cellStyle name="20% - Accent3 4 3 3 4 5" xfId="5046"/>
    <cellStyle name="20% - Accent3 4 3 3 4 6" xfId="5047"/>
    <cellStyle name="20% - Accent3 4 3 3 5" xfId="5048"/>
    <cellStyle name="20% - Accent3 4 3 3 5 2" xfId="5049"/>
    <cellStyle name="20% - Accent3 4 3 3 5 2 2" xfId="5050"/>
    <cellStyle name="20% - Accent3 4 3 3 5 2 3" xfId="5051"/>
    <cellStyle name="20% - Accent3 4 3 3 5 3" xfId="5052"/>
    <cellStyle name="20% - Accent3 4 3 3 5 3 2" xfId="5053"/>
    <cellStyle name="20% - Accent3 4 3 3 5 4" xfId="5054"/>
    <cellStyle name="20% - Accent3 4 3 3 5 5" xfId="5055"/>
    <cellStyle name="20% - Accent3 4 3 3 6" xfId="5056"/>
    <cellStyle name="20% - Accent3 4 3 3 6 2" xfId="5057"/>
    <cellStyle name="20% - Accent3 4 3 3 6 3" xfId="5058"/>
    <cellStyle name="20% - Accent3 4 3 3 7" xfId="5059"/>
    <cellStyle name="20% - Accent3 4 3 3 7 2" xfId="5060"/>
    <cellStyle name="20% - Accent3 4 3 3 7 3" xfId="5061"/>
    <cellStyle name="20% - Accent3 4 3 3 8" xfId="5062"/>
    <cellStyle name="20% - Accent3 4 3 3 8 2" xfId="5063"/>
    <cellStyle name="20% - Accent3 4 3 3 9" xfId="5064"/>
    <cellStyle name="20% - Accent3 4 3 4" xfId="5065"/>
    <cellStyle name="20% - Accent3 4 3 4 2" xfId="5066"/>
    <cellStyle name="20% - Accent3 4 3 4 2 2" xfId="5067"/>
    <cellStyle name="20% - Accent3 4 3 4 2 2 2" xfId="5068"/>
    <cellStyle name="20% - Accent3 4 3 4 2 2 3" xfId="5069"/>
    <cellStyle name="20% - Accent3 4 3 4 2 3" xfId="5070"/>
    <cellStyle name="20% - Accent3 4 3 4 2 3 2" xfId="5071"/>
    <cellStyle name="20% - Accent3 4 3 4 2 3 3" xfId="5072"/>
    <cellStyle name="20% - Accent3 4 3 4 2 4" xfId="5073"/>
    <cellStyle name="20% - Accent3 4 3 4 2 4 2" xfId="5074"/>
    <cellStyle name="20% - Accent3 4 3 4 2 5" xfId="5075"/>
    <cellStyle name="20% - Accent3 4 3 4 2 6" xfId="5076"/>
    <cellStyle name="20% - Accent3 4 3 4 3" xfId="5077"/>
    <cellStyle name="20% - Accent3 4 3 4 3 2" xfId="5078"/>
    <cellStyle name="20% - Accent3 4 3 4 3 2 2" xfId="5079"/>
    <cellStyle name="20% - Accent3 4 3 4 3 2 3" xfId="5080"/>
    <cellStyle name="20% - Accent3 4 3 4 3 3" xfId="5081"/>
    <cellStyle name="20% - Accent3 4 3 4 3 3 2" xfId="5082"/>
    <cellStyle name="20% - Accent3 4 3 4 3 3 3" xfId="5083"/>
    <cellStyle name="20% - Accent3 4 3 4 3 4" xfId="5084"/>
    <cellStyle name="20% - Accent3 4 3 4 3 4 2" xfId="5085"/>
    <cellStyle name="20% - Accent3 4 3 4 3 5" xfId="5086"/>
    <cellStyle name="20% - Accent3 4 3 4 3 6" xfId="5087"/>
    <cellStyle name="20% - Accent3 4 3 4 4" xfId="5088"/>
    <cellStyle name="20% - Accent3 4 3 4 4 2" xfId="5089"/>
    <cellStyle name="20% - Accent3 4 3 4 4 2 2" xfId="5090"/>
    <cellStyle name="20% - Accent3 4 3 4 4 2 3" xfId="5091"/>
    <cellStyle name="20% - Accent3 4 3 4 4 3" xfId="5092"/>
    <cellStyle name="20% - Accent3 4 3 4 4 3 2" xfId="5093"/>
    <cellStyle name="20% - Accent3 4 3 4 4 4" xfId="5094"/>
    <cellStyle name="20% - Accent3 4 3 4 4 5" xfId="5095"/>
    <cellStyle name="20% - Accent3 4 3 4 5" xfId="5096"/>
    <cellStyle name="20% - Accent3 4 3 4 5 2" xfId="5097"/>
    <cellStyle name="20% - Accent3 4 3 4 5 3" xfId="5098"/>
    <cellStyle name="20% - Accent3 4 3 4 6" xfId="5099"/>
    <cellStyle name="20% - Accent3 4 3 4 6 2" xfId="5100"/>
    <cellStyle name="20% - Accent3 4 3 4 6 3" xfId="5101"/>
    <cellStyle name="20% - Accent3 4 3 4 7" xfId="5102"/>
    <cellStyle name="20% - Accent3 4 3 4 7 2" xfId="5103"/>
    <cellStyle name="20% - Accent3 4 3 4 8" xfId="5104"/>
    <cellStyle name="20% - Accent3 4 3 4 9" xfId="5105"/>
    <cellStyle name="20% - Accent3 4 3 5" xfId="5106"/>
    <cellStyle name="20% - Accent3 4 3 5 2" xfId="5107"/>
    <cellStyle name="20% - Accent3 4 3 5 2 2" xfId="5108"/>
    <cellStyle name="20% - Accent3 4 3 5 2 2 2" xfId="5109"/>
    <cellStyle name="20% - Accent3 4 3 5 2 2 3" xfId="5110"/>
    <cellStyle name="20% - Accent3 4 3 5 2 3" xfId="5111"/>
    <cellStyle name="20% - Accent3 4 3 5 2 3 2" xfId="5112"/>
    <cellStyle name="20% - Accent3 4 3 5 2 3 3" xfId="5113"/>
    <cellStyle name="20% - Accent3 4 3 5 2 4" xfId="5114"/>
    <cellStyle name="20% - Accent3 4 3 5 2 4 2" xfId="5115"/>
    <cellStyle name="20% - Accent3 4 3 5 2 5" xfId="5116"/>
    <cellStyle name="20% - Accent3 4 3 5 2 6" xfId="5117"/>
    <cellStyle name="20% - Accent3 4 3 5 3" xfId="5118"/>
    <cellStyle name="20% - Accent3 4 3 5 3 2" xfId="5119"/>
    <cellStyle name="20% - Accent3 4 3 5 3 2 2" xfId="5120"/>
    <cellStyle name="20% - Accent3 4 3 5 3 2 3" xfId="5121"/>
    <cellStyle name="20% - Accent3 4 3 5 3 3" xfId="5122"/>
    <cellStyle name="20% - Accent3 4 3 5 3 3 2" xfId="5123"/>
    <cellStyle name="20% - Accent3 4 3 5 3 3 3" xfId="5124"/>
    <cellStyle name="20% - Accent3 4 3 5 3 4" xfId="5125"/>
    <cellStyle name="20% - Accent3 4 3 5 3 4 2" xfId="5126"/>
    <cellStyle name="20% - Accent3 4 3 5 3 5" xfId="5127"/>
    <cellStyle name="20% - Accent3 4 3 5 3 6" xfId="5128"/>
    <cellStyle name="20% - Accent3 4 3 5 4" xfId="5129"/>
    <cellStyle name="20% - Accent3 4 3 5 4 2" xfId="5130"/>
    <cellStyle name="20% - Accent3 4 3 5 4 2 2" xfId="5131"/>
    <cellStyle name="20% - Accent3 4 3 5 4 2 3" xfId="5132"/>
    <cellStyle name="20% - Accent3 4 3 5 4 3" xfId="5133"/>
    <cellStyle name="20% - Accent3 4 3 5 4 3 2" xfId="5134"/>
    <cellStyle name="20% - Accent3 4 3 5 4 4" xfId="5135"/>
    <cellStyle name="20% - Accent3 4 3 5 4 5" xfId="5136"/>
    <cellStyle name="20% - Accent3 4 3 5 5" xfId="5137"/>
    <cellStyle name="20% - Accent3 4 3 5 5 2" xfId="5138"/>
    <cellStyle name="20% - Accent3 4 3 5 5 3" xfId="5139"/>
    <cellStyle name="20% - Accent3 4 3 5 6" xfId="5140"/>
    <cellStyle name="20% - Accent3 4 3 5 6 2" xfId="5141"/>
    <cellStyle name="20% - Accent3 4 3 5 6 3" xfId="5142"/>
    <cellStyle name="20% - Accent3 4 3 5 7" xfId="5143"/>
    <cellStyle name="20% - Accent3 4 3 5 7 2" xfId="5144"/>
    <cellStyle name="20% - Accent3 4 3 5 8" xfId="5145"/>
    <cellStyle name="20% - Accent3 4 3 5 9" xfId="5146"/>
    <cellStyle name="20% - Accent3 4 3 6" xfId="5147"/>
    <cellStyle name="20% - Accent3 4 3 6 2" xfId="5148"/>
    <cellStyle name="20% - Accent3 4 3 6 2 2" xfId="5149"/>
    <cellStyle name="20% - Accent3 4 3 6 2 3" xfId="5150"/>
    <cellStyle name="20% - Accent3 4 3 6 3" xfId="5151"/>
    <cellStyle name="20% - Accent3 4 3 6 3 2" xfId="5152"/>
    <cellStyle name="20% - Accent3 4 3 6 3 3" xfId="5153"/>
    <cellStyle name="20% - Accent3 4 3 6 4" xfId="5154"/>
    <cellStyle name="20% - Accent3 4 3 6 4 2" xfId="5155"/>
    <cellStyle name="20% - Accent3 4 3 6 5" xfId="5156"/>
    <cellStyle name="20% - Accent3 4 3 6 6" xfId="5157"/>
    <cellStyle name="20% - Accent3 4 3 7" xfId="5158"/>
    <cellStyle name="20% - Accent3 4 3 7 2" xfId="5159"/>
    <cellStyle name="20% - Accent3 4 3 7 2 2" xfId="5160"/>
    <cellStyle name="20% - Accent3 4 3 7 2 3" xfId="5161"/>
    <cellStyle name="20% - Accent3 4 3 7 3" xfId="5162"/>
    <cellStyle name="20% - Accent3 4 3 7 3 2" xfId="5163"/>
    <cellStyle name="20% - Accent3 4 3 7 3 3" xfId="5164"/>
    <cellStyle name="20% - Accent3 4 3 7 4" xfId="5165"/>
    <cellStyle name="20% - Accent3 4 3 7 4 2" xfId="5166"/>
    <cellStyle name="20% - Accent3 4 3 7 5" xfId="5167"/>
    <cellStyle name="20% - Accent3 4 3 7 6" xfId="5168"/>
    <cellStyle name="20% - Accent3 4 3 8" xfId="5169"/>
    <cellStyle name="20% - Accent3 4 3 8 2" xfId="5170"/>
    <cellStyle name="20% - Accent3 4 3 8 2 2" xfId="5171"/>
    <cellStyle name="20% - Accent3 4 3 8 2 3" xfId="5172"/>
    <cellStyle name="20% - Accent3 4 3 8 3" xfId="5173"/>
    <cellStyle name="20% - Accent3 4 3 8 3 2" xfId="5174"/>
    <cellStyle name="20% - Accent3 4 3 8 4" xfId="5175"/>
    <cellStyle name="20% - Accent3 4 3 8 5" xfId="5176"/>
    <cellStyle name="20% - Accent3 4 3 9" xfId="5177"/>
    <cellStyle name="20% - Accent3 4 3 9 2" xfId="5178"/>
    <cellStyle name="20% - Accent3 4 3 9 3" xfId="5179"/>
    <cellStyle name="20% - Accent3 4 4" xfId="5180"/>
    <cellStyle name="20% - Accent3 4 4 10" xfId="5181"/>
    <cellStyle name="20% - Accent3 4 4 10 2" xfId="5182"/>
    <cellStyle name="20% - Accent3 4 4 11" xfId="5183"/>
    <cellStyle name="20% - Accent3 4 4 12" xfId="5184"/>
    <cellStyle name="20% - Accent3 4 4 2" xfId="5185"/>
    <cellStyle name="20% - Accent3 4 4 2 10" xfId="5186"/>
    <cellStyle name="20% - Accent3 4 4 2 2" xfId="5187"/>
    <cellStyle name="20% - Accent3 4 4 2 2 2" xfId="5188"/>
    <cellStyle name="20% - Accent3 4 4 2 2 2 2" xfId="5189"/>
    <cellStyle name="20% - Accent3 4 4 2 2 2 2 2" xfId="5190"/>
    <cellStyle name="20% - Accent3 4 4 2 2 2 2 3" xfId="5191"/>
    <cellStyle name="20% - Accent3 4 4 2 2 2 3" xfId="5192"/>
    <cellStyle name="20% - Accent3 4 4 2 2 2 3 2" xfId="5193"/>
    <cellStyle name="20% - Accent3 4 4 2 2 2 3 3" xfId="5194"/>
    <cellStyle name="20% - Accent3 4 4 2 2 2 4" xfId="5195"/>
    <cellStyle name="20% - Accent3 4 4 2 2 2 4 2" xfId="5196"/>
    <cellStyle name="20% - Accent3 4 4 2 2 2 5" xfId="5197"/>
    <cellStyle name="20% - Accent3 4 4 2 2 2 6" xfId="5198"/>
    <cellStyle name="20% - Accent3 4 4 2 2 3" xfId="5199"/>
    <cellStyle name="20% - Accent3 4 4 2 2 3 2" xfId="5200"/>
    <cellStyle name="20% - Accent3 4 4 2 2 3 2 2" xfId="5201"/>
    <cellStyle name="20% - Accent3 4 4 2 2 3 2 3" xfId="5202"/>
    <cellStyle name="20% - Accent3 4 4 2 2 3 3" xfId="5203"/>
    <cellStyle name="20% - Accent3 4 4 2 2 3 3 2" xfId="5204"/>
    <cellStyle name="20% - Accent3 4 4 2 2 3 3 3" xfId="5205"/>
    <cellStyle name="20% - Accent3 4 4 2 2 3 4" xfId="5206"/>
    <cellStyle name="20% - Accent3 4 4 2 2 3 4 2" xfId="5207"/>
    <cellStyle name="20% - Accent3 4 4 2 2 3 5" xfId="5208"/>
    <cellStyle name="20% - Accent3 4 4 2 2 3 6" xfId="5209"/>
    <cellStyle name="20% - Accent3 4 4 2 2 4" xfId="5210"/>
    <cellStyle name="20% - Accent3 4 4 2 2 4 2" xfId="5211"/>
    <cellStyle name="20% - Accent3 4 4 2 2 4 2 2" xfId="5212"/>
    <cellStyle name="20% - Accent3 4 4 2 2 4 2 3" xfId="5213"/>
    <cellStyle name="20% - Accent3 4 4 2 2 4 3" xfId="5214"/>
    <cellStyle name="20% - Accent3 4 4 2 2 4 3 2" xfId="5215"/>
    <cellStyle name="20% - Accent3 4 4 2 2 4 4" xfId="5216"/>
    <cellStyle name="20% - Accent3 4 4 2 2 4 5" xfId="5217"/>
    <cellStyle name="20% - Accent3 4 4 2 2 5" xfId="5218"/>
    <cellStyle name="20% - Accent3 4 4 2 2 5 2" xfId="5219"/>
    <cellStyle name="20% - Accent3 4 4 2 2 5 3" xfId="5220"/>
    <cellStyle name="20% - Accent3 4 4 2 2 6" xfId="5221"/>
    <cellStyle name="20% - Accent3 4 4 2 2 6 2" xfId="5222"/>
    <cellStyle name="20% - Accent3 4 4 2 2 6 3" xfId="5223"/>
    <cellStyle name="20% - Accent3 4 4 2 2 7" xfId="5224"/>
    <cellStyle name="20% - Accent3 4 4 2 2 7 2" xfId="5225"/>
    <cellStyle name="20% - Accent3 4 4 2 2 8" xfId="5226"/>
    <cellStyle name="20% - Accent3 4 4 2 2 9" xfId="5227"/>
    <cellStyle name="20% - Accent3 4 4 2 3" xfId="5228"/>
    <cellStyle name="20% - Accent3 4 4 2 3 2" xfId="5229"/>
    <cellStyle name="20% - Accent3 4 4 2 3 2 2" xfId="5230"/>
    <cellStyle name="20% - Accent3 4 4 2 3 2 3" xfId="5231"/>
    <cellStyle name="20% - Accent3 4 4 2 3 3" xfId="5232"/>
    <cellStyle name="20% - Accent3 4 4 2 3 3 2" xfId="5233"/>
    <cellStyle name="20% - Accent3 4 4 2 3 3 3" xfId="5234"/>
    <cellStyle name="20% - Accent3 4 4 2 3 4" xfId="5235"/>
    <cellStyle name="20% - Accent3 4 4 2 3 4 2" xfId="5236"/>
    <cellStyle name="20% - Accent3 4 4 2 3 5" xfId="5237"/>
    <cellStyle name="20% - Accent3 4 4 2 3 6" xfId="5238"/>
    <cellStyle name="20% - Accent3 4 4 2 4" xfId="5239"/>
    <cellStyle name="20% - Accent3 4 4 2 4 2" xfId="5240"/>
    <cellStyle name="20% - Accent3 4 4 2 4 2 2" xfId="5241"/>
    <cellStyle name="20% - Accent3 4 4 2 4 2 3" xfId="5242"/>
    <cellStyle name="20% - Accent3 4 4 2 4 3" xfId="5243"/>
    <cellStyle name="20% - Accent3 4 4 2 4 3 2" xfId="5244"/>
    <cellStyle name="20% - Accent3 4 4 2 4 3 3" xfId="5245"/>
    <cellStyle name="20% - Accent3 4 4 2 4 4" xfId="5246"/>
    <cellStyle name="20% - Accent3 4 4 2 4 4 2" xfId="5247"/>
    <cellStyle name="20% - Accent3 4 4 2 4 5" xfId="5248"/>
    <cellStyle name="20% - Accent3 4 4 2 4 6" xfId="5249"/>
    <cellStyle name="20% - Accent3 4 4 2 5" xfId="5250"/>
    <cellStyle name="20% - Accent3 4 4 2 5 2" xfId="5251"/>
    <cellStyle name="20% - Accent3 4 4 2 5 2 2" xfId="5252"/>
    <cellStyle name="20% - Accent3 4 4 2 5 2 3" xfId="5253"/>
    <cellStyle name="20% - Accent3 4 4 2 5 3" xfId="5254"/>
    <cellStyle name="20% - Accent3 4 4 2 5 3 2" xfId="5255"/>
    <cellStyle name="20% - Accent3 4 4 2 5 4" xfId="5256"/>
    <cellStyle name="20% - Accent3 4 4 2 5 5" xfId="5257"/>
    <cellStyle name="20% - Accent3 4 4 2 6" xfId="5258"/>
    <cellStyle name="20% - Accent3 4 4 2 6 2" xfId="5259"/>
    <cellStyle name="20% - Accent3 4 4 2 6 3" xfId="5260"/>
    <cellStyle name="20% - Accent3 4 4 2 7" xfId="5261"/>
    <cellStyle name="20% - Accent3 4 4 2 7 2" xfId="5262"/>
    <cellStyle name="20% - Accent3 4 4 2 7 3" xfId="5263"/>
    <cellStyle name="20% - Accent3 4 4 2 8" xfId="5264"/>
    <cellStyle name="20% - Accent3 4 4 2 8 2" xfId="5265"/>
    <cellStyle name="20% - Accent3 4 4 2 9" xfId="5266"/>
    <cellStyle name="20% - Accent3 4 4 3" xfId="5267"/>
    <cellStyle name="20% - Accent3 4 4 3 2" xfId="5268"/>
    <cellStyle name="20% - Accent3 4 4 3 2 2" xfId="5269"/>
    <cellStyle name="20% - Accent3 4 4 3 2 2 2" xfId="5270"/>
    <cellStyle name="20% - Accent3 4 4 3 2 2 3" xfId="5271"/>
    <cellStyle name="20% - Accent3 4 4 3 2 3" xfId="5272"/>
    <cellStyle name="20% - Accent3 4 4 3 2 3 2" xfId="5273"/>
    <cellStyle name="20% - Accent3 4 4 3 2 3 3" xfId="5274"/>
    <cellStyle name="20% - Accent3 4 4 3 2 4" xfId="5275"/>
    <cellStyle name="20% - Accent3 4 4 3 2 4 2" xfId="5276"/>
    <cellStyle name="20% - Accent3 4 4 3 2 5" xfId="5277"/>
    <cellStyle name="20% - Accent3 4 4 3 2 6" xfId="5278"/>
    <cellStyle name="20% - Accent3 4 4 3 3" xfId="5279"/>
    <cellStyle name="20% - Accent3 4 4 3 3 2" xfId="5280"/>
    <cellStyle name="20% - Accent3 4 4 3 3 2 2" xfId="5281"/>
    <cellStyle name="20% - Accent3 4 4 3 3 2 3" xfId="5282"/>
    <cellStyle name="20% - Accent3 4 4 3 3 3" xfId="5283"/>
    <cellStyle name="20% - Accent3 4 4 3 3 3 2" xfId="5284"/>
    <cellStyle name="20% - Accent3 4 4 3 3 3 3" xfId="5285"/>
    <cellStyle name="20% - Accent3 4 4 3 3 4" xfId="5286"/>
    <cellStyle name="20% - Accent3 4 4 3 3 4 2" xfId="5287"/>
    <cellStyle name="20% - Accent3 4 4 3 3 5" xfId="5288"/>
    <cellStyle name="20% - Accent3 4 4 3 3 6" xfId="5289"/>
    <cellStyle name="20% - Accent3 4 4 3 4" xfId="5290"/>
    <cellStyle name="20% - Accent3 4 4 3 4 2" xfId="5291"/>
    <cellStyle name="20% - Accent3 4 4 3 4 2 2" xfId="5292"/>
    <cellStyle name="20% - Accent3 4 4 3 4 2 3" xfId="5293"/>
    <cellStyle name="20% - Accent3 4 4 3 4 3" xfId="5294"/>
    <cellStyle name="20% - Accent3 4 4 3 4 3 2" xfId="5295"/>
    <cellStyle name="20% - Accent3 4 4 3 4 4" xfId="5296"/>
    <cellStyle name="20% - Accent3 4 4 3 4 5" xfId="5297"/>
    <cellStyle name="20% - Accent3 4 4 3 5" xfId="5298"/>
    <cellStyle name="20% - Accent3 4 4 3 5 2" xfId="5299"/>
    <cellStyle name="20% - Accent3 4 4 3 5 3" xfId="5300"/>
    <cellStyle name="20% - Accent3 4 4 3 6" xfId="5301"/>
    <cellStyle name="20% - Accent3 4 4 3 6 2" xfId="5302"/>
    <cellStyle name="20% - Accent3 4 4 3 6 3" xfId="5303"/>
    <cellStyle name="20% - Accent3 4 4 3 7" xfId="5304"/>
    <cellStyle name="20% - Accent3 4 4 3 7 2" xfId="5305"/>
    <cellStyle name="20% - Accent3 4 4 3 8" xfId="5306"/>
    <cellStyle name="20% - Accent3 4 4 3 9" xfId="5307"/>
    <cellStyle name="20% - Accent3 4 4 4" xfId="5308"/>
    <cellStyle name="20% - Accent3 4 4 4 2" xfId="5309"/>
    <cellStyle name="20% - Accent3 4 4 4 2 2" xfId="5310"/>
    <cellStyle name="20% - Accent3 4 4 4 2 2 2" xfId="5311"/>
    <cellStyle name="20% - Accent3 4 4 4 2 2 3" xfId="5312"/>
    <cellStyle name="20% - Accent3 4 4 4 2 3" xfId="5313"/>
    <cellStyle name="20% - Accent3 4 4 4 2 3 2" xfId="5314"/>
    <cellStyle name="20% - Accent3 4 4 4 2 3 3" xfId="5315"/>
    <cellStyle name="20% - Accent3 4 4 4 2 4" xfId="5316"/>
    <cellStyle name="20% - Accent3 4 4 4 2 4 2" xfId="5317"/>
    <cellStyle name="20% - Accent3 4 4 4 2 5" xfId="5318"/>
    <cellStyle name="20% - Accent3 4 4 4 2 6" xfId="5319"/>
    <cellStyle name="20% - Accent3 4 4 4 3" xfId="5320"/>
    <cellStyle name="20% - Accent3 4 4 4 3 2" xfId="5321"/>
    <cellStyle name="20% - Accent3 4 4 4 3 2 2" xfId="5322"/>
    <cellStyle name="20% - Accent3 4 4 4 3 2 3" xfId="5323"/>
    <cellStyle name="20% - Accent3 4 4 4 3 3" xfId="5324"/>
    <cellStyle name="20% - Accent3 4 4 4 3 3 2" xfId="5325"/>
    <cellStyle name="20% - Accent3 4 4 4 3 3 3" xfId="5326"/>
    <cellStyle name="20% - Accent3 4 4 4 3 4" xfId="5327"/>
    <cellStyle name="20% - Accent3 4 4 4 3 4 2" xfId="5328"/>
    <cellStyle name="20% - Accent3 4 4 4 3 5" xfId="5329"/>
    <cellStyle name="20% - Accent3 4 4 4 3 6" xfId="5330"/>
    <cellStyle name="20% - Accent3 4 4 4 4" xfId="5331"/>
    <cellStyle name="20% - Accent3 4 4 4 4 2" xfId="5332"/>
    <cellStyle name="20% - Accent3 4 4 4 4 2 2" xfId="5333"/>
    <cellStyle name="20% - Accent3 4 4 4 4 2 3" xfId="5334"/>
    <cellStyle name="20% - Accent3 4 4 4 4 3" xfId="5335"/>
    <cellStyle name="20% - Accent3 4 4 4 4 3 2" xfId="5336"/>
    <cellStyle name="20% - Accent3 4 4 4 4 4" xfId="5337"/>
    <cellStyle name="20% - Accent3 4 4 4 4 5" xfId="5338"/>
    <cellStyle name="20% - Accent3 4 4 4 5" xfId="5339"/>
    <cellStyle name="20% - Accent3 4 4 4 5 2" xfId="5340"/>
    <cellStyle name="20% - Accent3 4 4 4 5 3" xfId="5341"/>
    <cellStyle name="20% - Accent3 4 4 4 6" xfId="5342"/>
    <cellStyle name="20% - Accent3 4 4 4 6 2" xfId="5343"/>
    <cellStyle name="20% - Accent3 4 4 4 6 3" xfId="5344"/>
    <cellStyle name="20% - Accent3 4 4 4 7" xfId="5345"/>
    <cellStyle name="20% - Accent3 4 4 4 7 2" xfId="5346"/>
    <cellStyle name="20% - Accent3 4 4 4 8" xfId="5347"/>
    <cellStyle name="20% - Accent3 4 4 4 9" xfId="5348"/>
    <cellStyle name="20% - Accent3 4 4 5" xfId="5349"/>
    <cellStyle name="20% - Accent3 4 4 5 2" xfId="5350"/>
    <cellStyle name="20% - Accent3 4 4 5 2 2" xfId="5351"/>
    <cellStyle name="20% - Accent3 4 4 5 2 3" xfId="5352"/>
    <cellStyle name="20% - Accent3 4 4 5 3" xfId="5353"/>
    <cellStyle name="20% - Accent3 4 4 5 3 2" xfId="5354"/>
    <cellStyle name="20% - Accent3 4 4 5 3 3" xfId="5355"/>
    <cellStyle name="20% - Accent3 4 4 5 4" xfId="5356"/>
    <cellStyle name="20% - Accent3 4 4 5 4 2" xfId="5357"/>
    <cellStyle name="20% - Accent3 4 4 5 5" xfId="5358"/>
    <cellStyle name="20% - Accent3 4 4 5 6" xfId="5359"/>
    <cellStyle name="20% - Accent3 4 4 6" xfId="5360"/>
    <cellStyle name="20% - Accent3 4 4 6 2" xfId="5361"/>
    <cellStyle name="20% - Accent3 4 4 6 2 2" xfId="5362"/>
    <cellStyle name="20% - Accent3 4 4 6 2 3" xfId="5363"/>
    <cellStyle name="20% - Accent3 4 4 6 3" xfId="5364"/>
    <cellStyle name="20% - Accent3 4 4 6 3 2" xfId="5365"/>
    <cellStyle name="20% - Accent3 4 4 6 3 3" xfId="5366"/>
    <cellStyle name="20% - Accent3 4 4 6 4" xfId="5367"/>
    <cellStyle name="20% - Accent3 4 4 6 4 2" xfId="5368"/>
    <cellStyle name="20% - Accent3 4 4 6 5" xfId="5369"/>
    <cellStyle name="20% - Accent3 4 4 6 6" xfId="5370"/>
    <cellStyle name="20% - Accent3 4 4 7" xfId="5371"/>
    <cellStyle name="20% - Accent3 4 4 7 2" xfId="5372"/>
    <cellStyle name="20% - Accent3 4 4 7 2 2" xfId="5373"/>
    <cellStyle name="20% - Accent3 4 4 7 2 3" xfId="5374"/>
    <cellStyle name="20% - Accent3 4 4 7 3" xfId="5375"/>
    <cellStyle name="20% - Accent3 4 4 7 3 2" xfId="5376"/>
    <cellStyle name="20% - Accent3 4 4 7 4" xfId="5377"/>
    <cellStyle name="20% - Accent3 4 4 7 5" xfId="5378"/>
    <cellStyle name="20% - Accent3 4 4 8" xfId="5379"/>
    <cellStyle name="20% - Accent3 4 4 8 2" xfId="5380"/>
    <cellStyle name="20% - Accent3 4 4 8 3" xfId="5381"/>
    <cellStyle name="20% - Accent3 4 4 9" xfId="5382"/>
    <cellStyle name="20% - Accent3 4 4 9 2" xfId="5383"/>
    <cellStyle name="20% - Accent3 4 4 9 3" xfId="5384"/>
    <cellStyle name="20% - Accent3 4 5" xfId="5385"/>
    <cellStyle name="20% - Accent3 4 5 10" xfId="5386"/>
    <cellStyle name="20% - Accent3 4 5 2" xfId="5387"/>
    <cellStyle name="20% - Accent3 4 5 2 2" xfId="5388"/>
    <cellStyle name="20% - Accent3 4 5 2 2 2" xfId="5389"/>
    <cellStyle name="20% - Accent3 4 5 2 2 2 2" xfId="5390"/>
    <cellStyle name="20% - Accent3 4 5 2 2 2 3" xfId="5391"/>
    <cellStyle name="20% - Accent3 4 5 2 2 3" xfId="5392"/>
    <cellStyle name="20% - Accent3 4 5 2 2 3 2" xfId="5393"/>
    <cellStyle name="20% - Accent3 4 5 2 2 3 3" xfId="5394"/>
    <cellStyle name="20% - Accent3 4 5 2 2 4" xfId="5395"/>
    <cellStyle name="20% - Accent3 4 5 2 2 4 2" xfId="5396"/>
    <cellStyle name="20% - Accent3 4 5 2 2 5" xfId="5397"/>
    <cellStyle name="20% - Accent3 4 5 2 2 6" xfId="5398"/>
    <cellStyle name="20% - Accent3 4 5 2 3" xfId="5399"/>
    <cellStyle name="20% - Accent3 4 5 2 3 2" xfId="5400"/>
    <cellStyle name="20% - Accent3 4 5 2 3 2 2" xfId="5401"/>
    <cellStyle name="20% - Accent3 4 5 2 3 2 3" xfId="5402"/>
    <cellStyle name="20% - Accent3 4 5 2 3 3" xfId="5403"/>
    <cellStyle name="20% - Accent3 4 5 2 3 3 2" xfId="5404"/>
    <cellStyle name="20% - Accent3 4 5 2 3 3 3" xfId="5405"/>
    <cellStyle name="20% - Accent3 4 5 2 3 4" xfId="5406"/>
    <cellStyle name="20% - Accent3 4 5 2 3 4 2" xfId="5407"/>
    <cellStyle name="20% - Accent3 4 5 2 3 5" xfId="5408"/>
    <cellStyle name="20% - Accent3 4 5 2 3 6" xfId="5409"/>
    <cellStyle name="20% - Accent3 4 5 2 4" xfId="5410"/>
    <cellStyle name="20% - Accent3 4 5 2 4 2" xfId="5411"/>
    <cellStyle name="20% - Accent3 4 5 2 4 2 2" xfId="5412"/>
    <cellStyle name="20% - Accent3 4 5 2 4 2 3" xfId="5413"/>
    <cellStyle name="20% - Accent3 4 5 2 4 3" xfId="5414"/>
    <cellStyle name="20% - Accent3 4 5 2 4 3 2" xfId="5415"/>
    <cellStyle name="20% - Accent3 4 5 2 4 4" xfId="5416"/>
    <cellStyle name="20% - Accent3 4 5 2 4 5" xfId="5417"/>
    <cellStyle name="20% - Accent3 4 5 2 5" xfId="5418"/>
    <cellStyle name="20% - Accent3 4 5 2 5 2" xfId="5419"/>
    <cellStyle name="20% - Accent3 4 5 2 5 3" xfId="5420"/>
    <cellStyle name="20% - Accent3 4 5 2 6" xfId="5421"/>
    <cellStyle name="20% - Accent3 4 5 2 6 2" xfId="5422"/>
    <cellStyle name="20% - Accent3 4 5 2 6 3" xfId="5423"/>
    <cellStyle name="20% - Accent3 4 5 2 7" xfId="5424"/>
    <cellStyle name="20% - Accent3 4 5 2 7 2" xfId="5425"/>
    <cellStyle name="20% - Accent3 4 5 2 8" xfId="5426"/>
    <cellStyle name="20% - Accent3 4 5 2 9" xfId="5427"/>
    <cellStyle name="20% - Accent3 4 5 3" xfId="5428"/>
    <cellStyle name="20% - Accent3 4 5 3 2" xfId="5429"/>
    <cellStyle name="20% - Accent3 4 5 3 2 2" xfId="5430"/>
    <cellStyle name="20% - Accent3 4 5 3 2 3" xfId="5431"/>
    <cellStyle name="20% - Accent3 4 5 3 3" xfId="5432"/>
    <cellStyle name="20% - Accent3 4 5 3 3 2" xfId="5433"/>
    <cellStyle name="20% - Accent3 4 5 3 3 3" xfId="5434"/>
    <cellStyle name="20% - Accent3 4 5 3 4" xfId="5435"/>
    <cellStyle name="20% - Accent3 4 5 3 4 2" xfId="5436"/>
    <cellStyle name="20% - Accent3 4 5 3 5" xfId="5437"/>
    <cellStyle name="20% - Accent3 4 5 3 6" xfId="5438"/>
    <cellStyle name="20% - Accent3 4 5 4" xfId="5439"/>
    <cellStyle name="20% - Accent3 4 5 4 2" xfId="5440"/>
    <cellStyle name="20% - Accent3 4 5 4 2 2" xfId="5441"/>
    <cellStyle name="20% - Accent3 4 5 4 2 3" xfId="5442"/>
    <cellStyle name="20% - Accent3 4 5 4 3" xfId="5443"/>
    <cellStyle name="20% - Accent3 4 5 4 3 2" xfId="5444"/>
    <cellStyle name="20% - Accent3 4 5 4 3 3" xfId="5445"/>
    <cellStyle name="20% - Accent3 4 5 4 4" xfId="5446"/>
    <cellStyle name="20% - Accent3 4 5 4 4 2" xfId="5447"/>
    <cellStyle name="20% - Accent3 4 5 4 5" xfId="5448"/>
    <cellStyle name="20% - Accent3 4 5 4 6" xfId="5449"/>
    <cellStyle name="20% - Accent3 4 5 5" xfId="5450"/>
    <cellStyle name="20% - Accent3 4 5 5 2" xfId="5451"/>
    <cellStyle name="20% - Accent3 4 5 5 2 2" xfId="5452"/>
    <cellStyle name="20% - Accent3 4 5 5 2 3" xfId="5453"/>
    <cellStyle name="20% - Accent3 4 5 5 3" xfId="5454"/>
    <cellStyle name="20% - Accent3 4 5 5 3 2" xfId="5455"/>
    <cellStyle name="20% - Accent3 4 5 5 4" xfId="5456"/>
    <cellStyle name="20% - Accent3 4 5 5 5" xfId="5457"/>
    <cellStyle name="20% - Accent3 4 5 6" xfId="5458"/>
    <cellStyle name="20% - Accent3 4 5 6 2" xfId="5459"/>
    <cellStyle name="20% - Accent3 4 5 6 3" xfId="5460"/>
    <cellStyle name="20% - Accent3 4 5 7" xfId="5461"/>
    <cellStyle name="20% - Accent3 4 5 7 2" xfId="5462"/>
    <cellStyle name="20% - Accent3 4 5 7 3" xfId="5463"/>
    <cellStyle name="20% - Accent3 4 5 8" xfId="5464"/>
    <cellStyle name="20% - Accent3 4 5 8 2" xfId="5465"/>
    <cellStyle name="20% - Accent3 4 5 9" xfId="5466"/>
    <cellStyle name="20% - Accent3 4 6" xfId="5467"/>
    <cellStyle name="20% - Accent3 4 6 2" xfId="5468"/>
    <cellStyle name="20% - Accent3 4 6 2 2" xfId="5469"/>
    <cellStyle name="20% - Accent3 4 6 2 2 2" xfId="5470"/>
    <cellStyle name="20% - Accent3 4 6 2 2 3" xfId="5471"/>
    <cellStyle name="20% - Accent3 4 6 2 3" xfId="5472"/>
    <cellStyle name="20% - Accent3 4 6 2 3 2" xfId="5473"/>
    <cellStyle name="20% - Accent3 4 6 2 3 3" xfId="5474"/>
    <cellStyle name="20% - Accent3 4 6 2 4" xfId="5475"/>
    <cellStyle name="20% - Accent3 4 6 2 4 2" xfId="5476"/>
    <cellStyle name="20% - Accent3 4 6 2 5" xfId="5477"/>
    <cellStyle name="20% - Accent3 4 6 2 6" xfId="5478"/>
    <cellStyle name="20% - Accent3 4 6 3" xfId="5479"/>
    <cellStyle name="20% - Accent3 4 6 3 2" xfId="5480"/>
    <cellStyle name="20% - Accent3 4 6 3 2 2" xfId="5481"/>
    <cellStyle name="20% - Accent3 4 6 3 2 3" xfId="5482"/>
    <cellStyle name="20% - Accent3 4 6 3 3" xfId="5483"/>
    <cellStyle name="20% - Accent3 4 6 3 3 2" xfId="5484"/>
    <cellStyle name="20% - Accent3 4 6 3 3 3" xfId="5485"/>
    <cellStyle name="20% - Accent3 4 6 3 4" xfId="5486"/>
    <cellStyle name="20% - Accent3 4 6 3 4 2" xfId="5487"/>
    <cellStyle name="20% - Accent3 4 6 3 5" xfId="5488"/>
    <cellStyle name="20% - Accent3 4 6 3 6" xfId="5489"/>
    <cellStyle name="20% - Accent3 4 6 4" xfId="5490"/>
    <cellStyle name="20% - Accent3 4 6 4 2" xfId="5491"/>
    <cellStyle name="20% - Accent3 4 6 4 2 2" xfId="5492"/>
    <cellStyle name="20% - Accent3 4 6 4 2 3" xfId="5493"/>
    <cellStyle name="20% - Accent3 4 6 4 3" xfId="5494"/>
    <cellStyle name="20% - Accent3 4 6 4 3 2" xfId="5495"/>
    <cellStyle name="20% - Accent3 4 6 4 4" xfId="5496"/>
    <cellStyle name="20% - Accent3 4 6 4 5" xfId="5497"/>
    <cellStyle name="20% - Accent3 4 6 5" xfId="5498"/>
    <cellStyle name="20% - Accent3 4 6 5 2" xfId="5499"/>
    <cellStyle name="20% - Accent3 4 6 5 3" xfId="5500"/>
    <cellStyle name="20% - Accent3 4 6 6" xfId="5501"/>
    <cellStyle name="20% - Accent3 4 6 6 2" xfId="5502"/>
    <cellStyle name="20% - Accent3 4 6 6 3" xfId="5503"/>
    <cellStyle name="20% - Accent3 4 6 7" xfId="5504"/>
    <cellStyle name="20% - Accent3 4 6 7 2" xfId="5505"/>
    <cellStyle name="20% - Accent3 4 6 8" xfId="5506"/>
    <cellStyle name="20% - Accent3 4 6 9" xfId="5507"/>
    <cellStyle name="20% - Accent3 4 7" xfId="5508"/>
    <cellStyle name="20% - Accent3 4 7 2" xfId="5509"/>
    <cellStyle name="20% - Accent3 4 7 2 2" xfId="5510"/>
    <cellStyle name="20% - Accent3 4 7 2 2 2" xfId="5511"/>
    <cellStyle name="20% - Accent3 4 7 2 2 3" xfId="5512"/>
    <cellStyle name="20% - Accent3 4 7 2 3" xfId="5513"/>
    <cellStyle name="20% - Accent3 4 7 2 3 2" xfId="5514"/>
    <cellStyle name="20% - Accent3 4 7 2 3 3" xfId="5515"/>
    <cellStyle name="20% - Accent3 4 7 2 4" xfId="5516"/>
    <cellStyle name="20% - Accent3 4 7 2 4 2" xfId="5517"/>
    <cellStyle name="20% - Accent3 4 7 2 5" xfId="5518"/>
    <cellStyle name="20% - Accent3 4 7 2 6" xfId="5519"/>
    <cellStyle name="20% - Accent3 4 7 3" xfId="5520"/>
    <cellStyle name="20% - Accent3 4 7 3 2" xfId="5521"/>
    <cellStyle name="20% - Accent3 4 7 3 2 2" xfId="5522"/>
    <cellStyle name="20% - Accent3 4 7 3 2 3" xfId="5523"/>
    <cellStyle name="20% - Accent3 4 7 3 3" xfId="5524"/>
    <cellStyle name="20% - Accent3 4 7 3 3 2" xfId="5525"/>
    <cellStyle name="20% - Accent3 4 7 3 3 3" xfId="5526"/>
    <cellStyle name="20% - Accent3 4 7 3 4" xfId="5527"/>
    <cellStyle name="20% - Accent3 4 7 3 4 2" xfId="5528"/>
    <cellStyle name="20% - Accent3 4 7 3 5" xfId="5529"/>
    <cellStyle name="20% - Accent3 4 7 3 6" xfId="5530"/>
    <cellStyle name="20% - Accent3 4 7 4" xfId="5531"/>
    <cellStyle name="20% - Accent3 4 7 4 2" xfId="5532"/>
    <cellStyle name="20% - Accent3 4 7 4 2 2" xfId="5533"/>
    <cellStyle name="20% - Accent3 4 7 4 2 3" xfId="5534"/>
    <cellStyle name="20% - Accent3 4 7 4 3" xfId="5535"/>
    <cellStyle name="20% - Accent3 4 7 4 3 2" xfId="5536"/>
    <cellStyle name="20% - Accent3 4 7 4 4" xfId="5537"/>
    <cellStyle name="20% - Accent3 4 7 4 5" xfId="5538"/>
    <cellStyle name="20% - Accent3 4 7 5" xfId="5539"/>
    <cellStyle name="20% - Accent3 4 7 5 2" xfId="5540"/>
    <cellStyle name="20% - Accent3 4 7 5 3" xfId="5541"/>
    <cellStyle name="20% - Accent3 4 7 6" xfId="5542"/>
    <cellStyle name="20% - Accent3 4 7 6 2" xfId="5543"/>
    <cellStyle name="20% - Accent3 4 7 6 3" xfId="5544"/>
    <cellStyle name="20% - Accent3 4 7 7" xfId="5545"/>
    <cellStyle name="20% - Accent3 4 7 7 2" xfId="5546"/>
    <cellStyle name="20% - Accent3 4 7 8" xfId="5547"/>
    <cellStyle name="20% - Accent3 4 7 9" xfId="5548"/>
    <cellStyle name="20% - Accent3 4 8" xfId="5549"/>
    <cellStyle name="20% - Accent3 4 8 2" xfId="5550"/>
    <cellStyle name="20% - Accent3 4 8 2 2" xfId="5551"/>
    <cellStyle name="20% - Accent3 4 8 2 3" xfId="5552"/>
    <cellStyle name="20% - Accent3 4 8 3" xfId="5553"/>
    <cellStyle name="20% - Accent3 4 8 3 2" xfId="5554"/>
    <cellStyle name="20% - Accent3 4 8 3 3" xfId="5555"/>
    <cellStyle name="20% - Accent3 4 8 4" xfId="5556"/>
    <cellStyle name="20% - Accent3 4 8 4 2" xfId="5557"/>
    <cellStyle name="20% - Accent3 4 8 5" xfId="5558"/>
    <cellStyle name="20% - Accent3 4 8 6" xfId="5559"/>
    <cellStyle name="20% - Accent3 4 9" xfId="5560"/>
    <cellStyle name="20% - Accent3 4 9 2" xfId="5561"/>
    <cellStyle name="20% - Accent3 4 9 2 2" xfId="5562"/>
    <cellStyle name="20% - Accent3 4 9 2 3" xfId="5563"/>
    <cellStyle name="20% - Accent3 4 9 3" xfId="5564"/>
    <cellStyle name="20% - Accent3 4 9 3 2" xfId="5565"/>
    <cellStyle name="20% - Accent3 4 9 3 3" xfId="5566"/>
    <cellStyle name="20% - Accent3 4 9 4" xfId="5567"/>
    <cellStyle name="20% - Accent3 4 9 4 2" xfId="5568"/>
    <cellStyle name="20% - Accent3 4 9 5" xfId="5569"/>
    <cellStyle name="20% - Accent3 4 9 6" xfId="5570"/>
    <cellStyle name="20% - Accent3 5" xfId="5571"/>
    <cellStyle name="20% - Accent3 5 2" xfId="5572"/>
    <cellStyle name="20% - Accent3 5 2 2" xfId="5573"/>
    <cellStyle name="20% - Accent3 5 2 2 2" xfId="5574"/>
    <cellStyle name="20% - Accent3 5 2 2 2 2" xfId="5575"/>
    <cellStyle name="20% - Accent3 5 2 2 3" xfId="5576"/>
    <cellStyle name="20% - Accent3 5 2 3" xfId="5577"/>
    <cellStyle name="20% - Accent3 5 2 3 2" xfId="5578"/>
    <cellStyle name="20% - Accent3 5 2 4" xfId="5579"/>
    <cellStyle name="20% - Accent3 5 2 5" xfId="5580"/>
    <cellStyle name="20% - Accent3 5 3" xfId="5581"/>
    <cellStyle name="20% - Accent3 5 3 2" xfId="5582"/>
    <cellStyle name="20% - Accent3 5 3 2 2" xfId="5583"/>
    <cellStyle name="20% - Accent3 5 3 3" xfId="5584"/>
    <cellStyle name="20% - Accent3 5 4" xfId="5585"/>
    <cellStyle name="20% - Accent3 5 4 2" xfId="5586"/>
    <cellStyle name="20% - Accent3 5 5" xfId="5587"/>
    <cellStyle name="20% - Accent3 5 6" xfId="5588"/>
    <cellStyle name="20% - Accent3 6" xfId="5589"/>
    <cellStyle name="20% - Accent3 6 2" xfId="5590"/>
    <cellStyle name="20% - Accent3 6 2 2" xfId="5591"/>
    <cellStyle name="20% - Accent3 6 2 2 2" xfId="5592"/>
    <cellStyle name="20% - Accent3 6 2 3" xfId="5593"/>
    <cellStyle name="20% - Accent3 6 2 4" xfId="5594"/>
    <cellStyle name="20% - Accent3 6 2 5" xfId="5595"/>
    <cellStyle name="20% - Accent3 6 3" xfId="5596"/>
    <cellStyle name="20% - Accent3 6 3 2" xfId="5597"/>
    <cellStyle name="20% - Accent3 6 4" xfId="5598"/>
    <cellStyle name="20% - Accent3 6 5" xfId="5599"/>
    <cellStyle name="20% - Accent3 7" xfId="5600"/>
    <cellStyle name="20% - Accent3 7 2" xfId="5601"/>
    <cellStyle name="20% - Accent3 7 2 2" xfId="5602"/>
    <cellStyle name="20% - Accent3 7 2 2 2" xfId="5603"/>
    <cellStyle name="20% - Accent3 7 2 3" xfId="5604"/>
    <cellStyle name="20% - Accent3 7 3" xfId="5605"/>
    <cellStyle name="20% - Accent3 7 3 2" xfId="5606"/>
    <cellStyle name="20% - Accent3 7 4" xfId="5607"/>
    <cellStyle name="20% - Accent3 7 5" xfId="5608"/>
    <cellStyle name="20% - Accent3 8" xfId="5609"/>
    <cellStyle name="20% - Accent3 8 2" xfId="5610"/>
    <cellStyle name="20% - Accent3 8 2 2" xfId="5611"/>
    <cellStyle name="20% - Accent3 8 2 2 2" xfId="5612"/>
    <cellStyle name="20% - Accent3 8 2 3" xfId="5613"/>
    <cellStyle name="20% - Accent3 8 3" xfId="5614"/>
    <cellStyle name="20% - Accent3 8 3 2" xfId="5615"/>
    <cellStyle name="20% - Accent3 8 4" xfId="5616"/>
    <cellStyle name="20% - Accent3 8 5" xfId="5617"/>
    <cellStyle name="20% - Accent3 9" xfId="5618"/>
    <cellStyle name="20% - Accent3 9 2" xfId="5619"/>
    <cellStyle name="20% - Accent3 9 2 2" xfId="5620"/>
    <cellStyle name="20% - Accent3 9 3" xfId="5621"/>
    <cellStyle name="20% - Accent3 9 4" xfId="5622"/>
    <cellStyle name="20% - Accent4 10" xfId="5623"/>
    <cellStyle name="20% - Accent4 10 2" xfId="5624"/>
    <cellStyle name="20% - Accent4 10 2 2" xfId="5625"/>
    <cellStyle name="20% - Accent4 10 3" xfId="5626"/>
    <cellStyle name="20% - Accent4 10 4" xfId="5627"/>
    <cellStyle name="20% - Accent4 11" xfId="5628"/>
    <cellStyle name="20% - Accent4 11 2" xfId="5629"/>
    <cellStyle name="20% - Accent4 11 2 2" xfId="5630"/>
    <cellStyle name="20% - Accent4 11 3" xfId="5631"/>
    <cellStyle name="20% - Accent4 11 4" xfId="5632"/>
    <cellStyle name="20% - Accent4 12" xfId="5633"/>
    <cellStyle name="20% - Accent4 12 2" xfId="5634"/>
    <cellStyle name="20% - Accent4 12 2 2" xfId="5635"/>
    <cellStyle name="20% - Accent4 12 3" xfId="5636"/>
    <cellStyle name="20% - Accent4 12 4" xfId="5637"/>
    <cellStyle name="20% - Accent4 13" xfId="5638"/>
    <cellStyle name="20% - Accent4 13 2" xfId="5639"/>
    <cellStyle name="20% - Accent4 13 3" xfId="5640"/>
    <cellStyle name="20% - Accent4 14" xfId="5641"/>
    <cellStyle name="20% - Accent4 14 2" xfId="5642"/>
    <cellStyle name="20% - Accent4 15" xfId="5643"/>
    <cellStyle name="20% - Accent4 16" xfId="5644"/>
    <cellStyle name="20% - Accent4 17" xfId="5645"/>
    <cellStyle name="20% - Accent4 17 2" xfId="5646"/>
    <cellStyle name="20% - Accent4 18" xfId="5647"/>
    <cellStyle name="20% - Accent4 19" xfId="5648"/>
    <cellStyle name="20% - Accent4 2" xfId="5649"/>
    <cellStyle name="20% - Accent4 2 10" xfId="5650"/>
    <cellStyle name="20% - Accent4 2 11" xfId="5651"/>
    <cellStyle name="20% - Accent4 2 12" xfId="5652"/>
    <cellStyle name="20% - Accent4 2 13" xfId="5653"/>
    <cellStyle name="20% - Accent4 2 2" xfId="5654"/>
    <cellStyle name="20% - Accent4 2 2 10" xfId="5655"/>
    <cellStyle name="20% - Accent4 2 2 2" xfId="5656"/>
    <cellStyle name="20% - Accent4 2 2 2 2" xfId="5657"/>
    <cellStyle name="20% - Accent4 2 2 2 2 2" xfId="5658"/>
    <cellStyle name="20% - Accent4 2 2 2 2 2 2" xfId="5659"/>
    <cellStyle name="20% - Accent4 2 2 2 2 2 2 2" xfId="5660"/>
    <cellStyle name="20% - Accent4 2 2 2 2 2 3" xfId="5661"/>
    <cellStyle name="20% - Accent4 2 2 2 2 2 4" xfId="5662"/>
    <cellStyle name="20% - Accent4 2 2 2 2 3" xfId="5663"/>
    <cellStyle name="20% - Accent4 2 2 2 2 3 2" xfId="5664"/>
    <cellStyle name="20% - Accent4 2 2 2 2 4" xfId="5665"/>
    <cellStyle name="20% - Accent4 2 2 2 2 5" xfId="5666"/>
    <cellStyle name="20% - Accent4 2 2 2 2 6" xfId="5667"/>
    <cellStyle name="20% - Accent4 2 2 2 3" xfId="5668"/>
    <cellStyle name="20% - Accent4 2 2 2 3 2" xfId="5669"/>
    <cellStyle name="20% - Accent4 2 2 2 3 2 2" xfId="5670"/>
    <cellStyle name="20% - Accent4 2 2 2 3 3" xfId="5671"/>
    <cellStyle name="20% - Accent4 2 2 2 3 4" xfId="5672"/>
    <cellStyle name="20% - Accent4 2 2 2 4" xfId="5673"/>
    <cellStyle name="20% - Accent4 2 2 2 4 2" xfId="5674"/>
    <cellStyle name="20% - Accent4 2 2 2 5" xfId="5675"/>
    <cellStyle name="20% - Accent4 2 2 2 6" xfId="5676"/>
    <cellStyle name="20% - Accent4 2 2 2 7" xfId="5677"/>
    <cellStyle name="20% - Accent4 2 2 3" xfId="5678"/>
    <cellStyle name="20% - Accent4 2 2 3 2" xfId="5679"/>
    <cellStyle name="20% - Accent4 2 2 3 2 2" xfId="5680"/>
    <cellStyle name="20% - Accent4 2 2 3 2 2 2" xfId="5681"/>
    <cellStyle name="20% - Accent4 2 2 3 2 3" xfId="5682"/>
    <cellStyle name="20% - Accent4 2 2 3 2 4" xfId="5683"/>
    <cellStyle name="20% - Accent4 2 2 3 3" xfId="5684"/>
    <cellStyle name="20% - Accent4 2 2 3 3 2" xfId="5685"/>
    <cellStyle name="20% - Accent4 2 2 3 4" xfId="5686"/>
    <cellStyle name="20% - Accent4 2 2 3 5" xfId="5687"/>
    <cellStyle name="20% - Accent4 2 2 3 6" xfId="5688"/>
    <cellStyle name="20% - Accent4 2 2 4" xfId="5689"/>
    <cellStyle name="20% - Accent4 2 2 4 2" xfId="5690"/>
    <cellStyle name="20% - Accent4 2 2 4 2 2" xfId="5691"/>
    <cellStyle name="20% - Accent4 2 2 4 3" xfId="5692"/>
    <cellStyle name="20% - Accent4 2 2 4 4" xfId="5693"/>
    <cellStyle name="20% - Accent4 2 2 5" xfId="5694"/>
    <cellStyle name="20% - Accent4 2 2 5 2" xfId="5695"/>
    <cellStyle name="20% - Accent4 2 2 5 3" xfId="5696"/>
    <cellStyle name="20% - Accent4 2 2 6" xfId="5697"/>
    <cellStyle name="20% - Accent4 2 2 6 2" xfId="5698"/>
    <cellStyle name="20% - Accent4 2 2 7" xfId="5699"/>
    <cellStyle name="20% - Accent4 2 2 8" xfId="5700"/>
    <cellStyle name="20% - Accent4 2 2 9" xfId="5701"/>
    <cellStyle name="20% - Accent4 2 3" xfId="5702"/>
    <cellStyle name="20% - Accent4 2 3 2" xfId="5703"/>
    <cellStyle name="20% - Accent4 2 3 2 2" xfId="5704"/>
    <cellStyle name="20% - Accent4 2 3 2 2 2" xfId="5705"/>
    <cellStyle name="20% - Accent4 2 3 2 2 2 2" xfId="5706"/>
    <cellStyle name="20% - Accent4 2 3 2 2 2 3" xfId="5707"/>
    <cellStyle name="20% - Accent4 2 3 2 2 3" xfId="5708"/>
    <cellStyle name="20% - Accent4 2 3 2 2 4" xfId="5709"/>
    <cellStyle name="20% - Accent4 2 3 2 2 5" xfId="5710"/>
    <cellStyle name="20% - Accent4 2 3 2 3" xfId="5711"/>
    <cellStyle name="20% - Accent4 2 3 2 3 2" xfId="5712"/>
    <cellStyle name="20% - Accent4 2 3 2 3 3" xfId="5713"/>
    <cellStyle name="20% - Accent4 2 3 2 4" xfId="5714"/>
    <cellStyle name="20% - Accent4 2 3 2 5" xfId="5715"/>
    <cellStyle name="20% - Accent4 2 3 2 6" xfId="5716"/>
    <cellStyle name="20% - Accent4 2 3 3" xfId="5717"/>
    <cellStyle name="20% - Accent4 2 3 3 2" xfId="5718"/>
    <cellStyle name="20% - Accent4 2 3 3 2 2" xfId="5719"/>
    <cellStyle name="20% - Accent4 2 3 3 2 3" xfId="5720"/>
    <cellStyle name="20% - Accent4 2 3 3 3" xfId="5721"/>
    <cellStyle name="20% - Accent4 2 3 3 4" xfId="5722"/>
    <cellStyle name="20% - Accent4 2 3 3 5" xfId="5723"/>
    <cellStyle name="20% - Accent4 2 3 4" xfId="5724"/>
    <cellStyle name="20% - Accent4 2 3 4 2" xfId="5725"/>
    <cellStyle name="20% - Accent4 2 3 4 3" xfId="5726"/>
    <cellStyle name="20% - Accent4 2 3 5" xfId="5727"/>
    <cellStyle name="20% - Accent4 2 3 6" xfId="5728"/>
    <cellStyle name="20% - Accent4 2 3 7" xfId="5729"/>
    <cellStyle name="20% - Accent4 2 4" xfId="5730"/>
    <cellStyle name="20% - Accent4 2 4 2" xfId="5731"/>
    <cellStyle name="20% - Accent4 2 4 2 2" xfId="5732"/>
    <cellStyle name="20% - Accent4 2 4 2 2 2" xfId="5733"/>
    <cellStyle name="20% - Accent4 2 4 2 2 2 2" xfId="5734"/>
    <cellStyle name="20% - Accent4 2 4 2 2 3" xfId="5735"/>
    <cellStyle name="20% - Accent4 2 4 2 2 4" xfId="5736"/>
    <cellStyle name="20% - Accent4 2 4 2 3" xfId="5737"/>
    <cellStyle name="20% - Accent4 2 4 2 3 2" xfId="5738"/>
    <cellStyle name="20% - Accent4 2 4 2 4" xfId="5739"/>
    <cellStyle name="20% - Accent4 2 4 2 5" xfId="5740"/>
    <cellStyle name="20% - Accent4 2 4 3" xfId="5741"/>
    <cellStyle name="20% - Accent4 2 4 3 2" xfId="5742"/>
    <cellStyle name="20% - Accent4 2 4 3 2 2" xfId="5743"/>
    <cellStyle name="20% - Accent4 2 4 3 3" xfId="5744"/>
    <cellStyle name="20% - Accent4 2 4 3 4" xfId="5745"/>
    <cellStyle name="20% - Accent4 2 4 4" xfId="5746"/>
    <cellStyle name="20% - Accent4 2 4 4 2" xfId="5747"/>
    <cellStyle name="20% - Accent4 2 4 5" xfId="5748"/>
    <cellStyle name="20% - Accent4 2 4 6" xfId="5749"/>
    <cellStyle name="20% - Accent4 2 4 7" xfId="5750"/>
    <cellStyle name="20% - Accent4 2 5" xfId="5751"/>
    <cellStyle name="20% - Accent4 2 5 2" xfId="5752"/>
    <cellStyle name="20% - Accent4 2 5 2 2" xfId="5753"/>
    <cellStyle name="20% - Accent4 2 5 2 2 2" xfId="5754"/>
    <cellStyle name="20% - Accent4 2 5 2 3" xfId="5755"/>
    <cellStyle name="20% - Accent4 2 5 2 4" xfId="5756"/>
    <cellStyle name="20% - Accent4 2 5 3" xfId="5757"/>
    <cellStyle name="20% - Accent4 2 5 3 2" xfId="5758"/>
    <cellStyle name="20% - Accent4 2 5 4" xfId="5759"/>
    <cellStyle name="20% - Accent4 2 5 5" xfId="5760"/>
    <cellStyle name="20% - Accent4 2 5 6" xfId="5761"/>
    <cellStyle name="20% - Accent4 2 6" xfId="5762"/>
    <cellStyle name="20% - Accent4 2 6 2" xfId="5763"/>
    <cellStyle name="20% - Accent4 2 6 2 2" xfId="5764"/>
    <cellStyle name="20% - Accent4 2 6 3" xfId="5765"/>
    <cellStyle name="20% - Accent4 2 6 4" xfId="5766"/>
    <cellStyle name="20% - Accent4 2 6 5" xfId="5767"/>
    <cellStyle name="20% - Accent4 2 7" xfId="5768"/>
    <cellStyle name="20% - Accent4 2 7 2" xfId="5769"/>
    <cellStyle name="20% - Accent4 2 7 3" xfId="5770"/>
    <cellStyle name="20% - Accent4 2 7 4" xfId="5771"/>
    <cellStyle name="20% - Accent4 2 8" xfId="5772"/>
    <cellStyle name="20% - Accent4 2 8 2" xfId="5773"/>
    <cellStyle name="20% - Accent4 2 8 3" xfId="5774"/>
    <cellStyle name="20% - Accent4 2 9" xfId="5775"/>
    <cellStyle name="20% - Accent4 2 9 2" xfId="5776"/>
    <cellStyle name="20% - Accent4 20" xfId="5777"/>
    <cellStyle name="20% - Accent4 21" xfId="5778"/>
    <cellStyle name="20% - Accent4 22" xfId="5779"/>
    <cellStyle name="20% - Accent4 3" xfId="5780"/>
    <cellStyle name="20% - Accent4 3 2" xfId="5781"/>
    <cellStyle name="20% - Accent4 3 2 2" xfId="5782"/>
    <cellStyle name="20% - Accent4 3 2 2 2" xfId="5783"/>
    <cellStyle name="20% - Accent4 3 2 2 2 2" xfId="5784"/>
    <cellStyle name="20% - Accent4 3 2 2 2 2 2" xfId="5785"/>
    <cellStyle name="20% - Accent4 3 2 2 2 2 2 2" xfId="5786"/>
    <cellStyle name="20% - Accent4 3 2 2 2 2 3" xfId="5787"/>
    <cellStyle name="20% - Accent4 3 2 2 2 2 4" xfId="5788"/>
    <cellStyle name="20% - Accent4 3 2 2 2 3" xfId="5789"/>
    <cellStyle name="20% - Accent4 3 2 2 2 3 2" xfId="5790"/>
    <cellStyle name="20% - Accent4 3 2 2 2 4" xfId="5791"/>
    <cellStyle name="20% - Accent4 3 2 2 2 5" xfId="5792"/>
    <cellStyle name="20% - Accent4 3 2 2 2 6" xfId="5793"/>
    <cellStyle name="20% - Accent4 3 2 2 3" xfId="5794"/>
    <cellStyle name="20% - Accent4 3 2 2 3 2" xfId="5795"/>
    <cellStyle name="20% - Accent4 3 2 2 3 2 2" xfId="5796"/>
    <cellStyle name="20% - Accent4 3 2 2 3 3" xfId="5797"/>
    <cellStyle name="20% - Accent4 3 2 2 3 4" xfId="5798"/>
    <cellStyle name="20% - Accent4 3 2 2 4" xfId="5799"/>
    <cellStyle name="20% - Accent4 3 2 2 4 2" xfId="5800"/>
    <cellStyle name="20% - Accent4 3 2 2 5" xfId="5801"/>
    <cellStyle name="20% - Accent4 3 2 2 6" xfId="5802"/>
    <cellStyle name="20% - Accent4 3 2 2 7" xfId="5803"/>
    <cellStyle name="20% - Accent4 3 2 3" xfId="5804"/>
    <cellStyle name="20% - Accent4 3 2 3 2" xfId="5805"/>
    <cellStyle name="20% - Accent4 3 2 3 2 2" xfId="5806"/>
    <cellStyle name="20% - Accent4 3 2 3 2 2 2" xfId="5807"/>
    <cellStyle name="20% - Accent4 3 2 3 2 3" xfId="5808"/>
    <cellStyle name="20% - Accent4 3 2 3 2 4" xfId="5809"/>
    <cellStyle name="20% - Accent4 3 2 3 3" xfId="5810"/>
    <cellStyle name="20% - Accent4 3 2 3 3 2" xfId="5811"/>
    <cellStyle name="20% - Accent4 3 2 3 4" xfId="5812"/>
    <cellStyle name="20% - Accent4 3 2 3 5" xfId="5813"/>
    <cellStyle name="20% - Accent4 3 2 3 6" xfId="5814"/>
    <cellStyle name="20% - Accent4 3 2 4" xfId="5815"/>
    <cellStyle name="20% - Accent4 3 2 4 2" xfId="5816"/>
    <cellStyle name="20% - Accent4 3 2 4 2 2" xfId="5817"/>
    <cellStyle name="20% - Accent4 3 2 4 3" xfId="5818"/>
    <cellStyle name="20% - Accent4 3 2 4 4" xfId="5819"/>
    <cellStyle name="20% - Accent4 3 2 5" xfId="5820"/>
    <cellStyle name="20% - Accent4 3 2 5 2" xfId="5821"/>
    <cellStyle name="20% - Accent4 3 2 6" xfId="5822"/>
    <cellStyle name="20% - Accent4 3 2 7" xfId="5823"/>
    <cellStyle name="20% - Accent4 3 2 8" xfId="5824"/>
    <cellStyle name="20% - Accent4 3 2 9" xfId="5825"/>
    <cellStyle name="20% - Accent4 3 3" xfId="5826"/>
    <cellStyle name="20% - Accent4 3 3 2" xfId="5827"/>
    <cellStyle name="20% - Accent4 3 3 2 2" xfId="5828"/>
    <cellStyle name="20% - Accent4 3 3 2 2 2" xfId="5829"/>
    <cellStyle name="20% - Accent4 3 3 2 2 2 2" xfId="5830"/>
    <cellStyle name="20% - Accent4 3 3 2 2 2 3" xfId="5831"/>
    <cellStyle name="20% - Accent4 3 3 2 2 3" xfId="5832"/>
    <cellStyle name="20% - Accent4 3 3 2 2 4" xfId="5833"/>
    <cellStyle name="20% - Accent4 3 3 2 2 5" xfId="5834"/>
    <cellStyle name="20% - Accent4 3 3 2 3" xfId="5835"/>
    <cellStyle name="20% - Accent4 3 3 2 3 2" xfId="5836"/>
    <cellStyle name="20% - Accent4 3 3 2 3 3" xfId="5837"/>
    <cellStyle name="20% - Accent4 3 3 2 4" xfId="5838"/>
    <cellStyle name="20% - Accent4 3 3 2 5" xfId="5839"/>
    <cellStyle name="20% - Accent4 3 3 2 6" xfId="5840"/>
    <cellStyle name="20% - Accent4 3 3 3" xfId="5841"/>
    <cellStyle name="20% - Accent4 3 3 3 2" xfId="5842"/>
    <cellStyle name="20% - Accent4 3 3 3 2 2" xfId="5843"/>
    <cellStyle name="20% - Accent4 3 3 3 2 3" xfId="5844"/>
    <cellStyle name="20% - Accent4 3 3 3 3" xfId="5845"/>
    <cellStyle name="20% - Accent4 3 3 3 4" xfId="5846"/>
    <cellStyle name="20% - Accent4 3 3 3 5" xfId="5847"/>
    <cellStyle name="20% - Accent4 3 3 4" xfId="5848"/>
    <cellStyle name="20% - Accent4 3 3 4 2" xfId="5849"/>
    <cellStyle name="20% - Accent4 3 3 4 3" xfId="5850"/>
    <cellStyle name="20% - Accent4 3 3 4 4" xfId="5851"/>
    <cellStyle name="20% - Accent4 3 3 5" xfId="5852"/>
    <cellStyle name="20% - Accent4 3 3 5 2" xfId="5853"/>
    <cellStyle name="20% - Accent4 3 3 6" xfId="5854"/>
    <cellStyle name="20% - Accent4 3 3 7" xfId="5855"/>
    <cellStyle name="20% - Accent4 3 3 8" xfId="5856"/>
    <cellStyle name="20% - Accent4 3 3 9" xfId="5857"/>
    <cellStyle name="20% - Accent4 3 4" xfId="5858"/>
    <cellStyle name="20% - Accent4 3 4 2" xfId="5859"/>
    <cellStyle name="20% - Accent4 3 4 2 2" xfId="5860"/>
    <cellStyle name="20% - Accent4 3 4 2 2 2" xfId="5861"/>
    <cellStyle name="20% - Accent4 3 4 2 2 2 2" xfId="5862"/>
    <cellStyle name="20% - Accent4 3 4 2 2 3" xfId="5863"/>
    <cellStyle name="20% - Accent4 3 4 2 2 4" xfId="5864"/>
    <cellStyle name="20% - Accent4 3 4 2 3" xfId="5865"/>
    <cellStyle name="20% - Accent4 3 4 2 3 2" xfId="5866"/>
    <cellStyle name="20% - Accent4 3 4 2 4" xfId="5867"/>
    <cellStyle name="20% - Accent4 3 4 2 5" xfId="5868"/>
    <cellStyle name="20% - Accent4 3 4 3" xfId="5869"/>
    <cellStyle name="20% - Accent4 3 4 3 2" xfId="5870"/>
    <cellStyle name="20% - Accent4 3 4 3 2 2" xfId="5871"/>
    <cellStyle name="20% - Accent4 3 4 3 3" xfId="5872"/>
    <cellStyle name="20% - Accent4 3 4 3 4" xfId="5873"/>
    <cellStyle name="20% - Accent4 3 4 4" xfId="5874"/>
    <cellStyle name="20% - Accent4 3 4 4 2" xfId="5875"/>
    <cellStyle name="20% - Accent4 3 4 4 3" xfId="5876"/>
    <cellStyle name="20% - Accent4 3 4 4 4" xfId="5877"/>
    <cellStyle name="20% - Accent4 3 4 5" xfId="5878"/>
    <cellStyle name="20% - Accent4 3 4 5 2" xfId="5879"/>
    <cellStyle name="20% - Accent4 3 4 6" xfId="5880"/>
    <cellStyle name="20% - Accent4 3 4 7" xfId="5881"/>
    <cellStyle name="20% - Accent4 3 4 8" xfId="5882"/>
    <cellStyle name="20% - Accent4 3 4 9" xfId="5883"/>
    <cellStyle name="20% - Accent4 3 5" xfId="5884"/>
    <cellStyle name="20% - Accent4 3 5 2" xfId="5885"/>
    <cellStyle name="20% - Accent4 3 5 2 2" xfId="5886"/>
    <cellStyle name="20% - Accent4 3 5 2 2 2" xfId="5887"/>
    <cellStyle name="20% - Accent4 3 5 2 3" xfId="5888"/>
    <cellStyle name="20% - Accent4 3 5 2 4" xfId="5889"/>
    <cellStyle name="20% - Accent4 3 5 3" xfId="5890"/>
    <cellStyle name="20% - Accent4 3 5 3 2" xfId="5891"/>
    <cellStyle name="20% - Accent4 3 5 4" xfId="5892"/>
    <cellStyle name="20% - Accent4 3 5 5" xfId="5893"/>
    <cellStyle name="20% - Accent4 3 6" xfId="5894"/>
    <cellStyle name="20% - Accent4 3 6 2" xfId="5895"/>
    <cellStyle name="20% - Accent4 3 6 2 2" xfId="5896"/>
    <cellStyle name="20% - Accent4 3 6 3" xfId="5897"/>
    <cellStyle name="20% - Accent4 3 6 4" xfId="5898"/>
    <cellStyle name="20% - Accent4 3 7" xfId="5899"/>
    <cellStyle name="20% - Accent4 3 7 2" xfId="5900"/>
    <cellStyle name="20% - Accent4 3 7 3" xfId="5901"/>
    <cellStyle name="20% - Accent4 3 7 4" xfId="5902"/>
    <cellStyle name="20% - Accent4 3 8" xfId="5903"/>
    <cellStyle name="20% - Accent4 3 9" xfId="5904"/>
    <cellStyle name="20% - Accent4 4" xfId="5905"/>
    <cellStyle name="20% - Accent4 4 10" xfId="5906"/>
    <cellStyle name="20% - Accent4 4 10 2" xfId="5907"/>
    <cellStyle name="20% - Accent4 4 10 2 2" xfId="5908"/>
    <cellStyle name="20% - Accent4 4 10 2 3" xfId="5909"/>
    <cellStyle name="20% - Accent4 4 10 3" xfId="5910"/>
    <cellStyle name="20% - Accent4 4 10 3 2" xfId="5911"/>
    <cellStyle name="20% - Accent4 4 10 4" xfId="5912"/>
    <cellStyle name="20% - Accent4 4 10 5" xfId="5913"/>
    <cellStyle name="20% - Accent4 4 11" xfId="5914"/>
    <cellStyle name="20% - Accent4 4 11 2" xfId="5915"/>
    <cellStyle name="20% - Accent4 4 11 3" xfId="5916"/>
    <cellStyle name="20% - Accent4 4 12" xfId="5917"/>
    <cellStyle name="20% - Accent4 4 12 2" xfId="5918"/>
    <cellStyle name="20% - Accent4 4 12 3" xfId="5919"/>
    <cellStyle name="20% - Accent4 4 13" xfId="5920"/>
    <cellStyle name="20% - Accent4 4 13 2" xfId="5921"/>
    <cellStyle name="20% - Accent4 4 14" xfId="5922"/>
    <cellStyle name="20% - Accent4 4 15" xfId="5923"/>
    <cellStyle name="20% - Accent4 4 16" xfId="5924"/>
    <cellStyle name="20% - Accent4 4 2" xfId="5925"/>
    <cellStyle name="20% - Accent4 4 2 10" xfId="5926"/>
    <cellStyle name="20% - Accent4 4 2 10 2" xfId="5927"/>
    <cellStyle name="20% - Accent4 4 2 10 3" xfId="5928"/>
    <cellStyle name="20% - Accent4 4 2 11" xfId="5929"/>
    <cellStyle name="20% - Accent4 4 2 11 2" xfId="5930"/>
    <cellStyle name="20% - Accent4 4 2 11 3" xfId="5931"/>
    <cellStyle name="20% - Accent4 4 2 12" xfId="5932"/>
    <cellStyle name="20% - Accent4 4 2 12 2" xfId="5933"/>
    <cellStyle name="20% - Accent4 4 2 13" xfId="5934"/>
    <cellStyle name="20% - Accent4 4 2 14" xfId="5935"/>
    <cellStyle name="20% - Accent4 4 2 15" xfId="5936"/>
    <cellStyle name="20% - Accent4 4 2 2" xfId="5937"/>
    <cellStyle name="20% - Accent4 4 2 2 10" xfId="5938"/>
    <cellStyle name="20% - Accent4 4 2 2 10 2" xfId="5939"/>
    <cellStyle name="20% - Accent4 4 2 2 10 3" xfId="5940"/>
    <cellStyle name="20% - Accent4 4 2 2 11" xfId="5941"/>
    <cellStyle name="20% - Accent4 4 2 2 11 2" xfId="5942"/>
    <cellStyle name="20% - Accent4 4 2 2 12" xfId="5943"/>
    <cellStyle name="20% - Accent4 4 2 2 13" xfId="5944"/>
    <cellStyle name="20% - Accent4 4 2 2 2" xfId="5945"/>
    <cellStyle name="20% - Accent4 4 2 2 2 10" xfId="5946"/>
    <cellStyle name="20% - Accent4 4 2 2 2 10 2" xfId="5947"/>
    <cellStyle name="20% - Accent4 4 2 2 2 11" xfId="5948"/>
    <cellStyle name="20% - Accent4 4 2 2 2 12" xfId="5949"/>
    <cellStyle name="20% - Accent4 4 2 2 2 2" xfId="5950"/>
    <cellStyle name="20% - Accent4 4 2 2 2 2 10" xfId="5951"/>
    <cellStyle name="20% - Accent4 4 2 2 2 2 2" xfId="5952"/>
    <cellStyle name="20% - Accent4 4 2 2 2 2 2 2" xfId="5953"/>
    <cellStyle name="20% - Accent4 4 2 2 2 2 2 2 2" xfId="5954"/>
    <cellStyle name="20% - Accent4 4 2 2 2 2 2 2 2 2" xfId="5955"/>
    <cellStyle name="20% - Accent4 4 2 2 2 2 2 2 2 3" xfId="5956"/>
    <cellStyle name="20% - Accent4 4 2 2 2 2 2 2 3" xfId="5957"/>
    <cellStyle name="20% - Accent4 4 2 2 2 2 2 2 3 2" xfId="5958"/>
    <cellStyle name="20% - Accent4 4 2 2 2 2 2 2 3 3" xfId="5959"/>
    <cellStyle name="20% - Accent4 4 2 2 2 2 2 2 4" xfId="5960"/>
    <cellStyle name="20% - Accent4 4 2 2 2 2 2 2 4 2" xfId="5961"/>
    <cellStyle name="20% - Accent4 4 2 2 2 2 2 2 5" xfId="5962"/>
    <cellStyle name="20% - Accent4 4 2 2 2 2 2 2 6" xfId="5963"/>
    <cellStyle name="20% - Accent4 4 2 2 2 2 2 3" xfId="5964"/>
    <cellStyle name="20% - Accent4 4 2 2 2 2 2 3 2" xfId="5965"/>
    <cellStyle name="20% - Accent4 4 2 2 2 2 2 3 2 2" xfId="5966"/>
    <cellStyle name="20% - Accent4 4 2 2 2 2 2 3 2 3" xfId="5967"/>
    <cellStyle name="20% - Accent4 4 2 2 2 2 2 3 3" xfId="5968"/>
    <cellStyle name="20% - Accent4 4 2 2 2 2 2 3 3 2" xfId="5969"/>
    <cellStyle name="20% - Accent4 4 2 2 2 2 2 3 3 3" xfId="5970"/>
    <cellStyle name="20% - Accent4 4 2 2 2 2 2 3 4" xfId="5971"/>
    <cellStyle name="20% - Accent4 4 2 2 2 2 2 3 4 2" xfId="5972"/>
    <cellStyle name="20% - Accent4 4 2 2 2 2 2 3 5" xfId="5973"/>
    <cellStyle name="20% - Accent4 4 2 2 2 2 2 3 6" xfId="5974"/>
    <cellStyle name="20% - Accent4 4 2 2 2 2 2 4" xfId="5975"/>
    <cellStyle name="20% - Accent4 4 2 2 2 2 2 4 2" xfId="5976"/>
    <cellStyle name="20% - Accent4 4 2 2 2 2 2 4 2 2" xfId="5977"/>
    <cellStyle name="20% - Accent4 4 2 2 2 2 2 4 2 3" xfId="5978"/>
    <cellStyle name="20% - Accent4 4 2 2 2 2 2 4 3" xfId="5979"/>
    <cellStyle name="20% - Accent4 4 2 2 2 2 2 4 3 2" xfId="5980"/>
    <cellStyle name="20% - Accent4 4 2 2 2 2 2 4 4" xfId="5981"/>
    <cellStyle name="20% - Accent4 4 2 2 2 2 2 4 5" xfId="5982"/>
    <cellStyle name="20% - Accent4 4 2 2 2 2 2 5" xfId="5983"/>
    <cellStyle name="20% - Accent4 4 2 2 2 2 2 5 2" xfId="5984"/>
    <cellStyle name="20% - Accent4 4 2 2 2 2 2 5 3" xfId="5985"/>
    <cellStyle name="20% - Accent4 4 2 2 2 2 2 6" xfId="5986"/>
    <cellStyle name="20% - Accent4 4 2 2 2 2 2 6 2" xfId="5987"/>
    <cellStyle name="20% - Accent4 4 2 2 2 2 2 6 3" xfId="5988"/>
    <cellStyle name="20% - Accent4 4 2 2 2 2 2 7" xfId="5989"/>
    <cellStyle name="20% - Accent4 4 2 2 2 2 2 7 2" xfId="5990"/>
    <cellStyle name="20% - Accent4 4 2 2 2 2 2 8" xfId="5991"/>
    <cellStyle name="20% - Accent4 4 2 2 2 2 2 9" xfId="5992"/>
    <cellStyle name="20% - Accent4 4 2 2 2 2 3" xfId="5993"/>
    <cellStyle name="20% - Accent4 4 2 2 2 2 3 2" xfId="5994"/>
    <cellStyle name="20% - Accent4 4 2 2 2 2 3 2 2" xfId="5995"/>
    <cellStyle name="20% - Accent4 4 2 2 2 2 3 2 3" xfId="5996"/>
    <cellStyle name="20% - Accent4 4 2 2 2 2 3 3" xfId="5997"/>
    <cellStyle name="20% - Accent4 4 2 2 2 2 3 3 2" xfId="5998"/>
    <cellStyle name="20% - Accent4 4 2 2 2 2 3 3 3" xfId="5999"/>
    <cellStyle name="20% - Accent4 4 2 2 2 2 3 4" xfId="6000"/>
    <cellStyle name="20% - Accent4 4 2 2 2 2 3 4 2" xfId="6001"/>
    <cellStyle name="20% - Accent4 4 2 2 2 2 3 5" xfId="6002"/>
    <cellStyle name="20% - Accent4 4 2 2 2 2 3 6" xfId="6003"/>
    <cellStyle name="20% - Accent4 4 2 2 2 2 4" xfId="6004"/>
    <cellStyle name="20% - Accent4 4 2 2 2 2 4 2" xfId="6005"/>
    <cellStyle name="20% - Accent4 4 2 2 2 2 4 2 2" xfId="6006"/>
    <cellStyle name="20% - Accent4 4 2 2 2 2 4 2 3" xfId="6007"/>
    <cellStyle name="20% - Accent4 4 2 2 2 2 4 3" xfId="6008"/>
    <cellStyle name="20% - Accent4 4 2 2 2 2 4 3 2" xfId="6009"/>
    <cellStyle name="20% - Accent4 4 2 2 2 2 4 3 3" xfId="6010"/>
    <cellStyle name="20% - Accent4 4 2 2 2 2 4 4" xfId="6011"/>
    <cellStyle name="20% - Accent4 4 2 2 2 2 4 4 2" xfId="6012"/>
    <cellStyle name="20% - Accent4 4 2 2 2 2 4 5" xfId="6013"/>
    <cellStyle name="20% - Accent4 4 2 2 2 2 4 6" xfId="6014"/>
    <cellStyle name="20% - Accent4 4 2 2 2 2 5" xfId="6015"/>
    <cellStyle name="20% - Accent4 4 2 2 2 2 5 2" xfId="6016"/>
    <cellStyle name="20% - Accent4 4 2 2 2 2 5 2 2" xfId="6017"/>
    <cellStyle name="20% - Accent4 4 2 2 2 2 5 2 3" xfId="6018"/>
    <cellStyle name="20% - Accent4 4 2 2 2 2 5 3" xfId="6019"/>
    <cellStyle name="20% - Accent4 4 2 2 2 2 5 3 2" xfId="6020"/>
    <cellStyle name="20% - Accent4 4 2 2 2 2 5 4" xfId="6021"/>
    <cellStyle name="20% - Accent4 4 2 2 2 2 5 5" xfId="6022"/>
    <cellStyle name="20% - Accent4 4 2 2 2 2 6" xfId="6023"/>
    <cellStyle name="20% - Accent4 4 2 2 2 2 6 2" xfId="6024"/>
    <cellStyle name="20% - Accent4 4 2 2 2 2 6 3" xfId="6025"/>
    <cellStyle name="20% - Accent4 4 2 2 2 2 7" xfId="6026"/>
    <cellStyle name="20% - Accent4 4 2 2 2 2 7 2" xfId="6027"/>
    <cellStyle name="20% - Accent4 4 2 2 2 2 7 3" xfId="6028"/>
    <cellStyle name="20% - Accent4 4 2 2 2 2 8" xfId="6029"/>
    <cellStyle name="20% - Accent4 4 2 2 2 2 8 2" xfId="6030"/>
    <cellStyle name="20% - Accent4 4 2 2 2 2 9" xfId="6031"/>
    <cellStyle name="20% - Accent4 4 2 2 2 3" xfId="6032"/>
    <cellStyle name="20% - Accent4 4 2 2 2 3 2" xfId="6033"/>
    <cellStyle name="20% - Accent4 4 2 2 2 3 2 2" xfId="6034"/>
    <cellStyle name="20% - Accent4 4 2 2 2 3 2 2 2" xfId="6035"/>
    <cellStyle name="20% - Accent4 4 2 2 2 3 2 2 3" xfId="6036"/>
    <cellStyle name="20% - Accent4 4 2 2 2 3 2 3" xfId="6037"/>
    <cellStyle name="20% - Accent4 4 2 2 2 3 2 3 2" xfId="6038"/>
    <cellStyle name="20% - Accent4 4 2 2 2 3 2 3 3" xfId="6039"/>
    <cellStyle name="20% - Accent4 4 2 2 2 3 2 4" xfId="6040"/>
    <cellStyle name="20% - Accent4 4 2 2 2 3 2 4 2" xfId="6041"/>
    <cellStyle name="20% - Accent4 4 2 2 2 3 2 5" xfId="6042"/>
    <cellStyle name="20% - Accent4 4 2 2 2 3 2 6" xfId="6043"/>
    <cellStyle name="20% - Accent4 4 2 2 2 3 3" xfId="6044"/>
    <cellStyle name="20% - Accent4 4 2 2 2 3 3 2" xfId="6045"/>
    <cellStyle name="20% - Accent4 4 2 2 2 3 3 2 2" xfId="6046"/>
    <cellStyle name="20% - Accent4 4 2 2 2 3 3 2 3" xfId="6047"/>
    <cellStyle name="20% - Accent4 4 2 2 2 3 3 3" xfId="6048"/>
    <cellStyle name="20% - Accent4 4 2 2 2 3 3 3 2" xfId="6049"/>
    <cellStyle name="20% - Accent4 4 2 2 2 3 3 3 3" xfId="6050"/>
    <cellStyle name="20% - Accent4 4 2 2 2 3 3 4" xfId="6051"/>
    <cellStyle name="20% - Accent4 4 2 2 2 3 3 4 2" xfId="6052"/>
    <cellStyle name="20% - Accent4 4 2 2 2 3 3 5" xfId="6053"/>
    <cellStyle name="20% - Accent4 4 2 2 2 3 3 6" xfId="6054"/>
    <cellStyle name="20% - Accent4 4 2 2 2 3 4" xfId="6055"/>
    <cellStyle name="20% - Accent4 4 2 2 2 3 4 2" xfId="6056"/>
    <cellStyle name="20% - Accent4 4 2 2 2 3 4 2 2" xfId="6057"/>
    <cellStyle name="20% - Accent4 4 2 2 2 3 4 2 3" xfId="6058"/>
    <cellStyle name="20% - Accent4 4 2 2 2 3 4 3" xfId="6059"/>
    <cellStyle name="20% - Accent4 4 2 2 2 3 4 3 2" xfId="6060"/>
    <cellStyle name="20% - Accent4 4 2 2 2 3 4 4" xfId="6061"/>
    <cellStyle name="20% - Accent4 4 2 2 2 3 4 5" xfId="6062"/>
    <cellStyle name="20% - Accent4 4 2 2 2 3 5" xfId="6063"/>
    <cellStyle name="20% - Accent4 4 2 2 2 3 5 2" xfId="6064"/>
    <cellStyle name="20% - Accent4 4 2 2 2 3 5 3" xfId="6065"/>
    <cellStyle name="20% - Accent4 4 2 2 2 3 6" xfId="6066"/>
    <cellStyle name="20% - Accent4 4 2 2 2 3 6 2" xfId="6067"/>
    <cellStyle name="20% - Accent4 4 2 2 2 3 6 3" xfId="6068"/>
    <cellStyle name="20% - Accent4 4 2 2 2 3 7" xfId="6069"/>
    <cellStyle name="20% - Accent4 4 2 2 2 3 7 2" xfId="6070"/>
    <cellStyle name="20% - Accent4 4 2 2 2 3 8" xfId="6071"/>
    <cellStyle name="20% - Accent4 4 2 2 2 3 9" xfId="6072"/>
    <cellStyle name="20% - Accent4 4 2 2 2 4" xfId="6073"/>
    <cellStyle name="20% - Accent4 4 2 2 2 4 2" xfId="6074"/>
    <cellStyle name="20% - Accent4 4 2 2 2 4 2 2" xfId="6075"/>
    <cellStyle name="20% - Accent4 4 2 2 2 4 2 2 2" xfId="6076"/>
    <cellStyle name="20% - Accent4 4 2 2 2 4 2 2 3" xfId="6077"/>
    <cellStyle name="20% - Accent4 4 2 2 2 4 2 3" xfId="6078"/>
    <cellStyle name="20% - Accent4 4 2 2 2 4 2 3 2" xfId="6079"/>
    <cellStyle name="20% - Accent4 4 2 2 2 4 2 3 3" xfId="6080"/>
    <cellStyle name="20% - Accent4 4 2 2 2 4 2 4" xfId="6081"/>
    <cellStyle name="20% - Accent4 4 2 2 2 4 2 4 2" xfId="6082"/>
    <cellStyle name="20% - Accent4 4 2 2 2 4 2 5" xfId="6083"/>
    <cellStyle name="20% - Accent4 4 2 2 2 4 2 6" xfId="6084"/>
    <cellStyle name="20% - Accent4 4 2 2 2 4 3" xfId="6085"/>
    <cellStyle name="20% - Accent4 4 2 2 2 4 3 2" xfId="6086"/>
    <cellStyle name="20% - Accent4 4 2 2 2 4 3 2 2" xfId="6087"/>
    <cellStyle name="20% - Accent4 4 2 2 2 4 3 2 3" xfId="6088"/>
    <cellStyle name="20% - Accent4 4 2 2 2 4 3 3" xfId="6089"/>
    <cellStyle name="20% - Accent4 4 2 2 2 4 3 3 2" xfId="6090"/>
    <cellStyle name="20% - Accent4 4 2 2 2 4 3 3 3" xfId="6091"/>
    <cellStyle name="20% - Accent4 4 2 2 2 4 3 4" xfId="6092"/>
    <cellStyle name="20% - Accent4 4 2 2 2 4 3 4 2" xfId="6093"/>
    <cellStyle name="20% - Accent4 4 2 2 2 4 3 5" xfId="6094"/>
    <cellStyle name="20% - Accent4 4 2 2 2 4 3 6" xfId="6095"/>
    <cellStyle name="20% - Accent4 4 2 2 2 4 4" xfId="6096"/>
    <cellStyle name="20% - Accent4 4 2 2 2 4 4 2" xfId="6097"/>
    <cellStyle name="20% - Accent4 4 2 2 2 4 4 2 2" xfId="6098"/>
    <cellStyle name="20% - Accent4 4 2 2 2 4 4 2 3" xfId="6099"/>
    <cellStyle name="20% - Accent4 4 2 2 2 4 4 3" xfId="6100"/>
    <cellStyle name="20% - Accent4 4 2 2 2 4 4 3 2" xfId="6101"/>
    <cellStyle name="20% - Accent4 4 2 2 2 4 4 4" xfId="6102"/>
    <cellStyle name="20% - Accent4 4 2 2 2 4 4 5" xfId="6103"/>
    <cellStyle name="20% - Accent4 4 2 2 2 4 5" xfId="6104"/>
    <cellStyle name="20% - Accent4 4 2 2 2 4 5 2" xfId="6105"/>
    <cellStyle name="20% - Accent4 4 2 2 2 4 5 3" xfId="6106"/>
    <cellStyle name="20% - Accent4 4 2 2 2 4 6" xfId="6107"/>
    <cellStyle name="20% - Accent4 4 2 2 2 4 6 2" xfId="6108"/>
    <cellStyle name="20% - Accent4 4 2 2 2 4 6 3" xfId="6109"/>
    <cellStyle name="20% - Accent4 4 2 2 2 4 7" xfId="6110"/>
    <cellStyle name="20% - Accent4 4 2 2 2 4 7 2" xfId="6111"/>
    <cellStyle name="20% - Accent4 4 2 2 2 4 8" xfId="6112"/>
    <cellStyle name="20% - Accent4 4 2 2 2 4 9" xfId="6113"/>
    <cellStyle name="20% - Accent4 4 2 2 2 5" xfId="6114"/>
    <cellStyle name="20% - Accent4 4 2 2 2 5 2" xfId="6115"/>
    <cellStyle name="20% - Accent4 4 2 2 2 5 2 2" xfId="6116"/>
    <cellStyle name="20% - Accent4 4 2 2 2 5 2 3" xfId="6117"/>
    <cellStyle name="20% - Accent4 4 2 2 2 5 3" xfId="6118"/>
    <cellStyle name="20% - Accent4 4 2 2 2 5 3 2" xfId="6119"/>
    <cellStyle name="20% - Accent4 4 2 2 2 5 3 3" xfId="6120"/>
    <cellStyle name="20% - Accent4 4 2 2 2 5 4" xfId="6121"/>
    <cellStyle name="20% - Accent4 4 2 2 2 5 4 2" xfId="6122"/>
    <cellStyle name="20% - Accent4 4 2 2 2 5 5" xfId="6123"/>
    <cellStyle name="20% - Accent4 4 2 2 2 5 6" xfId="6124"/>
    <cellStyle name="20% - Accent4 4 2 2 2 6" xfId="6125"/>
    <cellStyle name="20% - Accent4 4 2 2 2 6 2" xfId="6126"/>
    <cellStyle name="20% - Accent4 4 2 2 2 6 2 2" xfId="6127"/>
    <cellStyle name="20% - Accent4 4 2 2 2 6 2 3" xfId="6128"/>
    <cellStyle name="20% - Accent4 4 2 2 2 6 3" xfId="6129"/>
    <cellStyle name="20% - Accent4 4 2 2 2 6 3 2" xfId="6130"/>
    <cellStyle name="20% - Accent4 4 2 2 2 6 3 3" xfId="6131"/>
    <cellStyle name="20% - Accent4 4 2 2 2 6 4" xfId="6132"/>
    <cellStyle name="20% - Accent4 4 2 2 2 6 4 2" xfId="6133"/>
    <cellStyle name="20% - Accent4 4 2 2 2 6 5" xfId="6134"/>
    <cellStyle name="20% - Accent4 4 2 2 2 6 6" xfId="6135"/>
    <cellStyle name="20% - Accent4 4 2 2 2 7" xfId="6136"/>
    <cellStyle name="20% - Accent4 4 2 2 2 7 2" xfId="6137"/>
    <cellStyle name="20% - Accent4 4 2 2 2 7 2 2" xfId="6138"/>
    <cellStyle name="20% - Accent4 4 2 2 2 7 2 3" xfId="6139"/>
    <cellStyle name="20% - Accent4 4 2 2 2 7 3" xfId="6140"/>
    <cellStyle name="20% - Accent4 4 2 2 2 7 3 2" xfId="6141"/>
    <cellStyle name="20% - Accent4 4 2 2 2 7 4" xfId="6142"/>
    <cellStyle name="20% - Accent4 4 2 2 2 7 5" xfId="6143"/>
    <cellStyle name="20% - Accent4 4 2 2 2 8" xfId="6144"/>
    <cellStyle name="20% - Accent4 4 2 2 2 8 2" xfId="6145"/>
    <cellStyle name="20% - Accent4 4 2 2 2 8 3" xfId="6146"/>
    <cellStyle name="20% - Accent4 4 2 2 2 9" xfId="6147"/>
    <cellStyle name="20% - Accent4 4 2 2 2 9 2" xfId="6148"/>
    <cellStyle name="20% - Accent4 4 2 2 2 9 3" xfId="6149"/>
    <cellStyle name="20% - Accent4 4 2 2 3" xfId="6150"/>
    <cellStyle name="20% - Accent4 4 2 2 3 10" xfId="6151"/>
    <cellStyle name="20% - Accent4 4 2 2 3 2" xfId="6152"/>
    <cellStyle name="20% - Accent4 4 2 2 3 2 2" xfId="6153"/>
    <cellStyle name="20% - Accent4 4 2 2 3 2 2 2" xfId="6154"/>
    <cellStyle name="20% - Accent4 4 2 2 3 2 2 2 2" xfId="6155"/>
    <cellStyle name="20% - Accent4 4 2 2 3 2 2 2 3" xfId="6156"/>
    <cellStyle name="20% - Accent4 4 2 2 3 2 2 3" xfId="6157"/>
    <cellStyle name="20% - Accent4 4 2 2 3 2 2 3 2" xfId="6158"/>
    <cellStyle name="20% - Accent4 4 2 2 3 2 2 3 3" xfId="6159"/>
    <cellStyle name="20% - Accent4 4 2 2 3 2 2 4" xfId="6160"/>
    <cellStyle name="20% - Accent4 4 2 2 3 2 2 4 2" xfId="6161"/>
    <cellStyle name="20% - Accent4 4 2 2 3 2 2 5" xfId="6162"/>
    <cellStyle name="20% - Accent4 4 2 2 3 2 2 6" xfId="6163"/>
    <cellStyle name="20% - Accent4 4 2 2 3 2 3" xfId="6164"/>
    <cellStyle name="20% - Accent4 4 2 2 3 2 3 2" xfId="6165"/>
    <cellStyle name="20% - Accent4 4 2 2 3 2 3 2 2" xfId="6166"/>
    <cellStyle name="20% - Accent4 4 2 2 3 2 3 2 3" xfId="6167"/>
    <cellStyle name="20% - Accent4 4 2 2 3 2 3 3" xfId="6168"/>
    <cellStyle name="20% - Accent4 4 2 2 3 2 3 3 2" xfId="6169"/>
    <cellStyle name="20% - Accent4 4 2 2 3 2 3 3 3" xfId="6170"/>
    <cellStyle name="20% - Accent4 4 2 2 3 2 3 4" xfId="6171"/>
    <cellStyle name="20% - Accent4 4 2 2 3 2 3 4 2" xfId="6172"/>
    <cellStyle name="20% - Accent4 4 2 2 3 2 3 5" xfId="6173"/>
    <cellStyle name="20% - Accent4 4 2 2 3 2 3 6" xfId="6174"/>
    <cellStyle name="20% - Accent4 4 2 2 3 2 4" xfId="6175"/>
    <cellStyle name="20% - Accent4 4 2 2 3 2 4 2" xfId="6176"/>
    <cellStyle name="20% - Accent4 4 2 2 3 2 4 2 2" xfId="6177"/>
    <cellStyle name="20% - Accent4 4 2 2 3 2 4 2 3" xfId="6178"/>
    <cellStyle name="20% - Accent4 4 2 2 3 2 4 3" xfId="6179"/>
    <cellStyle name="20% - Accent4 4 2 2 3 2 4 3 2" xfId="6180"/>
    <cellStyle name="20% - Accent4 4 2 2 3 2 4 4" xfId="6181"/>
    <cellStyle name="20% - Accent4 4 2 2 3 2 4 5" xfId="6182"/>
    <cellStyle name="20% - Accent4 4 2 2 3 2 5" xfId="6183"/>
    <cellStyle name="20% - Accent4 4 2 2 3 2 5 2" xfId="6184"/>
    <cellStyle name="20% - Accent4 4 2 2 3 2 5 3" xfId="6185"/>
    <cellStyle name="20% - Accent4 4 2 2 3 2 6" xfId="6186"/>
    <cellStyle name="20% - Accent4 4 2 2 3 2 6 2" xfId="6187"/>
    <cellStyle name="20% - Accent4 4 2 2 3 2 6 3" xfId="6188"/>
    <cellStyle name="20% - Accent4 4 2 2 3 2 7" xfId="6189"/>
    <cellStyle name="20% - Accent4 4 2 2 3 2 7 2" xfId="6190"/>
    <cellStyle name="20% - Accent4 4 2 2 3 2 8" xfId="6191"/>
    <cellStyle name="20% - Accent4 4 2 2 3 2 9" xfId="6192"/>
    <cellStyle name="20% - Accent4 4 2 2 3 3" xfId="6193"/>
    <cellStyle name="20% - Accent4 4 2 2 3 3 2" xfId="6194"/>
    <cellStyle name="20% - Accent4 4 2 2 3 3 2 2" xfId="6195"/>
    <cellStyle name="20% - Accent4 4 2 2 3 3 2 3" xfId="6196"/>
    <cellStyle name="20% - Accent4 4 2 2 3 3 3" xfId="6197"/>
    <cellStyle name="20% - Accent4 4 2 2 3 3 3 2" xfId="6198"/>
    <cellStyle name="20% - Accent4 4 2 2 3 3 3 3" xfId="6199"/>
    <cellStyle name="20% - Accent4 4 2 2 3 3 4" xfId="6200"/>
    <cellStyle name="20% - Accent4 4 2 2 3 3 4 2" xfId="6201"/>
    <cellStyle name="20% - Accent4 4 2 2 3 3 5" xfId="6202"/>
    <cellStyle name="20% - Accent4 4 2 2 3 3 6" xfId="6203"/>
    <cellStyle name="20% - Accent4 4 2 2 3 4" xfId="6204"/>
    <cellStyle name="20% - Accent4 4 2 2 3 4 2" xfId="6205"/>
    <cellStyle name="20% - Accent4 4 2 2 3 4 2 2" xfId="6206"/>
    <cellStyle name="20% - Accent4 4 2 2 3 4 2 3" xfId="6207"/>
    <cellStyle name="20% - Accent4 4 2 2 3 4 3" xfId="6208"/>
    <cellStyle name="20% - Accent4 4 2 2 3 4 3 2" xfId="6209"/>
    <cellStyle name="20% - Accent4 4 2 2 3 4 3 3" xfId="6210"/>
    <cellStyle name="20% - Accent4 4 2 2 3 4 4" xfId="6211"/>
    <cellStyle name="20% - Accent4 4 2 2 3 4 4 2" xfId="6212"/>
    <cellStyle name="20% - Accent4 4 2 2 3 4 5" xfId="6213"/>
    <cellStyle name="20% - Accent4 4 2 2 3 4 6" xfId="6214"/>
    <cellStyle name="20% - Accent4 4 2 2 3 5" xfId="6215"/>
    <cellStyle name="20% - Accent4 4 2 2 3 5 2" xfId="6216"/>
    <cellStyle name="20% - Accent4 4 2 2 3 5 2 2" xfId="6217"/>
    <cellStyle name="20% - Accent4 4 2 2 3 5 2 3" xfId="6218"/>
    <cellStyle name="20% - Accent4 4 2 2 3 5 3" xfId="6219"/>
    <cellStyle name="20% - Accent4 4 2 2 3 5 3 2" xfId="6220"/>
    <cellStyle name="20% - Accent4 4 2 2 3 5 4" xfId="6221"/>
    <cellStyle name="20% - Accent4 4 2 2 3 5 5" xfId="6222"/>
    <cellStyle name="20% - Accent4 4 2 2 3 6" xfId="6223"/>
    <cellStyle name="20% - Accent4 4 2 2 3 6 2" xfId="6224"/>
    <cellStyle name="20% - Accent4 4 2 2 3 6 3" xfId="6225"/>
    <cellStyle name="20% - Accent4 4 2 2 3 7" xfId="6226"/>
    <cellStyle name="20% - Accent4 4 2 2 3 7 2" xfId="6227"/>
    <cellStyle name="20% - Accent4 4 2 2 3 7 3" xfId="6228"/>
    <cellStyle name="20% - Accent4 4 2 2 3 8" xfId="6229"/>
    <cellStyle name="20% - Accent4 4 2 2 3 8 2" xfId="6230"/>
    <cellStyle name="20% - Accent4 4 2 2 3 9" xfId="6231"/>
    <cellStyle name="20% - Accent4 4 2 2 4" xfId="6232"/>
    <cellStyle name="20% - Accent4 4 2 2 4 2" xfId="6233"/>
    <cellStyle name="20% - Accent4 4 2 2 4 2 2" xfId="6234"/>
    <cellStyle name="20% - Accent4 4 2 2 4 2 2 2" xfId="6235"/>
    <cellStyle name="20% - Accent4 4 2 2 4 2 2 3" xfId="6236"/>
    <cellStyle name="20% - Accent4 4 2 2 4 2 3" xfId="6237"/>
    <cellStyle name="20% - Accent4 4 2 2 4 2 3 2" xfId="6238"/>
    <cellStyle name="20% - Accent4 4 2 2 4 2 3 3" xfId="6239"/>
    <cellStyle name="20% - Accent4 4 2 2 4 2 4" xfId="6240"/>
    <cellStyle name="20% - Accent4 4 2 2 4 2 4 2" xfId="6241"/>
    <cellStyle name="20% - Accent4 4 2 2 4 2 5" xfId="6242"/>
    <cellStyle name="20% - Accent4 4 2 2 4 2 6" xfId="6243"/>
    <cellStyle name="20% - Accent4 4 2 2 4 3" xfId="6244"/>
    <cellStyle name="20% - Accent4 4 2 2 4 3 2" xfId="6245"/>
    <cellStyle name="20% - Accent4 4 2 2 4 3 2 2" xfId="6246"/>
    <cellStyle name="20% - Accent4 4 2 2 4 3 2 3" xfId="6247"/>
    <cellStyle name="20% - Accent4 4 2 2 4 3 3" xfId="6248"/>
    <cellStyle name="20% - Accent4 4 2 2 4 3 3 2" xfId="6249"/>
    <cellStyle name="20% - Accent4 4 2 2 4 3 3 3" xfId="6250"/>
    <cellStyle name="20% - Accent4 4 2 2 4 3 4" xfId="6251"/>
    <cellStyle name="20% - Accent4 4 2 2 4 3 4 2" xfId="6252"/>
    <cellStyle name="20% - Accent4 4 2 2 4 3 5" xfId="6253"/>
    <cellStyle name="20% - Accent4 4 2 2 4 3 6" xfId="6254"/>
    <cellStyle name="20% - Accent4 4 2 2 4 4" xfId="6255"/>
    <cellStyle name="20% - Accent4 4 2 2 4 4 2" xfId="6256"/>
    <cellStyle name="20% - Accent4 4 2 2 4 4 2 2" xfId="6257"/>
    <cellStyle name="20% - Accent4 4 2 2 4 4 2 3" xfId="6258"/>
    <cellStyle name="20% - Accent4 4 2 2 4 4 3" xfId="6259"/>
    <cellStyle name="20% - Accent4 4 2 2 4 4 3 2" xfId="6260"/>
    <cellStyle name="20% - Accent4 4 2 2 4 4 4" xfId="6261"/>
    <cellStyle name="20% - Accent4 4 2 2 4 4 5" xfId="6262"/>
    <cellStyle name="20% - Accent4 4 2 2 4 5" xfId="6263"/>
    <cellStyle name="20% - Accent4 4 2 2 4 5 2" xfId="6264"/>
    <cellStyle name="20% - Accent4 4 2 2 4 5 3" xfId="6265"/>
    <cellStyle name="20% - Accent4 4 2 2 4 6" xfId="6266"/>
    <cellStyle name="20% - Accent4 4 2 2 4 6 2" xfId="6267"/>
    <cellStyle name="20% - Accent4 4 2 2 4 6 3" xfId="6268"/>
    <cellStyle name="20% - Accent4 4 2 2 4 7" xfId="6269"/>
    <cellStyle name="20% - Accent4 4 2 2 4 7 2" xfId="6270"/>
    <cellStyle name="20% - Accent4 4 2 2 4 8" xfId="6271"/>
    <cellStyle name="20% - Accent4 4 2 2 4 9" xfId="6272"/>
    <cellStyle name="20% - Accent4 4 2 2 5" xfId="6273"/>
    <cellStyle name="20% - Accent4 4 2 2 5 2" xfId="6274"/>
    <cellStyle name="20% - Accent4 4 2 2 5 2 2" xfId="6275"/>
    <cellStyle name="20% - Accent4 4 2 2 5 2 2 2" xfId="6276"/>
    <cellStyle name="20% - Accent4 4 2 2 5 2 2 3" xfId="6277"/>
    <cellStyle name="20% - Accent4 4 2 2 5 2 3" xfId="6278"/>
    <cellStyle name="20% - Accent4 4 2 2 5 2 3 2" xfId="6279"/>
    <cellStyle name="20% - Accent4 4 2 2 5 2 3 3" xfId="6280"/>
    <cellStyle name="20% - Accent4 4 2 2 5 2 4" xfId="6281"/>
    <cellStyle name="20% - Accent4 4 2 2 5 2 4 2" xfId="6282"/>
    <cellStyle name="20% - Accent4 4 2 2 5 2 5" xfId="6283"/>
    <cellStyle name="20% - Accent4 4 2 2 5 2 6" xfId="6284"/>
    <cellStyle name="20% - Accent4 4 2 2 5 3" xfId="6285"/>
    <cellStyle name="20% - Accent4 4 2 2 5 3 2" xfId="6286"/>
    <cellStyle name="20% - Accent4 4 2 2 5 3 2 2" xfId="6287"/>
    <cellStyle name="20% - Accent4 4 2 2 5 3 2 3" xfId="6288"/>
    <cellStyle name="20% - Accent4 4 2 2 5 3 3" xfId="6289"/>
    <cellStyle name="20% - Accent4 4 2 2 5 3 3 2" xfId="6290"/>
    <cellStyle name="20% - Accent4 4 2 2 5 3 3 3" xfId="6291"/>
    <cellStyle name="20% - Accent4 4 2 2 5 3 4" xfId="6292"/>
    <cellStyle name="20% - Accent4 4 2 2 5 3 4 2" xfId="6293"/>
    <cellStyle name="20% - Accent4 4 2 2 5 3 5" xfId="6294"/>
    <cellStyle name="20% - Accent4 4 2 2 5 3 6" xfId="6295"/>
    <cellStyle name="20% - Accent4 4 2 2 5 4" xfId="6296"/>
    <cellStyle name="20% - Accent4 4 2 2 5 4 2" xfId="6297"/>
    <cellStyle name="20% - Accent4 4 2 2 5 4 2 2" xfId="6298"/>
    <cellStyle name="20% - Accent4 4 2 2 5 4 2 3" xfId="6299"/>
    <cellStyle name="20% - Accent4 4 2 2 5 4 3" xfId="6300"/>
    <cellStyle name="20% - Accent4 4 2 2 5 4 3 2" xfId="6301"/>
    <cellStyle name="20% - Accent4 4 2 2 5 4 4" xfId="6302"/>
    <cellStyle name="20% - Accent4 4 2 2 5 4 5" xfId="6303"/>
    <cellStyle name="20% - Accent4 4 2 2 5 5" xfId="6304"/>
    <cellStyle name="20% - Accent4 4 2 2 5 5 2" xfId="6305"/>
    <cellStyle name="20% - Accent4 4 2 2 5 5 3" xfId="6306"/>
    <cellStyle name="20% - Accent4 4 2 2 5 6" xfId="6307"/>
    <cellStyle name="20% - Accent4 4 2 2 5 6 2" xfId="6308"/>
    <cellStyle name="20% - Accent4 4 2 2 5 6 3" xfId="6309"/>
    <cellStyle name="20% - Accent4 4 2 2 5 7" xfId="6310"/>
    <cellStyle name="20% - Accent4 4 2 2 5 7 2" xfId="6311"/>
    <cellStyle name="20% - Accent4 4 2 2 5 8" xfId="6312"/>
    <cellStyle name="20% - Accent4 4 2 2 5 9" xfId="6313"/>
    <cellStyle name="20% - Accent4 4 2 2 6" xfId="6314"/>
    <cellStyle name="20% - Accent4 4 2 2 6 2" xfId="6315"/>
    <cellStyle name="20% - Accent4 4 2 2 6 2 2" xfId="6316"/>
    <cellStyle name="20% - Accent4 4 2 2 6 2 3" xfId="6317"/>
    <cellStyle name="20% - Accent4 4 2 2 6 3" xfId="6318"/>
    <cellStyle name="20% - Accent4 4 2 2 6 3 2" xfId="6319"/>
    <cellStyle name="20% - Accent4 4 2 2 6 3 3" xfId="6320"/>
    <cellStyle name="20% - Accent4 4 2 2 6 4" xfId="6321"/>
    <cellStyle name="20% - Accent4 4 2 2 6 4 2" xfId="6322"/>
    <cellStyle name="20% - Accent4 4 2 2 6 5" xfId="6323"/>
    <cellStyle name="20% - Accent4 4 2 2 6 6" xfId="6324"/>
    <cellStyle name="20% - Accent4 4 2 2 7" xfId="6325"/>
    <cellStyle name="20% - Accent4 4 2 2 7 2" xfId="6326"/>
    <cellStyle name="20% - Accent4 4 2 2 7 2 2" xfId="6327"/>
    <cellStyle name="20% - Accent4 4 2 2 7 2 3" xfId="6328"/>
    <cellStyle name="20% - Accent4 4 2 2 7 3" xfId="6329"/>
    <cellStyle name="20% - Accent4 4 2 2 7 3 2" xfId="6330"/>
    <cellStyle name="20% - Accent4 4 2 2 7 3 3" xfId="6331"/>
    <cellStyle name="20% - Accent4 4 2 2 7 4" xfId="6332"/>
    <cellStyle name="20% - Accent4 4 2 2 7 4 2" xfId="6333"/>
    <cellStyle name="20% - Accent4 4 2 2 7 5" xfId="6334"/>
    <cellStyle name="20% - Accent4 4 2 2 7 6" xfId="6335"/>
    <cellStyle name="20% - Accent4 4 2 2 8" xfId="6336"/>
    <cellStyle name="20% - Accent4 4 2 2 8 2" xfId="6337"/>
    <cellStyle name="20% - Accent4 4 2 2 8 2 2" xfId="6338"/>
    <cellStyle name="20% - Accent4 4 2 2 8 2 3" xfId="6339"/>
    <cellStyle name="20% - Accent4 4 2 2 8 3" xfId="6340"/>
    <cellStyle name="20% - Accent4 4 2 2 8 3 2" xfId="6341"/>
    <cellStyle name="20% - Accent4 4 2 2 8 4" xfId="6342"/>
    <cellStyle name="20% - Accent4 4 2 2 8 5" xfId="6343"/>
    <cellStyle name="20% - Accent4 4 2 2 9" xfId="6344"/>
    <cellStyle name="20% - Accent4 4 2 2 9 2" xfId="6345"/>
    <cellStyle name="20% - Accent4 4 2 2 9 3" xfId="6346"/>
    <cellStyle name="20% - Accent4 4 2 3" xfId="6347"/>
    <cellStyle name="20% - Accent4 4 2 3 10" xfId="6348"/>
    <cellStyle name="20% - Accent4 4 2 3 10 2" xfId="6349"/>
    <cellStyle name="20% - Accent4 4 2 3 11" xfId="6350"/>
    <cellStyle name="20% - Accent4 4 2 3 12" xfId="6351"/>
    <cellStyle name="20% - Accent4 4 2 3 2" xfId="6352"/>
    <cellStyle name="20% - Accent4 4 2 3 2 10" xfId="6353"/>
    <cellStyle name="20% - Accent4 4 2 3 2 2" xfId="6354"/>
    <cellStyle name="20% - Accent4 4 2 3 2 2 2" xfId="6355"/>
    <cellStyle name="20% - Accent4 4 2 3 2 2 2 2" xfId="6356"/>
    <cellStyle name="20% - Accent4 4 2 3 2 2 2 2 2" xfId="6357"/>
    <cellStyle name="20% - Accent4 4 2 3 2 2 2 2 3" xfId="6358"/>
    <cellStyle name="20% - Accent4 4 2 3 2 2 2 3" xfId="6359"/>
    <cellStyle name="20% - Accent4 4 2 3 2 2 2 3 2" xfId="6360"/>
    <cellStyle name="20% - Accent4 4 2 3 2 2 2 3 3" xfId="6361"/>
    <cellStyle name="20% - Accent4 4 2 3 2 2 2 4" xfId="6362"/>
    <cellStyle name="20% - Accent4 4 2 3 2 2 2 4 2" xfId="6363"/>
    <cellStyle name="20% - Accent4 4 2 3 2 2 2 5" xfId="6364"/>
    <cellStyle name="20% - Accent4 4 2 3 2 2 2 6" xfId="6365"/>
    <cellStyle name="20% - Accent4 4 2 3 2 2 3" xfId="6366"/>
    <cellStyle name="20% - Accent4 4 2 3 2 2 3 2" xfId="6367"/>
    <cellStyle name="20% - Accent4 4 2 3 2 2 3 2 2" xfId="6368"/>
    <cellStyle name="20% - Accent4 4 2 3 2 2 3 2 3" xfId="6369"/>
    <cellStyle name="20% - Accent4 4 2 3 2 2 3 3" xfId="6370"/>
    <cellStyle name="20% - Accent4 4 2 3 2 2 3 3 2" xfId="6371"/>
    <cellStyle name="20% - Accent4 4 2 3 2 2 3 3 3" xfId="6372"/>
    <cellStyle name="20% - Accent4 4 2 3 2 2 3 4" xfId="6373"/>
    <cellStyle name="20% - Accent4 4 2 3 2 2 3 4 2" xfId="6374"/>
    <cellStyle name="20% - Accent4 4 2 3 2 2 3 5" xfId="6375"/>
    <cellStyle name="20% - Accent4 4 2 3 2 2 3 6" xfId="6376"/>
    <cellStyle name="20% - Accent4 4 2 3 2 2 4" xfId="6377"/>
    <cellStyle name="20% - Accent4 4 2 3 2 2 4 2" xfId="6378"/>
    <cellStyle name="20% - Accent4 4 2 3 2 2 4 2 2" xfId="6379"/>
    <cellStyle name="20% - Accent4 4 2 3 2 2 4 2 3" xfId="6380"/>
    <cellStyle name="20% - Accent4 4 2 3 2 2 4 3" xfId="6381"/>
    <cellStyle name="20% - Accent4 4 2 3 2 2 4 3 2" xfId="6382"/>
    <cellStyle name="20% - Accent4 4 2 3 2 2 4 4" xfId="6383"/>
    <cellStyle name="20% - Accent4 4 2 3 2 2 4 5" xfId="6384"/>
    <cellStyle name="20% - Accent4 4 2 3 2 2 5" xfId="6385"/>
    <cellStyle name="20% - Accent4 4 2 3 2 2 5 2" xfId="6386"/>
    <cellStyle name="20% - Accent4 4 2 3 2 2 5 3" xfId="6387"/>
    <cellStyle name="20% - Accent4 4 2 3 2 2 6" xfId="6388"/>
    <cellStyle name="20% - Accent4 4 2 3 2 2 6 2" xfId="6389"/>
    <cellStyle name="20% - Accent4 4 2 3 2 2 6 3" xfId="6390"/>
    <cellStyle name="20% - Accent4 4 2 3 2 2 7" xfId="6391"/>
    <cellStyle name="20% - Accent4 4 2 3 2 2 7 2" xfId="6392"/>
    <cellStyle name="20% - Accent4 4 2 3 2 2 8" xfId="6393"/>
    <cellStyle name="20% - Accent4 4 2 3 2 2 9" xfId="6394"/>
    <cellStyle name="20% - Accent4 4 2 3 2 3" xfId="6395"/>
    <cellStyle name="20% - Accent4 4 2 3 2 3 2" xfId="6396"/>
    <cellStyle name="20% - Accent4 4 2 3 2 3 2 2" xfId="6397"/>
    <cellStyle name="20% - Accent4 4 2 3 2 3 2 3" xfId="6398"/>
    <cellStyle name="20% - Accent4 4 2 3 2 3 3" xfId="6399"/>
    <cellStyle name="20% - Accent4 4 2 3 2 3 3 2" xfId="6400"/>
    <cellStyle name="20% - Accent4 4 2 3 2 3 3 3" xfId="6401"/>
    <cellStyle name="20% - Accent4 4 2 3 2 3 4" xfId="6402"/>
    <cellStyle name="20% - Accent4 4 2 3 2 3 4 2" xfId="6403"/>
    <cellStyle name="20% - Accent4 4 2 3 2 3 5" xfId="6404"/>
    <cellStyle name="20% - Accent4 4 2 3 2 3 6" xfId="6405"/>
    <cellStyle name="20% - Accent4 4 2 3 2 4" xfId="6406"/>
    <cellStyle name="20% - Accent4 4 2 3 2 4 2" xfId="6407"/>
    <cellStyle name="20% - Accent4 4 2 3 2 4 2 2" xfId="6408"/>
    <cellStyle name="20% - Accent4 4 2 3 2 4 2 3" xfId="6409"/>
    <cellStyle name="20% - Accent4 4 2 3 2 4 3" xfId="6410"/>
    <cellStyle name="20% - Accent4 4 2 3 2 4 3 2" xfId="6411"/>
    <cellStyle name="20% - Accent4 4 2 3 2 4 3 3" xfId="6412"/>
    <cellStyle name="20% - Accent4 4 2 3 2 4 4" xfId="6413"/>
    <cellStyle name="20% - Accent4 4 2 3 2 4 4 2" xfId="6414"/>
    <cellStyle name="20% - Accent4 4 2 3 2 4 5" xfId="6415"/>
    <cellStyle name="20% - Accent4 4 2 3 2 4 6" xfId="6416"/>
    <cellStyle name="20% - Accent4 4 2 3 2 5" xfId="6417"/>
    <cellStyle name="20% - Accent4 4 2 3 2 5 2" xfId="6418"/>
    <cellStyle name="20% - Accent4 4 2 3 2 5 2 2" xfId="6419"/>
    <cellStyle name="20% - Accent4 4 2 3 2 5 2 3" xfId="6420"/>
    <cellStyle name="20% - Accent4 4 2 3 2 5 3" xfId="6421"/>
    <cellStyle name="20% - Accent4 4 2 3 2 5 3 2" xfId="6422"/>
    <cellStyle name="20% - Accent4 4 2 3 2 5 4" xfId="6423"/>
    <cellStyle name="20% - Accent4 4 2 3 2 5 5" xfId="6424"/>
    <cellStyle name="20% - Accent4 4 2 3 2 6" xfId="6425"/>
    <cellStyle name="20% - Accent4 4 2 3 2 6 2" xfId="6426"/>
    <cellStyle name="20% - Accent4 4 2 3 2 6 3" xfId="6427"/>
    <cellStyle name="20% - Accent4 4 2 3 2 7" xfId="6428"/>
    <cellStyle name="20% - Accent4 4 2 3 2 7 2" xfId="6429"/>
    <cellStyle name="20% - Accent4 4 2 3 2 7 3" xfId="6430"/>
    <cellStyle name="20% - Accent4 4 2 3 2 8" xfId="6431"/>
    <cellStyle name="20% - Accent4 4 2 3 2 8 2" xfId="6432"/>
    <cellStyle name="20% - Accent4 4 2 3 2 9" xfId="6433"/>
    <cellStyle name="20% - Accent4 4 2 3 3" xfId="6434"/>
    <cellStyle name="20% - Accent4 4 2 3 3 2" xfId="6435"/>
    <cellStyle name="20% - Accent4 4 2 3 3 2 2" xfId="6436"/>
    <cellStyle name="20% - Accent4 4 2 3 3 2 2 2" xfId="6437"/>
    <cellStyle name="20% - Accent4 4 2 3 3 2 2 3" xfId="6438"/>
    <cellStyle name="20% - Accent4 4 2 3 3 2 3" xfId="6439"/>
    <cellStyle name="20% - Accent4 4 2 3 3 2 3 2" xfId="6440"/>
    <cellStyle name="20% - Accent4 4 2 3 3 2 3 3" xfId="6441"/>
    <cellStyle name="20% - Accent4 4 2 3 3 2 4" xfId="6442"/>
    <cellStyle name="20% - Accent4 4 2 3 3 2 4 2" xfId="6443"/>
    <cellStyle name="20% - Accent4 4 2 3 3 2 5" xfId="6444"/>
    <cellStyle name="20% - Accent4 4 2 3 3 2 6" xfId="6445"/>
    <cellStyle name="20% - Accent4 4 2 3 3 3" xfId="6446"/>
    <cellStyle name="20% - Accent4 4 2 3 3 3 2" xfId="6447"/>
    <cellStyle name="20% - Accent4 4 2 3 3 3 2 2" xfId="6448"/>
    <cellStyle name="20% - Accent4 4 2 3 3 3 2 3" xfId="6449"/>
    <cellStyle name="20% - Accent4 4 2 3 3 3 3" xfId="6450"/>
    <cellStyle name="20% - Accent4 4 2 3 3 3 3 2" xfId="6451"/>
    <cellStyle name="20% - Accent4 4 2 3 3 3 3 3" xfId="6452"/>
    <cellStyle name="20% - Accent4 4 2 3 3 3 4" xfId="6453"/>
    <cellStyle name="20% - Accent4 4 2 3 3 3 4 2" xfId="6454"/>
    <cellStyle name="20% - Accent4 4 2 3 3 3 5" xfId="6455"/>
    <cellStyle name="20% - Accent4 4 2 3 3 3 6" xfId="6456"/>
    <cellStyle name="20% - Accent4 4 2 3 3 4" xfId="6457"/>
    <cellStyle name="20% - Accent4 4 2 3 3 4 2" xfId="6458"/>
    <cellStyle name="20% - Accent4 4 2 3 3 4 2 2" xfId="6459"/>
    <cellStyle name="20% - Accent4 4 2 3 3 4 2 3" xfId="6460"/>
    <cellStyle name="20% - Accent4 4 2 3 3 4 3" xfId="6461"/>
    <cellStyle name="20% - Accent4 4 2 3 3 4 3 2" xfId="6462"/>
    <cellStyle name="20% - Accent4 4 2 3 3 4 4" xfId="6463"/>
    <cellStyle name="20% - Accent4 4 2 3 3 4 5" xfId="6464"/>
    <cellStyle name="20% - Accent4 4 2 3 3 5" xfId="6465"/>
    <cellStyle name="20% - Accent4 4 2 3 3 5 2" xfId="6466"/>
    <cellStyle name="20% - Accent4 4 2 3 3 5 3" xfId="6467"/>
    <cellStyle name="20% - Accent4 4 2 3 3 6" xfId="6468"/>
    <cellStyle name="20% - Accent4 4 2 3 3 6 2" xfId="6469"/>
    <cellStyle name="20% - Accent4 4 2 3 3 6 3" xfId="6470"/>
    <cellStyle name="20% - Accent4 4 2 3 3 7" xfId="6471"/>
    <cellStyle name="20% - Accent4 4 2 3 3 7 2" xfId="6472"/>
    <cellStyle name="20% - Accent4 4 2 3 3 8" xfId="6473"/>
    <cellStyle name="20% - Accent4 4 2 3 3 9" xfId="6474"/>
    <cellStyle name="20% - Accent4 4 2 3 4" xfId="6475"/>
    <cellStyle name="20% - Accent4 4 2 3 4 2" xfId="6476"/>
    <cellStyle name="20% - Accent4 4 2 3 4 2 2" xfId="6477"/>
    <cellStyle name="20% - Accent4 4 2 3 4 2 2 2" xfId="6478"/>
    <cellStyle name="20% - Accent4 4 2 3 4 2 2 3" xfId="6479"/>
    <cellStyle name="20% - Accent4 4 2 3 4 2 3" xfId="6480"/>
    <cellStyle name="20% - Accent4 4 2 3 4 2 3 2" xfId="6481"/>
    <cellStyle name="20% - Accent4 4 2 3 4 2 3 3" xfId="6482"/>
    <cellStyle name="20% - Accent4 4 2 3 4 2 4" xfId="6483"/>
    <cellStyle name="20% - Accent4 4 2 3 4 2 4 2" xfId="6484"/>
    <cellStyle name="20% - Accent4 4 2 3 4 2 5" xfId="6485"/>
    <cellStyle name="20% - Accent4 4 2 3 4 2 6" xfId="6486"/>
    <cellStyle name="20% - Accent4 4 2 3 4 3" xfId="6487"/>
    <cellStyle name="20% - Accent4 4 2 3 4 3 2" xfId="6488"/>
    <cellStyle name="20% - Accent4 4 2 3 4 3 2 2" xfId="6489"/>
    <cellStyle name="20% - Accent4 4 2 3 4 3 2 3" xfId="6490"/>
    <cellStyle name="20% - Accent4 4 2 3 4 3 3" xfId="6491"/>
    <cellStyle name="20% - Accent4 4 2 3 4 3 3 2" xfId="6492"/>
    <cellStyle name="20% - Accent4 4 2 3 4 3 3 3" xfId="6493"/>
    <cellStyle name="20% - Accent4 4 2 3 4 3 4" xfId="6494"/>
    <cellStyle name="20% - Accent4 4 2 3 4 3 4 2" xfId="6495"/>
    <cellStyle name="20% - Accent4 4 2 3 4 3 5" xfId="6496"/>
    <cellStyle name="20% - Accent4 4 2 3 4 3 6" xfId="6497"/>
    <cellStyle name="20% - Accent4 4 2 3 4 4" xfId="6498"/>
    <cellStyle name="20% - Accent4 4 2 3 4 4 2" xfId="6499"/>
    <cellStyle name="20% - Accent4 4 2 3 4 4 2 2" xfId="6500"/>
    <cellStyle name="20% - Accent4 4 2 3 4 4 2 3" xfId="6501"/>
    <cellStyle name="20% - Accent4 4 2 3 4 4 3" xfId="6502"/>
    <cellStyle name="20% - Accent4 4 2 3 4 4 3 2" xfId="6503"/>
    <cellStyle name="20% - Accent4 4 2 3 4 4 4" xfId="6504"/>
    <cellStyle name="20% - Accent4 4 2 3 4 4 5" xfId="6505"/>
    <cellStyle name="20% - Accent4 4 2 3 4 5" xfId="6506"/>
    <cellStyle name="20% - Accent4 4 2 3 4 5 2" xfId="6507"/>
    <cellStyle name="20% - Accent4 4 2 3 4 5 3" xfId="6508"/>
    <cellStyle name="20% - Accent4 4 2 3 4 6" xfId="6509"/>
    <cellStyle name="20% - Accent4 4 2 3 4 6 2" xfId="6510"/>
    <cellStyle name="20% - Accent4 4 2 3 4 6 3" xfId="6511"/>
    <cellStyle name="20% - Accent4 4 2 3 4 7" xfId="6512"/>
    <cellStyle name="20% - Accent4 4 2 3 4 7 2" xfId="6513"/>
    <cellStyle name="20% - Accent4 4 2 3 4 8" xfId="6514"/>
    <cellStyle name="20% - Accent4 4 2 3 4 9" xfId="6515"/>
    <cellStyle name="20% - Accent4 4 2 3 5" xfId="6516"/>
    <cellStyle name="20% - Accent4 4 2 3 5 2" xfId="6517"/>
    <cellStyle name="20% - Accent4 4 2 3 5 2 2" xfId="6518"/>
    <cellStyle name="20% - Accent4 4 2 3 5 2 3" xfId="6519"/>
    <cellStyle name="20% - Accent4 4 2 3 5 3" xfId="6520"/>
    <cellStyle name="20% - Accent4 4 2 3 5 3 2" xfId="6521"/>
    <cellStyle name="20% - Accent4 4 2 3 5 3 3" xfId="6522"/>
    <cellStyle name="20% - Accent4 4 2 3 5 4" xfId="6523"/>
    <cellStyle name="20% - Accent4 4 2 3 5 4 2" xfId="6524"/>
    <cellStyle name="20% - Accent4 4 2 3 5 5" xfId="6525"/>
    <cellStyle name="20% - Accent4 4 2 3 5 6" xfId="6526"/>
    <cellStyle name="20% - Accent4 4 2 3 6" xfId="6527"/>
    <cellStyle name="20% - Accent4 4 2 3 6 2" xfId="6528"/>
    <cellStyle name="20% - Accent4 4 2 3 6 2 2" xfId="6529"/>
    <cellStyle name="20% - Accent4 4 2 3 6 2 3" xfId="6530"/>
    <cellStyle name="20% - Accent4 4 2 3 6 3" xfId="6531"/>
    <cellStyle name="20% - Accent4 4 2 3 6 3 2" xfId="6532"/>
    <cellStyle name="20% - Accent4 4 2 3 6 3 3" xfId="6533"/>
    <cellStyle name="20% - Accent4 4 2 3 6 4" xfId="6534"/>
    <cellStyle name="20% - Accent4 4 2 3 6 4 2" xfId="6535"/>
    <cellStyle name="20% - Accent4 4 2 3 6 5" xfId="6536"/>
    <cellStyle name="20% - Accent4 4 2 3 6 6" xfId="6537"/>
    <cellStyle name="20% - Accent4 4 2 3 7" xfId="6538"/>
    <cellStyle name="20% - Accent4 4 2 3 7 2" xfId="6539"/>
    <cellStyle name="20% - Accent4 4 2 3 7 2 2" xfId="6540"/>
    <cellStyle name="20% - Accent4 4 2 3 7 2 3" xfId="6541"/>
    <cellStyle name="20% - Accent4 4 2 3 7 3" xfId="6542"/>
    <cellStyle name="20% - Accent4 4 2 3 7 3 2" xfId="6543"/>
    <cellStyle name="20% - Accent4 4 2 3 7 4" xfId="6544"/>
    <cellStyle name="20% - Accent4 4 2 3 7 5" xfId="6545"/>
    <cellStyle name="20% - Accent4 4 2 3 8" xfId="6546"/>
    <cellStyle name="20% - Accent4 4 2 3 8 2" xfId="6547"/>
    <cellStyle name="20% - Accent4 4 2 3 8 3" xfId="6548"/>
    <cellStyle name="20% - Accent4 4 2 3 9" xfId="6549"/>
    <cellStyle name="20% - Accent4 4 2 3 9 2" xfId="6550"/>
    <cellStyle name="20% - Accent4 4 2 3 9 3" xfId="6551"/>
    <cellStyle name="20% - Accent4 4 2 4" xfId="6552"/>
    <cellStyle name="20% - Accent4 4 2 4 10" xfId="6553"/>
    <cellStyle name="20% - Accent4 4 2 4 2" xfId="6554"/>
    <cellStyle name="20% - Accent4 4 2 4 2 2" xfId="6555"/>
    <cellStyle name="20% - Accent4 4 2 4 2 2 2" xfId="6556"/>
    <cellStyle name="20% - Accent4 4 2 4 2 2 2 2" xfId="6557"/>
    <cellStyle name="20% - Accent4 4 2 4 2 2 2 3" xfId="6558"/>
    <cellStyle name="20% - Accent4 4 2 4 2 2 3" xfId="6559"/>
    <cellStyle name="20% - Accent4 4 2 4 2 2 3 2" xfId="6560"/>
    <cellStyle name="20% - Accent4 4 2 4 2 2 3 3" xfId="6561"/>
    <cellStyle name="20% - Accent4 4 2 4 2 2 4" xfId="6562"/>
    <cellStyle name="20% - Accent4 4 2 4 2 2 4 2" xfId="6563"/>
    <cellStyle name="20% - Accent4 4 2 4 2 2 5" xfId="6564"/>
    <cellStyle name="20% - Accent4 4 2 4 2 2 6" xfId="6565"/>
    <cellStyle name="20% - Accent4 4 2 4 2 3" xfId="6566"/>
    <cellStyle name="20% - Accent4 4 2 4 2 3 2" xfId="6567"/>
    <cellStyle name="20% - Accent4 4 2 4 2 3 2 2" xfId="6568"/>
    <cellStyle name="20% - Accent4 4 2 4 2 3 2 3" xfId="6569"/>
    <cellStyle name="20% - Accent4 4 2 4 2 3 3" xfId="6570"/>
    <cellStyle name="20% - Accent4 4 2 4 2 3 3 2" xfId="6571"/>
    <cellStyle name="20% - Accent4 4 2 4 2 3 3 3" xfId="6572"/>
    <cellStyle name="20% - Accent4 4 2 4 2 3 4" xfId="6573"/>
    <cellStyle name="20% - Accent4 4 2 4 2 3 4 2" xfId="6574"/>
    <cellStyle name="20% - Accent4 4 2 4 2 3 5" xfId="6575"/>
    <cellStyle name="20% - Accent4 4 2 4 2 3 6" xfId="6576"/>
    <cellStyle name="20% - Accent4 4 2 4 2 4" xfId="6577"/>
    <cellStyle name="20% - Accent4 4 2 4 2 4 2" xfId="6578"/>
    <cellStyle name="20% - Accent4 4 2 4 2 4 2 2" xfId="6579"/>
    <cellStyle name="20% - Accent4 4 2 4 2 4 2 3" xfId="6580"/>
    <cellStyle name="20% - Accent4 4 2 4 2 4 3" xfId="6581"/>
    <cellStyle name="20% - Accent4 4 2 4 2 4 3 2" xfId="6582"/>
    <cellStyle name="20% - Accent4 4 2 4 2 4 4" xfId="6583"/>
    <cellStyle name="20% - Accent4 4 2 4 2 4 5" xfId="6584"/>
    <cellStyle name="20% - Accent4 4 2 4 2 5" xfId="6585"/>
    <cellStyle name="20% - Accent4 4 2 4 2 5 2" xfId="6586"/>
    <cellStyle name="20% - Accent4 4 2 4 2 5 3" xfId="6587"/>
    <cellStyle name="20% - Accent4 4 2 4 2 6" xfId="6588"/>
    <cellStyle name="20% - Accent4 4 2 4 2 6 2" xfId="6589"/>
    <cellStyle name="20% - Accent4 4 2 4 2 6 3" xfId="6590"/>
    <cellStyle name="20% - Accent4 4 2 4 2 7" xfId="6591"/>
    <cellStyle name="20% - Accent4 4 2 4 2 7 2" xfId="6592"/>
    <cellStyle name="20% - Accent4 4 2 4 2 8" xfId="6593"/>
    <cellStyle name="20% - Accent4 4 2 4 2 9" xfId="6594"/>
    <cellStyle name="20% - Accent4 4 2 4 3" xfId="6595"/>
    <cellStyle name="20% - Accent4 4 2 4 3 2" xfId="6596"/>
    <cellStyle name="20% - Accent4 4 2 4 3 2 2" xfId="6597"/>
    <cellStyle name="20% - Accent4 4 2 4 3 2 3" xfId="6598"/>
    <cellStyle name="20% - Accent4 4 2 4 3 3" xfId="6599"/>
    <cellStyle name="20% - Accent4 4 2 4 3 3 2" xfId="6600"/>
    <cellStyle name="20% - Accent4 4 2 4 3 3 3" xfId="6601"/>
    <cellStyle name="20% - Accent4 4 2 4 3 4" xfId="6602"/>
    <cellStyle name="20% - Accent4 4 2 4 3 4 2" xfId="6603"/>
    <cellStyle name="20% - Accent4 4 2 4 3 5" xfId="6604"/>
    <cellStyle name="20% - Accent4 4 2 4 3 6" xfId="6605"/>
    <cellStyle name="20% - Accent4 4 2 4 4" xfId="6606"/>
    <cellStyle name="20% - Accent4 4 2 4 4 2" xfId="6607"/>
    <cellStyle name="20% - Accent4 4 2 4 4 2 2" xfId="6608"/>
    <cellStyle name="20% - Accent4 4 2 4 4 2 3" xfId="6609"/>
    <cellStyle name="20% - Accent4 4 2 4 4 3" xfId="6610"/>
    <cellStyle name="20% - Accent4 4 2 4 4 3 2" xfId="6611"/>
    <cellStyle name="20% - Accent4 4 2 4 4 3 3" xfId="6612"/>
    <cellStyle name="20% - Accent4 4 2 4 4 4" xfId="6613"/>
    <cellStyle name="20% - Accent4 4 2 4 4 4 2" xfId="6614"/>
    <cellStyle name="20% - Accent4 4 2 4 4 5" xfId="6615"/>
    <cellStyle name="20% - Accent4 4 2 4 4 6" xfId="6616"/>
    <cellStyle name="20% - Accent4 4 2 4 5" xfId="6617"/>
    <cellStyle name="20% - Accent4 4 2 4 5 2" xfId="6618"/>
    <cellStyle name="20% - Accent4 4 2 4 5 2 2" xfId="6619"/>
    <cellStyle name="20% - Accent4 4 2 4 5 2 3" xfId="6620"/>
    <cellStyle name="20% - Accent4 4 2 4 5 3" xfId="6621"/>
    <cellStyle name="20% - Accent4 4 2 4 5 3 2" xfId="6622"/>
    <cellStyle name="20% - Accent4 4 2 4 5 4" xfId="6623"/>
    <cellStyle name="20% - Accent4 4 2 4 5 5" xfId="6624"/>
    <cellStyle name="20% - Accent4 4 2 4 6" xfId="6625"/>
    <cellStyle name="20% - Accent4 4 2 4 6 2" xfId="6626"/>
    <cellStyle name="20% - Accent4 4 2 4 6 3" xfId="6627"/>
    <cellStyle name="20% - Accent4 4 2 4 7" xfId="6628"/>
    <cellStyle name="20% - Accent4 4 2 4 7 2" xfId="6629"/>
    <cellStyle name="20% - Accent4 4 2 4 7 3" xfId="6630"/>
    <cellStyle name="20% - Accent4 4 2 4 8" xfId="6631"/>
    <cellStyle name="20% - Accent4 4 2 4 8 2" xfId="6632"/>
    <cellStyle name="20% - Accent4 4 2 4 9" xfId="6633"/>
    <cellStyle name="20% - Accent4 4 2 5" xfId="6634"/>
    <cellStyle name="20% - Accent4 4 2 5 2" xfId="6635"/>
    <cellStyle name="20% - Accent4 4 2 5 2 2" xfId="6636"/>
    <cellStyle name="20% - Accent4 4 2 5 2 2 2" xfId="6637"/>
    <cellStyle name="20% - Accent4 4 2 5 2 2 3" xfId="6638"/>
    <cellStyle name="20% - Accent4 4 2 5 2 3" xfId="6639"/>
    <cellStyle name="20% - Accent4 4 2 5 2 3 2" xfId="6640"/>
    <cellStyle name="20% - Accent4 4 2 5 2 3 3" xfId="6641"/>
    <cellStyle name="20% - Accent4 4 2 5 2 4" xfId="6642"/>
    <cellStyle name="20% - Accent4 4 2 5 2 4 2" xfId="6643"/>
    <cellStyle name="20% - Accent4 4 2 5 2 5" xfId="6644"/>
    <cellStyle name="20% - Accent4 4 2 5 2 6" xfId="6645"/>
    <cellStyle name="20% - Accent4 4 2 5 3" xfId="6646"/>
    <cellStyle name="20% - Accent4 4 2 5 3 2" xfId="6647"/>
    <cellStyle name="20% - Accent4 4 2 5 3 2 2" xfId="6648"/>
    <cellStyle name="20% - Accent4 4 2 5 3 2 3" xfId="6649"/>
    <cellStyle name="20% - Accent4 4 2 5 3 3" xfId="6650"/>
    <cellStyle name="20% - Accent4 4 2 5 3 3 2" xfId="6651"/>
    <cellStyle name="20% - Accent4 4 2 5 3 3 3" xfId="6652"/>
    <cellStyle name="20% - Accent4 4 2 5 3 4" xfId="6653"/>
    <cellStyle name="20% - Accent4 4 2 5 3 4 2" xfId="6654"/>
    <cellStyle name="20% - Accent4 4 2 5 3 5" xfId="6655"/>
    <cellStyle name="20% - Accent4 4 2 5 3 6" xfId="6656"/>
    <cellStyle name="20% - Accent4 4 2 5 4" xfId="6657"/>
    <cellStyle name="20% - Accent4 4 2 5 4 2" xfId="6658"/>
    <cellStyle name="20% - Accent4 4 2 5 4 2 2" xfId="6659"/>
    <cellStyle name="20% - Accent4 4 2 5 4 2 3" xfId="6660"/>
    <cellStyle name="20% - Accent4 4 2 5 4 3" xfId="6661"/>
    <cellStyle name="20% - Accent4 4 2 5 4 3 2" xfId="6662"/>
    <cellStyle name="20% - Accent4 4 2 5 4 4" xfId="6663"/>
    <cellStyle name="20% - Accent4 4 2 5 4 5" xfId="6664"/>
    <cellStyle name="20% - Accent4 4 2 5 5" xfId="6665"/>
    <cellStyle name="20% - Accent4 4 2 5 5 2" xfId="6666"/>
    <cellStyle name="20% - Accent4 4 2 5 5 3" xfId="6667"/>
    <cellStyle name="20% - Accent4 4 2 5 6" xfId="6668"/>
    <cellStyle name="20% - Accent4 4 2 5 6 2" xfId="6669"/>
    <cellStyle name="20% - Accent4 4 2 5 6 3" xfId="6670"/>
    <cellStyle name="20% - Accent4 4 2 5 7" xfId="6671"/>
    <cellStyle name="20% - Accent4 4 2 5 7 2" xfId="6672"/>
    <cellStyle name="20% - Accent4 4 2 5 8" xfId="6673"/>
    <cellStyle name="20% - Accent4 4 2 5 9" xfId="6674"/>
    <cellStyle name="20% - Accent4 4 2 6" xfId="6675"/>
    <cellStyle name="20% - Accent4 4 2 6 2" xfId="6676"/>
    <cellStyle name="20% - Accent4 4 2 6 2 2" xfId="6677"/>
    <cellStyle name="20% - Accent4 4 2 6 2 2 2" xfId="6678"/>
    <cellStyle name="20% - Accent4 4 2 6 2 2 3" xfId="6679"/>
    <cellStyle name="20% - Accent4 4 2 6 2 3" xfId="6680"/>
    <cellStyle name="20% - Accent4 4 2 6 2 3 2" xfId="6681"/>
    <cellStyle name="20% - Accent4 4 2 6 2 3 3" xfId="6682"/>
    <cellStyle name="20% - Accent4 4 2 6 2 4" xfId="6683"/>
    <cellStyle name="20% - Accent4 4 2 6 2 4 2" xfId="6684"/>
    <cellStyle name="20% - Accent4 4 2 6 2 5" xfId="6685"/>
    <cellStyle name="20% - Accent4 4 2 6 2 6" xfId="6686"/>
    <cellStyle name="20% - Accent4 4 2 6 3" xfId="6687"/>
    <cellStyle name="20% - Accent4 4 2 6 3 2" xfId="6688"/>
    <cellStyle name="20% - Accent4 4 2 6 3 2 2" xfId="6689"/>
    <cellStyle name="20% - Accent4 4 2 6 3 2 3" xfId="6690"/>
    <cellStyle name="20% - Accent4 4 2 6 3 3" xfId="6691"/>
    <cellStyle name="20% - Accent4 4 2 6 3 3 2" xfId="6692"/>
    <cellStyle name="20% - Accent4 4 2 6 3 3 3" xfId="6693"/>
    <cellStyle name="20% - Accent4 4 2 6 3 4" xfId="6694"/>
    <cellStyle name="20% - Accent4 4 2 6 3 4 2" xfId="6695"/>
    <cellStyle name="20% - Accent4 4 2 6 3 5" xfId="6696"/>
    <cellStyle name="20% - Accent4 4 2 6 3 6" xfId="6697"/>
    <cellStyle name="20% - Accent4 4 2 6 4" xfId="6698"/>
    <cellStyle name="20% - Accent4 4 2 6 4 2" xfId="6699"/>
    <cellStyle name="20% - Accent4 4 2 6 4 2 2" xfId="6700"/>
    <cellStyle name="20% - Accent4 4 2 6 4 2 3" xfId="6701"/>
    <cellStyle name="20% - Accent4 4 2 6 4 3" xfId="6702"/>
    <cellStyle name="20% - Accent4 4 2 6 4 3 2" xfId="6703"/>
    <cellStyle name="20% - Accent4 4 2 6 4 4" xfId="6704"/>
    <cellStyle name="20% - Accent4 4 2 6 4 5" xfId="6705"/>
    <cellStyle name="20% - Accent4 4 2 6 5" xfId="6706"/>
    <cellStyle name="20% - Accent4 4 2 6 5 2" xfId="6707"/>
    <cellStyle name="20% - Accent4 4 2 6 5 3" xfId="6708"/>
    <cellStyle name="20% - Accent4 4 2 6 6" xfId="6709"/>
    <cellStyle name="20% - Accent4 4 2 6 6 2" xfId="6710"/>
    <cellStyle name="20% - Accent4 4 2 6 6 3" xfId="6711"/>
    <cellStyle name="20% - Accent4 4 2 6 7" xfId="6712"/>
    <cellStyle name="20% - Accent4 4 2 6 7 2" xfId="6713"/>
    <cellStyle name="20% - Accent4 4 2 6 8" xfId="6714"/>
    <cellStyle name="20% - Accent4 4 2 6 9" xfId="6715"/>
    <cellStyle name="20% - Accent4 4 2 7" xfId="6716"/>
    <cellStyle name="20% - Accent4 4 2 7 2" xfId="6717"/>
    <cellStyle name="20% - Accent4 4 2 7 2 2" xfId="6718"/>
    <cellStyle name="20% - Accent4 4 2 7 2 3" xfId="6719"/>
    <cellStyle name="20% - Accent4 4 2 7 3" xfId="6720"/>
    <cellStyle name="20% - Accent4 4 2 7 3 2" xfId="6721"/>
    <cellStyle name="20% - Accent4 4 2 7 3 3" xfId="6722"/>
    <cellStyle name="20% - Accent4 4 2 7 4" xfId="6723"/>
    <cellStyle name="20% - Accent4 4 2 7 4 2" xfId="6724"/>
    <cellStyle name="20% - Accent4 4 2 7 5" xfId="6725"/>
    <cellStyle name="20% - Accent4 4 2 7 6" xfId="6726"/>
    <cellStyle name="20% - Accent4 4 2 8" xfId="6727"/>
    <cellStyle name="20% - Accent4 4 2 8 2" xfId="6728"/>
    <cellStyle name="20% - Accent4 4 2 8 2 2" xfId="6729"/>
    <cellStyle name="20% - Accent4 4 2 8 2 3" xfId="6730"/>
    <cellStyle name="20% - Accent4 4 2 8 3" xfId="6731"/>
    <cellStyle name="20% - Accent4 4 2 8 3 2" xfId="6732"/>
    <cellStyle name="20% - Accent4 4 2 8 3 3" xfId="6733"/>
    <cellStyle name="20% - Accent4 4 2 8 4" xfId="6734"/>
    <cellStyle name="20% - Accent4 4 2 8 4 2" xfId="6735"/>
    <cellStyle name="20% - Accent4 4 2 8 5" xfId="6736"/>
    <cellStyle name="20% - Accent4 4 2 8 6" xfId="6737"/>
    <cellStyle name="20% - Accent4 4 2 9" xfId="6738"/>
    <cellStyle name="20% - Accent4 4 2 9 2" xfId="6739"/>
    <cellStyle name="20% - Accent4 4 2 9 2 2" xfId="6740"/>
    <cellStyle name="20% - Accent4 4 2 9 2 3" xfId="6741"/>
    <cellStyle name="20% - Accent4 4 2 9 3" xfId="6742"/>
    <cellStyle name="20% - Accent4 4 2 9 3 2" xfId="6743"/>
    <cellStyle name="20% - Accent4 4 2 9 4" xfId="6744"/>
    <cellStyle name="20% - Accent4 4 2 9 5" xfId="6745"/>
    <cellStyle name="20% - Accent4 4 3" xfId="6746"/>
    <cellStyle name="20% - Accent4 4 3 10" xfId="6747"/>
    <cellStyle name="20% - Accent4 4 3 10 2" xfId="6748"/>
    <cellStyle name="20% - Accent4 4 3 10 3" xfId="6749"/>
    <cellStyle name="20% - Accent4 4 3 11" xfId="6750"/>
    <cellStyle name="20% - Accent4 4 3 11 2" xfId="6751"/>
    <cellStyle name="20% - Accent4 4 3 12" xfId="6752"/>
    <cellStyle name="20% - Accent4 4 3 13" xfId="6753"/>
    <cellStyle name="20% - Accent4 4 3 14" xfId="6754"/>
    <cellStyle name="20% - Accent4 4 3 2" xfId="6755"/>
    <cellStyle name="20% - Accent4 4 3 2 10" xfId="6756"/>
    <cellStyle name="20% - Accent4 4 3 2 10 2" xfId="6757"/>
    <cellStyle name="20% - Accent4 4 3 2 11" xfId="6758"/>
    <cellStyle name="20% - Accent4 4 3 2 12" xfId="6759"/>
    <cellStyle name="20% - Accent4 4 3 2 2" xfId="6760"/>
    <cellStyle name="20% - Accent4 4 3 2 2 10" xfId="6761"/>
    <cellStyle name="20% - Accent4 4 3 2 2 2" xfId="6762"/>
    <cellStyle name="20% - Accent4 4 3 2 2 2 2" xfId="6763"/>
    <cellStyle name="20% - Accent4 4 3 2 2 2 2 2" xfId="6764"/>
    <cellStyle name="20% - Accent4 4 3 2 2 2 2 2 2" xfId="6765"/>
    <cellStyle name="20% - Accent4 4 3 2 2 2 2 2 3" xfId="6766"/>
    <cellStyle name="20% - Accent4 4 3 2 2 2 2 3" xfId="6767"/>
    <cellStyle name="20% - Accent4 4 3 2 2 2 2 3 2" xfId="6768"/>
    <cellStyle name="20% - Accent4 4 3 2 2 2 2 3 3" xfId="6769"/>
    <cellStyle name="20% - Accent4 4 3 2 2 2 2 4" xfId="6770"/>
    <cellStyle name="20% - Accent4 4 3 2 2 2 2 4 2" xfId="6771"/>
    <cellStyle name="20% - Accent4 4 3 2 2 2 2 5" xfId="6772"/>
    <cellStyle name="20% - Accent4 4 3 2 2 2 2 6" xfId="6773"/>
    <cellStyle name="20% - Accent4 4 3 2 2 2 3" xfId="6774"/>
    <cellStyle name="20% - Accent4 4 3 2 2 2 3 2" xfId="6775"/>
    <cellStyle name="20% - Accent4 4 3 2 2 2 3 2 2" xfId="6776"/>
    <cellStyle name="20% - Accent4 4 3 2 2 2 3 2 3" xfId="6777"/>
    <cellStyle name="20% - Accent4 4 3 2 2 2 3 3" xfId="6778"/>
    <cellStyle name="20% - Accent4 4 3 2 2 2 3 3 2" xfId="6779"/>
    <cellStyle name="20% - Accent4 4 3 2 2 2 3 3 3" xfId="6780"/>
    <cellStyle name="20% - Accent4 4 3 2 2 2 3 4" xfId="6781"/>
    <cellStyle name="20% - Accent4 4 3 2 2 2 3 4 2" xfId="6782"/>
    <cellStyle name="20% - Accent4 4 3 2 2 2 3 5" xfId="6783"/>
    <cellStyle name="20% - Accent4 4 3 2 2 2 3 6" xfId="6784"/>
    <cellStyle name="20% - Accent4 4 3 2 2 2 4" xfId="6785"/>
    <cellStyle name="20% - Accent4 4 3 2 2 2 4 2" xfId="6786"/>
    <cellStyle name="20% - Accent4 4 3 2 2 2 4 2 2" xfId="6787"/>
    <cellStyle name="20% - Accent4 4 3 2 2 2 4 2 3" xfId="6788"/>
    <cellStyle name="20% - Accent4 4 3 2 2 2 4 3" xfId="6789"/>
    <cellStyle name="20% - Accent4 4 3 2 2 2 4 3 2" xfId="6790"/>
    <cellStyle name="20% - Accent4 4 3 2 2 2 4 4" xfId="6791"/>
    <cellStyle name="20% - Accent4 4 3 2 2 2 4 5" xfId="6792"/>
    <cellStyle name="20% - Accent4 4 3 2 2 2 5" xfId="6793"/>
    <cellStyle name="20% - Accent4 4 3 2 2 2 5 2" xfId="6794"/>
    <cellStyle name="20% - Accent4 4 3 2 2 2 5 3" xfId="6795"/>
    <cellStyle name="20% - Accent4 4 3 2 2 2 6" xfId="6796"/>
    <cellStyle name="20% - Accent4 4 3 2 2 2 6 2" xfId="6797"/>
    <cellStyle name="20% - Accent4 4 3 2 2 2 6 3" xfId="6798"/>
    <cellStyle name="20% - Accent4 4 3 2 2 2 7" xfId="6799"/>
    <cellStyle name="20% - Accent4 4 3 2 2 2 7 2" xfId="6800"/>
    <cellStyle name="20% - Accent4 4 3 2 2 2 8" xfId="6801"/>
    <cellStyle name="20% - Accent4 4 3 2 2 2 9" xfId="6802"/>
    <cellStyle name="20% - Accent4 4 3 2 2 3" xfId="6803"/>
    <cellStyle name="20% - Accent4 4 3 2 2 3 2" xfId="6804"/>
    <cellStyle name="20% - Accent4 4 3 2 2 3 2 2" xfId="6805"/>
    <cellStyle name="20% - Accent4 4 3 2 2 3 2 3" xfId="6806"/>
    <cellStyle name="20% - Accent4 4 3 2 2 3 3" xfId="6807"/>
    <cellStyle name="20% - Accent4 4 3 2 2 3 3 2" xfId="6808"/>
    <cellStyle name="20% - Accent4 4 3 2 2 3 3 3" xfId="6809"/>
    <cellStyle name="20% - Accent4 4 3 2 2 3 4" xfId="6810"/>
    <cellStyle name="20% - Accent4 4 3 2 2 3 4 2" xfId="6811"/>
    <cellStyle name="20% - Accent4 4 3 2 2 3 5" xfId="6812"/>
    <cellStyle name="20% - Accent4 4 3 2 2 3 6" xfId="6813"/>
    <cellStyle name="20% - Accent4 4 3 2 2 4" xfId="6814"/>
    <cellStyle name="20% - Accent4 4 3 2 2 4 2" xfId="6815"/>
    <cellStyle name="20% - Accent4 4 3 2 2 4 2 2" xfId="6816"/>
    <cellStyle name="20% - Accent4 4 3 2 2 4 2 3" xfId="6817"/>
    <cellStyle name="20% - Accent4 4 3 2 2 4 3" xfId="6818"/>
    <cellStyle name="20% - Accent4 4 3 2 2 4 3 2" xfId="6819"/>
    <cellStyle name="20% - Accent4 4 3 2 2 4 3 3" xfId="6820"/>
    <cellStyle name="20% - Accent4 4 3 2 2 4 4" xfId="6821"/>
    <cellStyle name="20% - Accent4 4 3 2 2 4 4 2" xfId="6822"/>
    <cellStyle name="20% - Accent4 4 3 2 2 4 5" xfId="6823"/>
    <cellStyle name="20% - Accent4 4 3 2 2 4 6" xfId="6824"/>
    <cellStyle name="20% - Accent4 4 3 2 2 5" xfId="6825"/>
    <cellStyle name="20% - Accent4 4 3 2 2 5 2" xfId="6826"/>
    <cellStyle name="20% - Accent4 4 3 2 2 5 2 2" xfId="6827"/>
    <cellStyle name="20% - Accent4 4 3 2 2 5 2 3" xfId="6828"/>
    <cellStyle name="20% - Accent4 4 3 2 2 5 3" xfId="6829"/>
    <cellStyle name="20% - Accent4 4 3 2 2 5 3 2" xfId="6830"/>
    <cellStyle name="20% - Accent4 4 3 2 2 5 4" xfId="6831"/>
    <cellStyle name="20% - Accent4 4 3 2 2 5 5" xfId="6832"/>
    <cellStyle name="20% - Accent4 4 3 2 2 6" xfId="6833"/>
    <cellStyle name="20% - Accent4 4 3 2 2 6 2" xfId="6834"/>
    <cellStyle name="20% - Accent4 4 3 2 2 6 3" xfId="6835"/>
    <cellStyle name="20% - Accent4 4 3 2 2 7" xfId="6836"/>
    <cellStyle name="20% - Accent4 4 3 2 2 7 2" xfId="6837"/>
    <cellStyle name="20% - Accent4 4 3 2 2 7 3" xfId="6838"/>
    <cellStyle name="20% - Accent4 4 3 2 2 8" xfId="6839"/>
    <cellStyle name="20% - Accent4 4 3 2 2 8 2" xfId="6840"/>
    <cellStyle name="20% - Accent4 4 3 2 2 9" xfId="6841"/>
    <cellStyle name="20% - Accent4 4 3 2 3" xfId="6842"/>
    <cellStyle name="20% - Accent4 4 3 2 3 2" xfId="6843"/>
    <cellStyle name="20% - Accent4 4 3 2 3 2 2" xfId="6844"/>
    <cellStyle name="20% - Accent4 4 3 2 3 2 2 2" xfId="6845"/>
    <cellStyle name="20% - Accent4 4 3 2 3 2 2 3" xfId="6846"/>
    <cellStyle name="20% - Accent4 4 3 2 3 2 3" xfId="6847"/>
    <cellStyle name="20% - Accent4 4 3 2 3 2 3 2" xfId="6848"/>
    <cellStyle name="20% - Accent4 4 3 2 3 2 3 3" xfId="6849"/>
    <cellStyle name="20% - Accent4 4 3 2 3 2 4" xfId="6850"/>
    <cellStyle name="20% - Accent4 4 3 2 3 2 4 2" xfId="6851"/>
    <cellStyle name="20% - Accent4 4 3 2 3 2 5" xfId="6852"/>
    <cellStyle name="20% - Accent4 4 3 2 3 2 6" xfId="6853"/>
    <cellStyle name="20% - Accent4 4 3 2 3 3" xfId="6854"/>
    <cellStyle name="20% - Accent4 4 3 2 3 3 2" xfId="6855"/>
    <cellStyle name="20% - Accent4 4 3 2 3 3 2 2" xfId="6856"/>
    <cellStyle name="20% - Accent4 4 3 2 3 3 2 3" xfId="6857"/>
    <cellStyle name="20% - Accent4 4 3 2 3 3 3" xfId="6858"/>
    <cellStyle name="20% - Accent4 4 3 2 3 3 3 2" xfId="6859"/>
    <cellStyle name="20% - Accent4 4 3 2 3 3 3 3" xfId="6860"/>
    <cellStyle name="20% - Accent4 4 3 2 3 3 4" xfId="6861"/>
    <cellStyle name="20% - Accent4 4 3 2 3 3 4 2" xfId="6862"/>
    <cellStyle name="20% - Accent4 4 3 2 3 3 5" xfId="6863"/>
    <cellStyle name="20% - Accent4 4 3 2 3 3 6" xfId="6864"/>
    <cellStyle name="20% - Accent4 4 3 2 3 4" xfId="6865"/>
    <cellStyle name="20% - Accent4 4 3 2 3 4 2" xfId="6866"/>
    <cellStyle name="20% - Accent4 4 3 2 3 4 2 2" xfId="6867"/>
    <cellStyle name="20% - Accent4 4 3 2 3 4 2 3" xfId="6868"/>
    <cellStyle name="20% - Accent4 4 3 2 3 4 3" xfId="6869"/>
    <cellStyle name="20% - Accent4 4 3 2 3 4 3 2" xfId="6870"/>
    <cellStyle name="20% - Accent4 4 3 2 3 4 4" xfId="6871"/>
    <cellStyle name="20% - Accent4 4 3 2 3 4 5" xfId="6872"/>
    <cellStyle name="20% - Accent4 4 3 2 3 5" xfId="6873"/>
    <cellStyle name="20% - Accent4 4 3 2 3 5 2" xfId="6874"/>
    <cellStyle name="20% - Accent4 4 3 2 3 5 3" xfId="6875"/>
    <cellStyle name="20% - Accent4 4 3 2 3 6" xfId="6876"/>
    <cellStyle name="20% - Accent4 4 3 2 3 6 2" xfId="6877"/>
    <cellStyle name="20% - Accent4 4 3 2 3 6 3" xfId="6878"/>
    <cellStyle name="20% - Accent4 4 3 2 3 7" xfId="6879"/>
    <cellStyle name="20% - Accent4 4 3 2 3 7 2" xfId="6880"/>
    <cellStyle name="20% - Accent4 4 3 2 3 8" xfId="6881"/>
    <cellStyle name="20% - Accent4 4 3 2 3 9" xfId="6882"/>
    <cellStyle name="20% - Accent4 4 3 2 4" xfId="6883"/>
    <cellStyle name="20% - Accent4 4 3 2 4 2" xfId="6884"/>
    <cellStyle name="20% - Accent4 4 3 2 4 2 2" xfId="6885"/>
    <cellStyle name="20% - Accent4 4 3 2 4 2 2 2" xfId="6886"/>
    <cellStyle name="20% - Accent4 4 3 2 4 2 2 3" xfId="6887"/>
    <cellStyle name="20% - Accent4 4 3 2 4 2 3" xfId="6888"/>
    <cellStyle name="20% - Accent4 4 3 2 4 2 3 2" xfId="6889"/>
    <cellStyle name="20% - Accent4 4 3 2 4 2 3 3" xfId="6890"/>
    <cellStyle name="20% - Accent4 4 3 2 4 2 4" xfId="6891"/>
    <cellStyle name="20% - Accent4 4 3 2 4 2 4 2" xfId="6892"/>
    <cellStyle name="20% - Accent4 4 3 2 4 2 5" xfId="6893"/>
    <cellStyle name="20% - Accent4 4 3 2 4 2 6" xfId="6894"/>
    <cellStyle name="20% - Accent4 4 3 2 4 3" xfId="6895"/>
    <cellStyle name="20% - Accent4 4 3 2 4 3 2" xfId="6896"/>
    <cellStyle name="20% - Accent4 4 3 2 4 3 2 2" xfId="6897"/>
    <cellStyle name="20% - Accent4 4 3 2 4 3 2 3" xfId="6898"/>
    <cellStyle name="20% - Accent4 4 3 2 4 3 3" xfId="6899"/>
    <cellStyle name="20% - Accent4 4 3 2 4 3 3 2" xfId="6900"/>
    <cellStyle name="20% - Accent4 4 3 2 4 3 3 3" xfId="6901"/>
    <cellStyle name="20% - Accent4 4 3 2 4 3 4" xfId="6902"/>
    <cellStyle name="20% - Accent4 4 3 2 4 3 4 2" xfId="6903"/>
    <cellStyle name="20% - Accent4 4 3 2 4 3 5" xfId="6904"/>
    <cellStyle name="20% - Accent4 4 3 2 4 3 6" xfId="6905"/>
    <cellStyle name="20% - Accent4 4 3 2 4 4" xfId="6906"/>
    <cellStyle name="20% - Accent4 4 3 2 4 4 2" xfId="6907"/>
    <cellStyle name="20% - Accent4 4 3 2 4 4 2 2" xfId="6908"/>
    <cellStyle name="20% - Accent4 4 3 2 4 4 2 3" xfId="6909"/>
    <cellStyle name="20% - Accent4 4 3 2 4 4 3" xfId="6910"/>
    <cellStyle name="20% - Accent4 4 3 2 4 4 3 2" xfId="6911"/>
    <cellStyle name="20% - Accent4 4 3 2 4 4 4" xfId="6912"/>
    <cellStyle name="20% - Accent4 4 3 2 4 4 5" xfId="6913"/>
    <cellStyle name="20% - Accent4 4 3 2 4 5" xfId="6914"/>
    <cellStyle name="20% - Accent4 4 3 2 4 5 2" xfId="6915"/>
    <cellStyle name="20% - Accent4 4 3 2 4 5 3" xfId="6916"/>
    <cellStyle name="20% - Accent4 4 3 2 4 6" xfId="6917"/>
    <cellStyle name="20% - Accent4 4 3 2 4 6 2" xfId="6918"/>
    <cellStyle name="20% - Accent4 4 3 2 4 6 3" xfId="6919"/>
    <cellStyle name="20% - Accent4 4 3 2 4 7" xfId="6920"/>
    <cellStyle name="20% - Accent4 4 3 2 4 7 2" xfId="6921"/>
    <cellStyle name="20% - Accent4 4 3 2 4 8" xfId="6922"/>
    <cellStyle name="20% - Accent4 4 3 2 4 9" xfId="6923"/>
    <cellStyle name="20% - Accent4 4 3 2 5" xfId="6924"/>
    <cellStyle name="20% - Accent4 4 3 2 5 2" xfId="6925"/>
    <cellStyle name="20% - Accent4 4 3 2 5 2 2" xfId="6926"/>
    <cellStyle name="20% - Accent4 4 3 2 5 2 3" xfId="6927"/>
    <cellStyle name="20% - Accent4 4 3 2 5 3" xfId="6928"/>
    <cellStyle name="20% - Accent4 4 3 2 5 3 2" xfId="6929"/>
    <cellStyle name="20% - Accent4 4 3 2 5 3 3" xfId="6930"/>
    <cellStyle name="20% - Accent4 4 3 2 5 4" xfId="6931"/>
    <cellStyle name="20% - Accent4 4 3 2 5 4 2" xfId="6932"/>
    <cellStyle name="20% - Accent4 4 3 2 5 5" xfId="6933"/>
    <cellStyle name="20% - Accent4 4 3 2 5 6" xfId="6934"/>
    <cellStyle name="20% - Accent4 4 3 2 6" xfId="6935"/>
    <cellStyle name="20% - Accent4 4 3 2 6 2" xfId="6936"/>
    <cellStyle name="20% - Accent4 4 3 2 6 2 2" xfId="6937"/>
    <cellStyle name="20% - Accent4 4 3 2 6 2 3" xfId="6938"/>
    <cellStyle name="20% - Accent4 4 3 2 6 3" xfId="6939"/>
    <cellStyle name="20% - Accent4 4 3 2 6 3 2" xfId="6940"/>
    <cellStyle name="20% - Accent4 4 3 2 6 3 3" xfId="6941"/>
    <cellStyle name="20% - Accent4 4 3 2 6 4" xfId="6942"/>
    <cellStyle name="20% - Accent4 4 3 2 6 4 2" xfId="6943"/>
    <cellStyle name="20% - Accent4 4 3 2 6 5" xfId="6944"/>
    <cellStyle name="20% - Accent4 4 3 2 6 6" xfId="6945"/>
    <cellStyle name="20% - Accent4 4 3 2 7" xfId="6946"/>
    <cellStyle name="20% - Accent4 4 3 2 7 2" xfId="6947"/>
    <cellStyle name="20% - Accent4 4 3 2 7 2 2" xfId="6948"/>
    <cellStyle name="20% - Accent4 4 3 2 7 2 3" xfId="6949"/>
    <cellStyle name="20% - Accent4 4 3 2 7 3" xfId="6950"/>
    <cellStyle name="20% - Accent4 4 3 2 7 3 2" xfId="6951"/>
    <cellStyle name="20% - Accent4 4 3 2 7 4" xfId="6952"/>
    <cellStyle name="20% - Accent4 4 3 2 7 5" xfId="6953"/>
    <cellStyle name="20% - Accent4 4 3 2 8" xfId="6954"/>
    <cellStyle name="20% - Accent4 4 3 2 8 2" xfId="6955"/>
    <cellStyle name="20% - Accent4 4 3 2 8 3" xfId="6956"/>
    <cellStyle name="20% - Accent4 4 3 2 9" xfId="6957"/>
    <cellStyle name="20% - Accent4 4 3 2 9 2" xfId="6958"/>
    <cellStyle name="20% - Accent4 4 3 2 9 3" xfId="6959"/>
    <cellStyle name="20% - Accent4 4 3 3" xfId="6960"/>
    <cellStyle name="20% - Accent4 4 3 3 10" xfId="6961"/>
    <cellStyle name="20% - Accent4 4 3 3 2" xfId="6962"/>
    <cellStyle name="20% - Accent4 4 3 3 2 2" xfId="6963"/>
    <cellStyle name="20% - Accent4 4 3 3 2 2 2" xfId="6964"/>
    <cellStyle name="20% - Accent4 4 3 3 2 2 2 2" xfId="6965"/>
    <cellStyle name="20% - Accent4 4 3 3 2 2 2 3" xfId="6966"/>
    <cellStyle name="20% - Accent4 4 3 3 2 2 3" xfId="6967"/>
    <cellStyle name="20% - Accent4 4 3 3 2 2 3 2" xfId="6968"/>
    <cellStyle name="20% - Accent4 4 3 3 2 2 3 3" xfId="6969"/>
    <cellStyle name="20% - Accent4 4 3 3 2 2 4" xfId="6970"/>
    <cellStyle name="20% - Accent4 4 3 3 2 2 4 2" xfId="6971"/>
    <cellStyle name="20% - Accent4 4 3 3 2 2 5" xfId="6972"/>
    <cellStyle name="20% - Accent4 4 3 3 2 2 6" xfId="6973"/>
    <cellStyle name="20% - Accent4 4 3 3 2 3" xfId="6974"/>
    <cellStyle name="20% - Accent4 4 3 3 2 3 2" xfId="6975"/>
    <cellStyle name="20% - Accent4 4 3 3 2 3 2 2" xfId="6976"/>
    <cellStyle name="20% - Accent4 4 3 3 2 3 2 3" xfId="6977"/>
    <cellStyle name="20% - Accent4 4 3 3 2 3 3" xfId="6978"/>
    <cellStyle name="20% - Accent4 4 3 3 2 3 3 2" xfId="6979"/>
    <cellStyle name="20% - Accent4 4 3 3 2 3 3 3" xfId="6980"/>
    <cellStyle name="20% - Accent4 4 3 3 2 3 4" xfId="6981"/>
    <cellStyle name="20% - Accent4 4 3 3 2 3 4 2" xfId="6982"/>
    <cellStyle name="20% - Accent4 4 3 3 2 3 5" xfId="6983"/>
    <cellStyle name="20% - Accent4 4 3 3 2 3 6" xfId="6984"/>
    <cellStyle name="20% - Accent4 4 3 3 2 4" xfId="6985"/>
    <cellStyle name="20% - Accent4 4 3 3 2 4 2" xfId="6986"/>
    <cellStyle name="20% - Accent4 4 3 3 2 4 2 2" xfId="6987"/>
    <cellStyle name="20% - Accent4 4 3 3 2 4 2 3" xfId="6988"/>
    <cellStyle name="20% - Accent4 4 3 3 2 4 3" xfId="6989"/>
    <cellStyle name="20% - Accent4 4 3 3 2 4 3 2" xfId="6990"/>
    <cellStyle name="20% - Accent4 4 3 3 2 4 4" xfId="6991"/>
    <cellStyle name="20% - Accent4 4 3 3 2 4 5" xfId="6992"/>
    <cellStyle name="20% - Accent4 4 3 3 2 5" xfId="6993"/>
    <cellStyle name="20% - Accent4 4 3 3 2 5 2" xfId="6994"/>
    <cellStyle name="20% - Accent4 4 3 3 2 5 3" xfId="6995"/>
    <cellStyle name="20% - Accent4 4 3 3 2 6" xfId="6996"/>
    <cellStyle name="20% - Accent4 4 3 3 2 6 2" xfId="6997"/>
    <cellStyle name="20% - Accent4 4 3 3 2 6 3" xfId="6998"/>
    <cellStyle name="20% - Accent4 4 3 3 2 7" xfId="6999"/>
    <cellStyle name="20% - Accent4 4 3 3 2 7 2" xfId="7000"/>
    <cellStyle name="20% - Accent4 4 3 3 2 8" xfId="7001"/>
    <cellStyle name="20% - Accent4 4 3 3 2 9" xfId="7002"/>
    <cellStyle name="20% - Accent4 4 3 3 3" xfId="7003"/>
    <cellStyle name="20% - Accent4 4 3 3 3 2" xfId="7004"/>
    <cellStyle name="20% - Accent4 4 3 3 3 2 2" xfId="7005"/>
    <cellStyle name="20% - Accent4 4 3 3 3 2 3" xfId="7006"/>
    <cellStyle name="20% - Accent4 4 3 3 3 3" xfId="7007"/>
    <cellStyle name="20% - Accent4 4 3 3 3 3 2" xfId="7008"/>
    <cellStyle name="20% - Accent4 4 3 3 3 3 3" xfId="7009"/>
    <cellStyle name="20% - Accent4 4 3 3 3 4" xfId="7010"/>
    <cellStyle name="20% - Accent4 4 3 3 3 4 2" xfId="7011"/>
    <cellStyle name="20% - Accent4 4 3 3 3 5" xfId="7012"/>
    <cellStyle name="20% - Accent4 4 3 3 3 6" xfId="7013"/>
    <cellStyle name="20% - Accent4 4 3 3 4" xfId="7014"/>
    <cellStyle name="20% - Accent4 4 3 3 4 2" xfId="7015"/>
    <cellStyle name="20% - Accent4 4 3 3 4 2 2" xfId="7016"/>
    <cellStyle name="20% - Accent4 4 3 3 4 2 3" xfId="7017"/>
    <cellStyle name="20% - Accent4 4 3 3 4 3" xfId="7018"/>
    <cellStyle name="20% - Accent4 4 3 3 4 3 2" xfId="7019"/>
    <cellStyle name="20% - Accent4 4 3 3 4 3 3" xfId="7020"/>
    <cellStyle name="20% - Accent4 4 3 3 4 4" xfId="7021"/>
    <cellStyle name="20% - Accent4 4 3 3 4 4 2" xfId="7022"/>
    <cellStyle name="20% - Accent4 4 3 3 4 5" xfId="7023"/>
    <cellStyle name="20% - Accent4 4 3 3 4 6" xfId="7024"/>
    <cellStyle name="20% - Accent4 4 3 3 5" xfId="7025"/>
    <cellStyle name="20% - Accent4 4 3 3 5 2" xfId="7026"/>
    <cellStyle name="20% - Accent4 4 3 3 5 2 2" xfId="7027"/>
    <cellStyle name="20% - Accent4 4 3 3 5 2 3" xfId="7028"/>
    <cellStyle name="20% - Accent4 4 3 3 5 3" xfId="7029"/>
    <cellStyle name="20% - Accent4 4 3 3 5 3 2" xfId="7030"/>
    <cellStyle name="20% - Accent4 4 3 3 5 4" xfId="7031"/>
    <cellStyle name="20% - Accent4 4 3 3 5 5" xfId="7032"/>
    <cellStyle name="20% - Accent4 4 3 3 6" xfId="7033"/>
    <cellStyle name="20% - Accent4 4 3 3 6 2" xfId="7034"/>
    <cellStyle name="20% - Accent4 4 3 3 6 3" xfId="7035"/>
    <cellStyle name="20% - Accent4 4 3 3 7" xfId="7036"/>
    <cellStyle name="20% - Accent4 4 3 3 7 2" xfId="7037"/>
    <cellStyle name="20% - Accent4 4 3 3 7 3" xfId="7038"/>
    <cellStyle name="20% - Accent4 4 3 3 8" xfId="7039"/>
    <cellStyle name="20% - Accent4 4 3 3 8 2" xfId="7040"/>
    <cellStyle name="20% - Accent4 4 3 3 9" xfId="7041"/>
    <cellStyle name="20% - Accent4 4 3 4" xfId="7042"/>
    <cellStyle name="20% - Accent4 4 3 4 2" xfId="7043"/>
    <cellStyle name="20% - Accent4 4 3 4 2 2" xfId="7044"/>
    <cellStyle name="20% - Accent4 4 3 4 2 2 2" xfId="7045"/>
    <cellStyle name="20% - Accent4 4 3 4 2 2 3" xfId="7046"/>
    <cellStyle name="20% - Accent4 4 3 4 2 3" xfId="7047"/>
    <cellStyle name="20% - Accent4 4 3 4 2 3 2" xfId="7048"/>
    <cellStyle name="20% - Accent4 4 3 4 2 3 3" xfId="7049"/>
    <cellStyle name="20% - Accent4 4 3 4 2 4" xfId="7050"/>
    <cellStyle name="20% - Accent4 4 3 4 2 4 2" xfId="7051"/>
    <cellStyle name="20% - Accent4 4 3 4 2 5" xfId="7052"/>
    <cellStyle name="20% - Accent4 4 3 4 2 6" xfId="7053"/>
    <cellStyle name="20% - Accent4 4 3 4 3" xfId="7054"/>
    <cellStyle name="20% - Accent4 4 3 4 3 2" xfId="7055"/>
    <cellStyle name="20% - Accent4 4 3 4 3 2 2" xfId="7056"/>
    <cellStyle name="20% - Accent4 4 3 4 3 2 3" xfId="7057"/>
    <cellStyle name="20% - Accent4 4 3 4 3 3" xfId="7058"/>
    <cellStyle name="20% - Accent4 4 3 4 3 3 2" xfId="7059"/>
    <cellStyle name="20% - Accent4 4 3 4 3 3 3" xfId="7060"/>
    <cellStyle name="20% - Accent4 4 3 4 3 4" xfId="7061"/>
    <cellStyle name="20% - Accent4 4 3 4 3 4 2" xfId="7062"/>
    <cellStyle name="20% - Accent4 4 3 4 3 5" xfId="7063"/>
    <cellStyle name="20% - Accent4 4 3 4 3 6" xfId="7064"/>
    <cellStyle name="20% - Accent4 4 3 4 4" xfId="7065"/>
    <cellStyle name="20% - Accent4 4 3 4 4 2" xfId="7066"/>
    <cellStyle name="20% - Accent4 4 3 4 4 2 2" xfId="7067"/>
    <cellStyle name="20% - Accent4 4 3 4 4 2 3" xfId="7068"/>
    <cellStyle name="20% - Accent4 4 3 4 4 3" xfId="7069"/>
    <cellStyle name="20% - Accent4 4 3 4 4 3 2" xfId="7070"/>
    <cellStyle name="20% - Accent4 4 3 4 4 4" xfId="7071"/>
    <cellStyle name="20% - Accent4 4 3 4 4 5" xfId="7072"/>
    <cellStyle name="20% - Accent4 4 3 4 5" xfId="7073"/>
    <cellStyle name="20% - Accent4 4 3 4 5 2" xfId="7074"/>
    <cellStyle name="20% - Accent4 4 3 4 5 3" xfId="7075"/>
    <cellStyle name="20% - Accent4 4 3 4 6" xfId="7076"/>
    <cellStyle name="20% - Accent4 4 3 4 6 2" xfId="7077"/>
    <cellStyle name="20% - Accent4 4 3 4 6 3" xfId="7078"/>
    <cellStyle name="20% - Accent4 4 3 4 7" xfId="7079"/>
    <cellStyle name="20% - Accent4 4 3 4 7 2" xfId="7080"/>
    <cellStyle name="20% - Accent4 4 3 4 8" xfId="7081"/>
    <cellStyle name="20% - Accent4 4 3 4 9" xfId="7082"/>
    <cellStyle name="20% - Accent4 4 3 5" xfId="7083"/>
    <cellStyle name="20% - Accent4 4 3 5 2" xfId="7084"/>
    <cellStyle name="20% - Accent4 4 3 5 2 2" xfId="7085"/>
    <cellStyle name="20% - Accent4 4 3 5 2 2 2" xfId="7086"/>
    <cellStyle name="20% - Accent4 4 3 5 2 2 3" xfId="7087"/>
    <cellStyle name="20% - Accent4 4 3 5 2 3" xfId="7088"/>
    <cellStyle name="20% - Accent4 4 3 5 2 3 2" xfId="7089"/>
    <cellStyle name="20% - Accent4 4 3 5 2 3 3" xfId="7090"/>
    <cellStyle name="20% - Accent4 4 3 5 2 4" xfId="7091"/>
    <cellStyle name="20% - Accent4 4 3 5 2 4 2" xfId="7092"/>
    <cellStyle name="20% - Accent4 4 3 5 2 5" xfId="7093"/>
    <cellStyle name="20% - Accent4 4 3 5 2 6" xfId="7094"/>
    <cellStyle name="20% - Accent4 4 3 5 3" xfId="7095"/>
    <cellStyle name="20% - Accent4 4 3 5 3 2" xfId="7096"/>
    <cellStyle name="20% - Accent4 4 3 5 3 2 2" xfId="7097"/>
    <cellStyle name="20% - Accent4 4 3 5 3 2 3" xfId="7098"/>
    <cellStyle name="20% - Accent4 4 3 5 3 3" xfId="7099"/>
    <cellStyle name="20% - Accent4 4 3 5 3 3 2" xfId="7100"/>
    <cellStyle name="20% - Accent4 4 3 5 3 3 3" xfId="7101"/>
    <cellStyle name="20% - Accent4 4 3 5 3 4" xfId="7102"/>
    <cellStyle name="20% - Accent4 4 3 5 3 4 2" xfId="7103"/>
    <cellStyle name="20% - Accent4 4 3 5 3 5" xfId="7104"/>
    <cellStyle name="20% - Accent4 4 3 5 3 6" xfId="7105"/>
    <cellStyle name="20% - Accent4 4 3 5 4" xfId="7106"/>
    <cellStyle name="20% - Accent4 4 3 5 4 2" xfId="7107"/>
    <cellStyle name="20% - Accent4 4 3 5 4 2 2" xfId="7108"/>
    <cellStyle name="20% - Accent4 4 3 5 4 2 3" xfId="7109"/>
    <cellStyle name="20% - Accent4 4 3 5 4 3" xfId="7110"/>
    <cellStyle name="20% - Accent4 4 3 5 4 3 2" xfId="7111"/>
    <cellStyle name="20% - Accent4 4 3 5 4 4" xfId="7112"/>
    <cellStyle name="20% - Accent4 4 3 5 4 5" xfId="7113"/>
    <cellStyle name="20% - Accent4 4 3 5 5" xfId="7114"/>
    <cellStyle name="20% - Accent4 4 3 5 5 2" xfId="7115"/>
    <cellStyle name="20% - Accent4 4 3 5 5 3" xfId="7116"/>
    <cellStyle name="20% - Accent4 4 3 5 6" xfId="7117"/>
    <cellStyle name="20% - Accent4 4 3 5 6 2" xfId="7118"/>
    <cellStyle name="20% - Accent4 4 3 5 6 3" xfId="7119"/>
    <cellStyle name="20% - Accent4 4 3 5 7" xfId="7120"/>
    <cellStyle name="20% - Accent4 4 3 5 7 2" xfId="7121"/>
    <cellStyle name="20% - Accent4 4 3 5 8" xfId="7122"/>
    <cellStyle name="20% - Accent4 4 3 5 9" xfId="7123"/>
    <cellStyle name="20% - Accent4 4 3 6" xfId="7124"/>
    <cellStyle name="20% - Accent4 4 3 6 2" xfId="7125"/>
    <cellStyle name="20% - Accent4 4 3 6 2 2" xfId="7126"/>
    <cellStyle name="20% - Accent4 4 3 6 2 3" xfId="7127"/>
    <cellStyle name="20% - Accent4 4 3 6 3" xfId="7128"/>
    <cellStyle name="20% - Accent4 4 3 6 3 2" xfId="7129"/>
    <cellStyle name="20% - Accent4 4 3 6 3 3" xfId="7130"/>
    <cellStyle name="20% - Accent4 4 3 6 4" xfId="7131"/>
    <cellStyle name="20% - Accent4 4 3 6 4 2" xfId="7132"/>
    <cellStyle name="20% - Accent4 4 3 6 5" xfId="7133"/>
    <cellStyle name="20% - Accent4 4 3 6 6" xfId="7134"/>
    <cellStyle name="20% - Accent4 4 3 7" xfId="7135"/>
    <cellStyle name="20% - Accent4 4 3 7 2" xfId="7136"/>
    <cellStyle name="20% - Accent4 4 3 7 2 2" xfId="7137"/>
    <cellStyle name="20% - Accent4 4 3 7 2 3" xfId="7138"/>
    <cellStyle name="20% - Accent4 4 3 7 3" xfId="7139"/>
    <cellStyle name="20% - Accent4 4 3 7 3 2" xfId="7140"/>
    <cellStyle name="20% - Accent4 4 3 7 3 3" xfId="7141"/>
    <cellStyle name="20% - Accent4 4 3 7 4" xfId="7142"/>
    <cellStyle name="20% - Accent4 4 3 7 4 2" xfId="7143"/>
    <cellStyle name="20% - Accent4 4 3 7 5" xfId="7144"/>
    <cellStyle name="20% - Accent4 4 3 7 6" xfId="7145"/>
    <cellStyle name="20% - Accent4 4 3 8" xfId="7146"/>
    <cellStyle name="20% - Accent4 4 3 8 2" xfId="7147"/>
    <cellStyle name="20% - Accent4 4 3 8 2 2" xfId="7148"/>
    <cellStyle name="20% - Accent4 4 3 8 2 3" xfId="7149"/>
    <cellStyle name="20% - Accent4 4 3 8 3" xfId="7150"/>
    <cellStyle name="20% - Accent4 4 3 8 3 2" xfId="7151"/>
    <cellStyle name="20% - Accent4 4 3 8 4" xfId="7152"/>
    <cellStyle name="20% - Accent4 4 3 8 5" xfId="7153"/>
    <cellStyle name="20% - Accent4 4 3 9" xfId="7154"/>
    <cellStyle name="20% - Accent4 4 3 9 2" xfId="7155"/>
    <cellStyle name="20% - Accent4 4 3 9 3" xfId="7156"/>
    <cellStyle name="20% - Accent4 4 4" xfId="7157"/>
    <cellStyle name="20% - Accent4 4 4 10" xfId="7158"/>
    <cellStyle name="20% - Accent4 4 4 10 2" xfId="7159"/>
    <cellStyle name="20% - Accent4 4 4 11" xfId="7160"/>
    <cellStyle name="20% - Accent4 4 4 12" xfId="7161"/>
    <cellStyle name="20% - Accent4 4 4 2" xfId="7162"/>
    <cellStyle name="20% - Accent4 4 4 2 10" xfId="7163"/>
    <cellStyle name="20% - Accent4 4 4 2 2" xfId="7164"/>
    <cellStyle name="20% - Accent4 4 4 2 2 2" xfId="7165"/>
    <cellStyle name="20% - Accent4 4 4 2 2 2 2" xfId="7166"/>
    <cellStyle name="20% - Accent4 4 4 2 2 2 2 2" xfId="7167"/>
    <cellStyle name="20% - Accent4 4 4 2 2 2 2 3" xfId="7168"/>
    <cellStyle name="20% - Accent4 4 4 2 2 2 3" xfId="7169"/>
    <cellStyle name="20% - Accent4 4 4 2 2 2 3 2" xfId="7170"/>
    <cellStyle name="20% - Accent4 4 4 2 2 2 3 3" xfId="7171"/>
    <cellStyle name="20% - Accent4 4 4 2 2 2 4" xfId="7172"/>
    <cellStyle name="20% - Accent4 4 4 2 2 2 4 2" xfId="7173"/>
    <cellStyle name="20% - Accent4 4 4 2 2 2 5" xfId="7174"/>
    <cellStyle name="20% - Accent4 4 4 2 2 2 6" xfId="7175"/>
    <cellStyle name="20% - Accent4 4 4 2 2 3" xfId="7176"/>
    <cellStyle name="20% - Accent4 4 4 2 2 3 2" xfId="7177"/>
    <cellStyle name="20% - Accent4 4 4 2 2 3 2 2" xfId="7178"/>
    <cellStyle name="20% - Accent4 4 4 2 2 3 2 3" xfId="7179"/>
    <cellStyle name="20% - Accent4 4 4 2 2 3 3" xfId="7180"/>
    <cellStyle name="20% - Accent4 4 4 2 2 3 3 2" xfId="7181"/>
    <cellStyle name="20% - Accent4 4 4 2 2 3 3 3" xfId="7182"/>
    <cellStyle name="20% - Accent4 4 4 2 2 3 4" xfId="7183"/>
    <cellStyle name="20% - Accent4 4 4 2 2 3 4 2" xfId="7184"/>
    <cellStyle name="20% - Accent4 4 4 2 2 3 5" xfId="7185"/>
    <cellStyle name="20% - Accent4 4 4 2 2 3 6" xfId="7186"/>
    <cellStyle name="20% - Accent4 4 4 2 2 4" xfId="7187"/>
    <cellStyle name="20% - Accent4 4 4 2 2 4 2" xfId="7188"/>
    <cellStyle name="20% - Accent4 4 4 2 2 4 2 2" xfId="7189"/>
    <cellStyle name="20% - Accent4 4 4 2 2 4 2 3" xfId="7190"/>
    <cellStyle name="20% - Accent4 4 4 2 2 4 3" xfId="7191"/>
    <cellStyle name="20% - Accent4 4 4 2 2 4 3 2" xfId="7192"/>
    <cellStyle name="20% - Accent4 4 4 2 2 4 4" xfId="7193"/>
    <cellStyle name="20% - Accent4 4 4 2 2 4 5" xfId="7194"/>
    <cellStyle name="20% - Accent4 4 4 2 2 5" xfId="7195"/>
    <cellStyle name="20% - Accent4 4 4 2 2 5 2" xfId="7196"/>
    <cellStyle name="20% - Accent4 4 4 2 2 5 3" xfId="7197"/>
    <cellStyle name="20% - Accent4 4 4 2 2 6" xfId="7198"/>
    <cellStyle name="20% - Accent4 4 4 2 2 6 2" xfId="7199"/>
    <cellStyle name="20% - Accent4 4 4 2 2 6 3" xfId="7200"/>
    <cellStyle name="20% - Accent4 4 4 2 2 7" xfId="7201"/>
    <cellStyle name="20% - Accent4 4 4 2 2 7 2" xfId="7202"/>
    <cellStyle name="20% - Accent4 4 4 2 2 8" xfId="7203"/>
    <cellStyle name="20% - Accent4 4 4 2 2 9" xfId="7204"/>
    <cellStyle name="20% - Accent4 4 4 2 3" xfId="7205"/>
    <cellStyle name="20% - Accent4 4 4 2 3 2" xfId="7206"/>
    <cellStyle name="20% - Accent4 4 4 2 3 2 2" xfId="7207"/>
    <cellStyle name="20% - Accent4 4 4 2 3 2 3" xfId="7208"/>
    <cellStyle name="20% - Accent4 4 4 2 3 3" xfId="7209"/>
    <cellStyle name="20% - Accent4 4 4 2 3 3 2" xfId="7210"/>
    <cellStyle name="20% - Accent4 4 4 2 3 3 3" xfId="7211"/>
    <cellStyle name="20% - Accent4 4 4 2 3 4" xfId="7212"/>
    <cellStyle name="20% - Accent4 4 4 2 3 4 2" xfId="7213"/>
    <cellStyle name="20% - Accent4 4 4 2 3 5" xfId="7214"/>
    <cellStyle name="20% - Accent4 4 4 2 3 6" xfId="7215"/>
    <cellStyle name="20% - Accent4 4 4 2 4" xfId="7216"/>
    <cellStyle name="20% - Accent4 4 4 2 4 2" xfId="7217"/>
    <cellStyle name="20% - Accent4 4 4 2 4 2 2" xfId="7218"/>
    <cellStyle name="20% - Accent4 4 4 2 4 2 3" xfId="7219"/>
    <cellStyle name="20% - Accent4 4 4 2 4 3" xfId="7220"/>
    <cellStyle name="20% - Accent4 4 4 2 4 3 2" xfId="7221"/>
    <cellStyle name="20% - Accent4 4 4 2 4 3 3" xfId="7222"/>
    <cellStyle name="20% - Accent4 4 4 2 4 4" xfId="7223"/>
    <cellStyle name="20% - Accent4 4 4 2 4 4 2" xfId="7224"/>
    <cellStyle name="20% - Accent4 4 4 2 4 5" xfId="7225"/>
    <cellStyle name="20% - Accent4 4 4 2 4 6" xfId="7226"/>
    <cellStyle name="20% - Accent4 4 4 2 5" xfId="7227"/>
    <cellStyle name="20% - Accent4 4 4 2 5 2" xfId="7228"/>
    <cellStyle name="20% - Accent4 4 4 2 5 2 2" xfId="7229"/>
    <cellStyle name="20% - Accent4 4 4 2 5 2 3" xfId="7230"/>
    <cellStyle name="20% - Accent4 4 4 2 5 3" xfId="7231"/>
    <cellStyle name="20% - Accent4 4 4 2 5 3 2" xfId="7232"/>
    <cellStyle name="20% - Accent4 4 4 2 5 4" xfId="7233"/>
    <cellStyle name="20% - Accent4 4 4 2 5 5" xfId="7234"/>
    <cellStyle name="20% - Accent4 4 4 2 6" xfId="7235"/>
    <cellStyle name="20% - Accent4 4 4 2 6 2" xfId="7236"/>
    <cellStyle name="20% - Accent4 4 4 2 6 3" xfId="7237"/>
    <cellStyle name="20% - Accent4 4 4 2 7" xfId="7238"/>
    <cellStyle name="20% - Accent4 4 4 2 7 2" xfId="7239"/>
    <cellStyle name="20% - Accent4 4 4 2 7 3" xfId="7240"/>
    <cellStyle name="20% - Accent4 4 4 2 8" xfId="7241"/>
    <cellStyle name="20% - Accent4 4 4 2 8 2" xfId="7242"/>
    <cellStyle name="20% - Accent4 4 4 2 9" xfId="7243"/>
    <cellStyle name="20% - Accent4 4 4 3" xfId="7244"/>
    <cellStyle name="20% - Accent4 4 4 3 2" xfId="7245"/>
    <cellStyle name="20% - Accent4 4 4 3 2 2" xfId="7246"/>
    <cellStyle name="20% - Accent4 4 4 3 2 2 2" xfId="7247"/>
    <cellStyle name="20% - Accent4 4 4 3 2 2 3" xfId="7248"/>
    <cellStyle name="20% - Accent4 4 4 3 2 3" xfId="7249"/>
    <cellStyle name="20% - Accent4 4 4 3 2 3 2" xfId="7250"/>
    <cellStyle name="20% - Accent4 4 4 3 2 3 3" xfId="7251"/>
    <cellStyle name="20% - Accent4 4 4 3 2 4" xfId="7252"/>
    <cellStyle name="20% - Accent4 4 4 3 2 4 2" xfId="7253"/>
    <cellStyle name="20% - Accent4 4 4 3 2 5" xfId="7254"/>
    <cellStyle name="20% - Accent4 4 4 3 2 6" xfId="7255"/>
    <cellStyle name="20% - Accent4 4 4 3 3" xfId="7256"/>
    <cellStyle name="20% - Accent4 4 4 3 3 2" xfId="7257"/>
    <cellStyle name="20% - Accent4 4 4 3 3 2 2" xfId="7258"/>
    <cellStyle name="20% - Accent4 4 4 3 3 2 3" xfId="7259"/>
    <cellStyle name="20% - Accent4 4 4 3 3 3" xfId="7260"/>
    <cellStyle name="20% - Accent4 4 4 3 3 3 2" xfId="7261"/>
    <cellStyle name="20% - Accent4 4 4 3 3 3 3" xfId="7262"/>
    <cellStyle name="20% - Accent4 4 4 3 3 4" xfId="7263"/>
    <cellStyle name="20% - Accent4 4 4 3 3 4 2" xfId="7264"/>
    <cellStyle name="20% - Accent4 4 4 3 3 5" xfId="7265"/>
    <cellStyle name="20% - Accent4 4 4 3 3 6" xfId="7266"/>
    <cellStyle name="20% - Accent4 4 4 3 4" xfId="7267"/>
    <cellStyle name="20% - Accent4 4 4 3 4 2" xfId="7268"/>
    <cellStyle name="20% - Accent4 4 4 3 4 2 2" xfId="7269"/>
    <cellStyle name="20% - Accent4 4 4 3 4 2 3" xfId="7270"/>
    <cellStyle name="20% - Accent4 4 4 3 4 3" xfId="7271"/>
    <cellStyle name="20% - Accent4 4 4 3 4 3 2" xfId="7272"/>
    <cellStyle name="20% - Accent4 4 4 3 4 4" xfId="7273"/>
    <cellStyle name="20% - Accent4 4 4 3 4 5" xfId="7274"/>
    <cellStyle name="20% - Accent4 4 4 3 5" xfId="7275"/>
    <cellStyle name="20% - Accent4 4 4 3 5 2" xfId="7276"/>
    <cellStyle name="20% - Accent4 4 4 3 5 3" xfId="7277"/>
    <cellStyle name="20% - Accent4 4 4 3 6" xfId="7278"/>
    <cellStyle name="20% - Accent4 4 4 3 6 2" xfId="7279"/>
    <cellStyle name="20% - Accent4 4 4 3 6 3" xfId="7280"/>
    <cellStyle name="20% - Accent4 4 4 3 7" xfId="7281"/>
    <cellStyle name="20% - Accent4 4 4 3 7 2" xfId="7282"/>
    <cellStyle name="20% - Accent4 4 4 3 8" xfId="7283"/>
    <cellStyle name="20% - Accent4 4 4 3 9" xfId="7284"/>
    <cellStyle name="20% - Accent4 4 4 4" xfId="7285"/>
    <cellStyle name="20% - Accent4 4 4 4 2" xfId="7286"/>
    <cellStyle name="20% - Accent4 4 4 4 2 2" xfId="7287"/>
    <cellStyle name="20% - Accent4 4 4 4 2 2 2" xfId="7288"/>
    <cellStyle name="20% - Accent4 4 4 4 2 2 3" xfId="7289"/>
    <cellStyle name="20% - Accent4 4 4 4 2 3" xfId="7290"/>
    <cellStyle name="20% - Accent4 4 4 4 2 3 2" xfId="7291"/>
    <cellStyle name="20% - Accent4 4 4 4 2 3 3" xfId="7292"/>
    <cellStyle name="20% - Accent4 4 4 4 2 4" xfId="7293"/>
    <cellStyle name="20% - Accent4 4 4 4 2 4 2" xfId="7294"/>
    <cellStyle name="20% - Accent4 4 4 4 2 5" xfId="7295"/>
    <cellStyle name="20% - Accent4 4 4 4 2 6" xfId="7296"/>
    <cellStyle name="20% - Accent4 4 4 4 3" xfId="7297"/>
    <cellStyle name="20% - Accent4 4 4 4 3 2" xfId="7298"/>
    <cellStyle name="20% - Accent4 4 4 4 3 2 2" xfId="7299"/>
    <cellStyle name="20% - Accent4 4 4 4 3 2 3" xfId="7300"/>
    <cellStyle name="20% - Accent4 4 4 4 3 3" xfId="7301"/>
    <cellStyle name="20% - Accent4 4 4 4 3 3 2" xfId="7302"/>
    <cellStyle name="20% - Accent4 4 4 4 3 3 3" xfId="7303"/>
    <cellStyle name="20% - Accent4 4 4 4 3 4" xfId="7304"/>
    <cellStyle name="20% - Accent4 4 4 4 3 4 2" xfId="7305"/>
    <cellStyle name="20% - Accent4 4 4 4 3 5" xfId="7306"/>
    <cellStyle name="20% - Accent4 4 4 4 3 6" xfId="7307"/>
    <cellStyle name="20% - Accent4 4 4 4 4" xfId="7308"/>
    <cellStyle name="20% - Accent4 4 4 4 4 2" xfId="7309"/>
    <cellStyle name="20% - Accent4 4 4 4 4 2 2" xfId="7310"/>
    <cellStyle name="20% - Accent4 4 4 4 4 2 3" xfId="7311"/>
    <cellStyle name="20% - Accent4 4 4 4 4 3" xfId="7312"/>
    <cellStyle name="20% - Accent4 4 4 4 4 3 2" xfId="7313"/>
    <cellStyle name="20% - Accent4 4 4 4 4 4" xfId="7314"/>
    <cellStyle name="20% - Accent4 4 4 4 4 5" xfId="7315"/>
    <cellStyle name="20% - Accent4 4 4 4 5" xfId="7316"/>
    <cellStyle name="20% - Accent4 4 4 4 5 2" xfId="7317"/>
    <cellStyle name="20% - Accent4 4 4 4 5 3" xfId="7318"/>
    <cellStyle name="20% - Accent4 4 4 4 6" xfId="7319"/>
    <cellStyle name="20% - Accent4 4 4 4 6 2" xfId="7320"/>
    <cellStyle name="20% - Accent4 4 4 4 6 3" xfId="7321"/>
    <cellStyle name="20% - Accent4 4 4 4 7" xfId="7322"/>
    <cellStyle name="20% - Accent4 4 4 4 7 2" xfId="7323"/>
    <cellStyle name="20% - Accent4 4 4 4 8" xfId="7324"/>
    <cellStyle name="20% - Accent4 4 4 4 9" xfId="7325"/>
    <cellStyle name="20% - Accent4 4 4 5" xfId="7326"/>
    <cellStyle name="20% - Accent4 4 4 5 2" xfId="7327"/>
    <cellStyle name="20% - Accent4 4 4 5 2 2" xfId="7328"/>
    <cellStyle name="20% - Accent4 4 4 5 2 3" xfId="7329"/>
    <cellStyle name="20% - Accent4 4 4 5 3" xfId="7330"/>
    <cellStyle name="20% - Accent4 4 4 5 3 2" xfId="7331"/>
    <cellStyle name="20% - Accent4 4 4 5 3 3" xfId="7332"/>
    <cellStyle name="20% - Accent4 4 4 5 4" xfId="7333"/>
    <cellStyle name="20% - Accent4 4 4 5 4 2" xfId="7334"/>
    <cellStyle name="20% - Accent4 4 4 5 5" xfId="7335"/>
    <cellStyle name="20% - Accent4 4 4 5 6" xfId="7336"/>
    <cellStyle name="20% - Accent4 4 4 6" xfId="7337"/>
    <cellStyle name="20% - Accent4 4 4 6 2" xfId="7338"/>
    <cellStyle name="20% - Accent4 4 4 6 2 2" xfId="7339"/>
    <cellStyle name="20% - Accent4 4 4 6 2 3" xfId="7340"/>
    <cellStyle name="20% - Accent4 4 4 6 3" xfId="7341"/>
    <cellStyle name="20% - Accent4 4 4 6 3 2" xfId="7342"/>
    <cellStyle name="20% - Accent4 4 4 6 3 3" xfId="7343"/>
    <cellStyle name="20% - Accent4 4 4 6 4" xfId="7344"/>
    <cellStyle name="20% - Accent4 4 4 6 4 2" xfId="7345"/>
    <cellStyle name="20% - Accent4 4 4 6 5" xfId="7346"/>
    <cellStyle name="20% - Accent4 4 4 6 6" xfId="7347"/>
    <cellStyle name="20% - Accent4 4 4 7" xfId="7348"/>
    <cellStyle name="20% - Accent4 4 4 7 2" xfId="7349"/>
    <cellStyle name="20% - Accent4 4 4 7 2 2" xfId="7350"/>
    <cellStyle name="20% - Accent4 4 4 7 2 3" xfId="7351"/>
    <cellStyle name="20% - Accent4 4 4 7 3" xfId="7352"/>
    <cellStyle name="20% - Accent4 4 4 7 3 2" xfId="7353"/>
    <cellStyle name="20% - Accent4 4 4 7 4" xfId="7354"/>
    <cellStyle name="20% - Accent4 4 4 7 5" xfId="7355"/>
    <cellStyle name="20% - Accent4 4 4 8" xfId="7356"/>
    <cellStyle name="20% - Accent4 4 4 8 2" xfId="7357"/>
    <cellStyle name="20% - Accent4 4 4 8 3" xfId="7358"/>
    <cellStyle name="20% - Accent4 4 4 9" xfId="7359"/>
    <cellStyle name="20% - Accent4 4 4 9 2" xfId="7360"/>
    <cellStyle name="20% - Accent4 4 4 9 3" xfId="7361"/>
    <cellStyle name="20% - Accent4 4 5" xfId="7362"/>
    <cellStyle name="20% - Accent4 4 5 10" xfId="7363"/>
    <cellStyle name="20% - Accent4 4 5 2" xfId="7364"/>
    <cellStyle name="20% - Accent4 4 5 2 2" xfId="7365"/>
    <cellStyle name="20% - Accent4 4 5 2 2 2" xfId="7366"/>
    <cellStyle name="20% - Accent4 4 5 2 2 2 2" xfId="7367"/>
    <cellStyle name="20% - Accent4 4 5 2 2 2 3" xfId="7368"/>
    <cellStyle name="20% - Accent4 4 5 2 2 3" xfId="7369"/>
    <cellStyle name="20% - Accent4 4 5 2 2 3 2" xfId="7370"/>
    <cellStyle name="20% - Accent4 4 5 2 2 3 3" xfId="7371"/>
    <cellStyle name="20% - Accent4 4 5 2 2 4" xfId="7372"/>
    <cellStyle name="20% - Accent4 4 5 2 2 4 2" xfId="7373"/>
    <cellStyle name="20% - Accent4 4 5 2 2 5" xfId="7374"/>
    <cellStyle name="20% - Accent4 4 5 2 2 6" xfId="7375"/>
    <cellStyle name="20% - Accent4 4 5 2 3" xfId="7376"/>
    <cellStyle name="20% - Accent4 4 5 2 3 2" xfId="7377"/>
    <cellStyle name="20% - Accent4 4 5 2 3 2 2" xfId="7378"/>
    <cellStyle name="20% - Accent4 4 5 2 3 2 3" xfId="7379"/>
    <cellStyle name="20% - Accent4 4 5 2 3 3" xfId="7380"/>
    <cellStyle name="20% - Accent4 4 5 2 3 3 2" xfId="7381"/>
    <cellStyle name="20% - Accent4 4 5 2 3 3 3" xfId="7382"/>
    <cellStyle name="20% - Accent4 4 5 2 3 4" xfId="7383"/>
    <cellStyle name="20% - Accent4 4 5 2 3 4 2" xfId="7384"/>
    <cellStyle name="20% - Accent4 4 5 2 3 5" xfId="7385"/>
    <cellStyle name="20% - Accent4 4 5 2 3 6" xfId="7386"/>
    <cellStyle name="20% - Accent4 4 5 2 4" xfId="7387"/>
    <cellStyle name="20% - Accent4 4 5 2 4 2" xfId="7388"/>
    <cellStyle name="20% - Accent4 4 5 2 4 2 2" xfId="7389"/>
    <cellStyle name="20% - Accent4 4 5 2 4 2 3" xfId="7390"/>
    <cellStyle name="20% - Accent4 4 5 2 4 3" xfId="7391"/>
    <cellStyle name="20% - Accent4 4 5 2 4 3 2" xfId="7392"/>
    <cellStyle name="20% - Accent4 4 5 2 4 4" xfId="7393"/>
    <cellStyle name="20% - Accent4 4 5 2 4 5" xfId="7394"/>
    <cellStyle name="20% - Accent4 4 5 2 5" xfId="7395"/>
    <cellStyle name="20% - Accent4 4 5 2 5 2" xfId="7396"/>
    <cellStyle name="20% - Accent4 4 5 2 5 3" xfId="7397"/>
    <cellStyle name="20% - Accent4 4 5 2 6" xfId="7398"/>
    <cellStyle name="20% - Accent4 4 5 2 6 2" xfId="7399"/>
    <cellStyle name="20% - Accent4 4 5 2 6 3" xfId="7400"/>
    <cellStyle name="20% - Accent4 4 5 2 7" xfId="7401"/>
    <cellStyle name="20% - Accent4 4 5 2 7 2" xfId="7402"/>
    <cellStyle name="20% - Accent4 4 5 2 8" xfId="7403"/>
    <cellStyle name="20% - Accent4 4 5 2 9" xfId="7404"/>
    <cellStyle name="20% - Accent4 4 5 3" xfId="7405"/>
    <cellStyle name="20% - Accent4 4 5 3 2" xfId="7406"/>
    <cellStyle name="20% - Accent4 4 5 3 2 2" xfId="7407"/>
    <cellStyle name="20% - Accent4 4 5 3 2 3" xfId="7408"/>
    <cellStyle name="20% - Accent4 4 5 3 3" xfId="7409"/>
    <cellStyle name="20% - Accent4 4 5 3 3 2" xfId="7410"/>
    <cellStyle name="20% - Accent4 4 5 3 3 3" xfId="7411"/>
    <cellStyle name="20% - Accent4 4 5 3 4" xfId="7412"/>
    <cellStyle name="20% - Accent4 4 5 3 4 2" xfId="7413"/>
    <cellStyle name="20% - Accent4 4 5 3 5" xfId="7414"/>
    <cellStyle name="20% - Accent4 4 5 3 6" xfId="7415"/>
    <cellStyle name="20% - Accent4 4 5 4" xfId="7416"/>
    <cellStyle name="20% - Accent4 4 5 4 2" xfId="7417"/>
    <cellStyle name="20% - Accent4 4 5 4 2 2" xfId="7418"/>
    <cellStyle name="20% - Accent4 4 5 4 2 3" xfId="7419"/>
    <cellStyle name="20% - Accent4 4 5 4 3" xfId="7420"/>
    <cellStyle name="20% - Accent4 4 5 4 3 2" xfId="7421"/>
    <cellStyle name="20% - Accent4 4 5 4 3 3" xfId="7422"/>
    <cellStyle name="20% - Accent4 4 5 4 4" xfId="7423"/>
    <cellStyle name="20% - Accent4 4 5 4 4 2" xfId="7424"/>
    <cellStyle name="20% - Accent4 4 5 4 5" xfId="7425"/>
    <cellStyle name="20% - Accent4 4 5 4 6" xfId="7426"/>
    <cellStyle name="20% - Accent4 4 5 5" xfId="7427"/>
    <cellStyle name="20% - Accent4 4 5 5 2" xfId="7428"/>
    <cellStyle name="20% - Accent4 4 5 5 2 2" xfId="7429"/>
    <cellStyle name="20% - Accent4 4 5 5 2 3" xfId="7430"/>
    <cellStyle name="20% - Accent4 4 5 5 3" xfId="7431"/>
    <cellStyle name="20% - Accent4 4 5 5 3 2" xfId="7432"/>
    <cellStyle name="20% - Accent4 4 5 5 4" xfId="7433"/>
    <cellStyle name="20% - Accent4 4 5 5 5" xfId="7434"/>
    <cellStyle name="20% - Accent4 4 5 6" xfId="7435"/>
    <cellStyle name="20% - Accent4 4 5 6 2" xfId="7436"/>
    <cellStyle name="20% - Accent4 4 5 6 3" xfId="7437"/>
    <cellStyle name="20% - Accent4 4 5 7" xfId="7438"/>
    <cellStyle name="20% - Accent4 4 5 7 2" xfId="7439"/>
    <cellStyle name="20% - Accent4 4 5 7 3" xfId="7440"/>
    <cellStyle name="20% - Accent4 4 5 8" xfId="7441"/>
    <cellStyle name="20% - Accent4 4 5 8 2" xfId="7442"/>
    <cellStyle name="20% - Accent4 4 5 9" xfId="7443"/>
    <cellStyle name="20% - Accent4 4 6" xfId="7444"/>
    <cellStyle name="20% - Accent4 4 6 2" xfId="7445"/>
    <cellStyle name="20% - Accent4 4 6 2 2" xfId="7446"/>
    <cellStyle name="20% - Accent4 4 6 2 2 2" xfId="7447"/>
    <cellStyle name="20% - Accent4 4 6 2 2 3" xfId="7448"/>
    <cellStyle name="20% - Accent4 4 6 2 3" xfId="7449"/>
    <cellStyle name="20% - Accent4 4 6 2 3 2" xfId="7450"/>
    <cellStyle name="20% - Accent4 4 6 2 3 3" xfId="7451"/>
    <cellStyle name="20% - Accent4 4 6 2 4" xfId="7452"/>
    <cellStyle name="20% - Accent4 4 6 2 4 2" xfId="7453"/>
    <cellStyle name="20% - Accent4 4 6 2 5" xfId="7454"/>
    <cellStyle name="20% - Accent4 4 6 2 6" xfId="7455"/>
    <cellStyle name="20% - Accent4 4 6 3" xfId="7456"/>
    <cellStyle name="20% - Accent4 4 6 3 2" xfId="7457"/>
    <cellStyle name="20% - Accent4 4 6 3 2 2" xfId="7458"/>
    <cellStyle name="20% - Accent4 4 6 3 2 3" xfId="7459"/>
    <cellStyle name="20% - Accent4 4 6 3 3" xfId="7460"/>
    <cellStyle name="20% - Accent4 4 6 3 3 2" xfId="7461"/>
    <cellStyle name="20% - Accent4 4 6 3 3 3" xfId="7462"/>
    <cellStyle name="20% - Accent4 4 6 3 4" xfId="7463"/>
    <cellStyle name="20% - Accent4 4 6 3 4 2" xfId="7464"/>
    <cellStyle name="20% - Accent4 4 6 3 5" xfId="7465"/>
    <cellStyle name="20% - Accent4 4 6 3 6" xfId="7466"/>
    <cellStyle name="20% - Accent4 4 6 4" xfId="7467"/>
    <cellStyle name="20% - Accent4 4 6 4 2" xfId="7468"/>
    <cellStyle name="20% - Accent4 4 6 4 2 2" xfId="7469"/>
    <cellStyle name="20% - Accent4 4 6 4 2 3" xfId="7470"/>
    <cellStyle name="20% - Accent4 4 6 4 3" xfId="7471"/>
    <cellStyle name="20% - Accent4 4 6 4 3 2" xfId="7472"/>
    <cellStyle name="20% - Accent4 4 6 4 4" xfId="7473"/>
    <cellStyle name="20% - Accent4 4 6 4 5" xfId="7474"/>
    <cellStyle name="20% - Accent4 4 6 5" xfId="7475"/>
    <cellStyle name="20% - Accent4 4 6 5 2" xfId="7476"/>
    <cellStyle name="20% - Accent4 4 6 5 3" xfId="7477"/>
    <cellStyle name="20% - Accent4 4 6 6" xfId="7478"/>
    <cellStyle name="20% - Accent4 4 6 6 2" xfId="7479"/>
    <cellStyle name="20% - Accent4 4 6 6 3" xfId="7480"/>
    <cellStyle name="20% - Accent4 4 6 7" xfId="7481"/>
    <cellStyle name="20% - Accent4 4 6 7 2" xfId="7482"/>
    <cellStyle name="20% - Accent4 4 6 8" xfId="7483"/>
    <cellStyle name="20% - Accent4 4 6 9" xfId="7484"/>
    <cellStyle name="20% - Accent4 4 7" xfId="7485"/>
    <cellStyle name="20% - Accent4 4 7 2" xfId="7486"/>
    <cellStyle name="20% - Accent4 4 7 2 2" xfId="7487"/>
    <cellStyle name="20% - Accent4 4 7 2 2 2" xfId="7488"/>
    <cellStyle name="20% - Accent4 4 7 2 2 3" xfId="7489"/>
    <cellStyle name="20% - Accent4 4 7 2 3" xfId="7490"/>
    <cellStyle name="20% - Accent4 4 7 2 3 2" xfId="7491"/>
    <cellStyle name="20% - Accent4 4 7 2 3 3" xfId="7492"/>
    <cellStyle name="20% - Accent4 4 7 2 4" xfId="7493"/>
    <cellStyle name="20% - Accent4 4 7 2 4 2" xfId="7494"/>
    <cellStyle name="20% - Accent4 4 7 2 5" xfId="7495"/>
    <cellStyle name="20% - Accent4 4 7 2 6" xfId="7496"/>
    <cellStyle name="20% - Accent4 4 7 3" xfId="7497"/>
    <cellStyle name="20% - Accent4 4 7 3 2" xfId="7498"/>
    <cellStyle name="20% - Accent4 4 7 3 2 2" xfId="7499"/>
    <cellStyle name="20% - Accent4 4 7 3 2 3" xfId="7500"/>
    <cellStyle name="20% - Accent4 4 7 3 3" xfId="7501"/>
    <cellStyle name="20% - Accent4 4 7 3 3 2" xfId="7502"/>
    <cellStyle name="20% - Accent4 4 7 3 3 3" xfId="7503"/>
    <cellStyle name="20% - Accent4 4 7 3 4" xfId="7504"/>
    <cellStyle name="20% - Accent4 4 7 3 4 2" xfId="7505"/>
    <cellStyle name="20% - Accent4 4 7 3 5" xfId="7506"/>
    <cellStyle name="20% - Accent4 4 7 3 6" xfId="7507"/>
    <cellStyle name="20% - Accent4 4 7 4" xfId="7508"/>
    <cellStyle name="20% - Accent4 4 7 4 2" xfId="7509"/>
    <cellStyle name="20% - Accent4 4 7 4 2 2" xfId="7510"/>
    <cellStyle name="20% - Accent4 4 7 4 2 3" xfId="7511"/>
    <cellStyle name="20% - Accent4 4 7 4 3" xfId="7512"/>
    <cellStyle name="20% - Accent4 4 7 4 3 2" xfId="7513"/>
    <cellStyle name="20% - Accent4 4 7 4 4" xfId="7514"/>
    <cellStyle name="20% - Accent4 4 7 4 5" xfId="7515"/>
    <cellStyle name="20% - Accent4 4 7 5" xfId="7516"/>
    <cellStyle name="20% - Accent4 4 7 5 2" xfId="7517"/>
    <cellStyle name="20% - Accent4 4 7 5 3" xfId="7518"/>
    <cellStyle name="20% - Accent4 4 7 6" xfId="7519"/>
    <cellStyle name="20% - Accent4 4 7 6 2" xfId="7520"/>
    <cellStyle name="20% - Accent4 4 7 6 3" xfId="7521"/>
    <cellStyle name="20% - Accent4 4 7 7" xfId="7522"/>
    <cellStyle name="20% - Accent4 4 7 7 2" xfId="7523"/>
    <cellStyle name="20% - Accent4 4 7 8" xfId="7524"/>
    <cellStyle name="20% - Accent4 4 7 9" xfId="7525"/>
    <cellStyle name="20% - Accent4 4 8" xfId="7526"/>
    <cellStyle name="20% - Accent4 4 8 2" xfId="7527"/>
    <cellStyle name="20% - Accent4 4 8 2 2" xfId="7528"/>
    <cellStyle name="20% - Accent4 4 8 2 3" xfId="7529"/>
    <cellStyle name="20% - Accent4 4 8 3" xfId="7530"/>
    <cellStyle name="20% - Accent4 4 8 3 2" xfId="7531"/>
    <cellStyle name="20% - Accent4 4 8 3 3" xfId="7532"/>
    <cellStyle name="20% - Accent4 4 8 4" xfId="7533"/>
    <cellStyle name="20% - Accent4 4 8 4 2" xfId="7534"/>
    <cellStyle name="20% - Accent4 4 8 5" xfId="7535"/>
    <cellStyle name="20% - Accent4 4 8 6" xfId="7536"/>
    <cellStyle name="20% - Accent4 4 9" xfId="7537"/>
    <cellStyle name="20% - Accent4 4 9 2" xfId="7538"/>
    <cellStyle name="20% - Accent4 4 9 2 2" xfId="7539"/>
    <cellStyle name="20% - Accent4 4 9 2 3" xfId="7540"/>
    <cellStyle name="20% - Accent4 4 9 3" xfId="7541"/>
    <cellStyle name="20% - Accent4 4 9 3 2" xfId="7542"/>
    <cellStyle name="20% - Accent4 4 9 3 3" xfId="7543"/>
    <cellStyle name="20% - Accent4 4 9 4" xfId="7544"/>
    <cellStyle name="20% - Accent4 4 9 4 2" xfId="7545"/>
    <cellStyle name="20% - Accent4 4 9 5" xfId="7546"/>
    <cellStyle name="20% - Accent4 4 9 6" xfId="7547"/>
    <cellStyle name="20% - Accent4 5" xfId="7548"/>
    <cellStyle name="20% - Accent4 5 2" xfId="7549"/>
    <cellStyle name="20% - Accent4 5 2 2" xfId="7550"/>
    <cellStyle name="20% - Accent4 5 2 2 2" xfId="7551"/>
    <cellStyle name="20% - Accent4 5 2 2 2 2" xfId="7552"/>
    <cellStyle name="20% - Accent4 5 2 2 2 2 2" xfId="7553"/>
    <cellStyle name="20% - Accent4 5 2 2 2 3" xfId="7554"/>
    <cellStyle name="20% - Accent4 5 2 2 3" xfId="7555"/>
    <cellStyle name="20% - Accent4 5 2 2 3 2" xfId="7556"/>
    <cellStyle name="20% - Accent4 5 2 2 4" xfId="7557"/>
    <cellStyle name="20% - Accent4 5 2 3" xfId="7558"/>
    <cellStyle name="20% - Accent4 5 2 3 2" xfId="7559"/>
    <cellStyle name="20% - Accent4 5 2 3 2 2" xfId="7560"/>
    <cellStyle name="20% - Accent4 5 2 3 3" xfId="7561"/>
    <cellStyle name="20% - Accent4 5 2 4" xfId="7562"/>
    <cellStyle name="20% - Accent4 5 2 4 2" xfId="7563"/>
    <cellStyle name="20% - Accent4 5 2 5" xfId="7564"/>
    <cellStyle name="20% - Accent4 5 2 6" xfId="7565"/>
    <cellStyle name="20% - Accent4 5 3" xfId="7566"/>
    <cellStyle name="20% - Accent4 5 3 2" xfId="7567"/>
    <cellStyle name="20% - Accent4 5 3 2 2" xfId="7568"/>
    <cellStyle name="20% - Accent4 5 3 2 2 2" xfId="7569"/>
    <cellStyle name="20% - Accent4 5 3 2 3" xfId="7570"/>
    <cellStyle name="20% - Accent4 5 3 3" xfId="7571"/>
    <cellStyle name="20% - Accent4 5 3 3 2" xfId="7572"/>
    <cellStyle name="20% - Accent4 5 3 4" xfId="7573"/>
    <cellStyle name="20% - Accent4 5 4" xfId="7574"/>
    <cellStyle name="20% - Accent4 5 4 2" xfId="7575"/>
    <cellStyle name="20% - Accent4 5 4 2 2" xfId="7576"/>
    <cellStyle name="20% - Accent4 5 4 3" xfId="7577"/>
    <cellStyle name="20% - Accent4 5 5" xfId="7578"/>
    <cellStyle name="20% - Accent4 5 5 2" xfId="7579"/>
    <cellStyle name="20% - Accent4 5 6" xfId="7580"/>
    <cellStyle name="20% - Accent4 5 7" xfId="7581"/>
    <cellStyle name="20% - Accent4 5 8" xfId="7582"/>
    <cellStyle name="20% - Accent4 6" xfId="7583"/>
    <cellStyle name="20% - Accent4 6 2" xfId="7584"/>
    <cellStyle name="20% - Accent4 6 2 2" xfId="7585"/>
    <cellStyle name="20% - Accent4 6 2 2 2" xfId="7586"/>
    <cellStyle name="20% - Accent4 6 2 2 2 2" xfId="7587"/>
    <cellStyle name="20% - Accent4 6 2 2 2 3" xfId="7588"/>
    <cellStyle name="20% - Accent4 6 2 2 3" xfId="7589"/>
    <cellStyle name="20% - Accent4 6 2 2 4" xfId="7590"/>
    <cellStyle name="20% - Accent4 6 2 3" xfId="7591"/>
    <cellStyle name="20% - Accent4 6 2 3 2" xfId="7592"/>
    <cellStyle name="20% - Accent4 6 2 3 3" xfId="7593"/>
    <cellStyle name="20% - Accent4 6 2 4" xfId="7594"/>
    <cellStyle name="20% - Accent4 6 2 5" xfId="7595"/>
    <cellStyle name="20% - Accent4 6 3" xfId="7596"/>
    <cellStyle name="20% - Accent4 6 3 2" xfId="7597"/>
    <cellStyle name="20% - Accent4 6 3 2 2" xfId="7598"/>
    <cellStyle name="20% - Accent4 6 3 2 3" xfId="7599"/>
    <cellStyle name="20% - Accent4 6 3 3" xfId="7600"/>
    <cellStyle name="20% - Accent4 6 3 4" xfId="7601"/>
    <cellStyle name="20% - Accent4 6 4" xfId="7602"/>
    <cellStyle name="20% - Accent4 6 4 2" xfId="7603"/>
    <cellStyle name="20% - Accent4 6 4 3" xfId="7604"/>
    <cellStyle name="20% - Accent4 6 5" xfId="7605"/>
    <cellStyle name="20% - Accent4 6 6" xfId="7606"/>
    <cellStyle name="20% - Accent4 7" xfId="7607"/>
    <cellStyle name="20% - Accent4 7 2" xfId="7608"/>
    <cellStyle name="20% - Accent4 7 2 2" xfId="7609"/>
    <cellStyle name="20% - Accent4 7 2 2 2" xfId="7610"/>
    <cellStyle name="20% - Accent4 7 2 3" xfId="7611"/>
    <cellStyle name="20% - Accent4 7 3" xfId="7612"/>
    <cellStyle name="20% - Accent4 7 3 2" xfId="7613"/>
    <cellStyle name="20% - Accent4 7 4" xfId="7614"/>
    <cellStyle name="20% - Accent4 7 5" xfId="7615"/>
    <cellStyle name="20% - Accent4 8" xfId="7616"/>
    <cellStyle name="20% - Accent4 8 2" xfId="7617"/>
    <cellStyle name="20% - Accent4 8 2 2" xfId="7618"/>
    <cellStyle name="20% - Accent4 8 2 2 2" xfId="7619"/>
    <cellStyle name="20% - Accent4 8 2 3" xfId="7620"/>
    <cellStyle name="20% - Accent4 8 3" xfId="7621"/>
    <cellStyle name="20% - Accent4 8 3 2" xfId="7622"/>
    <cellStyle name="20% - Accent4 8 4" xfId="7623"/>
    <cellStyle name="20% - Accent4 8 5" xfId="7624"/>
    <cellStyle name="20% - Accent4 9" xfId="7625"/>
    <cellStyle name="20% - Accent4 9 2" xfId="7626"/>
    <cellStyle name="20% - Accent4 9 2 2" xfId="7627"/>
    <cellStyle name="20% - Accent4 9 2 2 2" xfId="7628"/>
    <cellStyle name="20% - Accent4 9 2 3" xfId="7629"/>
    <cellStyle name="20% - Accent4 9 3" xfId="7630"/>
    <cellStyle name="20% - Accent4 9 3 2" xfId="7631"/>
    <cellStyle name="20% - Accent4 9 4" xfId="7632"/>
    <cellStyle name="20% - Accent4 9 5" xfId="7633"/>
    <cellStyle name="20% - Accent5 10" xfId="7634"/>
    <cellStyle name="20% - Accent5 10 2" xfId="7635"/>
    <cellStyle name="20% - Accent5 10 2 2" xfId="7636"/>
    <cellStyle name="20% - Accent5 10 3" xfId="7637"/>
    <cellStyle name="20% - Accent5 10 4" xfId="7638"/>
    <cellStyle name="20% - Accent5 11" xfId="7639"/>
    <cellStyle name="20% - Accent5 11 2" xfId="7640"/>
    <cellStyle name="20% - Accent5 11 2 2" xfId="7641"/>
    <cellStyle name="20% - Accent5 11 3" xfId="7642"/>
    <cellStyle name="20% - Accent5 11 4" xfId="7643"/>
    <cellStyle name="20% - Accent5 12" xfId="7644"/>
    <cellStyle name="20% - Accent5 12 2" xfId="7645"/>
    <cellStyle name="20% - Accent5 12 3" xfId="7646"/>
    <cellStyle name="20% - Accent5 13" xfId="7647"/>
    <cellStyle name="20% - Accent5 13 2" xfId="7648"/>
    <cellStyle name="20% - Accent5 14" xfId="7649"/>
    <cellStyle name="20% - Accent5 15" xfId="7650"/>
    <cellStyle name="20% - Accent5 16" xfId="7651"/>
    <cellStyle name="20% - Accent5 17" xfId="7652"/>
    <cellStyle name="20% - Accent5 18" xfId="7653"/>
    <cellStyle name="20% - Accent5 19" xfId="7654"/>
    <cellStyle name="20% - Accent5 2" xfId="7655"/>
    <cellStyle name="20% - Accent5 2 2" xfId="7656"/>
    <cellStyle name="20% - Accent5 2 2 2" xfId="7657"/>
    <cellStyle name="20% - Accent5 2 2 2 2" xfId="7658"/>
    <cellStyle name="20% - Accent5 2 2 2 2 2" xfId="7659"/>
    <cellStyle name="20% - Accent5 2 2 2 2 2 2" xfId="7660"/>
    <cellStyle name="20% - Accent5 2 2 2 2 2 2 2" xfId="7661"/>
    <cellStyle name="20% - Accent5 2 2 2 2 2 3" xfId="7662"/>
    <cellStyle name="20% - Accent5 2 2 2 2 3" xfId="7663"/>
    <cellStyle name="20% - Accent5 2 2 2 2 3 2" xfId="7664"/>
    <cellStyle name="20% - Accent5 2 2 2 2 4" xfId="7665"/>
    <cellStyle name="20% - Accent5 2 2 2 2 5" xfId="7666"/>
    <cellStyle name="20% - Accent5 2 2 2 3" xfId="7667"/>
    <cellStyle name="20% - Accent5 2 2 2 3 2" xfId="7668"/>
    <cellStyle name="20% - Accent5 2 2 2 3 2 2" xfId="7669"/>
    <cellStyle name="20% - Accent5 2 2 2 3 3" xfId="7670"/>
    <cellStyle name="20% - Accent5 2 2 2 4" xfId="7671"/>
    <cellStyle name="20% - Accent5 2 2 2 4 2" xfId="7672"/>
    <cellStyle name="20% - Accent5 2 2 2 5" xfId="7673"/>
    <cellStyle name="20% - Accent5 2 2 2 6" xfId="7674"/>
    <cellStyle name="20% - Accent5 2 2 3" xfId="7675"/>
    <cellStyle name="20% - Accent5 2 2 3 2" xfId="7676"/>
    <cellStyle name="20% - Accent5 2 2 3 2 2" xfId="7677"/>
    <cellStyle name="20% - Accent5 2 2 3 2 2 2" xfId="7678"/>
    <cellStyle name="20% - Accent5 2 2 3 2 3" xfId="7679"/>
    <cellStyle name="20% - Accent5 2 2 3 3" xfId="7680"/>
    <cellStyle name="20% - Accent5 2 2 3 3 2" xfId="7681"/>
    <cellStyle name="20% - Accent5 2 2 3 4" xfId="7682"/>
    <cellStyle name="20% - Accent5 2 2 3 5" xfId="7683"/>
    <cellStyle name="20% - Accent5 2 2 4" xfId="7684"/>
    <cellStyle name="20% - Accent5 2 2 4 2" xfId="7685"/>
    <cellStyle name="20% - Accent5 2 2 4 2 2" xfId="7686"/>
    <cellStyle name="20% - Accent5 2 2 4 3" xfId="7687"/>
    <cellStyle name="20% - Accent5 2 2 5" xfId="7688"/>
    <cellStyle name="20% - Accent5 2 2 5 2" xfId="7689"/>
    <cellStyle name="20% - Accent5 2 2 6" xfId="7690"/>
    <cellStyle name="20% - Accent5 2 2 7" xfId="7691"/>
    <cellStyle name="20% - Accent5 2 3" xfId="7692"/>
    <cellStyle name="20% - Accent5 2 3 2" xfId="7693"/>
    <cellStyle name="20% - Accent5 2 3 2 2" xfId="7694"/>
    <cellStyle name="20% - Accent5 2 3 2 2 2" xfId="7695"/>
    <cellStyle name="20% - Accent5 2 3 2 2 2 2" xfId="7696"/>
    <cellStyle name="20% - Accent5 2 3 2 2 3" xfId="7697"/>
    <cellStyle name="20% - Accent5 2 3 2 3" xfId="7698"/>
    <cellStyle name="20% - Accent5 2 3 2 3 2" xfId="7699"/>
    <cellStyle name="20% - Accent5 2 3 2 4" xfId="7700"/>
    <cellStyle name="20% - Accent5 2 3 3" xfId="7701"/>
    <cellStyle name="20% - Accent5 2 3 3 2" xfId="7702"/>
    <cellStyle name="20% - Accent5 2 3 3 2 2" xfId="7703"/>
    <cellStyle name="20% - Accent5 2 3 3 3" xfId="7704"/>
    <cellStyle name="20% - Accent5 2 3 4" xfId="7705"/>
    <cellStyle name="20% - Accent5 2 3 4 2" xfId="7706"/>
    <cellStyle name="20% - Accent5 2 3 5" xfId="7707"/>
    <cellStyle name="20% - Accent5 2 3 6" xfId="7708"/>
    <cellStyle name="20% - Accent5 2 4" xfId="7709"/>
    <cellStyle name="20% - Accent5 2 4 2" xfId="7710"/>
    <cellStyle name="20% - Accent5 2 4 2 2" xfId="7711"/>
    <cellStyle name="20% - Accent5 2 4 2 2 2" xfId="7712"/>
    <cellStyle name="20% - Accent5 2 4 2 3" xfId="7713"/>
    <cellStyle name="20% - Accent5 2 4 3" xfId="7714"/>
    <cellStyle name="20% - Accent5 2 4 3 2" xfId="7715"/>
    <cellStyle name="20% - Accent5 2 4 4" xfId="7716"/>
    <cellStyle name="20% - Accent5 2 4 5" xfId="7717"/>
    <cellStyle name="20% - Accent5 2 5" xfId="7718"/>
    <cellStyle name="20% - Accent5 2 5 2" xfId="7719"/>
    <cellStyle name="20% - Accent5 2 5 2 2" xfId="7720"/>
    <cellStyle name="20% - Accent5 2 5 3" xfId="7721"/>
    <cellStyle name="20% - Accent5 2 5 4" xfId="7722"/>
    <cellStyle name="20% - Accent5 2 6" xfId="7723"/>
    <cellStyle name="20% - Accent5 2 6 2" xfId="7724"/>
    <cellStyle name="20% - Accent5 2 6 3" xfId="7725"/>
    <cellStyle name="20% - Accent5 2 7" xfId="7726"/>
    <cellStyle name="20% - Accent5 2 8" xfId="7727"/>
    <cellStyle name="20% - Accent5 2 9" xfId="7728"/>
    <cellStyle name="20% - Accent5 20" xfId="7729"/>
    <cellStyle name="20% - Accent5 21" xfId="7730"/>
    <cellStyle name="20% - Accent5 22" xfId="7731"/>
    <cellStyle name="20% - Accent5 3" xfId="7732"/>
    <cellStyle name="20% - Accent5 3 2" xfId="7733"/>
    <cellStyle name="20% - Accent5 3 2 2" xfId="7734"/>
    <cellStyle name="20% - Accent5 3 2 2 2" xfId="7735"/>
    <cellStyle name="20% - Accent5 3 2 2 2 2" xfId="7736"/>
    <cellStyle name="20% - Accent5 3 2 2 2 2 2" xfId="7737"/>
    <cellStyle name="20% - Accent5 3 2 2 2 2 2 2" xfId="7738"/>
    <cellStyle name="20% - Accent5 3 2 2 2 2 3" xfId="7739"/>
    <cellStyle name="20% - Accent5 3 2 2 2 3" xfId="7740"/>
    <cellStyle name="20% - Accent5 3 2 2 2 3 2" xfId="7741"/>
    <cellStyle name="20% - Accent5 3 2 2 2 4" xfId="7742"/>
    <cellStyle name="20% - Accent5 3 2 2 2 5" xfId="7743"/>
    <cellStyle name="20% - Accent5 3 2 2 3" xfId="7744"/>
    <cellStyle name="20% - Accent5 3 2 2 3 2" xfId="7745"/>
    <cellStyle name="20% - Accent5 3 2 2 3 2 2" xfId="7746"/>
    <cellStyle name="20% - Accent5 3 2 2 3 3" xfId="7747"/>
    <cellStyle name="20% - Accent5 3 2 2 4" xfId="7748"/>
    <cellStyle name="20% - Accent5 3 2 2 4 2" xfId="7749"/>
    <cellStyle name="20% - Accent5 3 2 2 5" xfId="7750"/>
    <cellStyle name="20% - Accent5 3 2 2 6" xfId="7751"/>
    <cellStyle name="20% - Accent5 3 2 3" xfId="7752"/>
    <cellStyle name="20% - Accent5 3 2 3 2" xfId="7753"/>
    <cellStyle name="20% - Accent5 3 2 3 2 2" xfId="7754"/>
    <cellStyle name="20% - Accent5 3 2 3 2 2 2" xfId="7755"/>
    <cellStyle name="20% - Accent5 3 2 3 2 3" xfId="7756"/>
    <cellStyle name="20% - Accent5 3 2 3 3" xfId="7757"/>
    <cellStyle name="20% - Accent5 3 2 3 3 2" xfId="7758"/>
    <cellStyle name="20% - Accent5 3 2 3 4" xfId="7759"/>
    <cellStyle name="20% - Accent5 3 2 3 5" xfId="7760"/>
    <cellStyle name="20% - Accent5 3 2 4" xfId="7761"/>
    <cellStyle name="20% - Accent5 3 2 4 2" xfId="7762"/>
    <cellStyle name="20% - Accent5 3 2 4 2 2" xfId="7763"/>
    <cellStyle name="20% - Accent5 3 2 4 3" xfId="7764"/>
    <cellStyle name="20% - Accent5 3 2 5" xfId="7765"/>
    <cellStyle name="20% - Accent5 3 2 5 2" xfId="7766"/>
    <cellStyle name="20% - Accent5 3 2 6" xfId="7767"/>
    <cellStyle name="20% - Accent5 3 2 7" xfId="7768"/>
    <cellStyle name="20% - Accent5 3 3" xfId="7769"/>
    <cellStyle name="20% - Accent5 3 3 2" xfId="7770"/>
    <cellStyle name="20% - Accent5 3 3 2 2" xfId="7771"/>
    <cellStyle name="20% - Accent5 3 3 2 2 2" xfId="7772"/>
    <cellStyle name="20% - Accent5 3 3 2 2 2 2" xfId="7773"/>
    <cellStyle name="20% - Accent5 3 3 2 2 3" xfId="7774"/>
    <cellStyle name="20% - Accent5 3 3 2 3" xfId="7775"/>
    <cellStyle name="20% - Accent5 3 3 2 3 2" xfId="7776"/>
    <cellStyle name="20% - Accent5 3 3 2 4" xfId="7777"/>
    <cellStyle name="20% - Accent5 3 3 2 5" xfId="7778"/>
    <cellStyle name="20% - Accent5 3 3 3" xfId="7779"/>
    <cellStyle name="20% - Accent5 3 3 3 2" xfId="7780"/>
    <cellStyle name="20% - Accent5 3 3 3 2 2" xfId="7781"/>
    <cellStyle name="20% - Accent5 3 3 3 3" xfId="7782"/>
    <cellStyle name="20% - Accent5 3 3 4" xfId="7783"/>
    <cellStyle name="20% - Accent5 3 3 4 2" xfId="7784"/>
    <cellStyle name="20% - Accent5 3 3 5" xfId="7785"/>
    <cellStyle name="20% - Accent5 3 3 6" xfId="7786"/>
    <cellStyle name="20% - Accent5 3 4" xfId="7787"/>
    <cellStyle name="20% - Accent5 3 4 2" xfId="7788"/>
    <cellStyle name="20% - Accent5 3 4 2 2" xfId="7789"/>
    <cellStyle name="20% - Accent5 3 4 2 2 2" xfId="7790"/>
    <cellStyle name="20% - Accent5 3 4 2 3" xfId="7791"/>
    <cellStyle name="20% - Accent5 3 4 3" xfId="7792"/>
    <cellStyle name="20% - Accent5 3 4 3 2" xfId="7793"/>
    <cellStyle name="20% - Accent5 3 4 4" xfId="7794"/>
    <cellStyle name="20% - Accent5 3 4 5" xfId="7795"/>
    <cellStyle name="20% - Accent5 3 5" xfId="7796"/>
    <cellStyle name="20% - Accent5 3 5 2" xfId="7797"/>
    <cellStyle name="20% - Accent5 3 5 2 2" xfId="7798"/>
    <cellStyle name="20% - Accent5 3 5 3" xfId="7799"/>
    <cellStyle name="20% - Accent5 3 6" xfId="7800"/>
    <cellStyle name="20% - Accent5 3 6 2" xfId="7801"/>
    <cellStyle name="20% - Accent5 3 7" xfId="7802"/>
    <cellStyle name="20% - Accent5 3 8" xfId="7803"/>
    <cellStyle name="20% - Accent5 3 9" xfId="7804"/>
    <cellStyle name="20% - Accent5 4" xfId="7805"/>
    <cellStyle name="20% - Accent5 4 10" xfId="7806"/>
    <cellStyle name="20% - Accent5 4 10 2" xfId="7807"/>
    <cellStyle name="20% - Accent5 4 10 2 2" xfId="7808"/>
    <cellStyle name="20% - Accent5 4 10 2 3" xfId="7809"/>
    <cellStyle name="20% - Accent5 4 10 3" xfId="7810"/>
    <cellStyle name="20% - Accent5 4 10 3 2" xfId="7811"/>
    <cellStyle name="20% - Accent5 4 10 4" xfId="7812"/>
    <cellStyle name="20% - Accent5 4 10 5" xfId="7813"/>
    <cellStyle name="20% - Accent5 4 11" xfId="7814"/>
    <cellStyle name="20% - Accent5 4 11 2" xfId="7815"/>
    <cellStyle name="20% - Accent5 4 11 3" xfId="7816"/>
    <cellStyle name="20% - Accent5 4 12" xfId="7817"/>
    <cellStyle name="20% - Accent5 4 12 2" xfId="7818"/>
    <cellStyle name="20% - Accent5 4 12 3" xfId="7819"/>
    <cellStyle name="20% - Accent5 4 13" xfId="7820"/>
    <cellStyle name="20% - Accent5 4 13 2" xfId="7821"/>
    <cellStyle name="20% - Accent5 4 14" xfId="7822"/>
    <cellStyle name="20% - Accent5 4 15" xfId="7823"/>
    <cellStyle name="20% - Accent5 4 16" xfId="7824"/>
    <cellStyle name="20% - Accent5 4 2" xfId="7825"/>
    <cellStyle name="20% - Accent5 4 2 10" xfId="7826"/>
    <cellStyle name="20% - Accent5 4 2 10 2" xfId="7827"/>
    <cellStyle name="20% - Accent5 4 2 10 3" xfId="7828"/>
    <cellStyle name="20% - Accent5 4 2 11" xfId="7829"/>
    <cellStyle name="20% - Accent5 4 2 11 2" xfId="7830"/>
    <cellStyle name="20% - Accent5 4 2 11 3" xfId="7831"/>
    <cellStyle name="20% - Accent5 4 2 12" xfId="7832"/>
    <cellStyle name="20% - Accent5 4 2 12 2" xfId="7833"/>
    <cellStyle name="20% - Accent5 4 2 13" xfId="7834"/>
    <cellStyle name="20% - Accent5 4 2 14" xfId="7835"/>
    <cellStyle name="20% - Accent5 4 2 15" xfId="7836"/>
    <cellStyle name="20% - Accent5 4 2 2" xfId="7837"/>
    <cellStyle name="20% - Accent5 4 2 2 10" xfId="7838"/>
    <cellStyle name="20% - Accent5 4 2 2 10 2" xfId="7839"/>
    <cellStyle name="20% - Accent5 4 2 2 10 3" xfId="7840"/>
    <cellStyle name="20% - Accent5 4 2 2 11" xfId="7841"/>
    <cellStyle name="20% - Accent5 4 2 2 11 2" xfId="7842"/>
    <cellStyle name="20% - Accent5 4 2 2 12" xfId="7843"/>
    <cellStyle name="20% - Accent5 4 2 2 13" xfId="7844"/>
    <cellStyle name="20% - Accent5 4 2 2 2" xfId="7845"/>
    <cellStyle name="20% - Accent5 4 2 2 2 10" xfId="7846"/>
    <cellStyle name="20% - Accent5 4 2 2 2 10 2" xfId="7847"/>
    <cellStyle name="20% - Accent5 4 2 2 2 11" xfId="7848"/>
    <cellStyle name="20% - Accent5 4 2 2 2 12" xfId="7849"/>
    <cellStyle name="20% - Accent5 4 2 2 2 2" xfId="7850"/>
    <cellStyle name="20% - Accent5 4 2 2 2 2 10" xfId="7851"/>
    <cellStyle name="20% - Accent5 4 2 2 2 2 2" xfId="7852"/>
    <cellStyle name="20% - Accent5 4 2 2 2 2 2 2" xfId="7853"/>
    <cellStyle name="20% - Accent5 4 2 2 2 2 2 2 2" xfId="7854"/>
    <cellStyle name="20% - Accent5 4 2 2 2 2 2 2 2 2" xfId="7855"/>
    <cellStyle name="20% - Accent5 4 2 2 2 2 2 2 2 3" xfId="7856"/>
    <cellStyle name="20% - Accent5 4 2 2 2 2 2 2 3" xfId="7857"/>
    <cellStyle name="20% - Accent5 4 2 2 2 2 2 2 3 2" xfId="7858"/>
    <cellStyle name="20% - Accent5 4 2 2 2 2 2 2 3 3" xfId="7859"/>
    <cellStyle name="20% - Accent5 4 2 2 2 2 2 2 4" xfId="7860"/>
    <cellStyle name="20% - Accent5 4 2 2 2 2 2 2 4 2" xfId="7861"/>
    <cellStyle name="20% - Accent5 4 2 2 2 2 2 2 5" xfId="7862"/>
    <cellStyle name="20% - Accent5 4 2 2 2 2 2 2 6" xfId="7863"/>
    <cellStyle name="20% - Accent5 4 2 2 2 2 2 3" xfId="7864"/>
    <cellStyle name="20% - Accent5 4 2 2 2 2 2 3 2" xfId="7865"/>
    <cellStyle name="20% - Accent5 4 2 2 2 2 2 3 2 2" xfId="7866"/>
    <cellStyle name="20% - Accent5 4 2 2 2 2 2 3 2 3" xfId="7867"/>
    <cellStyle name="20% - Accent5 4 2 2 2 2 2 3 3" xfId="7868"/>
    <cellStyle name="20% - Accent5 4 2 2 2 2 2 3 3 2" xfId="7869"/>
    <cellStyle name="20% - Accent5 4 2 2 2 2 2 3 3 3" xfId="7870"/>
    <cellStyle name="20% - Accent5 4 2 2 2 2 2 3 4" xfId="7871"/>
    <cellStyle name="20% - Accent5 4 2 2 2 2 2 3 4 2" xfId="7872"/>
    <cellStyle name="20% - Accent5 4 2 2 2 2 2 3 5" xfId="7873"/>
    <cellStyle name="20% - Accent5 4 2 2 2 2 2 3 6" xfId="7874"/>
    <cellStyle name="20% - Accent5 4 2 2 2 2 2 4" xfId="7875"/>
    <cellStyle name="20% - Accent5 4 2 2 2 2 2 4 2" xfId="7876"/>
    <cellStyle name="20% - Accent5 4 2 2 2 2 2 4 2 2" xfId="7877"/>
    <cellStyle name="20% - Accent5 4 2 2 2 2 2 4 2 3" xfId="7878"/>
    <cellStyle name="20% - Accent5 4 2 2 2 2 2 4 3" xfId="7879"/>
    <cellStyle name="20% - Accent5 4 2 2 2 2 2 4 3 2" xfId="7880"/>
    <cellStyle name="20% - Accent5 4 2 2 2 2 2 4 4" xfId="7881"/>
    <cellStyle name="20% - Accent5 4 2 2 2 2 2 4 5" xfId="7882"/>
    <cellStyle name="20% - Accent5 4 2 2 2 2 2 5" xfId="7883"/>
    <cellStyle name="20% - Accent5 4 2 2 2 2 2 5 2" xfId="7884"/>
    <cellStyle name="20% - Accent5 4 2 2 2 2 2 5 3" xfId="7885"/>
    <cellStyle name="20% - Accent5 4 2 2 2 2 2 6" xfId="7886"/>
    <cellStyle name="20% - Accent5 4 2 2 2 2 2 6 2" xfId="7887"/>
    <cellStyle name="20% - Accent5 4 2 2 2 2 2 6 3" xfId="7888"/>
    <cellStyle name="20% - Accent5 4 2 2 2 2 2 7" xfId="7889"/>
    <cellStyle name="20% - Accent5 4 2 2 2 2 2 7 2" xfId="7890"/>
    <cellStyle name="20% - Accent5 4 2 2 2 2 2 8" xfId="7891"/>
    <cellStyle name="20% - Accent5 4 2 2 2 2 2 9" xfId="7892"/>
    <cellStyle name="20% - Accent5 4 2 2 2 2 3" xfId="7893"/>
    <cellStyle name="20% - Accent5 4 2 2 2 2 3 2" xfId="7894"/>
    <cellStyle name="20% - Accent5 4 2 2 2 2 3 2 2" xfId="7895"/>
    <cellStyle name="20% - Accent5 4 2 2 2 2 3 2 3" xfId="7896"/>
    <cellStyle name="20% - Accent5 4 2 2 2 2 3 3" xfId="7897"/>
    <cellStyle name="20% - Accent5 4 2 2 2 2 3 3 2" xfId="7898"/>
    <cellStyle name="20% - Accent5 4 2 2 2 2 3 3 3" xfId="7899"/>
    <cellStyle name="20% - Accent5 4 2 2 2 2 3 4" xfId="7900"/>
    <cellStyle name="20% - Accent5 4 2 2 2 2 3 4 2" xfId="7901"/>
    <cellStyle name="20% - Accent5 4 2 2 2 2 3 5" xfId="7902"/>
    <cellStyle name="20% - Accent5 4 2 2 2 2 3 6" xfId="7903"/>
    <cellStyle name="20% - Accent5 4 2 2 2 2 4" xfId="7904"/>
    <cellStyle name="20% - Accent5 4 2 2 2 2 4 2" xfId="7905"/>
    <cellStyle name="20% - Accent5 4 2 2 2 2 4 2 2" xfId="7906"/>
    <cellStyle name="20% - Accent5 4 2 2 2 2 4 2 3" xfId="7907"/>
    <cellStyle name="20% - Accent5 4 2 2 2 2 4 3" xfId="7908"/>
    <cellStyle name="20% - Accent5 4 2 2 2 2 4 3 2" xfId="7909"/>
    <cellStyle name="20% - Accent5 4 2 2 2 2 4 3 3" xfId="7910"/>
    <cellStyle name="20% - Accent5 4 2 2 2 2 4 4" xfId="7911"/>
    <cellStyle name="20% - Accent5 4 2 2 2 2 4 4 2" xfId="7912"/>
    <cellStyle name="20% - Accent5 4 2 2 2 2 4 5" xfId="7913"/>
    <cellStyle name="20% - Accent5 4 2 2 2 2 4 6" xfId="7914"/>
    <cellStyle name="20% - Accent5 4 2 2 2 2 5" xfId="7915"/>
    <cellStyle name="20% - Accent5 4 2 2 2 2 5 2" xfId="7916"/>
    <cellStyle name="20% - Accent5 4 2 2 2 2 5 2 2" xfId="7917"/>
    <cellStyle name="20% - Accent5 4 2 2 2 2 5 2 3" xfId="7918"/>
    <cellStyle name="20% - Accent5 4 2 2 2 2 5 3" xfId="7919"/>
    <cellStyle name="20% - Accent5 4 2 2 2 2 5 3 2" xfId="7920"/>
    <cellStyle name="20% - Accent5 4 2 2 2 2 5 4" xfId="7921"/>
    <cellStyle name="20% - Accent5 4 2 2 2 2 5 5" xfId="7922"/>
    <cellStyle name="20% - Accent5 4 2 2 2 2 6" xfId="7923"/>
    <cellStyle name="20% - Accent5 4 2 2 2 2 6 2" xfId="7924"/>
    <cellStyle name="20% - Accent5 4 2 2 2 2 6 3" xfId="7925"/>
    <cellStyle name="20% - Accent5 4 2 2 2 2 7" xfId="7926"/>
    <cellStyle name="20% - Accent5 4 2 2 2 2 7 2" xfId="7927"/>
    <cellStyle name="20% - Accent5 4 2 2 2 2 7 3" xfId="7928"/>
    <cellStyle name="20% - Accent5 4 2 2 2 2 8" xfId="7929"/>
    <cellStyle name="20% - Accent5 4 2 2 2 2 8 2" xfId="7930"/>
    <cellStyle name="20% - Accent5 4 2 2 2 2 9" xfId="7931"/>
    <cellStyle name="20% - Accent5 4 2 2 2 3" xfId="7932"/>
    <cellStyle name="20% - Accent5 4 2 2 2 3 2" xfId="7933"/>
    <cellStyle name="20% - Accent5 4 2 2 2 3 2 2" xfId="7934"/>
    <cellStyle name="20% - Accent5 4 2 2 2 3 2 2 2" xfId="7935"/>
    <cellStyle name="20% - Accent5 4 2 2 2 3 2 2 3" xfId="7936"/>
    <cellStyle name="20% - Accent5 4 2 2 2 3 2 3" xfId="7937"/>
    <cellStyle name="20% - Accent5 4 2 2 2 3 2 3 2" xfId="7938"/>
    <cellStyle name="20% - Accent5 4 2 2 2 3 2 3 3" xfId="7939"/>
    <cellStyle name="20% - Accent5 4 2 2 2 3 2 4" xfId="7940"/>
    <cellStyle name="20% - Accent5 4 2 2 2 3 2 4 2" xfId="7941"/>
    <cellStyle name="20% - Accent5 4 2 2 2 3 2 5" xfId="7942"/>
    <cellStyle name="20% - Accent5 4 2 2 2 3 2 6" xfId="7943"/>
    <cellStyle name="20% - Accent5 4 2 2 2 3 3" xfId="7944"/>
    <cellStyle name="20% - Accent5 4 2 2 2 3 3 2" xfId="7945"/>
    <cellStyle name="20% - Accent5 4 2 2 2 3 3 2 2" xfId="7946"/>
    <cellStyle name="20% - Accent5 4 2 2 2 3 3 2 3" xfId="7947"/>
    <cellStyle name="20% - Accent5 4 2 2 2 3 3 3" xfId="7948"/>
    <cellStyle name="20% - Accent5 4 2 2 2 3 3 3 2" xfId="7949"/>
    <cellStyle name="20% - Accent5 4 2 2 2 3 3 3 3" xfId="7950"/>
    <cellStyle name="20% - Accent5 4 2 2 2 3 3 4" xfId="7951"/>
    <cellStyle name="20% - Accent5 4 2 2 2 3 3 4 2" xfId="7952"/>
    <cellStyle name="20% - Accent5 4 2 2 2 3 3 5" xfId="7953"/>
    <cellStyle name="20% - Accent5 4 2 2 2 3 3 6" xfId="7954"/>
    <cellStyle name="20% - Accent5 4 2 2 2 3 4" xfId="7955"/>
    <cellStyle name="20% - Accent5 4 2 2 2 3 4 2" xfId="7956"/>
    <cellStyle name="20% - Accent5 4 2 2 2 3 4 2 2" xfId="7957"/>
    <cellStyle name="20% - Accent5 4 2 2 2 3 4 2 3" xfId="7958"/>
    <cellStyle name="20% - Accent5 4 2 2 2 3 4 3" xfId="7959"/>
    <cellStyle name="20% - Accent5 4 2 2 2 3 4 3 2" xfId="7960"/>
    <cellStyle name="20% - Accent5 4 2 2 2 3 4 4" xfId="7961"/>
    <cellStyle name="20% - Accent5 4 2 2 2 3 4 5" xfId="7962"/>
    <cellStyle name="20% - Accent5 4 2 2 2 3 5" xfId="7963"/>
    <cellStyle name="20% - Accent5 4 2 2 2 3 5 2" xfId="7964"/>
    <cellStyle name="20% - Accent5 4 2 2 2 3 5 3" xfId="7965"/>
    <cellStyle name="20% - Accent5 4 2 2 2 3 6" xfId="7966"/>
    <cellStyle name="20% - Accent5 4 2 2 2 3 6 2" xfId="7967"/>
    <cellStyle name="20% - Accent5 4 2 2 2 3 6 3" xfId="7968"/>
    <cellStyle name="20% - Accent5 4 2 2 2 3 7" xfId="7969"/>
    <cellStyle name="20% - Accent5 4 2 2 2 3 7 2" xfId="7970"/>
    <cellStyle name="20% - Accent5 4 2 2 2 3 8" xfId="7971"/>
    <cellStyle name="20% - Accent5 4 2 2 2 3 9" xfId="7972"/>
    <cellStyle name="20% - Accent5 4 2 2 2 4" xfId="7973"/>
    <cellStyle name="20% - Accent5 4 2 2 2 4 2" xfId="7974"/>
    <cellStyle name="20% - Accent5 4 2 2 2 4 2 2" xfId="7975"/>
    <cellStyle name="20% - Accent5 4 2 2 2 4 2 2 2" xfId="7976"/>
    <cellStyle name="20% - Accent5 4 2 2 2 4 2 2 3" xfId="7977"/>
    <cellStyle name="20% - Accent5 4 2 2 2 4 2 3" xfId="7978"/>
    <cellStyle name="20% - Accent5 4 2 2 2 4 2 3 2" xfId="7979"/>
    <cellStyle name="20% - Accent5 4 2 2 2 4 2 3 3" xfId="7980"/>
    <cellStyle name="20% - Accent5 4 2 2 2 4 2 4" xfId="7981"/>
    <cellStyle name="20% - Accent5 4 2 2 2 4 2 4 2" xfId="7982"/>
    <cellStyle name="20% - Accent5 4 2 2 2 4 2 5" xfId="7983"/>
    <cellStyle name="20% - Accent5 4 2 2 2 4 2 6" xfId="7984"/>
    <cellStyle name="20% - Accent5 4 2 2 2 4 3" xfId="7985"/>
    <cellStyle name="20% - Accent5 4 2 2 2 4 3 2" xfId="7986"/>
    <cellStyle name="20% - Accent5 4 2 2 2 4 3 2 2" xfId="7987"/>
    <cellStyle name="20% - Accent5 4 2 2 2 4 3 2 3" xfId="7988"/>
    <cellStyle name="20% - Accent5 4 2 2 2 4 3 3" xfId="7989"/>
    <cellStyle name="20% - Accent5 4 2 2 2 4 3 3 2" xfId="7990"/>
    <cellStyle name="20% - Accent5 4 2 2 2 4 3 3 3" xfId="7991"/>
    <cellStyle name="20% - Accent5 4 2 2 2 4 3 4" xfId="7992"/>
    <cellStyle name="20% - Accent5 4 2 2 2 4 3 4 2" xfId="7993"/>
    <cellStyle name="20% - Accent5 4 2 2 2 4 3 5" xfId="7994"/>
    <cellStyle name="20% - Accent5 4 2 2 2 4 3 6" xfId="7995"/>
    <cellStyle name="20% - Accent5 4 2 2 2 4 4" xfId="7996"/>
    <cellStyle name="20% - Accent5 4 2 2 2 4 4 2" xfId="7997"/>
    <cellStyle name="20% - Accent5 4 2 2 2 4 4 2 2" xfId="7998"/>
    <cellStyle name="20% - Accent5 4 2 2 2 4 4 2 3" xfId="7999"/>
    <cellStyle name="20% - Accent5 4 2 2 2 4 4 3" xfId="8000"/>
    <cellStyle name="20% - Accent5 4 2 2 2 4 4 3 2" xfId="8001"/>
    <cellStyle name="20% - Accent5 4 2 2 2 4 4 4" xfId="8002"/>
    <cellStyle name="20% - Accent5 4 2 2 2 4 4 5" xfId="8003"/>
    <cellStyle name="20% - Accent5 4 2 2 2 4 5" xfId="8004"/>
    <cellStyle name="20% - Accent5 4 2 2 2 4 5 2" xfId="8005"/>
    <cellStyle name="20% - Accent5 4 2 2 2 4 5 3" xfId="8006"/>
    <cellStyle name="20% - Accent5 4 2 2 2 4 6" xfId="8007"/>
    <cellStyle name="20% - Accent5 4 2 2 2 4 6 2" xfId="8008"/>
    <cellStyle name="20% - Accent5 4 2 2 2 4 6 3" xfId="8009"/>
    <cellStyle name="20% - Accent5 4 2 2 2 4 7" xfId="8010"/>
    <cellStyle name="20% - Accent5 4 2 2 2 4 7 2" xfId="8011"/>
    <cellStyle name="20% - Accent5 4 2 2 2 4 8" xfId="8012"/>
    <cellStyle name="20% - Accent5 4 2 2 2 4 9" xfId="8013"/>
    <cellStyle name="20% - Accent5 4 2 2 2 5" xfId="8014"/>
    <cellStyle name="20% - Accent5 4 2 2 2 5 2" xfId="8015"/>
    <cellStyle name="20% - Accent5 4 2 2 2 5 2 2" xfId="8016"/>
    <cellStyle name="20% - Accent5 4 2 2 2 5 2 3" xfId="8017"/>
    <cellStyle name="20% - Accent5 4 2 2 2 5 3" xfId="8018"/>
    <cellStyle name="20% - Accent5 4 2 2 2 5 3 2" xfId="8019"/>
    <cellStyle name="20% - Accent5 4 2 2 2 5 3 3" xfId="8020"/>
    <cellStyle name="20% - Accent5 4 2 2 2 5 4" xfId="8021"/>
    <cellStyle name="20% - Accent5 4 2 2 2 5 4 2" xfId="8022"/>
    <cellStyle name="20% - Accent5 4 2 2 2 5 5" xfId="8023"/>
    <cellStyle name="20% - Accent5 4 2 2 2 5 6" xfId="8024"/>
    <cellStyle name="20% - Accent5 4 2 2 2 6" xfId="8025"/>
    <cellStyle name="20% - Accent5 4 2 2 2 6 2" xfId="8026"/>
    <cellStyle name="20% - Accent5 4 2 2 2 6 2 2" xfId="8027"/>
    <cellStyle name="20% - Accent5 4 2 2 2 6 2 3" xfId="8028"/>
    <cellStyle name="20% - Accent5 4 2 2 2 6 3" xfId="8029"/>
    <cellStyle name="20% - Accent5 4 2 2 2 6 3 2" xfId="8030"/>
    <cellStyle name="20% - Accent5 4 2 2 2 6 3 3" xfId="8031"/>
    <cellStyle name="20% - Accent5 4 2 2 2 6 4" xfId="8032"/>
    <cellStyle name="20% - Accent5 4 2 2 2 6 4 2" xfId="8033"/>
    <cellStyle name="20% - Accent5 4 2 2 2 6 5" xfId="8034"/>
    <cellStyle name="20% - Accent5 4 2 2 2 6 6" xfId="8035"/>
    <cellStyle name="20% - Accent5 4 2 2 2 7" xfId="8036"/>
    <cellStyle name="20% - Accent5 4 2 2 2 7 2" xfId="8037"/>
    <cellStyle name="20% - Accent5 4 2 2 2 7 2 2" xfId="8038"/>
    <cellStyle name="20% - Accent5 4 2 2 2 7 2 3" xfId="8039"/>
    <cellStyle name="20% - Accent5 4 2 2 2 7 3" xfId="8040"/>
    <cellStyle name="20% - Accent5 4 2 2 2 7 3 2" xfId="8041"/>
    <cellStyle name="20% - Accent5 4 2 2 2 7 4" xfId="8042"/>
    <cellStyle name="20% - Accent5 4 2 2 2 7 5" xfId="8043"/>
    <cellStyle name="20% - Accent5 4 2 2 2 8" xfId="8044"/>
    <cellStyle name="20% - Accent5 4 2 2 2 8 2" xfId="8045"/>
    <cellStyle name="20% - Accent5 4 2 2 2 8 3" xfId="8046"/>
    <cellStyle name="20% - Accent5 4 2 2 2 9" xfId="8047"/>
    <cellStyle name="20% - Accent5 4 2 2 2 9 2" xfId="8048"/>
    <cellStyle name="20% - Accent5 4 2 2 2 9 3" xfId="8049"/>
    <cellStyle name="20% - Accent5 4 2 2 3" xfId="8050"/>
    <cellStyle name="20% - Accent5 4 2 2 3 10" xfId="8051"/>
    <cellStyle name="20% - Accent5 4 2 2 3 2" xfId="8052"/>
    <cellStyle name="20% - Accent5 4 2 2 3 2 2" xfId="8053"/>
    <cellStyle name="20% - Accent5 4 2 2 3 2 2 2" xfId="8054"/>
    <cellStyle name="20% - Accent5 4 2 2 3 2 2 2 2" xfId="8055"/>
    <cellStyle name="20% - Accent5 4 2 2 3 2 2 2 3" xfId="8056"/>
    <cellStyle name="20% - Accent5 4 2 2 3 2 2 3" xfId="8057"/>
    <cellStyle name="20% - Accent5 4 2 2 3 2 2 3 2" xfId="8058"/>
    <cellStyle name="20% - Accent5 4 2 2 3 2 2 3 3" xfId="8059"/>
    <cellStyle name="20% - Accent5 4 2 2 3 2 2 4" xfId="8060"/>
    <cellStyle name="20% - Accent5 4 2 2 3 2 2 4 2" xfId="8061"/>
    <cellStyle name="20% - Accent5 4 2 2 3 2 2 5" xfId="8062"/>
    <cellStyle name="20% - Accent5 4 2 2 3 2 2 6" xfId="8063"/>
    <cellStyle name="20% - Accent5 4 2 2 3 2 3" xfId="8064"/>
    <cellStyle name="20% - Accent5 4 2 2 3 2 3 2" xfId="8065"/>
    <cellStyle name="20% - Accent5 4 2 2 3 2 3 2 2" xfId="8066"/>
    <cellStyle name="20% - Accent5 4 2 2 3 2 3 2 3" xfId="8067"/>
    <cellStyle name="20% - Accent5 4 2 2 3 2 3 3" xfId="8068"/>
    <cellStyle name="20% - Accent5 4 2 2 3 2 3 3 2" xfId="8069"/>
    <cellStyle name="20% - Accent5 4 2 2 3 2 3 3 3" xfId="8070"/>
    <cellStyle name="20% - Accent5 4 2 2 3 2 3 4" xfId="8071"/>
    <cellStyle name="20% - Accent5 4 2 2 3 2 3 4 2" xfId="8072"/>
    <cellStyle name="20% - Accent5 4 2 2 3 2 3 5" xfId="8073"/>
    <cellStyle name="20% - Accent5 4 2 2 3 2 3 6" xfId="8074"/>
    <cellStyle name="20% - Accent5 4 2 2 3 2 4" xfId="8075"/>
    <cellStyle name="20% - Accent5 4 2 2 3 2 4 2" xfId="8076"/>
    <cellStyle name="20% - Accent5 4 2 2 3 2 4 2 2" xfId="8077"/>
    <cellStyle name="20% - Accent5 4 2 2 3 2 4 2 3" xfId="8078"/>
    <cellStyle name="20% - Accent5 4 2 2 3 2 4 3" xfId="8079"/>
    <cellStyle name="20% - Accent5 4 2 2 3 2 4 3 2" xfId="8080"/>
    <cellStyle name="20% - Accent5 4 2 2 3 2 4 4" xfId="8081"/>
    <cellStyle name="20% - Accent5 4 2 2 3 2 4 5" xfId="8082"/>
    <cellStyle name="20% - Accent5 4 2 2 3 2 5" xfId="8083"/>
    <cellStyle name="20% - Accent5 4 2 2 3 2 5 2" xfId="8084"/>
    <cellStyle name="20% - Accent5 4 2 2 3 2 5 3" xfId="8085"/>
    <cellStyle name="20% - Accent5 4 2 2 3 2 6" xfId="8086"/>
    <cellStyle name="20% - Accent5 4 2 2 3 2 6 2" xfId="8087"/>
    <cellStyle name="20% - Accent5 4 2 2 3 2 6 3" xfId="8088"/>
    <cellStyle name="20% - Accent5 4 2 2 3 2 7" xfId="8089"/>
    <cellStyle name="20% - Accent5 4 2 2 3 2 7 2" xfId="8090"/>
    <cellStyle name="20% - Accent5 4 2 2 3 2 8" xfId="8091"/>
    <cellStyle name="20% - Accent5 4 2 2 3 2 9" xfId="8092"/>
    <cellStyle name="20% - Accent5 4 2 2 3 3" xfId="8093"/>
    <cellStyle name="20% - Accent5 4 2 2 3 3 2" xfId="8094"/>
    <cellStyle name="20% - Accent5 4 2 2 3 3 2 2" xfId="8095"/>
    <cellStyle name="20% - Accent5 4 2 2 3 3 2 3" xfId="8096"/>
    <cellStyle name="20% - Accent5 4 2 2 3 3 3" xfId="8097"/>
    <cellStyle name="20% - Accent5 4 2 2 3 3 3 2" xfId="8098"/>
    <cellStyle name="20% - Accent5 4 2 2 3 3 3 3" xfId="8099"/>
    <cellStyle name="20% - Accent5 4 2 2 3 3 4" xfId="8100"/>
    <cellStyle name="20% - Accent5 4 2 2 3 3 4 2" xfId="8101"/>
    <cellStyle name="20% - Accent5 4 2 2 3 3 5" xfId="8102"/>
    <cellStyle name="20% - Accent5 4 2 2 3 3 6" xfId="8103"/>
    <cellStyle name="20% - Accent5 4 2 2 3 4" xfId="8104"/>
    <cellStyle name="20% - Accent5 4 2 2 3 4 2" xfId="8105"/>
    <cellStyle name="20% - Accent5 4 2 2 3 4 2 2" xfId="8106"/>
    <cellStyle name="20% - Accent5 4 2 2 3 4 2 3" xfId="8107"/>
    <cellStyle name="20% - Accent5 4 2 2 3 4 3" xfId="8108"/>
    <cellStyle name="20% - Accent5 4 2 2 3 4 3 2" xfId="8109"/>
    <cellStyle name="20% - Accent5 4 2 2 3 4 3 3" xfId="8110"/>
    <cellStyle name="20% - Accent5 4 2 2 3 4 4" xfId="8111"/>
    <cellStyle name="20% - Accent5 4 2 2 3 4 4 2" xfId="8112"/>
    <cellStyle name="20% - Accent5 4 2 2 3 4 5" xfId="8113"/>
    <cellStyle name="20% - Accent5 4 2 2 3 4 6" xfId="8114"/>
    <cellStyle name="20% - Accent5 4 2 2 3 5" xfId="8115"/>
    <cellStyle name="20% - Accent5 4 2 2 3 5 2" xfId="8116"/>
    <cellStyle name="20% - Accent5 4 2 2 3 5 2 2" xfId="8117"/>
    <cellStyle name="20% - Accent5 4 2 2 3 5 2 3" xfId="8118"/>
    <cellStyle name="20% - Accent5 4 2 2 3 5 3" xfId="8119"/>
    <cellStyle name="20% - Accent5 4 2 2 3 5 3 2" xfId="8120"/>
    <cellStyle name="20% - Accent5 4 2 2 3 5 4" xfId="8121"/>
    <cellStyle name="20% - Accent5 4 2 2 3 5 5" xfId="8122"/>
    <cellStyle name="20% - Accent5 4 2 2 3 6" xfId="8123"/>
    <cellStyle name="20% - Accent5 4 2 2 3 6 2" xfId="8124"/>
    <cellStyle name="20% - Accent5 4 2 2 3 6 3" xfId="8125"/>
    <cellStyle name="20% - Accent5 4 2 2 3 7" xfId="8126"/>
    <cellStyle name="20% - Accent5 4 2 2 3 7 2" xfId="8127"/>
    <cellStyle name="20% - Accent5 4 2 2 3 7 3" xfId="8128"/>
    <cellStyle name="20% - Accent5 4 2 2 3 8" xfId="8129"/>
    <cellStyle name="20% - Accent5 4 2 2 3 8 2" xfId="8130"/>
    <cellStyle name="20% - Accent5 4 2 2 3 9" xfId="8131"/>
    <cellStyle name="20% - Accent5 4 2 2 4" xfId="8132"/>
    <cellStyle name="20% - Accent5 4 2 2 4 2" xfId="8133"/>
    <cellStyle name="20% - Accent5 4 2 2 4 2 2" xfId="8134"/>
    <cellStyle name="20% - Accent5 4 2 2 4 2 2 2" xfId="8135"/>
    <cellStyle name="20% - Accent5 4 2 2 4 2 2 3" xfId="8136"/>
    <cellStyle name="20% - Accent5 4 2 2 4 2 3" xfId="8137"/>
    <cellStyle name="20% - Accent5 4 2 2 4 2 3 2" xfId="8138"/>
    <cellStyle name="20% - Accent5 4 2 2 4 2 3 3" xfId="8139"/>
    <cellStyle name="20% - Accent5 4 2 2 4 2 4" xfId="8140"/>
    <cellStyle name="20% - Accent5 4 2 2 4 2 4 2" xfId="8141"/>
    <cellStyle name="20% - Accent5 4 2 2 4 2 5" xfId="8142"/>
    <cellStyle name="20% - Accent5 4 2 2 4 2 6" xfId="8143"/>
    <cellStyle name="20% - Accent5 4 2 2 4 3" xfId="8144"/>
    <cellStyle name="20% - Accent5 4 2 2 4 3 2" xfId="8145"/>
    <cellStyle name="20% - Accent5 4 2 2 4 3 2 2" xfId="8146"/>
    <cellStyle name="20% - Accent5 4 2 2 4 3 2 3" xfId="8147"/>
    <cellStyle name="20% - Accent5 4 2 2 4 3 3" xfId="8148"/>
    <cellStyle name="20% - Accent5 4 2 2 4 3 3 2" xfId="8149"/>
    <cellStyle name="20% - Accent5 4 2 2 4 3 3 3" xfId="8150"/>
    <cellStyle name="20% - Accent5 4 2 2 4 3 4" xfId="8151"/>
    <cellStyle name="20% - Accent5 4 2 2 4 3 4 2" xfId="8152"/>
    <cellStyle name="20% - Accent5 4 2 2 4 3 5" xfId="8153"/>
    <cellStyle name="20% - Accent5 4 2 2 4 3 6" xfId="8154"/>
    <cellStyle name="20% - Accent5 4 2 2 4 4" xfId="8155"/>
    <cellStyle name="20% - Accent5 4 2 2 4 4 2" xfId="8156"/>
    <cellStyle name="20% - Accent5 4 2 2 4 4 2 2" xfId="8157"/>
    <cellStyle name="20% - Accent5 4 2 2 4 4 2 3" xfId="8158"/>
    <cellStyle name="20% - Accent5 4 2 2 4 4 3" xfId="8159"/>
    <cellStyle name="20% - Accent5 4 2 2 4 4 3 2" xfId="8160"/>
    <cellStyle name="20% - Accent5 4 2 2 4 4 4" xfId="8161"/>
    <cellStyle name="20% - Accent5 4 2 2 4 4 5" xfId="8162"/>
    <cellStyle name="20% - Accent5 4 2 2 4 5" xfId="8163"/>
    <cellStyle name="20% - Accent5 4 2 2 4 5 2" xfId="8164"/>
    <cellStyle name="20% - Accent5 4 2 2 4 5 3" xfId="8165"/>
    <cellStyle name="20% - Accent5 4 2 2 4 6" xfId="8166"/>
    <cellStyle name="20% - Accent5 4 2 2 4 6 2" xfId="8167"/>
    <cellStyle name="20% - Accent5 4 2 2 4 6 3" xfId="8168"/>
    <cellStyle name="20% - Accent5 4 2 2 4 7" xfId="8169"/>
    <cellStyle name="20% - Accent5 4 2 2 4 7 2" xfId="8170"/>
    <cellStyle name="20% - Accent5 4 2 2 4 8" xfId="8171"/>
    <cellStyle name="20% - Accent5 4 2 2 4 9" xfId="8172"/>
    <cellStyle name="20% - Accent5 4 2 2 5" xfId="8173"/>
    <cellStyle name="20% - Accent5 4 2 2 5 2" xfId="8174"/>
    <cellStyle name="20% - Accent5 4 2 2 5 2 2" xfId="8175"/>
    <cellStyle name="20% - Accent5 4 2 2 5 2 2 2" xfId="8176"/>
    <cellStyle name="20% - Accent5 4 2 2 5 2 2 3" xfId="8177"/>
    <cellStyle name="20% - Accent5 4 2 2 5 2 3" xfId="8178"/>
    <cellStyle name="20% - Accent5 4 2 2 5 2 3 2" xfId="8179"/>
    <cellStyle name="20% - Accent5 4 2 2 5 2 3 3" xfId="8180"/>
    <cellStyle name="20% - Accent5 4 2 2 5 2 4" xfId="8181"/>
    <cellStyle name="20% - Accent5 4 2 2 5 2 4 2" xfId="8182"/>
    <cellStyle name="20% - Accent5 4 2 2 5 2 5" xfId="8183"/>
    <cellStyle name="20% - Accent5 4 2 2 5 2 6" xfId="8184"/>
    <cellStyle name="20% - Accent5 4 2 2 5 3" xfId="8185"/>
    <cellStyle name="20% - Accent5 4 2 2 5 3 2" xfId="8186"/>
    <cellStyle name="20% - Accent5 4 2 2 5 3 2 2" xfId="8187"/>
    <cellStyle name="20% - Accent5 4 2 2 5 3 2 3" xfId="8188"/>
    <cellStyle name="20% - Accent5 4 2 2 5 3 3" xfId="8189"/>
    <cellStyle name="20% - Accent5 4 2 2 5 3 3 2" xfId="8190"/>
    <cellStyle name="20% - Accent5 4 2 2 5 3 3 3" xfId="8191"/>
    <cellStyle name="20% - Accent5 4 2 2 5 3 4" xfId="8192"/>
    <cellStyle name="20% - Accent5 4 2 2 5 3 4 2" xfId="8193"/>
    <cellStyle name="20% - Accent5 4 2 2 5 3 5" xfId="8194"/>
    <cellStyle name="20% - Accent5 4 2 2 5 3 6" xfId="8195"/>
    <cellStyle name="20% - Accent5 4 2 2 5 4" xfId="8196"/>
    <cellStyle name="20% - Accent5 4 2 2 5 4 2" xfId="8197"/>
    <cellStyle name="20% - Accent5 4 2 2 5 4 2 2" xfId="8198"/>
    <cellStyle name="20% - Accent5 4 2 2 5 4 2 3" xfId="8199"/>
    <cellStyle name="20% - Accent5 4 2 2 5 4 3" xfId="8200"/>
    <cellStyle name="20% - Accent5 4 2 2 5 4 3 2" xfId="8201"/>
    <cellStyle name="20% - Accent5 4 2 2 5 4 4" xfId="8202"/>
    <cellStyle name="20% - Accent5 4 2 2 5 4 5" xfId="8203"/>
    <cellStyle name="20% - Accent5 4 2 2 5 5" xfId="8204"/>
    <cellStyle name="20% - Accent5 4 2 2 5 5 2" xfId="8205"/>
    <cellStyle name="20% - Accent5 4 2 2 5 5 3" xfId="8206"/>
    <cellStyle name="20% - Accent5 4 2 2 5 6" xfId="8207"/>
    <cellStyle name="20% - Accent5 4 2 2 5 6 2" xfId="8208"/>
    <cellStyle name="20% - Accent5 4 2 2 5 6 3" xfId="8209"/>
    <cellStyle name="20% - Accent5 4 2 2 5 7" xfId="8210"/>
    <cellStyle name="20% - Accent5 4 2 2 5 7 2" xfId="8211"/>
    <cellStyle name="20% - Accent5 4 2 2 5 8" xfId="8212"/>
    <cellStyle name="20% - Accent5 4 2 2 5 9" xfId="8213"/>
    <cellStyle name="20% - Accent5 4 2 2 6" xfId="8214"/>
    <cellStyle name="20% - Accent5 4 2 2 6 2" xfId="8215"/>
    <cellStyle name="20% - Accent5 4 2 2 6 2 2" xfId="8216"/>
    <cellStyle name="20% - Accent5 4 2 2 6 2 3" xfId="8217"/>
    <cellStyle name="20% - Accent5 4 2 2 6 3" xfId="8218"/>
    <cellStyle name="20% - Accent5 4 2 2 6 3 2" xfId="8219"/>
    <cellStyle name="20% - Accent5 4 2 2 6 3 3" xfId="8220"/>
    <cellStyle name="20% - Accent5 4 2 2 6 4" xfId="8221"/>
    <cellStyle name="20% - Accent5 4 2 2 6 4 2" xfId="8222"/>
    <cellStyle name="20% - Accent5 4 2 2 6 5" xfId="8223"/>
    <cellStyle name="20% - Accent5 4 2 2 6 6" xfId="8224"/>
    <cellStyle name="20% - Accent5 4 2 2 7" xfId="8225"/>
    <cellStyle name="20% - Accent5 4 2 2 7 2" xfId="8226"/>
    <cellStyle name="20% - Accent5 4 2 2 7 2 2" xfId="8227"/>
    <cellStyle name="20% - Accent5 4 2 2 7 2 3" xfId="8228"/>
    <cellStyle name="20% - Accent5 4 2 2 7 3" xfId="8229"/>
    <cellStyle name="20% - Accent5 4 2 2 7 3 2" xfId="8230"/>
    <cellStyle name="20% - Accent5 4 2 2 7 3 3" xfId="8231"/>
    <cellStyle name="20% - Accent5 4 2 2 7 4" xfId="8232"/>
    <cellStyle name="20% - Accent5 4 2 2 7 4 2" xfId="8233"/>
    <cellStyle name="20% - Accent5 4 2 2 7 5" xfId="8234"/>
    <cellStyle name="20% - Accent5 4 2 2 7 6" xfId="8235"/>
    <cellStyle name="20% - Accent5 4 2 2 8" xfId="8236"/>
    <cellStyle name="20% - Accent5 4 2 2 8 2" xfId="8237"/>
    <cellStyle name="20% - Accent5 4 2 2 8 2 2" xfId="8238"/>
    <cellStyle name="20% - Accent5 4 2 2 8 2 3" xfId="8239"/>
    <cellStyle name="20% - Accent5 4 2 2 8 3" xfId="8240"/>
    <cellStyle name="20% - Accent5 4 2 2 8 3 2" xfId="8241"/>
    <cellStyle name="20% - Accent5 4 2 2 8 4" xfId="8242"/>
    <cellStyle name="20% - Accent5 4 2 2 8 5" xfId="8243"/>
    <cellStyle name="20% - Accent5 4 2 2 9" xfId="8244"/>
    <cellStyle name="20% - Accent5 4 2 2 9 2" xfId="8245"/>
    <cellStyle name="20% - Accent5 4 2 2 9 3" xfId="8246"/>
    <cellStyle name="20% - Accent5 4 2 3" xfId="8247"/>
    <cellStyle name="20% - Accent5 4 2 3 10" xfId="8248"/>
    <cellStyle name="20% - Accent5 4 2 3 10 2" xfId="8249"/>
    <cellStyle name="20% - Accent5 4 2 3 11" xfId="8250"/>
    <cellStyle name="20% - Accent5 4 2 3 12" xfId="8251"/>
    <cellStyle name="20% - Accent5 4 2 3 2" xfId="8252"/>
    <cellStyle name="20% - Accent5 4 2 3 2 10" xfId="8253"/>
    <cellStyle name="20% - Accent5 4 2 3 2 2" xfId="8254"/>
    <cellStyle name="20% - Accent5 4 2 3 2 2 2" xfId="8255"/>
    <cellStyle name="20% - Accent5 4 2 3 2 2 2 2" xfId="8256"/>
    <cellStyle name="20% - Accent5 4 2 3 2 2 2 2 2" xfId="8257"/>
    <cellStyle name="20% - Accent5 4 2 3 2 2 2 2 3" xfId="8258"/>
    <cellStyle name="20% - Accent5 4 2 3 2 2 2 3" xfId="8259"/>
    <cellStyle name="20% - Accent5 4 2 3 2 2 2 3 2" xfId="8260"/>
    <cellStyle name="20% - Accent5 4 2 3 2 2 2 3 3" xfId="8261"/>
    <cellStyle name="20% - Accent5 4 2 3 2 2 2 4" xfId="8262"/>
    <cellStyle name="20% - Accent5 4 2 3 2 2 2 4 2" xfId="8263"/>
    <cellStyle name="20% - Accent5 4 2 3 2 2 2 5" xfId="8264"/>
    <cellStyle name="20% - Accent5 4 2 3 2 2 2 6" xfId="8265"/>
    <cellStyle name="20% - Accent5 4 2 3 2 2 3" xfId="8266"/>
    <cellStyle name="20% - Accent5 4 2 3 2 2 3 2" xfId="8267"/>
    <cellStyle name="20% - Accent5 4 2 3 2 2 3 2 2" xfId="8268"/>
    <cellStyle name="20% - Accent5 4 2 3 2 2 3 2 3" xfId="8269"/>
    <cellStyle name="20% - Accent5 4 2 3 2 2 3 3" xfId="8270"/>
    <cellStyle name="20% - Accent5 4 2 3 2 2 3 3 2" xfId="8271"/>
    <cellStyle name="20% - Accent5 4 2 3 2 2 3 3 3" xfId="8272"/>
    <cellStyle name="20% - Accent5 4 2 3 2 2 3 4" xfId="8273"/>
    <cellStyle name="20% - Accent5 4 2 3 2 2 3 4 2" xfId="8274"/>
    <cellStyle name="20% - Accent5 4 2 3 2 2 3 5" xfId="8275"/>
    <cellStyle name="20% - Accent5 4 2 3 2 2 3 6" xfId="8276"/>
    <cellStyle name="20% - Accent5 4 2 3 2 2 4" xfId="8277"/>
    <cellStyle name="20% - Accent5 4 2 3 2 2 4 2" xfId="8278"/>
    <cellStyle name="20% - Accent5 4 2 3 2 2 4 2 2" xfId="8279"/>
    <cellStyle name="20% - Accent5 4 2 3 2 2 4 2 3" xfId="8280"/>
    <cellStyle name="20% - Accent5 4 2 3 2 2 4 3" xfId="8281"/>
    <cellStyle name="20% - Accent5 4 2 3 2 2 4 3 2" xfId="8282"/>
    <cellStyle name="20% - Accent5 4 2 3 2 2 4 4" xfId="8283"/>
    <cellStyle name="20% - Accent5 4 2 3 2 2 4 5" xfId="8284"/>
    <cellStyle name="20% - Accent5 4 2 3 2 2 5" xfId="8285"/>
    <cellStyle name="20% - Accent5 4 2 3 2 2 5 2" xfId="8286"/>
    <cellStyle name="20% - Accent5 4 2 3 2 2 5 3" xfId="8287"/>
    <cellStyle name="20% - Accent5 4 2 3 2 2 6" xfId="8288"/>
    <cellStyle name="20% - Accent5 4 2 3 2 2 6 2" xfId="8289"/>
    <cellStyle name="20% - Accent5 4 2 3 2 2 6 3" xfId="8290"/>
    <cellStyle name="20% - Accent5 4 2 3 2 2 7" xfId="8291"/>
    <cellStyle name="20% - Accent5 4 2 3 2 2 7 2" xfId="8292"/>
    <cellStyle name="20% - Accent5 4 2 3 2 2 8" xfId="8293"/>
    <cellStyle name="20% - Accent5 4 2 3 2 2 9" xfId="8294"/>
    <cellStyle name="20% - Accent5 4 2 3 2 3" xfId="8295"/>
    <cellStyle name="20% - Accent5 4 2 3 2 3 2" xfId="8296"/>
    <cellStyle name="20% - Accent5 4 2 3 2 3 2 2" xfId="8297"/>
    <cellStyle name="20% - Accent5 4 2 3 2 3 2 3" xfId="8298"/>
    <cellStyle name="20% - Accent5 4 2 3 2 3 3" xfId="8299"/>
    <cellStyle name="20% - Accent5 4 2 3 2 3 3 2" xfId="8300"/>
    <cellStyle name="20% - Accent5 4 2 3 2 3 3 3" xfId="8301"/>
    <cellStyle name="20% - Accent5 4 2 3 2 3 4" xfId="8302"/>
    <cellStyle name="20% - Accent5 4 2 3 2 3 4 2" xfId="8303"/>
    <cellStyle name="20% - Accent5 4 2 3 2 3 5" xfId="8304"/>
    <cellStyle name="20% - Accent5 4 2 3 2 3 6" xfId="8305"/>
    <cellStyle name="20% - Accent5 4 2 3 2 4" xfId="8306"/>
    <cellStyle name="20% - Accent5 4 2 3 2 4 2" xfId="8307"/>
    <cellStyle name="20% - Accent5 4 2 3 2 4 2 2" xfId="8308"/>
    <cellStyle name="20% - Accent5 4 2 3 2 4 2 3" xfId="8309"/>
    <cellStyle name="20% - Accent5 4 2 3 2 4 3" xfId="8310"/>
    <cellStyle name="20% - Accent5 4 2 3 2 4 3 2" xfId="8311"/>
    <cellStyle name="20% - Accent5 4 2 3 2 4 3 3" xfId="8312"/>
    <cellStyle name="20% - Accent5 4 2 3 2 4 4" xfId="8313"/>
    <cellStyle name="20% - Accent5 4 2 3 2 4 4 2" xfId="8314"/>
    <cellStyle name="20% - Accent5 4 2 3 2 4 5" xfId="8315"/>
    <cellStyle name="20% - Accent5 4 2 3 2 4 6" xfId="8316"/>
    <cellStyle name="20% - Accent5 4 2 3 2 5" xfId="8317"/>
    <cellStyle name="20% - Accent5 4 2 3 2 5 2" xfId="8318"/>
    <cellStyle name="20% - Accent5 4 2 3 2 5 2 2" xfId="8319"/>
    <cellStyle name="20% - Accent5 4 2 3 2 5 2 3" xfId="8320"/>
    <cellStyle name="20% - Accent5 4 2 3 2 5 3" xfId="8321"/>
    <cellStyle name="20% - Accent5 4 2 3 2 5 3 2" xfId="8322"/>
    <cellStyle name="20% - Accent5 4 2 3 2 5 4" xfId="8323"/>
    <cellStyle name="20% - Accent5 4 2 3 2 5 5" xfId="8324"/>
    <cellStyle name="20% - Accent5 4 2 3 2 6" xfId="8325"/>
    <cellStyle name="20% - Accent5 4 2 3 2 6 2" xfId="8326"/>
    <cellStyle name="20% - Accent5 4 2 3 2 6 3" xfId="8327"/>
    <cellStyle name="20% - Accent5 4 2 3 2 7" xfId="8328"/>
    <cellStyle name="20% - Accent5 4 2 3 2 7 2" xfId="8329"/>
    <cellStyle name="20% - Accent5 4 2 3 2 7 3" xfId="8330"/>
    <cellStyle name="20% - Accent5 4 2 3 2 8" xfId="8331"/>
    <cellStyle name="20% - Accent5 4 2 3 2 8 2" xfId="8332"/>
    <cellStyle name="20% - Accent5 4 2 3 2 9" xfId="8333"/>
    <cellStyle name="20% - Accent5 4 2 3 3" xfId="8334"/>
    <cellStyle name="20% - Accent5 4 2 3 3 2" xfId="8335"/>
    <cellStyle name="20% - Accent5 4 2 3 3 2 2" xfId="8336"/>
    <cellStyle name="20% - Accent5 4 2 3 3 2 2 2" xfId="8337"/>
    <cellStyle name="20% - Accent5 4 2 3 3 2 2 3" xfId="8338"/>
    <cellStyle name="20% - Accent5 4 2 3 3 2 3" xfId="8339"/>
    <cellStyle name="20% - Accent5 4 2 3 3 2 3 2" xfId="8340"/>
    <cellStyle name="20% - Accent5 4 2 3 3 2 3 3" xfId="8341"/>
    <cellStyle name="20% - Accent5 4 2 3 3 2 4" xfId="8342"/>
    <cellStyle name="20% - Accent5 4 2 3 3 2 4 2" xfId="8343"/>
    <cellStyle name="20% - Accent5 4 2 3 3 2 5" xfId="8344"/>
    <cellStyle name="20% - Accent5 4 2 3 3 2 6" xfId="8345"/>
    <cellStyle name="20% - Accent5 4 2 3 3 3" xfId="8346"/>
    <cellStyle name="20% - Accent5 4 2 3 3 3 2" xfId="8347"/>
    <cellStyle name="20% - Accent5 4 2 3 3 3 2 2" xfId="8348"/>
    <cellStyle name="20% - Accent5 4 2 3 3 3 2 3" xfId="8349"/>
    <cellStyle name="20% - Accent5 4 2 3 3 3 3" xfId="8350"/>
    <cellStyle name="20% - Accent5 4 2 3 3 3 3 2" xfId="8351"/>
    <cellStyle name="20% - Accent5 4 2 3 3 3 3 3" xfId="8352"/>
    <cellStyle name="20% - Accent5 4 2 3 3 3 4" xfId="8353"/>
    <cellStyle name="20% - Accent5 4 2 3 3 3 4 2" xfId="8354"/>
    <cellStyle name="20% - Accent5 4 2 3 3 3 5" xfId="8355"/>
    <cellStyle name="20% - Accent5 4 2 3 3 3 6" xfId="8356"/>
    <cellStyle name="20% - Accent5 4 2 3 3 4" xfId="8357"/>
    <cellStyle name="20% - Accent5 4 2 3 3 4 2" xfId="8358"/>
    <cellStyle name="20% - Accent5 4 2 3 3 4 2 2" xfId="8359"/>
    <cellStyle name="20% - Accent5 4 2 3 3 4 2 3" xfId="8360"/>
    <cellStyle name="20% - Accent5 4 2 3 3 4 3" xfId="8361"/>
    <cellStyle name="20% - Accent5 4 2 3 3 4 3 2" xfId="8362"/>
    <cellStyle name="20% - Accent5 4 2 3 3 4 4" xfId="8363"/>
    <cellStyle name="20% - Accent5 4 2 3 3 4 5" xfId="8364"/>
    <cellStyle name="20% - Accent5 4 2 3 3 5" xfId="8365"/>
    <cellStyle name="20% - Accent5 4 2 3 3 5 2" xfId="8366"/>
    <cellStyle name="20% - Accent5 4 2 3 3 5 3" xfId="8367"/>
    <cellStyle name="20% - Accent5 4 2 3 3 6" xfId="8368"/>
    <cellStyle name="20% - Accent5 4 2 3 3 6 2" xfId="8369"/>
    <cellStyle name="20% - Accent5 4 2 3 3 6 3" xfId="8370"/>
    <cellStyle name="20% - Accent5 4 2 3 3 7" xfId="8371"/>
    <cellStyle name="20% - Accent5 4 2 3 3 7 2" xfId="8372"/>
    <cellStyle name="20% - Accent5 4 2 3 3 8" xfId="8373"/>
    <cellStyle name="20% - Accent5 4 2 3 3 9" xfId="8374"/>
    <cellStyle name="20% - Accent5 4 2 3 4" xfId="8375"/>
    <cellStyle name="20% - Accent5 4 2 3 4 2" xfId="8376"/>
    <cellStyle name="20% - Accent5 4 2 3 4 2 2" xfId="8377"/>
    <cellStyle name="20% - Accent5 4 2 3 4 2 2 2" xfId="8378"/>
    <cellStyle name="20% - Accent5 4 2 3 4 2 2 3" xfId="8379"/>
    <cellStyle name="20% - Accent5 4 2 3 4 2 3" xfId="8380"/>
    <cellStyle name="20% - Accent5 4 2 3 4 2 3 2" xfId="8381"/>
    <cellStyle name="20% - Accent5 4 2 3 4 2 3 3" xfId="8382"/>
    <cellStyle name="20% - Accent5 4 2 3 4 2 4" xfId="8383"/>
    <cellStyle name="20% - Accent5 4 2 3 4 2 4 2" xfId="8384"/>
    <cellStyle name="20% - Accent5 4 2 3 4 2 5" xfId="8385"/>
    <cellStyle name="20% - Accent5 4 2 3 4 2 6" xfId="8386"/>
    <cellStyle name="20% - Accent5 4 2 3 4 3" xfId="8387"/>
    <cellStyle name="20% - Accent5 4 2 3 4 3 2" xfId="8388"/>
    <cellStyle name="20% - Accent5 4 2 3 4 3 2 2" xfId="8389"/>
    <cellStyle name="20% - Accent5 4 2 3 4 3 2 3" xfId="8390"/>
    <cellStyle name="20% - Accent5 4 2 3 4 3 3" xfId="8391"/>
    <cellStyle name="20% - Accent5 4 2 3 4 3 3 2" xfId="8392"/>
    <cellStyle name="20% - Accent5 4 2 3 4 3 3 3" xfId="8393"/>
    <cellStyle name="20% - Accent5 4 2 3 4 3 4" xfId="8394"/>
    <cellStyle name="20% - Accent5 4 2 3 4 3 4 2" xfId="8395"/>
    <cellStyle name="20% - Accent5 4 2 3 4 3 5" xfId="8396"/>
    <cellStyle name="20% - Accent5 4 2 3 4 3 6" xfId="8397"/>
    <cellStyle name="20% - Accent5 4 2 3 4 4" xfId="8398"/>
    <cellStyle name="20% - Accent5 4 2 3 4 4 2" xfId="8399"/>
    <cellStyle name="20% - Accent5 4 2 3 4 4 2 2" xfId="8400"/>
    <cellStyle name="20% - Accent5 4 2 3 4 4 2 3" xfId="8401"/>
    <cellStyle name="20% - Accent5 4 2 3 4 4 3" xfId="8402"/>
    <cellStyle name="20% - Accent5 4 2 3 4 4 3 2" xfId="8403"/>
    <cellStyle name="20% - Accent5 4 2 3 4 4 4" xfId="8404"/>
    <cellStyle name="20% - Accent5 4 2 3 4 4 5" xfId="8405"/>
    <cellStyle name="20% - Accent5 4 2 3 4 5" xfId="8406"/>
    <cellStyle name="20% - Accent5 4 2 3 4 5 2" xfId="8407"/>
    <cellStyle name="20% - Accent5 4 2 3 4 5 3" xfId="8408"/>
    <cellStyle name="20% - Accent5 4 2 3 4 6" xfId="8409"/>
    <cellStyle name="20% - Accent5 4 2 3 4 6 2" xfId="8410"/>
    <cellStyle name="20% - Accent5 4 2 3 4 6 3" xfId="8411"/>
    <cellStyle name="20% - Accent5 4 2 3 4 7" xfId="8412"/>
    <cellStyle name="20% - Accent5 4 2 3 4 7 2" xfId="8413"/>
    <cellStyle name="20% - Accent5 4 2 3 4 8" xfId="8414"/>
    <cellStyle name="20% - Accent5 4 2 3 4 9" xfId="8415"/>
    <cellStyle name="20% - Accent5 4 2 3 5" xfId="8416"/>
    <cellStyle name="20% - Accent5 4 2 3 5 2" xfId="8417"/>
    <cellStyle name="20% - Accent5 4 2 3 5 2 2" xfId="8418"/>
    <cellStyle name="20% - Accent5 4 2 3 5 2 3" xfId="8419"/>
    <cellStyle name="20% - Accent5 4 2 3 5 3" xfId="8420"/>
    <cellStyle name="20% - Accent5 4 2 3 5 3 2" xfId="8421"/>
    <cellStyle name="20% - Accent5 4 2 3 5 3 3" xfId="8422"/>
    <cellStyle name="20% - Accent5 4 2 3 5 4" xfId="8423"/>
    <cellStyle name="20% - Accent5 4 2 3 5 4 2" xfId="8424"/>
    <cellStyle name="20% - Accent5 4 2 3 5 5" xfId="8425"/>
    <cellStyle name="20% - Accent5 4 2 3 5 6" xfId="8426"/>
    <cellStyle name="20% - Accent5 4 2 3 6" xfId="8427"/>
    <cellStyle name="20% - Accent5 4 2 3 6 2" xfId="8428"/>
    <cellStyle name="20% - Accent5 4 2 3 6 2 2" xfId="8429"/>
    <cellStyle name="20% - Accent5 4 2 3 6 2 3" xfId="8430"/>
    <cellStyle name="20% - Accent5 4 2 3 6 3" xfId="8431"/>
    <cellStyle name="20% - Accent5 4 2 3 6 3 2" xfId="8432"/>
    <cellStyle name="20% - Accent5 4 2 3 6 3 3" xfId="8433"/>
    <cellStyle name="20% - Accent5 4 2 3 6 4" xfId="8434"/>
    <cellStyle name="20% - Accent5 4 2 3 6 4 2" xfId="8435"/>
    <cellStyle name="20% - Accent5 4 2 3 6 5" xfId="8436"/>
    <cellStyle name="20% - Accent5 4 2 3 6 6" xfId="8437"/>
    <cellStyle name="20% - Accent5 4 2 3 7" xfId="8438"/>
    <cellStyle name="20% - Accent5 4 2 3 7 2" xfId="8439"/>
    <cellStyle name="20% - Accent5 4 2 3 7 2 2" xfId="8440"/>
    <cellStyle name="20% - Accent5 4 2 3 7 2 3" xfId="8441"/>
    <cellStyle name="20% - Accent5 4 2 3 7 3" xfId="8442"/>
    <cellStyle name="20% - Accent5 4 2 3 7 3 2" xfId="8443"/>
    <cellStyle name="20% - Accent5 4 2 3 7 4" xfId="8444"/>
    <cellStyle name="20% - Accent5 4 2 3 7 5" xfId="8445"/>
    <cellStyle name="20% - Accent5 4 2 3 8" xfId="8446"/>
    <cellStyle name="20% - Accent5 4 2 3 8 2" xfId="8447"/>
    <cellStyle name="20% - Accent5 4 2 3 8 3" xfId="8448"/>
    <cellStyle name="20% - Accent5 4 2 3 9" xfId="8449"/>
    <cellStyle name="20% - Accent5 4 2 3 9 2" xfId="8450"/>
    <cellStyle name="20% - Accent5 4 2 3 9 3" xfId="8451"/>
    <cellStyle name="20% - Accent5 4 2 4" xfId="8452"/>
    <cellStyle name="20% - Accent5 4 2 4 10" xfId="8453"/>
    <cellStyle name="20% - Accent5 4 2 4 2" xfId="8454"/>
    <cellStyle name="20% - Accent5 4 2 4 2 2" xfId="8455"/>
    <cellStyle name="20% - Accent5 4 2 4 2 2 2" xfId="8456"/>
    <cellStyle name="20% - Accent5 4 2 4 2 2 2 2" xfId="8457"/>
    <cellStyle name="20% - Accent5 4 2 4 2 2 2 3" xfId="8458"/>
    <cellStyle name="20% - Accent5 4 2 4 2 2 3" xfId="8459"/>
    <cellStyle name="20% - Accent5 4 2 4 2 2 3 2" xfId="8460"/>
    <cellStyle name="20% - Accent5 4 2 4 2 2 3 3" xfId="8461"/>
    <cellStyle name="20% - Accent5 4 2 4 2 2 4" xfId="8462"/>
    <cellStyle name="20% - Accent5 4 2 4 2 2 4 2" xfId="8463"/>
    <cellStyle name="20% - Accent5 4 2 4 2 2 5" xfId="8464"/>
    <cellStyle name="20% - Accent5 4 2 4 2 2 6" xfId="8465"/>
    <cellStyle name="20% - Accent5 4 2 4 2 3" xfId="8466"/>
    <cellStyle name="20% - Accent5 4 2 4 2 3 2" xfId="8467"/>
    <cellStyle name="20% - Accent5 4 2 4 2 3 2 2" xfId="8468"/>
    <cellStyle name="20% - Accent5 4 2 4 2 3 2 3" xfId="8469"/>
    <cellStyle name="20% - Accent5 4 2 4 2 3 3" xfId="8470"/>
    <cellStyle name="20% - Accent5 4 2 4 2 3 3 2" xfId="8471"/>
    <cellStyle name="20% - Accent5 4 2 4 2 3 3 3" xfId="8472"/>
    <cellStyle name="20% - Accent5 4 2 4 2 3 4" xfId="8473"/>
    <cellStyle name="20% - Accent5 4 2 4 2 3 4 2" xfId="8474"/>
    <cellStyle name="20% - Accent5 4 2 4 2 3 5" xfId="8475"/>
    <cellStyle name="20% - Accent5 4 2 4 2 3 6" xfId="8476"/>
    <cellStyle name="20% - Accent5 4 2 4 2 4" xfId="8477"/>
    <cellStyle name="20% - Accent5 4 2 4 2 4 2" xfId="8478"/>
    <cellStyle name="20% - Accent5 4 2 4 2 4 2 2" xfId="8479"/>
    <cellStyle name="20% - Accent5 4 2 4 2 4 2 3" xfId="8480"/>
    <cellStyle name="20% - Accent5 4 2 4 2 4 3" xfId="8481"/>
    <cellStyle name="20% - Accent5 4 2 4 2 4 3 2" xfId="8482"/>
    <cellStyle name="20% - Accent5 4 2 4 2 4 4" xfId="8483"/>
    <cellStyle name="20% - Accent5 4 2 4 2 4 5" xfId="8484"/>
    <cellStyle name="20% - Accent5 4 2 4 2 5" xfId="8485"/>
    <cellStyle name="20% - Accent5 4 2 4 2 5 2" xfId="8486"/>
    <cellStyle name="20% - Accent5 4 2 4 2 5 3" xfId="8487"/>
    <cellStyle name="20% - Accent5 4 2 4 2 6" xfId="8488"/>
    <cellStyle name="20% - Accent5 4 2 4 2 6 2" xfId="8489"/>
    <cellStyle name="20% - Accent5 4 2 4 2 6 3" xfId="8490"/>
    <cellStyle name="20% - Accent5 4 2 4 2 7" xfId="8491"/>
    <cellStyle name="20% - Accent5 4 2 4 2 7 2" xfId="8492"/>
    <cellStyle name="20% - Accent5 4 2 4 2 8" xfId="8493"/>
    <cellStyle name="20% - Accent5 4 2 4 2 9" xfId="8494"/>
    <cellStyle name="20% - Accent5 4 2 4 3" xfId="8495"/>
    <cellStyle name="20% - Accent5 4 2 4 3 2" xfId="8496"/>
    <cellStyle name="20% - Accent5 4 2 4 3 2 2" xfId="8497"/>
    <cellStyle name="20% - Accent5 4 2 4 3 2 3" xfId="8498"/>
    <cellStyle name="20% - Accent5 4 2 4 3 3" xfId="8499"/>
    <cellStyle name="20% - Accent5 4 2 4 3 3 2" xfId="8500"/>
    <cellStyle name="20% - Accent5 4 2 4 3 3 3" xfId="8501"/>
    <cellStyle name="20% - Accent5 4 2 4 3 4" xfId="8502"/>
    <cellStyle name="20% - Accent5 4 2 4 3 4 2" xfId="8503"/>
    <cellStyle name="20% - Accent5 4 2 4 3 5" xfId="8504"/>
    <cellStyle name="20% - Accent5 4 2 4 3 6" xfId="8505"/>
    <cellStyle name="20% - Accent5 4 2 4 4" xfId="8506"/>
    <cellStyle name="20% - Accent5 4 2 4 4 2" xfId="8507"/>
    <cellStyle name="20% - Accent5 4 2 4 4 2 2" xfId="8508"/>
    <cellStyle name="20% - Accent5 4 2 4 4 2 3" xfId="8509"/>
    <cellStyle name="20% - Accent5 4 2 4 4 3" xfId="8510"/>
    <cellStyle name="20% - Accent5 4 2 4 4 3 2" xfId="8511"/>
    <cellStyle name="20% - Accent5 4 2 4 4 3 3" xfId="8512"/>
    <cellStyle name="20% - Accent5 4 2 4 4 4" xfId="8513"/>
    <cellStyle name="20% - Accent5 4 2 4 4 4 2" xfId="8514"/>
    <cellStyle name="20% - Accent5 4 2 4 4 5" xfId="8515"/>
    <cellStyle name="20% - Accent5 4 2 4 4 6" xfId="8516"/>
    <cellStyle name="20% - Accent5 4 2 4 5" xfId="8517"/>
    <cellStyle name="20% - Accent5 4 2 4 5 2" xfId="8518"/>
    <cellStyle name="20% - Accent5 4 2 4 5 2 2" xfId="8519"/>
    <cellStyle name="20% - Accent5 4 2 4 5 2 3" xfId="8520"/>
    <cellStyle name="20% - Accent5 4 2 4 5 3" xfId="8521"/>
    <cellStyle name="20% - Accent5 4 2 4 5 3 2" xfId="8522"/>
    <cellStyle name="20% - Accent5 4 2 4 5 4" xfId="8523"/>
    <cellStyle name="20% - Accent5 4 2 4 5 5" xfId="8524"/>
    <cellStyle name="20% - Accent5 4 2 4 6" xfId="8525"/>
    <cellStyle name="20% - Accent5 4 2 4 6 2" xfId="8526"/>
    <cellStyle name="20% - Accent5 4 2 4 6 3" xfId="8527"/>
    <cellStyle name="20% - Accent5 4 2 4 7" xfId="8528"/>
    <cellStyle name="20% - Accent5 4 2 4 7 2" xfId="8529"/>
    <cellStyle name="20% - Accent5 4 2 4 7 3" xfId="8530"/>
    <cellStyle name="20% - Accent5 4 2 4 8" xfId="8531"/>
    <cellStyle name="20% - Accent5 4 2 4 8 2" xfId="8532"/>
    <cellStyle name="20% - Accent5 4 2 4 9" xfId="8533"/>
    <cellStyle name="20% - Accent5 4 2 5" xfId="8534"/>
    <cellStyle name="20% - Accent5 4 2 5 2" xfId="8535"/>
    <cellStyle name="20% - Accent5 4 2 5 2 2" xfId="8536"/>
    <cellStyle name="20% - Accent5 4 2 5 2 2 2" xfId="8537"/>
    <cellStyle name="20% - Accent5 4 2 5 2 2 3" xfId="8538"/>
    <cellStyle name="20% - Accent5 4 2 5 2 3" xfId="8539"/>
    <cellStyle name="20% - Accent5 4 2 5 2 3 2" xfId="8540"/>
    <cellStyle name="20% - Accent5 4 2 5 2 3 3" xfId="8541"/>
    <cellStyle name="20% - Accent5 4 2 5 2 4" xfId="8542"/>
    <cellStyle name="20% - Accent5 4 2 5 2 4 2" xfId="8543"/>
    <cellStyle name="20% - Accent5 4 2 5 2 5" xfId="8544"/>
    <cellStyle name="20% - Accent5 4 2 5 2 6" xfId="8545"/>
    <cellStyle name="20% - Accent5 4 2 5 3" xfId="8546"/>
    <cellStyle name="20% - Accent5 4 2 5 3 2" xfId="8547"/>
    <cellStyle name="20% - Accent5 4 2 5 3 2 2" xfId="8548"/>
    <cellStyle name="20% - Accent5 4 2 5 3 2 3" xfId="8549"/>
    <cellStyle name="20% - Accent5 4 2 5 3 3" xfId="8550"/>
    <cellStyle name="20% - Accent5 4 2 5 3 3 2" xfId="8551"/>
    <cellStyle name="20% - Accent5 4 2 5 3 3 3" xfId="8552"/>
    <cellStyle name="20% - Accent5 4 2 5 3 4" xfId="8553"/>
    <cellStyle name="20% - Accent5 4 2 5 3 4 2" xfId="8554"/>
    <cellStyle name="20% - Accent5 4 2 5 3 5" xfId="8555"/>
    <cellStyle name="20% - Accent5 4 2 5 3 6" xfId="8556"/>
    <cellStyle name="20% - Accent5 4 2 5 4" xfId="8557"/>
    <cellStyle name="20% - Accent5 4 2 5 4 2" xfId="8558"/>
    <cellStyle name="20% - Accent5 4 2 5 4 2 2" xfId="8559"/>
    <cellStyle name="20% - Accent5 4 2 5 4 2 3" xfId="8560"/>
    <cellStyle name="20% - Accent5 4 2 5 4 3" xfId="8561"/>
    <cellStyle name="20% - Accent5 4 2 5 4 3 2" xfId="8562"/>
    <cellStyle name="20% - Accent5 4 2 5 4 4" xfId="8563"/>
    <cellStyle name="20% - Accent5 4 2 5 4 5" xfId="8564"/>
    <cellStyle name="20% - Accent5 4 2 5 5" xfId="8565"/>
    <cellStyle name="20% - Accent5 4 2 5 5 2" xfId="8566"/>
    <cellStyle name="20% - Accent5 4 2 5 5 3" xfId="8567"/>
    <cellStyle name="20% - Accent5 4 2 5 6" xfId="8568"/>
    <cellStyle name="20% - Accent5 4 2 5 6 2" xfId="8569"/>
    <cellStyle name="20% - Accent5 4 2 5 6 3" xfId="8570"/>
    <cellStyle name="20% - Accent5 4 2 5 7" xfId="8571"/>
    <cellStyle name="20% - Accent5 4 2 5 7 2" xfId="8572"/>
    <cellStyle name="20% - Accent5 4 2 5 8" xfId="8573"/>
    <cellStyle name="20% - Accent5 4 2 5 9" xfId="8574"/>
    <cellStyle name="20% - Accent5 4 2 6" xfId="8575"/>
    <cellStyle name="20% - Accent5 4 2 6 2" xfId="8576"/>
    <cellStyle name="20% - Accent5 4 2 6 2 2" xfId="8577"/>
    <cellStyle name="20% - Accent5 4 2 6 2 2 2" xfId="8578"/>
    <cellStyle name="20% - Accent5 4 2 6 2 2 3" xfId="8579"/>
    <cellStyle name="20% - Accent5 4 2 6 2 3" xfId="8580"/>
    <cellStyle name="20% - Accent5 4 2 6 2 3 2" xfId="8581"/>
    <cellStyle name="20% - Accent5 4 2 6 2 3 3" xfId="8582"/>
    <cellStyle name="20% - Accent5 4 2 6 2 4" xfId="8583"/>
    <cellStyle name="20% - Accent5 4 2 6 2 4 2" xfId="8584"/>
    <cellStyle name="20% - Accent5 4 2 6 2 5" xfId="8585"/>
    <cellStyle name="20% - Accent5 4 2 6 2 6" xfId="8586"/>
    <cellStyle name="20% - Accent5 4 2 6 3" xfId="8587"/>
    <cellStyle name="20% - Accent5 4 2 6 3 2" xfId="8588"/>
    <cellStyle name="20% - Accent5 4 2 6 3 2 2" xfId="8589"/>
    <cellStyle name="20% - Accent5 4 2 6 3 2 3" xfId="8590"/>
    <cellStyle name="20% - Accent5 4 2 6 3 3" xfId="8591"/>
    <cellStyle name="20% - Accent5 4 2 6 3 3 2" xfId="8592"/>
    <cellStyle name="20% - Accent5 4 2 6 3 3 3" xfId="8593"/>
    <cellStyle name="20% - Accent5 4 2 6 3 4" xfId="8594"/>
    <cellStyle name="20% - Accent5 4 2 6 3 4 2" xfId="8595"/>
    <cellStyle name="20% - Accent5 4 2 6 3 5" xfId="8596"/>
    <cellStyle name="20% - Accent5 4 2 6 3 6" xfId="8597"/>
    <cellStyle name="20% - Accent5 4 2 6 4" xfId="8598"/>
    <cellStyle name="20% - Accent5 4 2 6 4 2" xfId="8599"/>
    <cellStyle name="20% - Accent5 4 2 6 4 2 2" xfId="8600"/>
    <cellStyle name="20% - Accent5 4 2 6 4 2 3" xfId="8601"/>
    <cellStyle name="20% - Accent5 4 2 6 4 3" xfId="8602"/>
    <cellStyle name="20% - Accent5 4 2 6 4 3 2" xfId="8603"/>
    <cellStyle name="20% - Accent5 4 2 6 4 4" xfId="8604"/>
    <cellStyle name="20% - Accent5 4 2 6 4 5" xfId="8605"/>
    <cellStyle name="20% - Accent5 4 2 6 5" xfId="8606"/>
    <cellStyle name="20% - Accent5 4 2 6 5 2" xfId="8607"/>
    <cellStyle name="20% - Accent5 4 2 6 5 3" xfId="8608"/>
    <cellStyle name="20% - Accent5 4 2 6 6" xfId="8609"/>
    <cellStyle name="20% - Accent5 4 2 6 6 2" xfId="8610"/>
    <cellStyle name="20% - Accent5 4 2 6 6 3" xfId="8611"/>
    <cellStyle name="20% - Accent5 4 2 6 7" xfId="8612"/>
    <cellStyle name="20% - Accent5 4 2 6 7 2" xfId="8613"/>
    <cellStyle name="20% - Accent5 4 2 6 8" xfId="8614"/>
    <cellStyle name="20% - Accent5 4 2 6 9" xfId="8615"/>
    <cellStyle name="20% - Accent5 4 2 7" xfId="8616"/>
    <cellStyle name="20% - Accent5 4 2 7 2" xfId="8617"/>
    <cellStyle name="20% - Accent5 4 2 7 2 2" xfId="8618"/>
    <cellStyle name="20% - Accent5 4 2 7 2 3" xfId="8619"/>
    <cellStyle name="20% - Accent5 4 2 7 3" xfId="8620"/>
    <cellStyle name="20% - Accent5 4 2 7 3 2" xfId="8621"/>
    <cellStyle name="20% - Accent5 4 2 7 3 3" xfId="8622"/>
    <cellStyle name="20% - Accent5 4 2 7 4" xfId="8623"/>
    <cellStyle name="20% - Accent5 4 2 7 4 2" xfId="8624"/>
    <cellStyle name="20% - Accent5 4 2 7 5" xfId="8625"/>
    <cellStyle name="20% - Accent5 4 2 7 6" xfId="8626"/>
    <cellStyle name="20% - Accent5 4 2 8" xfId="8627"/>
    <cellStyle name="20% - Accent5 4 2 8 2" xfId="8628"/>
    <cellStyle name="20% - Accent5 4 2 8 2 2" xfId="8629"/>
    <cellStyle name="20% - Accent5 4 2 8 2 3" xfId="8630"/>
    <cellStyle name="20% - Accent5 4 2 8 3" xfId="8631"/>
    <cellStyle name="20% - Accent5 4 2 8 3 2" xfId="8632"/>
    <cellStyle name="20% - Accent5 4 2 8 3 3" xfId="8633"/>
    <cellStyle name="20% - Accent5 4 2 8 4" xfId="8634"/>
    <cellStyle name="20% - Accent5 4 2 8 4 2" xfId="8635"/>
    <cellStyle name="20% - Accent5 4 2 8 5" xfId="8636"/>
    <cellStyle name="20% - Accent5 4 2 8 6" xfId="8637"/>
    <cellStyle name="20% - Accent5 4 2 9" xfId="8638"/>
    <cellStyle name="20% - Accent5 4 2 9 2" xfId="8639"/>
    <cellStyle name="20% - Accent5 4 2 9 2 2" xfId="8640"/>
    <cellStyle name="20% - Accent5 4 2 9 2 3" xfId="8641"/>
    <cellStyle name="20% - Accent5 4 2 9 3" xfId="8642"/>
    <cellStyle name="20% - Accent5 4 2 9 3 2" xfId="8643"/>
    <cellStyle name="20% - Accent5 4 2 9 4" xfId="8644"/>
    <cellStyle name="20% - Accent5 4 2 9 5" xfId="8645"/>
    <cellStyle name="20% - Accent5 4 3" xfId="8646"/>
    <cellStyle name="20% - Accent5 4 3 10" xfId="8647"/>
    <cellStyle name="20% - Accent5 4 3 10 2" xfId="8648"/>
    <cellStyle name="20% - Accent5 4 3 10 3" xfId="8649"/>
    <cellStyle name="20% - Accent5 4 3 11" xfId="8650"/>
    <cellStyle name="20% - Accent5 4 3 11 2" xfId="8651"/>
    <cellStyle name="20% - Accent5 4 3 12" xfId="8652"/>
    <cellStyle name="20% - Accent5 4 3 13" xfId="8653"/>
    <cellStyle name="20% - Accent5 4 3 14" xfId="8654"/>
    <cellStyle name="20% - Accent5 4 3 2" xfId="8655"/>
    <cellStyle name="20% - Accent5 4 3 2 10" xfId="8656"/>
    <cellStyle name="20% - Accent5 4 3 2 10 2" xfId="8657"/>
    <cellStyle name="20% - Accent5 4 3 2 11" xfId="8658"/>
    <cellStyle name="20% - Accent5 4 3 2 12" xfId="8659"/>
    <cellStyle name="20% - Accent5 4 3 2 2" xfId="8660"/>
    <cellStyle name="20% - Accent5 4 3 2 2 10" xfId="8661"/>
    <cellStyle name="20% - Accent5 4 3 2 2 2" xfId="8662"/>
    <cellStyle name="20% - Accent5 4 3 2 2 2 2" xfId="8663"/>
    <cellStyle name="20% - Accent5 4 3 2 2 2 2 2" xfId="8664"/>
    <cellStyle name="20% - Accent5 4 3 2 2 2 2 2 2" xfId="8665"/>
    <cellStyle name="20% - Accent5 4 3 2 2 2 2 2 3" xfId="8666"/>
    <cellStyle name="20% - Accent5 4 3 2 2 2 2 3" xfId="8667"/>
    <cellStyle name="20% - Accent5 4 3 2 2 2 2 3 2" xfId="8668"/>
    <cellStyle name="20% - Accent5 4 3 2 2 2 2 3 3" xfId="8669"/>
    <cellStyle name="20% - Accent5 4 3 2 2 2 2 4" xfId="8670"/>
    <cellStyle name="20% - Accent5 4 3 2 2 2 2 4 2" xfId="8671"/>
    <cellStyle name="20% - Accent5 4 3 2 2 2 2 5" xfId="8672"/>
    <cellStyle name="20% - Accent5 4 3 2 2 2 2 6" xfId="8673"/>
    <cellStyle name="20% - Accent5 4 3 2 2 2 3" xfId="8674"/>
    <cellStyle name="20% - Accent5 4 3 2 2 2 3 2" xfId="8675"/>
    <cellStyle name="20% - Accent5 4 3 2 2 2 3 2 2" xfId="8676"/>
    <cellStyle name="20% - Accent5 4 3 2 2 2 3 2 3" xfId="8677"/>
    <cellStyle name="20% - Accent5 4 3 2 2 2 3 3" xfId="8678"/>
    <cellStyle name="20% - Accent5 4 3 2 2 2 3 3 2" xfId="8679"/>
    <cellStyle name="20% - Accent5 4 3 2 2 2 3 3 3" xfId="8680"/>
    <cellStyle name="20% - Accent5 4 3 2 2 2 3 4" xfId="8681"/>
    <cellStyle name="20% - Accent5 4 3 2 2 2 3 4 2" xfId="8682"/>
    <cellStyle name="20% - Accent5 4 3 2 2 2 3 5" xfId="8683"/>
    <cellStyle name="20% - Accent5 4 3 2 2 2 3 6" xfId="8684"/>
    <cellStyle name="20% - Accent5 4 3 2 2 2 4" xfId="8685"/>
    <cellStyle name="20% - Accent5 4 3 2 2 2 4 2" xfId="8686"/>
    <cellStyle name="20% - Accent5 4 3 2 2 2 4 2 2" xfId="8687"/>
    <cellStyle name="20% - Accent5 4 3 2 2 2 4 2 3" xfId="8688"/>
    <cellStyle name="20% - Accent5 4 3 2 2 2 4 3" xfId="8689"/>
    <cellStyle name="20% - Accent5 4 3 2 2 2 4 3 2" xfId="8690"/>
    <cellStyle name="20% - Accent5 4 3 2 2 2 4 4" xfId="8691"/>
    <cellStyle name="20% - Accent5 4 3 2 2 2 4 5" xfId="8692"/>
    <cellStyle name="20% - Accent5 4 3 2 2 2 5" xfId="8693"/>
    <cellStyle name="20% - Accent5 4 3 2 2 2 5 2" xfId="8694"/>
    <cellStyle name="20% - Accent5 4 3 2 2 2 5 3" xfId="8695"/>
    <cellStyle name="20% - Accent5 4 3 2 2 2 6" xfId="8696"/>
    <cellStyle name="20% - Accent5 4 3 2 2 2 6 2" xfId="8697"/>
    <cellStyle name="20% - Accent5 4 3 2 2 2 6 3" xfId="8698"/>
    <cellStyle name="20% - Accent5 4 3 2 2 2 7" xfId="8699"/>
    <cellStyle name="20% - Accent5 4 3 2 2 2 7 2" xfId="8700"/>
    <cellStyle name="20% - Accent5 4 3 2 2 2 8" xfId="8701"/>
    <cellStyle name="20% - Accent5 4 3 2 2 2 9" xfId="8702"/>
    <cellStyle name="20% - Accent5 4 3 2 2 3" xfId="8703"/>
    <cellStyle name="20% - Accent5 4 3 2 2 3 2" xfId="8704"/>
    <cellStyle name="20% - Accent5 4 3 2 2 3 2 2" xfId="8705"/>
    <cellStyle name="20% - Accent5 4 3 2 2 3 2 3" xfId="8706"/>
    <cellStyle name="20% - Accent5 4 3 2 2 3 3" xfId="8707"/>
    <cellStyle name="20% - Accent5 4 3 2 2 3 3 2" xfId="8708"/>
    <cellStyle name="20% - Accent5 4 3 2 2 3 3 3" xfId="8709"/>
    <cellStyle name="20% - Accent5 4 3 2 2 3 4" xfId="8710"/>
    <cellStyle name="20% - Accent5 4 3 2 2 3 4 2" xfId="8711"/>
    <cellStyle name="20% - Accent5 4 3 2 2 3 5" xfId="8712"/>
    <cellStyle name="20% - Accent5 4 3 2 2 3 6" xfId="8713"/>
    <cellStyle name="20% - Accent5 4 3 2 2 4" xfId="8714"/>
    <cellStyle name="20% - Accent5 4 3 2 2 4 2" xfId="8715"/>
    <cellStyle name="20% - Accent5 4 3 2 2 4 2 2" xfId="8716"/>
    <cellStyle name="20% - Accent5 4 3 2 2 4 2 3" xfId="8717"/>
    <cellStyle name="20% - Accent5 4 3 2 2 4 3" xfId="8718"/>
    <cellStyle name="20% - Accent5 4 3 2 2 4 3 2" xfId="8719"/>
    <cellStyle name="20% - Accent5 4 3 2 2 4 3 3" xfId="8720"/>
    <cellStyle name="20% - Accent5 4 3 2 2 4 4" xfId="8721"/>
    <cellStyle name="20% - Accent5 4 3 2 2 4 4 2" xfId="8722"/>
    <cellStyle name="20% - Accent5 4 3 2 2 4 5" xfId="8723"/>
    <cellStyle name="20% - Accent5 4 3 2 2 4 6" xfId="8724"/>
    <cellStyle name="20% - Accent5 4 3 2 2 5" xfId="8725"/>
    <cellStyle name="20% - Accent5 4 3 2 2 5 2" xfId="8726"/>
    <cellStyle name="20% - Accent5 4 3 2 2 5 2 2" xfId="8727"/>
    <cellStyle name="20% - Accent5 4 3 2 2 5 2 3" xfId="8728"/>
    <cellStyle name="20% - Accent5 4 3 2 2 5 3" xfId="8729"/>
    <cellStyle name="20% - Accent5 4 3 2 2 5 3 2" xfId="8730"/>
    <cellStyle name="20% - Accent5 4 3 2 2 5 4" xfId="8731"/>
    <cellStyle name="20% - Accent5 4 3 2 2 5 5" xfId="8732"/>
    <cellStyle name="20% - Accent5 4 3 2 2 6" xfId="8733"/>
    <cellStyle name="20% - Accent5 4 3 2 2 6 2" xfId="8734"/>
    <cellStyle name="20% - Accent5 4 3 2 2 6 3" xfId="8735"/>
    <cellStyle name="20% - Accent5 4 3 2 2 7" xfId="8736"/>
    <cellStyle name="20% - Accent5 4 3 2 2 7 2" xfId="8737"/>
    <cellStyle name="20% - Accent5 4 3 2 2 7 3" xfId="8738"/>
    <cellStyle name="20% - Accent5 4 3 2 2 8" xfId="8739"/>
    <cellStyle name="20% - Accent5 4 3 2 2 8 2" xfId="8740"/>
    <cellStyle name="20% - Accent5 4 3 2 2 9" xfId="8741"/>
    <cellStyle name="20% - Accent5 4 3 2 3" xfId="8742"/>
    <cellStyle name="20% - Accent5 4 3 2 3 2" xfId="8743"/>
    <cellStyle name="20% - Accent5 4 3 2 3 2 2" xfId="8744"/>
    <cellStyle name="20% - Accent5 4 3 2 3 2 2 2" xfId="8745"/>
    <cellStyle name="20% - Accent5 4 3 2 3 2 2 3" xfId="8746"/>
    <cellStyle name="20% - Accent5 4 3 2 3 2 3" xfId="8747"/>
    <cellStyle name="20% - Accent5 4 3 2 3 2 3 2" xfId="8748"/>
    <cellStyle name="20% - Accent5 4 3 2 3 2 3 3" xfId="8749"/>
    <cellStyle name="20% - Accent5 4 3 2 3 2 4" xfId="8750"/>
    <cellStyle name="20% - Accent5 4 3 2 3 2 4 2" xfId="8751"/>
    <cellStyle name="20% - Accent5 4 3 2 3 2 5" xfId="8752"/>
    <cellStyle name="20% - Accent5 4 3 2 3 2 6" xfId="8753"/>
    <cellStyle name="20% - Accent5 4 3 2 3 3" xfId="8754"/>
    <cellStyle name="20% - Accent5 4 3 2 3 3 2" xfId="8755"/>
    <cellStyle name="20% - Accent5 4 3 2 3 3 2 2" xfId="8756"/>
    <cellStyle name="20% - Accent5 4 3 2 3 3 2 3" xfId="8757"/>
    <cellStyle name="20% - Accent5 4 3 2 3 3 3" xfId="8758"/>
    <cellStyle name="20% - Accent5 4 3 2 3 3 3 2" xfId="8759"/>
    <cellStyle name="20% - Accent5 4 3 2 3 3 3 3" xfId="8760"/>
    <cellStyle name="20% - Accent5 4 3 2 3 3 4" xfId="8761"/>
    <cellStyle name="20% - Accent5 4 3 2 3 3 4 2" xfId="8762"/>
    <cellStyle name="20% - Accent5 4 3 2 3 3 5" xfId="8763"/>
    <cellStyle name="20% - Accent5 4 3 2 3 3 6" xfId="8764"/>
    <cellStyle name="20% - Accent5 4 3 2 3 4" xfId="8765"/>
    <cellStyle name="20% - Accent5 4 3 2 3 4 2" xfId="8766"/>
    <cellStyle name="20% - Accent5 4 3 2 3 4 2 2" xfId="8767"/>
    <cellStyle name="20% - Accent5 4 3 2 3 4 2 3" xfId="8768"/>
    <cellStyle name="20% - Accent5 4 3 2 3 4 3" xfId="8769"/>
    <cellStyle name="20% - Accent5 4 3 2 3 4 3 2" xfId="8770"/>
    <cellStyle name="20% - Accent5 4 3 2 3 4 4" xfId="8771"/>
    <cellStyle name="20% - Accent5 4 3 2 3 4 5" xfId="8772"/>
    <cellStyle name="20% - Accent5 4 3 2 3 5" xfId="8773"/>
    <cellStyle name="20% - Accent5 4 3 2 3 5 2" xfId="8774"/>
    <cellStyle name="20% - Accent5 4 3 2 3 5 3" xfId="8775"/>
    <cellStyle name="20% - Accent5 4 3 2 3 6" xfId="8776"/>
    <cellStyle name="20% - Accent5 4 3 2 3 6 2" xfId="8777"/>
    <cellStyle name="20% - Accent5 4 3 2 3 6 3" xfId="8778"/>
    <cellStyle name="20% - Accent5 4 3 2 3 7" xfId="8779"/>
    <cellStyle name="20% - Accent5 4 3 2 3 7 2" xfId="8780"/>
    <cellStyle name="20% - Accent5 4 3 2 3 8" xfId="8781"/>
    <cellStyle name="20% - Accent5 4 3 2 3 9" xfId="8782"/>
    <cellStyle name="20% - Accent5 4 3 2 4" xfId="8783"/>
    <cellStyle name="20% - Accent5 4 3 2 4 2" xfId="8784"/>
    <cellStyle name="20% - Accent5 4 3 2 4 2 2" xfId="8785"/>
    <cellStyle name="20% - Accent5 4 3 2 4 2 2 2" xfId="8786"/>
    <cellStyle name="20% - Accent5 4 3 2 4 2 2 3" xfId="8787"/>
    <cellStyle name="20% - Accent5 4 3 2 4 2 3" xfId="8788"/>
    <cellStyle name="20% - Accent5 4 3 2 4 2 3 2" xfId="8789"/>
    <cellStyle name="20% - Accent5 4 3 2 4 2 3 3" xfId="8790"/>
    <cellStyle name="20% - Accent5 4 3 2 4 2 4" xfId="8791"/>
    <cellStyle name="20% - Accent5 4 3 2 4 2 4 2" xfId="8792"/>
    <cellStyle name="20% - Accent5 4 3 2 4 2 5" xfId="8793"/>
    <cellStyle name="20% - Accent5 4 3 2 4 2 6" xfId="8794"/>
    <cellStyle name="20% - Accent5 4 3 2 4 3" xfId="8795"/>
    <cellStyle name="20% - Accent5 4 3 2 4 3 2" xfId="8796"/>
    <cellStyle name="20% - Accent5 4 3 2 4 3 2 2" xfId="8797"/>
    <cellStyle name="20% - Accent5 4 3 2 4 3 2 3" xfId="8798"/>
    <cellStyle name="20% - Accent5 4 3 2 4 3 3" xfId="8799"/>
    <cellStyle name="20% - Accent5 4 3 2 4 3 3 2" xfId="8800"/>
    <cellStyle name="20% - Accent5 4 3 2 4 3 3 3" xfId="8801"/>
    <cellStyle name="20% - Accent5 4 3 2 4 3 4" xfId="8802"/>
    <cellStyle name="20% - Accent5 4 3 2 4 3 4 2" xfId="8803"/>
    <cellStyle name="20% - Accent5 4 3 2 4 3 5" xfId="8804"/>
    <cellStyle name="20% - Accent5 4 3 2 4 3 6" xfId="8805"/>
    <cellStyle name="20% - Accent5 4 3 2 4 4" xfId="8806"/>
    <cellStyle name="20% - Accent5 4 3 2 4 4 2" xfId="8807"/>
    <cellStyle name="20% - Accent5 4 3 2 4 4 2 2" xfId="8808"/>
    <cellStyle name="20% - Accent5 4 3 2 4 4 2 3" xfId="8809"/>
    <cellStyle name="20% - Accent5 4 3 2 4 4 3" xfId="8810"/>
    <cellStyle name="20% - Accent5 4 3 2 4 4 3 2" xfId="8811"/>
    <cellStyle name="20% - Accent5 4 3 2 4 4 4" xfId="8812"/>
    <cellStyle name="20% - Accent5 4 3 2 4 4 5" xfId="8813"/>
    <cellStyle name="20% - Accent5 4 3 2 4 5" xfId="8814"/>
    <cellStyle name="20% - Accent5 4 3 2 4 5 2" xfId="8815"/>
    <cellStyle name="20% - Accent5 4 3 2 4 5 3" xfId="8816"/>
    <cellStyle name="20% - Accent5 4 3 2 4 6" xfId="8817"/>
    <cellStyle name="20% - Accent5 4 3 2 4 6 2" xfId="8818"/>
    <cellStyle name="20% - Accent5 4 3 2 4 6 3" xfId="8819"/>
    <cellStyle name="20% - Accent5 4 3 2 4 7" xfId="8820"/>
    <cellStyle name="20% - Accent5 4 3 2 4 7 2" xfId="8821"/>
    <cellStyle name="20% - Accent5 4 3 2 4 8" xfId="8822"/>
    <cellStyle name="20% - Accent5 4 3 2 4 9" xfId="8823"/>
    <cellStyle name="20% - Accent5 4 3 2 5" xfId="8824"/>
    <cellStyle name="20% - Accent5 4 3 2 5 2" xfId="8825"/>
    <cellStyle name="20% - Accent5 4 3 2 5 2 2" xfId="8826"/>
    <cellStyle name="20% - Accent5 4 3 2 5 2 3" xfId="8827"/>
    <cellStyle name="20% - Accent5 4 3 2 5 3" xfId="8828"/>
    <cellStyle name="20% - Accent5 4 3 2 5 3 2" xfId="8829"/>
    <cellStyle name="20% - Accent5 4 3 2 5 3 3" xfId="8830"/>
    <cellStyle name="20% - Accent5 4 3 2 5 4" xfId="8831"/>
    <cellStyle name="20% - Accent5 4 3 2 5 4 2" xfId="8832"/>
    <cellStyle name="20% - Accent5 4 3 2 5 5" xfId="8833"/>
    <cellStyle name="20% - Accent5 4 3 2 5 6" xfId="8834"/>
    <cellStyle name="20% - Accent5 4 3 2 6" xfId="8835"/>
    <cellStyle name="20% - Accent5 4 3 2 6 2" xfId="8836"/>
    <cellStyle name="20% - Accent5 4 3 2 6 2 2" xfId="8837"/>
    <cellStyle name="20% - Accent5 4 3 2 6 2 3" xfId="8838"/>
    <cellStyle name="20% - Accent5 4 3 2 6 3" xfId="8839"/>
    <cellStyle name="20% - Accent5 4 3 2 6 3 2" xfId="8840"/>
    <cellStyle name="20% - Accent5 4 3 2 6 3 3" xfId="8841"/>
    <cellStyle name="20% - Accent5 4 3 2 6 4" xfId="8842"/>
    <cellStyle name="20% - Accent5 4 3 2 6 4 2" xfId="8843"/>
    <cellStyle name="20% - Accent5 4 3 2 6 5" xfId="8844"/>
    <cellStyle name="20% - Accent5 4 3 2 6 6" xfId="8845"/>
    <cellStyle name="20% - Accent5 4 3 2 7" xfId="8846"/>
    <cellStyle name="20% - Accent5 4 3 2 7 2" xfId="8847"/>
    <cellStyle name="20% - Accent5 4 3 2 7 2 2" xfId="8848"/>
    <cellStyle name="20% - Accent5 4 3 2 7 2 3" xfId="8849"/>
    <cellStyle name="20% - Accent5 4 3 2 7 3" xfId="8850"/>
    <cellStyle name="20% - Accent5 4 3 2 7 3 2" xfId="8851"/>
    <cellStyle name="20% - Accent5 4 3 2 7 4" xfId="8852"/>
    <cellStyle name="20% - Accent5 4 3 2 7 5" xfId="8853"/>
    <cellStyle name="20% - Accent5 4 3 2 8" xfId="8854"/>
    <cellStyle name="20% - Accent5 4 3 2 8 2" xfId="8855"/>
    <cellStyle name="20% - Accent5 4 3 2 8 3" xfId="8856"/>
    <cellStyle name="20% - Accent5 4 3 2 9" xfId="8857"/>
    <cellStyle name="20% - Accent5 4 3 2 9 2" xfId="8858"/>
    <cellStyle name="20% - Accent5 4 3 2 9 3" xfId="8859"/>
    <cellStyle name="20% - Accent5 4 3 3" xfId="8860"/>
    <cellStyle name="20% - Accent5 4 3 3 10" xfId="8861"/>
    <cellStyle name="20% - Accent5 4 3 3 2" xfId="8862"/>
    <cellStyle name="20% - Accent5 4 3 3 2 2" xfId="8863"/>
    <cellStyle name="20% - Accent5 4 3 3 2 2 2" xfId="8864"/>
    <cellStyle name="20% - Accent5 4 3 3 2 2 2 2" xfId="8865"/>
    <cellStyle name="20% - Accent5 4 3 3 2 2 2 3" xfId="8866"/>
    <cellStyle name="20% - Accent5 4 3 3 2 2 3" xfId="8867"/>
    <cellStyle name="20% - Accent5 4 3 3 2 2 3 2" xfId="8868"/>
    <cellStyle name="20% - Accent5 4 3 3 2 2 3 3" xfId="8869"/>
    <cellStyle name="20% - Accent5 4 3 3 2 2 4" xfId="8870"/>
    <cellStyle name="20% - Accent5 4 3 3 2 2 4 2" xfId="8871"/>
    <cellStyle name="20% - Accent5 4 3 3 2 2 5" xfId="8872"/>
    <cellStyle name="20% - Accent5 4 3 3 2 2 6" xfId="8873"/>
    <cellStyle name="20% - Accent5 4 3 3 2 3" xfId="8874"/>
    <cellStyle name="20% - Accent5 4 3 3 2 3 2" xfId="8875"/>
    <cellStyle name="20% - Accent5 4 3 3 2 3 2 2" xfId="8876"/>
    <cellStyle name="20% - Accent5 4 3 3 2 3 2 3" xfId="8877"/>
    <cellStyle name="20% - Accent5 4 3 3 2 3 3" xfId="8878"/>
    <cellStyle name="20% - Accent5 4 3 3 2 3 3 2" xfId="8879"/>
    <cellStyle name="20% - Accent5 4 3 3 2 3 3 3" xfId="8880"/>
    <cellStyle name="20% - Accent5 4 3 3 2 3 4" xfId="8881"/>
    <cellStyle name="20% - Accent5 4 3 3 2 3 4 2" xfId="8882"/>
    <cellStyle name="20% - Accent5 4 3 3 2 3 5" xfId="8883"/>
    <cellStyle name="20% - Accent5 4 3 3 2 3 6" xfId="8884"/>
    <cellStyle name="20% - Accent5 4 3 3 2 4" xfId="8885"/>
    <cellStyle name="20% - Accent5 4 3 3 2 4 2" xfId="8886"/>
    <cellStyle name="20% - Accent5 4 3 3 2 4 2 2" xfId="8887"/>
    <cellStyle name="20% - Accent5 4 3 3 2 4 2 3" xfId="8888"/>
    <cellStyle name="20% - Accent5 4 3 3 2 4 3" xfId="8889"/>
    <cellStyle name="20% - Accent5 4 3 3 2 4 3 2" xfId="8890"/>
    <cellStyle name="20% - Accent5 4 3 3 2 4 4" xfId="8891"/>
    <cellStyle name="20% - Accent5 4 3 3 2 4 5" xfId="8892"/>
    <cellStyle name="20% - Accent5 4 3 3 2 5" xfId="8893"/>
    <cellStyle name="20% - Accent5 4 3 3 2 5 2" xfId="8894"/>
    <cellStyle name="20% - Accent5 4 3 3 2 5 3" xfId="8895"/>
    <cellStyle name="20% - Accent5 4 3 3 2 6" xfId="8896"/>
    <cellStyle name="20% - Accent5 4 3 3 2 6 2" xfId="8897"/>
    <cellStyle name="20% - Accent5 4 3 3 2 6 3" xfId="8898"/>
    <cellStyle name="20% - Accent5 4 3 3 2 7" xfId="8899"/>
    <cellStyle name="20% - Accent5 4 3 3 2 7 2" xfId="8900"/>
    <cellStyle name="20% - Accent5 4 3 3 2 8" xfId="8901"/>
    <cellStyle name="20% - Accent5 4 3 3 2 9" xfId="8902"/>
    <cellStyle name="20% - Accent5 4 3 3 3" xfId="8903"/>
    <cellStyle name="20% - Accent5 4 3 3 3 2" xfId="8904"/>
    <cellStyle name="20% - Accent5 4 3 3 3 2 2" xfId="8905"/>
    <cellStyle name="20% - Accent5 4 3 3 3 2 3" xfId="8906"/>
    <cellStyle name="20% - Accent5 4 3 3 3 3" xfId="8907"/>
    <cellStyle name="20% - Accent5 4 3 3 3 3 2" xfId="8908"/>
    <cellStyle name="20% - Accent5 4 3 3 3 3 3" xfId="8909"/>
    <cellStyle name="20% - Accent5 4 3 3 3 4" xfId="8910"/>
    <cellStyle name="20% - Accent5 4 3 3 3 4 2" xfId="8911"/>
    <cellStyle name="20% - Accent5 4 3 3 3 5" xfId="8912"/>
    <cellStyle name="20% - Accent5 4 3 3 3 6" xfId="8913"/>
    <cellStyle name="20% - Accent5 4 3 3 4" xfId="8914"/>
    <cellStyle name="20% - Accent5 4 3 3 4 2" xfId="8915"/>
    <cellStyle name="20% - Accent5 4 3 3 4 2 2" xfId="8916"/>
    <cellStyle name="20% - Accent5 4 3 3 4 2 3" xfId="8917"/>
    <cellStyle name="20% - Accent5 4 3 3 4 3" xfId="8918"/>
    <cellStyle name="20% - Accent5 4 3 3 4 3 2" xfId="8919"/>
    <cellStyle name="20% - Accent5 4 3 3 4 3 3" xfId="8920"/>
    <cellStyle name="20% - Accent5 4 3 3 4 4" xfId="8921"/>
    <cellStyle name="20% - Accent5 4 3 3 4 4 2" xfId="8922"/>
    <cellStyle name="20% - Accent5 4 3 3 4 5" xfId="8923"/>
    <cellStyle name="20% - Accent5 4 3 3 4 6" xfId="8924"/>
    <cellStyle name="20% - Accent5 4 3 3 5" xfId="8925"/>
    <cellStyle name="20% - Accent5 4 3 3 5 2" xfId="8926"/>
    <cellStyle name="20% - Accent5 4 3 3 5 2 2" xfId="8927"/>
    <cellStyle name="20% - Accent5 4 3 3 5 2 3" xfId="8928"/>
    <cellStyle name="20% - Accent5 4 3 3 5 3" xfId="8929"/>
    <cellStyle name="20% - Accent5 4 3 3 5 3 2" xfId="8930"/>
    <cellStyle name="20% - Accent5 4 3 3 5 4" xfId="8931"/>
    <cellStyle name="20% - Accent5 4 3 3 5 5" xfId="8932"/>
    <cellStyle name="20% - Accent5 4 3 3 6" xfId="8933"/>
    <cellStyle name="20% - Accent5 4 3 3 6 2" xfId="8934"/>
    <cellStyle name="20% - Accent5 4 3 3 6 3" xfId="8935"/>
    <cellStyle name="20% - Accent5 4 3 3 7" xfId="8936"/>
    <cellStyle name="20% - Accent5 4 3 3 7 2" xfId="8937"/>
    <cellStyle name="20% - Accent5 4 3 3 7 3" xfId="8938"/>
    <cellStyle name="20% - Accent5 4 3 3 8" xfId="8939"/>
    <cellStyle name="20% - Accent5 4 3 3 8 2" xfId="8940"/>
    <cellStyle name="20% - Accent5 4 3 3 9" xfId="8941"/>
    <cellStyle name="20% - Accent5 4 3 4" xfId="8942"/>
    <cellStyle name="20% - Accent5 4 3 4 2" xfId="8943"/>
    <cellStyle name="20% - Accent5 4 3 4 2 2" xfId="8944"/>
    <cellStyle name="20% - Accent5 4 3 4 2 2 2" xfId="8945"/>
    <cellStyle name="20% - Accent5 4 3 4 2 2 3" xfId="8946"/>
    <cellStyle name="20% - Accent5 4 3 4 2 3" xfId="8947"/>
    <cellStyle name="20% - Accent5 4 3 4 2 3 2" xfId="8948"/>
    <cellStyle name="20% - Accent5 4 3 4 2 3 3" xfId="8949"/>
    <cellStyle name="20% - Accent5 4 3 4 2 4" xfId="8950"/>
    <cellStyle name="20% - Accent5 4 3 4 2 4 2" xfId="8951"/>
    <cellStyle name="20% - Accent5 4 3 4 2 5" xfId="8952"/>
    <cellStyle name="20% - Accent5 4 3 4 2 6" xfId="8953"/>
    <cellStyle name="20% - Accent5 4 3 4 3" xfId="8954"/>
    <cellStyle name="20% - Accent5 4 3 4 3 2" xfId="8955"/>
    <cellStyle name="20% - Accent5 4 3 4 3 2 2" xfId="8956"/>
    <cellStyle name="20% - Accent5 4 3 4 3 2 3" xfId="8957"/>
    <cellStyle name="20% - Accent5 4 3 4 3 3" xfId="8958"/>
    <cellStyle name="20% - Accent5 4 3 4 3 3 2" xfId="8959"/>
    <cellStyle name="20% - Accent5 4 3 4 3 3 3" xfId="8960"/>
    <cellStyle name="20% - Accent5 4 3 4 3 4" xfId="8961"/>
    <cellStyle name="20% - Accent5 4 3 4 3 4 2" xfId="8962"/>
    <cellStyle name="20% - Accent5 4 3 4 3 5" xfId="8963"/>
    <cellStyle name="20% - Accent5 4 3 4 3 6" xfId="8964"/>
    <cellStyle name="20% - Accent5 4 3 4 4" xfId="8965"/>
    <cellStyle name="20% - Accent5 4 3 4 4 2" xfId="8966"/>
    <cellStyle name="20% - Accent5 4 3 4 4 2 2" xfId="8967"/>
    <cellStyle name="20% - Accent5 4 3 4 4 2 3" xfId="8968"/>
    <cellStyle name="20% - Accent5 4 3 4 4 3" xfId="8969"/>
    <cellStyle name="20% - Accent5 4 3 4 4 3 2" xfId="8970"/>
    <cellStyle name="20% - Accent5 4 3 4 4 4" xfId="8971"/>
    <cellStyle name="20% - Accent5 4 3 4 4 5" xfId="8972"/>
    <cellStyle name="20% - Accent5 4 3 4 5" xfId="8973"/>
    <cellStyle name="20% - Accent5 4 3 4 5 2" xfId="8974"/>
    <cellStyle name="20% - Accent5 4 3 4 5 3" xfId="8975"/>
    <cellStyle name="20% - Accent5 4 3 4 6" xfId="8976"/>
    <cellStyle name="20% - Accent5 4 3 4 6 2" xfId="8977"/>
    <cellStyle name="20% - Accent5 4 3 4 6 3" xfId="8978"/>
    <cellStyle name="20% - Accent5 4 3 4 7" xfId="8979"/>
    <cellStyle name="20% - Accent5 4 3 4 7 2" xfId="8980"/>
    <cellStyle name="20% - Accent5 4 3 4 8" xfId="8981"/>
    <cellStyle name="20% - Accent5 4 3 4 9" xfId="8982"/>
    <cellStyle name="20% - Accent5 4 3 5" xfId="8983"/>
    <cellStyle name="20% - Accent5 4 3 5 2" xfId="8984"/>
    <cellStyle name="20% - Accent5 4 3 5 2 2" xfId="8985"/>
    <cellStyle name="20% - Accent5 4 3 5 2 2 2" xfId="8986"/>
    <cellStyle name="20% - Accent5 4 3 5 2 2 3" xfId="8987"/>
    <cellStyle name="20% - Accent5 4 3 5 2 3" xfId="8988"/>
    <cellStyle name="20% - Accent5 4 3 5 2 3 2" xfId="8989"/>
    <cellStyle name="20% - Accent5 4 3 5 2 3 3" xfId="8990"/>
    <cellStyle name="20% - Accent5 4 3 5 2 4" xfId="8991"/>
    <cellStyle name="20% - Accent5 4 3 5 2 4 2" xfId="8992"/>
    <cellStyle name="20% - Accent5 4 3 5 2 5" xfId="8993"/>
    <cellStyle name="20% - Accent5 4 3 5 2 6" xfId="8994"/>
    <cellStyle name="20% - Accent5 4 3 5 3" xfId="8995"/>
    <cellStyle name="20% - Accent5 4 3 5 3 2" xfId="8996"/>
    <cellStyle name="20% - Accent5 4 3 5 3 2 2" xfId="8997"/>
    <cellStyle name="20% - Accent5 4 3 5 3 2 3" xfId="8998"/>
    <cellStyle name="20% - Accent5 4 3 5 3 3" xfId="8999"/>
    <cellStyle name="20% - Accent5 4 3 5 3 3 2" xfId="9000"/>
    <cellStyle name="20% - Accent5 4 3 5 3 3 3" xfId="9001"/>
    <cellStyle name="20% - Accent5 4 3 5 3 4" xfId="9002"/>
    <cellStyle name="20% - Accent5 4 3 5 3 4 2" xfId="9003"/>
    <cellStyle name="20% - Accent5 4 3 5 3 5" xfId="9004"/>
    <cellStyle name="20% - Accent5 4 3 5 3 6" xfId="9005"/>
    <cellStyle name="20% - Accent5 4 3 5 4" xfId="9006"/>
    <cellStyle name="20% - Accent5 4 3 5 4 2" xfId="9007"/>
    <cellStyle name="20% - Accent5 4 3 5 4 2 2" xfId="9008"/>
    <cellStyle name="20% - Accent5 4 3 5 4 2 3" xfId="9009"/>
    <cellStyle name="20% - Accent5 4 3 5 4 3" xfId="9010"/>
    <cellStyle name="20% - Accent5 4 3 5 4 3 2" xfId="9011"/>
    <cellStyle name="20% - Accent5 4 3 5 4 4" xfId="9012"/>
    <cellStyle name="20% - Accent5 4 3 5 4 5" xfId="9013"/>
    <cellStyle name="20% - Accent5 4 3 5 5" xfId="9014"/>
    <cellStyle name="20% - Accent5 4 3 5 5 2" xfId="9015"/>
    <cellStyle name="20% - Accent5 4 3 5 5 3" xfId="9016"/>
    <cellStyle name="20% - Accent5 4 3 5 6" xfId="9017"/>
    <cellStyle name="20% - Accent5 4 3 5 6 2" xfId="9018"/>
    <cellStyle name="20% - Accent5 4 3 5 6 3" xfId="9019"/>
    <cellStyle name="20% - Accent5 4 3 5 7" xfId="9020"/>
    <cellStyle name="20% - Accent5 4 3 5 7 2" xfId="9021"/>
    <cellStyle name="20% - Accent5 4 3 5 8" xfId="9022"/>
    <cellStyle name="20% - Accent5 4 3 5 9" xfId="9023"/>
    <cellStyle name="20% - Accent5 4 3 6" xfId="9024"/>
    <cellStyle name="20% - Accent5 4 3 6 2" xfId="9025"/>
    <cellStyle name="20% - Accent5 4 3 6 2 2" xfId="9026"/>
    <cellStyle name="20% - Accent5 4 3 6 2 3" xfId="9027"/>
    <cellStyle name="20% - Accent5 4 3 6 3" xfId="9028"/>
    <cellStyle name="20% - Accent5 4 3 6 3 2" xfId="9029"/>
    <cellStyle name="20% - Accent5 4 3 6 3 3" xfId="9030"/>
    <cellStyle name="20% - Accent5 4 3 6 4" xfId="9031"/>
    <cellStyle name="20% - Accent5 4 3 6 4 2" xfId="9032"/>
    <cellStyle name="20% - Accent5 4 3 6 5" xfId="9033"/>
    <cellStyle name="20% - Accent5 4 3 6 6" xfId="9034"/>
    <cellStyle name="20% - Accent5 4 3 7" xfId="9035"/>
    <cellStyle name="20% - Accent5 4 3 7 2" xfId="9036"/>
    <cellStyle name="20% - Accent5 4 3 7 2 2" xfId="9037"/>
    <cellStyle name="20% - Accent5 4 3 7 2 3" xfId="9038"/>
    <cellStyle name="20% - Accent5 4 3 7 3" xfId="9039"/>
    <cellStyle name="20% - Accent5 4 3 7 3 2" xfId="9040"/>
    <cellStyle name="20% - Accent5 4 3 7 3 3" xfId="9041"/>
    <cellStyle name="20% - Accent5 4 3 7 4" xfId="9042"/>
    <cellStyle name="20% - Accent5 4 3 7 4 2" xfId="9043"/>
    <cellStyle name="20% - Accent5 4 3 7 5" xfId="9044"/>
    <cellStyle name="20% - Accent5 4 3 7 6" xfId="9045"/>
    <cellStyle name="20% - Accent5 4 3 8" xfId="9046"/>
    <cellStyle name="20% - Accent5 4 3 8 2" xfId="9047"/>
    <cellStyle name="20% - Accent5 4 3 8 2 2" xfId="9048"/>
    <cellStyle name="20% - Accent5 4 3 8 2 3" xfId="9049"/>
    <cellStyle name="20% - Accent5 4 3 8 3" xfId="9050"/>
    <cellStyle name="20% - Accent5 4 3 8 3 2" xfId="9051"/>
    <cellStyle name="20% - Accent5 4 3 8 4" xfId="9052"/>
    <cellStyle name="20% - Accent5 4 3 8 5" xfId="9053"/>
    <cellStyle name="20% - Accent5 4 3 9" xfId="9054"/>
    <cellStyle name="20% - Accent5 4 3 9 2" xfId="9055"/>
    <cellStyle name="20% - Accent5 4 3 9 3" xfId="9056"/>
    <cellStyle name="20% - Accent5 4 4" xfId="9057"/>
    <cellStyle name="20% - Accent5 4 4 10" xfId="9058"/>
    <cellStyle name="20% - Accent5 4 4 10 2" xfId="9059"/>
    <cellStyle name="20% - Accent5 4 4 11" xfId="9060"/>
    <cellStyle name="20% - Accent5 4 4 12" xfId="9061"/>
    <cellStyle name="20% - Accent5 4 4 2" xfId="9062"/>
    <cellStyle name="20% - Accent5 4 4 2 10" xfId="9063"/>
    <cellStyle name="20% - Accent5 4 4 2 2" xfId="9064"/>
    <cellStyle name="20% - Accent5 4 4 2 2 2" xfId="9065"/>
    <cellStyle name="20% - Accent5 4 4 2 2 2 2" xfId="9066"/>
    <cellStyle name="20% - Accent5 4 4 2 2 2 2 2" xfId="9067"/>
    <cellStyle name="20% - Accent5 4 4 2 2 2 2 3" xfId="9068"/>
    <cellStyle name="20% - Accent5 4 4 2 2 2 3" xfId="9069"/>
    <cellStyle name="20% - Accent5 4 4 2 2 2 3 2" xfId="9070"/>
    <cellStyle name="20% - Accent5 4 4 2 2 2 3 3" xfId="9071"/>
    <cellStyle name="20% - Accent5 4 4 2 2 2 4" xfId="9072"/>
    <cellStyle name="20% - Accent5 4 4 2 2 2 4 2" xfId="9073"/>
    <cellStyle name="20% - Accent5 4 4 2 2 2 5" xfId="9074"/>
    <cellStyle name="20% - Accent5 4 4 2 2 2 6" xfId="9075"/>
    <cellStyle name="20% - Accent5 4 4 2 2 3" xfId="9076"/>
    <cellStyle name="20% - Accent5 4 4 2 2 3 2" xfId="9077"/>
    <cellStyle name="20% - Accent5 4 4 2 2 3 2 2" xfId="9078"/>
    <cellStyle name="20% - Accent5 4 4 2 2 3 2 3" xfId="9079"/>
    <cellStyle name="20% - Accent5 4 4 2 2 3 3" xfId="9080"/>
    <cellStyle name="20% - Accent5 4 4 2 2 3 3 2" xfId="9081"/>
    <cellStyle name="20% - Accent5 4 4 2 2 3 3 3" xfId="9082"/>
    <cellStyle name="20% - Accent5 4 4 2 2 3 4" xfId="9083"/>
    <cellStyle name="20% - Accent5 4 4 2 2 3 4 2" xfId="9084"/>
    <cellStyle name="20% - Accent5 4 4 2 2 3 5" xfId="9085"/>
    <cellStyle name="20% - Accent5 4 4 2 2 3 6" xfId="9086"/>
    <cellStyle name="20% - Accent5 4 4 2 2 4" xfId="9087"/>
    <cellStyle name="20% - Accent5 4 4 2 2 4 2" xfId="9088"/>
    <cellStyle name="20% - Accent5 4 4 2 2 4 2 2" xfId="9089"/>
    <cellStyle name="20% - Accent5 4 4 2 2 4 2 3" xfId="9090"/>
    <cellStyle name="20% - Accent5 4 4 2 2 4 3" xfId="9091"/>
    <cellStyle name="20% - Accent5 4 4 2 2 4 3 2" xfId="9092"/>
    <cellStyle name="20% - Accent5 4 4 2 2 4 4" xfId="9093"/>
    <cellStyle name="20% - Accent5 4 4 2 2 4 5" xfId="9094"/>
    <cellStyle name="20% - Accent5 4 4 2 2 5" xfId="9095"/>
    <cellStyle name="20% - Accent5 4 4 2 2 5 2" xfId="9096"/>
    <cellStyle name="20% - Accent5 4 4 2 2 5 3" xfId="9097"/>
    <cellStyle name="20% - Accent5 4 4 2 2 6" xfId="9098"/>
    <cellStyle name="20% - Accent5 4 4 2 2 6 2" xfId="9099"/>
    <cellStyle name="20% - Accent5 4 4 2 2 6 3" xfId="9100"/>
    <cellStyle name="20% - Accent5 4 4 2 2 7" xfId="9101"/>
    <cellStyle name="20% - Accent5 4 4 2 2 7 2" xfId="9102"/>
    <cellStyle name="20% - Accent5 4 4 2 2 8" xfId="9103"/>
    <cellStyle name="20% - Accent5 4 4 2 2 9" xfId="9104"/>
    <cellStyle name="20% - Accent5 4 4 2 3" xfId="9105"/>
    <cellStyle name="20% - Accent5 4 4 2 3 2" xfId="9106"/>
    <cellStyle name="20% - Accent5 4 4 2 3 2 2" xfId="9107"/>
    <cellStyle name="20% - Accent5 4 4 2 3 2 3" xfId="9108"/>
    <cellStyle name="20% - Accent5 4 4 2 3 3" xfId="9109"/>
    <cellStyle name="20% - Accent5 4 4 2 3 3 2" xfId="9110"/>
    <cellStyle name="20% - Accent5 4 4 2 3 3 3" xfId="9111"/>
    <cellStyle name="20% - Accent5 4 4 2 3 4" xfId="9112"/>
    <cellStyle name="20% - Accent5 4 4 2 3 4 2" xfId="9113"/>
    <cellStyle name="20% - Accent5 4 4 2 3 5" xfId="9114"/>
    <cellStyle name="20% - Accent5 4 4 2 3 6" xfId="9115"/>
    <cellStyle name="20% - Accent5 4 4 2 4" xfId="9116"/>
    <cellStyle name="20% - Accent5 4 4 2 4 2" xfId="9117"/>
    <cellStyle name="20% - Accent5 4 4 2 4 2 2" xfId="9118"/>
    <cellStyle name="20% - Accent5 4 4 2 4 2 3" xfId="9119"/>
    <cellStyle name="20% - Accent5 4 4 2 4 3" xfId="9120"/>
    <cellStyle name="20% - Accent5 4 4 2 4 3 2" xfId="9121"/>
    <cellStyle name="20% - Accent5 4 4 2 4 3 3" xfId="9122"/>
    <cellStyle name="20% - Accent5 4 4 2 4 4" xfId="9123"/>
    <cellStyle name="20% - Accent5 4 4 2 4 4 2" xfId="9124"/>
    <cellStyle name="20% - Accent5 4 4 2 4 5" xfId="9125"/>
    <cellStyle name="20% - Accent5 4 4 2 4 6" xfId="9126"/>
    <cellStyle name="20% - Accent5 4 4 2 5" xfId="9127"/>
    <cellStyle name="20% - Accent5 4 4 2 5 2" xfId="9128"/>
    <cellStyle name="20% - Accent5 4 4 2 5 2 2" xfId="9129"/>
    <cellStyle name="20% - Accent5 4 4 2 5 2 3" xfId="9130"/>
    <cellStyle name="20% - Accent5 4 4 2 5 3" xfId="9131"/>
    <cellStyle name="20% - Accent5 4 4 2 5 3 2" xfId="9132"/>
    <cellStyle name="20% - Accent5 4 4 2 5 4" xfId="9133"/>
    <cellStyle name="20% - Accent5 4 4 2 5 5" xfId="9134"/>
    <cellStyle name="20% - Accent5 4 4 2 6" xfId="9135"/>
    <cellStyle name="20% - Accent5 4 4 2 6 2" xfId="9136"/>
    <cellStyle name="20% - Accent5 4 4 2 6 3" xfId="9137"/>
    <cellStyle name="20% - Accent5 4 4 2 7" xfId="9138"/>
    <cellStyle name="20% - Accent5 4 4 2 7 2" xfId="9139"/>
    <cellStyle name="20% - Accent5 4 4 2 7 3" xfId="9140"/>
    <cellStyle name="20% - Accent5 4 4 2 8" xfId="9141"/>
    <cellStyle name="20% - Accent5 4 4 2 8 2" xfId="9142"/>
    <cellStyle name="20% - Accent5 4 4 2 9" xfId="9143"/>
    <cellStyle name="20% - Accent5 4 4 3" xfId="9144"/>
    <cellStyle name="20% - Accent5 4 4 3 2" xfId="9145"/>
    <cellStyle name="20% - Accent5 4 4 3 2 2" xfId="9146"/>
    <cellStyle name="20% - Accent5 4 4 3 2 2 2" xfId="9147"/>
    <cellStyle name="20% - Accent5 4 4 3 2 2 3" xfId="9148"/>
    <cellStyle name="20% - Accent5 4 4 3 2 3" xfId="9149"/>
    <cellStyle name="20% - Accent5 4 4 3 2 3 2" xfId="9150"/>
    <cellStyle name="20% - Accent5 4 4 3 2 3 3" xfId="9151"/>
    <cellStyle name="20% - Accent5 4 4 3 2 4" xfId="9152"/>
    <cellStyle name="20% - Accent5 4 4 3 2 4 2" xfId="9153"/>
    <cellStyle name="20% - Accent5 4 4 3 2 5" xfId="9154"/>
    <cellStyle name="20% - Accent5 4 4 3 2 6" xfId="9155"/>
    <cellStyle name="20% - Accent5 4 4 3 3" xfId="9156"/>
    <cellStyle name="20% - Accent5 4 4 3 3 2" xfId="9157"/>
    <cellStyle name="20% - Accent5 4 4 3 3 2 2" xfId="9158"/>
    <cellStyle name="20% - Accent5 4 4 3 3 2 3" xfId="9159"/>
    <cellStyle name="20% - Accent5 4 4 3 3 3" xfId="9160"/>
    <cellStyle name="20% - Accent5 4 4 3 3 3 2" xfId="9161"/>
    <cellStyle name="20% - Accent5 4 4 3 3 3 3" xfId="9162"/>
    <cellStyle name="20% - Accent5 4 4 3 3 4" xfId="9163"/>
    <cellStyle name="20% - Accent5 4 4 3 3 4 2" xfId="9164"/>
    <cellStyle name="20% - Accent5 4 4 3 3 5" xfId="9165"/>
    <cellStyle name="20% - Accent5 4 4 3 3 6" xfId="9166"/>
    <cellStyle name="20% - Accent5 4 4 3 4" xfId="9167"/>
    <cellStyle name="20% - Accent5 4 4 3 4 2" xfId="9168"/>
    <cellStyle name="20% - Accent5 4 4 3 4 2 2" xfId="9169"/>
    <cellStyle name="20% - Accent5 4 4 3 4 2 3" xfId="9170"/>
    <cellStyle name="20% - Accent5 4 4 3 4 3" xfId="9171"/>
    <cellStyle name="20% - Accent5 4 4 3 4 3 2" xfId="9172"/>
    <cellStyle name="20% - Accent5 4 4 3 4 4" xfId="9173"/>
    <cellStyle name="20% - Accent5 4 4 3 4 5" xfId="9174"/>
    <cellStyle name="20% - Accent5 4 4 3 5" xfId="9175"/>
    <cellStyle name="20% - Accent5 4 4 3 5 2" xfId="9176"/>
    <cellStyle name="20% - Accent5 4 4 3 5 3" xfId="9177"/>
    <cellStyle name="20% - Accent5 4 4 3 6" xfId="9178"/>
    <cellStyle name="20% - Accent5 4 4 3 6 2" xfId="9179"/>
    <cellStyle name="20% - Accent5 4 4 3 6 3" xfId="9180"/>
    <cellStyle name="20% - Accent5 4 4 3 7" xfId="9181"/>
    <cellStyle name="20% - Accent5 4 4 3 7 2" xfId="9182"/>
    <cellStyle name="20% - Accent5 4 4 3 8" xfId="9183"/>
    <cellStyle name="20% - Accent5 4 4 3 9" xfId="9184"/>
    <cellStyle name="20% - Accent5 4 4 4" xfId="9185"/>
    <cellStyle name="20% - Accent5 4 4 4 2" xfId="9186"/>
    <cellStyle name="20% - Accent5 4 4 4 2 2" xfId="9187"/>
    <cellStyle name="20% - Accent5 4 4 4 2 2 2" xfId="9188"/>
    <cellStyle name="20% - Accent5 4 4 4 2 2 3" xfId="9189"/>
    <cellStyle name="20% - Accent5 4 4 4 2 3" xfId="9190"/>
    <cellStyle name="20% - Accent5 4 4 4 2 3 2" xfId="9191"/>
    <cellStyle name="20% - Accent5 4 4 4 2 3 3" xfId="9192"/>
    <cellStyle name="20% - Accent5 4 4 4 2 4" xfId="9193"/>
    <cellStyle name="20% - Accent5 4 4 4 2 4 2" xfId="9194"/>
    <cellStyle name="20% - Accent5 4 4 4 2 5" xfId="9195"/>
    <cellStyle name="20% - Accent5 4 4 4 2 6" xfId="9196"/>
    <cellStyle name="20% - Accent5 4 4 4 3" xfId="9197"/>
    <cellStyle name="20% - Accent5 4 4 4 3 2" xfId="9198"/>
    <cellStyle name="20% - Accent5 4 4 4 3 2 2" xfId="9199"/>
    <cellStyle name="20% - Accent5 4 4 4 3 2 3" xfId="9200"/>
    <cellStyle name="20% - Accent5 4 4 4 3 3" xfId="9201"/>
    <cellStyle name="20% - Accent5 4 4 4 3 3 2" xfId="9202"/>
    <cellStyle name="20% - Accent5 4 4 4 3 3 3" xfId="9203"/>
    <cellStyle name="20% - Accent5 4 4 4 3 4" xfId="9204"/>
    <cellStyle name="20% - Accent5 4 4 4 3 4 2" xfId="9205"/>
    <cellStyle name="20% - Accent5 4 4 4 3 5" xfId="9206"/>
    <cellStyle name="20% - Accent5 4 4 4 3 6" xfId="9207"/>
    <cellStyle name="20% - Accent5 4 4 4 4" xfId="9208"/>
    <cellStyle name="20% - Accent5 4 4 4 4 2" xfId="9209"/>
    <cellStyle name="20% - Accent5 4 4 4 4 2 2" xfId="9210"/>
    <cellStyle name="20% - Accent5 4 4 4 4 2 3" xfId="9211"/>
    <cellStyle name="20% - Accent5 4 4 4 4 3" xfId="9212"/>
    <cellStyle name="20% - Accent5 4 4 4 4 3 2" xfId="9213"/>
    <cellStyle name="20% - Accent5 4 4 4 4 4" xfId="9214"/>
    <cellStyle name="20% - Accent5 4 4 4 4 5" xfId="9215"/>
    <cellStyle name="20% - Accent5 4 4 4 5" xfId="9216"/>
    <cellStyle name="20% - Accent5 4 4 4 5 2" xfId="9217"/>
    <cellStyle name="20% - Accent5 4 4 4 5 3" xfId="9218"/>
    <cellStyle name="20% - Accent5 4 4 4 6" xfId="9219"/>
    <cellStyle name="20% - Accent5 4 4 4 6 2" xfId="9220"/>
    <cellStyle name="20% - Accent5 4 4 4 6 3" xfId="9221"/>
    <cellStyle name="20% - Accent5 4 4 4 7" xfId="9222"/>
    <cellStyle name="20% - Accent5 4 4 4 7 2" xfId="9223"/>
    <cellStyle name="20% - Accent5 4 4 4 8" xfId="9224"/>
    <cellStyle name="20% - Accent5 4 4 4 9" xfId="9225"/>
    <cellStyle name="20% - Accent5 4 4 5" xfId="9226"/>
    <cellStyle name="20% - Accent5 4 4 5 2" xfId="9227"/>
    <cellStyle name="20% - Accent5 4 4 5 2 2" xfId="9228"/>
    <cellStyle name="20% - Accent5 4 4 5 2 3" xfId="9229"/>
    <cellStyle name="20% - Accent5 4 4 5 3" xfId="9230"/>
    <cellStyle name="20% - Accent5 4 4 5 3 2" xfId="9231"/>
    <cellStyle name="20% - Accent5 4 4 5 3 3" xfId="9232"/>
    <cellStyle name="20% - Accent5 4 4 5 4" xfId="9233"/>
    <cellStyle name="20% - Accent5 4 4 5 4 2" xfId="9234"/>
    <cellStyle name="20% - Accent5 4 4 5 5" xfId="9235"/>
    <cellStyle name="20% - Accent5 4 4 5 6" xfId="9236"/>
    <cellStyle name="20% - Accent5 4 4 6" xfId="9237"/>
    <cellStyle name="20% - Accent5 4 4 6 2" xfId="9238"/>
    <cellStyle name="20% - Accent5 4 4 6 2 2" xfId="9239"/>
    <cellStyle name="20% - Accent5 4 4 6 2 3" xfId="9240"/>
    <cellStyle name="20% - Accent5 4 4 6 3" xfId="9241"/>
    <cellStyle name="20% - Accent5 4 4 6 3 2" xfId="9242"/>
    <cellStyle name="20% - Accent5 4 4 6 3 3" xfId="9243"/>
    <cellStyle name="20% - Accent5 4 4 6 4" xfId="9244"/>
    <cellStyle name="20% - Accent5 4 4 6 4 2" xfId="9245"/>
    <cellStyle name="20% - Accent5 4 4 6 5" xfId="9246"/>
    <cellStyle name="20% - Accent5 4 4 6 6" xfId="9247"/>
    <cellStyle name="20% - Accent5 4 4 7" xfId="9248"/>
    <cellStyle name="20% - Accent5 4 4 7 2" xfId="9249"/>
    <cellStyle name="20% - Accent5 4 4 7 2 2" xfId="9250"/>
    <cellStyle name="20% - Accent5 4 4 7 2 3" xfId="9251"/>
    <cellStyle name="20% - Accent5 4 4 7 3" xfId="9252"/>
    <cellStyle name="20% - Accent5 4 4 7 3 2" xfId="9253"/>
    <cellStyle name="20% - Accent5 4 4 7 4" xfId="9254"/>
    <cellStyle name="20% - Accent5 4 4 7 5" xfId="9255"/>
    <cellStyle name="20% - Accent5 4 4 8" xfId="9256"/>
    <cellStyle name="20% - Accent5 4 4 8 2" xfId="9257"/>
    <cellStyle name="20% - Accent5 4 4 8 3" xfId="9258"/>
    <cellStyle name="20% - Accent5 4 4 9" xfId="9259"/>
    <cellStyle name="20% - Accent5 4 4 9 2" xfId="9260"/>
    <cellStyle name="20% - Accent5 4 4 9 3" xfId="9261"/>
    <cellStyle name="20% - Accent5 4 5" xfId="9262"/>
    <cellStyle name="20% - Accent5 4 5 10" xfId="9263"/>
    <cellStyle name="20% - Accent5 4 5 2" xfId="9264"/>
    <cellStyle name="20% - Accent5 4 5 2 2" xfId="9265"/>
    <cellStyle name="20% - Accent5 4 5 2 2 2" xfId="9266"/>
    <cellStyle name="20% - Accent5 4 5 2 2 2 2" xfId="9267"/>
    <cellStyle name="20% - Accent5 4 5 2 2 2 3" xfId="9268"/>
    <cellStyle name="20% - Accent5 4 5 2 2 3" xfId="9269"/>
    <cellStyle name="20% - Accent5 4 5 2 2 3 2" xfId="9270"/>
    <cellStyle name="20% - Accent5 4 5 2 2 3 3" xfId="9271"/>
    <cellStyle name="20% - Accent5 4 5 2 2 4" xfId="9272"/>
    <cellStyle name="20% - Accent5 4 5 2 2 4 2" xfId="9273"/>
    <cellStyle name="20% - Accent5 4 5 2 2 5" xfId="9274"/>
    <cellStyle name="20% - Accent5 4 5 2 2 6" xfId="9275"/>
    <cellStyle name="20% - Accent5 4 5 2 3" xfId="9276"/>
    <cellStyle name="20% - Accent5 4 5 2 3 2" xfId="9277"/>
    <cellStyle name="20% - Accent5 4 5 2 3 2 2" xfId="9278"/>
    <cellStyle name="20% - Accent5 4 5 2 3 2 3" xfId="9279"/>
    <cellStyle name="20% - Accent5 4 5 2 3 3" xfId="9280"/>
    <cellStyle name="20% - Accent5 4 5 2 3 3 2" xfId="9281"/>
    <cellStyle name="20% - Accent5 4 5 2 3 3 3" xfId="9282"/>
    <cellStyle name="20% - Accent5 4 5 2 3 4" xfId="9283"/>
    <cellStyle name="20% - Accent5 4 5 2 3 4 2" xfId="9284"/>
    <cellStyle name="20% - Accent5 4 5 2 3 5" xfId="9285"/>
    <cellStyle name="20% - Accent5 4 5 2 3 6" xfId="9286"/>
    <cellStyle name="20% - Accent5 4 5 2 4" xfId="9287"/>
    <cellStyle name="20% - Accent5 4 5 2 4 2" xfId="9288"/>
    <cellStyle name="20% - Accent5 4 5 2 4 2 2" xfId="9289"/>
    <cellStyle name="20% - Accent5 4 5 2 4 2 3" xfId="9290"/>
    <cellStyle name="20% - Accent5 4 5 2 4 3" xfId="9291"/>
    <cellStyle name="20% - Accent5 4 5 2 4 3 2" xfId="9292"/>
    <cellStyle name="20% - Accent5 4 5 2 4 4" xfId="9293"/>
    <cellStyle name="20% - Accent5 4 5 2 4 5" xfId="9294"/>
    <cellStyle name="20% - Accent5 4 5 2 5" xfId="9295"/>
    <cellStyle name="20% - Accent5 4 5 2 5 2" xfId="9296"/>
    <cellStyle name="20% - Accent5 4 5 2 5 3" xfId="9297"/>
    <cellStyle name="20% - Accent5 4 5 2 6" xfId="9298"/>
    <cellStyle name="20% - Accent5 4 5 2 6 2" xfId="9299"/>
    <cellStyle name="20% - Accent5 4 5 2 6 3" xfId="9300"/>
    <cellStyle name="20% - Accent5 4 5 2 7" xfId="9301"/>
    <cellStyle name="20% - Accent5 4 5 2 7 2" xfId="9302"/>
    <cellStyle name="20% - Accent5 4 5 2 8" xfId="9303"/>
    <cellStyle name="20% - Accent5 4 5 2 9" xfId="9304"/>
    <cellStyle name="20% - Accent5 4 5 3" xfId="9305"/>
    <cellStyle name="20% - Accent5 4 5 3 2" xfId="9306"/>
    <cellStyle name="20% - Accent5 4 5 3 2 2" xfId="9307"/>
    <cellStyle name="20% - Accent5 4 5 3 2 3" xfId="9308"/>
    <cellStyle name="20% - Accent5 4 5 3 3" xfId="9309"/>
    <cellStyle name="20% - Accent5 4 5 3 3 2" xfId="9310"/>
    <cellStyle name="20% - Accent5 4 5 3 3 3" xfId="9311"/>
    <cellStyle name="20% - Accent5 4 5 3 4" xfId="9312"/>
    <cellStyle name="20% - Accent5 4 5 3 4 2" xfId="9313"/>
    <cellStyle name="20% - Accent5 4 5 3 5" xfId="9314"/>
    <cellStyle name="20% - Accent5 4 5 3 6" xfId="9315"/>
    <cellStyle name="20% - Accent5 4 5 4" xfId="9316"/>
    <cellStyle name="20% - Accent5 4 5 4 2" xfId="9317"/>
    <cellStyle name="20% - Accent5 4 5 4 2 2" xfId="9318"/>
    <cellStyle name="20% - Accent5 4 5 4 2 3" xfId="9319"/>
    <cellStyle name="20% - Accent5 4 5 4 3" xfId="9320"/>
    <cellStyle name="20% - Accent5 4 5 4 3 2" xfId="9321"/>
    <cellStyle name="20% - Accent5 4 5 4 3 3" xfId="9322"/>
    <cellStyle name="20% - Accent5 4 5 4 4" xfId="9323"/>
    <cellStyle name="20% - Accent5 4 5 4 4 2" xfId="9324"/>
    <cellStyle name="20% - Accent5 4 5 4 5" xfId="9325"/>
    <cellStyle name="20% - Accent5 4 5 4 6" xfId="9326"/>
    <cellStyle name="20% - Accent5 4 5 5" xfId="9327"/>
    <cellStyle name="20% - Accent5 4 5 5 2" xfId="9328"/>
    <cellStyle name="20% - Accent5 4 5 5 2 2" xfId="9329"/>
    <cellStyle name="20% - Accent5 4 5 5 2 3" xfId="9330"/>
    <cellStyle name="20% - Accent5 4 5 5 3" xfId="9331"/>
    <cellStyle name="20% - Accent5 4 5 5 3 2" xfId="9332"/>
    <cellStyle name="20% - Accent5 4 5 5 4" xfId="9333"/>
    <cellStyle name="20% - Accent5 4 5 5 5" xfId="9334"/>
    <cellStyle name="20% - Accent5 4 5 6" xfId="9335"/>
    <cellStyle name="20% - Accent5 4 5 6 2" xfId="9336"/>
    <cellStyle name="20% - Accent5 4 5 6 3" xfId="9337"/>
    <cellStyle name="20% - Accent5 4 5 7" xfId="9338"/>
    <cellStyle name="20% - Accent5 4 5 7 2" xfId="9339"/>
    <cellStyle name="20% - Accent5 4 5 7 3" xfId="9340"/>
    <cellStyle name="20% - Accent5 4 5 8" xfId="9341"/>
    <cellStyle name="20% - Accent5 4 5 8 2" xfId="9342"/>
    <cellStyle name="20% - Accent5 4 5 9" xfId="9343"/>
    <cellStyle name="20% - Accent5 4 6" xfId="9344"/>
    <cellStyle name="20% - Accent5 4 6 2" xfId="9345"/>
    <cellStyle name="20% - Accent5 4 6 2 2" xfId="9346"/>
    <cellStyle name="20% - Accent5 4 6 2 2 2" xfId="9347"/>
    <cellStyle name="20% - Accent5 4 6 2 2 3" xfId="9348"/>
    <cellStyle name="20% - Accent5 4 6 2 3" xfId="9349"/>
    <cellStyle name="20% - Accent5 4 6 2 3 2" xfId="9350"/>
    <cellStyle name="20% - Accent5 4 6 2 3 3" xfId="9351"/>
    <cellStyle name="20% - Accent5 4 6 2 4" xfId="9352"/>
    <cellStyle name="20% - Accent5 4 6 2 4 2" xfId="9353"/>
    <cellStyle name="20% - Accent5 4 6 2 5" xfId="9354"/>
    <cellStyle name="20% - Accent5 4 6 2 6" xfId="9355"/>
    <cellStyle name="20% - Accent5 4 6 3" xfId="9356"/>
    <cellStyle name="20% - Accent5 4 6 3 2" xfId="9357"/>
    <cellStyle name="20% - Accent5 4 6 3 2 2" xfId="9358"/>
    <cellStyle name="20% - Accent5 4 6 3 2 3" xfId="9359"/>
    <cellStyle name="20% - Accent5 4 6 3 3" xfId="9360"/>
    <cellStyle name="20% - Accent5 4 6 3 3 2" xfId="9361"/>
    <cellStyle name="20% - Accent5 4 6 3 3 3" xfId="9362"/>
    <cellStyle name="20% - Accent5 4 6 3 4" xfId="9363"/>
    <cellStyle name="20% - Accent5 4 6 3 4 2" xfId="9364"/>
    <cellStyle name="20% - Accent5 4 6 3 5" xfId="9365"/>
    <cellStyle name="20% - Accent5 4 6 3 6" xfId="9366"/>
    <cellStyle name="20% - Accent5 4 6 4" xfId="9367"/>
    <cellStyle name="20% - Accent5 4 6 4 2" xfId="9368"/>
    <cellStyle name="20% - Accent5 4 6 4 2 2" xfId="9369"/>
    <cellStyle name="20% - Accent5 4 6 4 2 3" xfId="9370"/>
    <cellStyle name="20% - Accent5 4 6 4 3" xfId="9371"/>
    <cellStyle name="20% - Accent5 4 6 4 3 2" xfId="9372"/>
    <cellStyle name="20% - Accent5 4 6 4 4" xfId="9373"/>
    <cellStyle name="20% - Accent5 4 6 4 5" xfId="9374"/>
    <cellStyle name="20% - Accent5 4 6 5" xfId="9375"/>
    <cellStyle name="20% - Accent5 4 6 5 2" xfId="9376"/>
    <cellStyle name="20% - Accent5 4 6 5 3" xfId="9377"/>
    <cellStyle name="20% - Accent5 4 6 6" xfId="9378"/>
    <cellStyle name="20% - Accent5 4 6 6 2" xfId="9379"/>
    <cellStyle name="20% - Accent5 4 6 6 3" xfId="9380"/>
    <cellStyle name="20% - Accent5 4 6 7" xfId="9381"/>
    <cellStyle name="20% - Accent5 4 6 7 2" xfId="9382"/>
    <cellStyle name="20% - Accent5 4 6 8" xfId="9383"/>
    <cellStyle name="20% - Accent5 4 6 9" xfId="9384"/>
    <cellStyle name="20% - Accent5 4 7" xfId="9385"/>
    <cellStyle name="20% - Accent5 4 7 2" xfId="9386"/>
    <cellStyle name="20% - Accent5 4 7 2 2" xfId="9387"/>
    <cellStyle name="20% - Accent5 4 7 2 2 2" xfId="9388"/>
    <cellStyle name="20% - Accent5 4 7 2 2 3" xfId="9389"/>
    <cellStyle name="20% - Accent5 4 7 2 3" xfId="9390"/>
    <cellStyle name="20% - Accent5 4 7 2 3 2" xfId="9391"/>
    <cellStyle name="20% - Accent5 4 7 2 3 3" xfId="9392"/>
    <cellStyle name="20% - Accent5 4 7 2 4" xfId="9393"/>
    <cellStyle name="20% - Accent5 4 7 2 4 2" xfId="9394"/>
    <cellStyle name="20% - Accent5 4 7 2 5" xfId="9395"/>
    <cellStyle name="20% - Accent5 4 7 2 6" xfId="9396"/>
    <cellStyle name="20% - Accent5 4 7 3" xfId="9397"/>
    <cellStyle name="20% - Accent5 4 7 3 2" xfId="9398"/>
    <cellStyle name="20% - Accent5 4 7 3 2 2" xfId="9399"/>
    <cellStyle name="20% - Accent5 4 7 3 2 3" xfId="9400"/>
    <cellStyle name="20% - Accent5 4 7 3 3" xfId="9401"/>
    <cellStyle name="20% - Accent5 4 7 3 3 2" xfId="9402"/>
    <cellStyle name="20% - Accent5 4 7 3 3 3" xfId="9403"/>
    <cellStyle name="20% - Accent5 4 7 3 4" xfId="9404"/>
    <cellStyle name="20% - Accent5 4 7 3 4 2" xfId="9405"/>
    <cellStyle name="20% - Accent5 4 7 3 5" xfId="9406"/>
    <cellStyle name="20% - Accent5 4 7 3 6" xfId="9407"/>
    <cellStyle name="20% - Accent5 4 7 4" xfId="9408"/>
    <cellStyle name="20% - Accent5 4 7 4 2" xfId="9409"/>
    <cellStyle name="20% - Accent5 4 7 4 2 2" xfId="9410"/>
    <cellStyle name="20% - Accent5 4 7 4 2 3" xfId="9411"/>
    <cellStyle name="20% - Accent5 4 7 4 3" xfId="9412"/>
    <cellStyle name="20% - Accent5 4 7 4 3 2" xfId="9413"/>
    <cellStyle name="20% - Accent5 4 7 4 4" xfId="9414"/>
    <cellStyle name="20% - Accent5 4 7 4 5" xfId="9415"/>
    <cellStyle name="20% - Accent5 4 7 5" xfId="9416"/>
    <cellStyle name="20% - Accent5 4 7 5 2" xfId="9417"/>
    <cellStyle name="20% - Accent5 4 7 5 3" xfId="9418"/>
    <cellStyle name="20% - Accent5 4 7 6" xfId="9419"/>
    <cellStyle name="20% - Accent5 4 7 6 2" xfId="9420"/>
    <cellStyle name="20% - Accent5 4 7 6 3" xfId="9421"/>
    <cellStyle name="20% - Accent5 4 7 7" xfId="9422"/>
    <cellStyle name="20% - Accent5 4 7 7 2" xfId="9423"/>
    <cellStyle name="20% - Accent5 4 7 8" xfId="9424"/>
    <cellStyle name="20% - Accent5 4 7 9" xfId="9425"/>
    <cellStyle name="20% - Accent5 4 8" xfId="9426"/>
    <cellStyle name="20% - Accent5 4 8 2" xfId="9427"/>
    <cellStyle name="20% - Accent5 4 8 2 2" xfId="9428"/>
    <cellStyle name="20% - Accent5 4 8 2 3" xfId="9429"/>
    <cellStyle name="20% - Accent5 4 8 3" xfId="9430"/>
    <cellStyle name="20% - Accent5 4 8 3 2" xfId="9431"/>
    <cellStyle name="20% - Accent5 4 8 3 3" xfId="9432"/>
    <cellStyle name="20% - Accent5 4 8 4" xfId="9433"/>
    <cellStyle name="20% - Accent5 4 8 4 2" xfId="9434"/>
    <cellStyle name="20% - Accent5 4 8 5" xfId="9435"/>
    <cellStyle name="20% - Accent5 4 8 6" xfId="9436"/>
    <cellStyle name="20% - Accent5 4 9" xfId="9437"/>
    <cellStyle name="20% - Accent5 4 9 2" xfId="9438"/>
    <cellStyle name="20% - Accent5 4 9 2 2" xfId="9439"/>
    <cellStyle name="20% - Accent5 4 9 2 3" xfId="9440"/>
    <cellStyle name="20% - Accent5 4 9 3" xfId="9441"/>
    <cellStyle name="20% - Accent5 4 9 3 2" xfId="9442"/>
    <cellStyle name="20% - Accent5 4 9 3 3" xfId="9443"/>
    <cellStyle name="20% - Accent5 4 9 4" xfId="9444"/>
    <cellStyle name="20% - Accent5 4 9 4 2" xfId="9445"/>
    <cellStyle name="20% - Accent5 4 9 5" xfId="9446"/>
    <cellStyle name="20% - Accent5 4 9 6" xfId="9447"/>
    <cellStyle name="20% - Accent5 5" xfId="9448"/>
    <cellStyle name="20% - Accent5 5 2" xfId="9449"/>
    <cellStyle name="20% - Accent5 5 2 2" xfId="9450"/>
    <cellStyle name="20% - Accent5 5 2 2 2" xfId="9451"/>
    <cellStyle name="20% - Accent5 5 2 2 2 2" xfId="9452"/>
    <cellStyle name="20% - Accent5 5 2 2 3" xfId="9453"/>
    <cellStyle name="20% - Accent5 5 2 3" xfId="9454"/>
    <cellStyle name="20% - Accent5 5 2 3 2" xfId="9455"/>
    <cellStyle name="20% - Accent5 5 2 4" xfId="9456"/>
    <cellStyle name="20% - Accent5 5 2 5" xfId="9457"/>
    <cellStyle name="20% - Accent5 5 3" xfId="9458"/>
    <cellStyle name="20% - Accent5 5 3 2" xfId="9459"/>
    <cellStyle name="20% - Accent5 5 3 2 2" xfId="9460"/>
    <cellStyle name="20% - Accent5 5 3 3" xfId="9461"/>
    <cellStyle name="20% - Accent5 5 4" xfId="9462"/>
    <cellStyle name="20% - Accent5 5 4 2" xfId="9463"/>
    <cellStyle name="20% - Accent5 5 5" xfId="9464"/>
    <cellStyle name="20% - Accent5 5 6" xfId="9465"/>
    <cellStyle name="20% - Accent5 6" xfId="9466"/>
    <cellStyle name="20% - Accent5 6 2" xfId="9467"/>
    <cellStyle name="20% - Accent5 6 2 2" xfId="9468"/>
    <cellStyle name="20% - Accent5 6 2 2 2" xfId="9469"/>
    <cellStyle name="20% - Accent5 6 2 3" xfId="9470"/>
    <cellStyle name="20% - Accent5 6 2 4" xfId="9471"/>
    <cellStyle name="20% - Accent5 6 2 5" xfId="9472"/>
    <cellStyle name="20% - Accent5 6 3" xfId="9473"/>
    <cellStyle name="20% - Accent5 6 3 2" xfId="9474"/>
    <cellStyle name="20% - Accent5 6 4" xfId="9475"/>
    <cellStyle name="20% - Accent5 6 5" xfId="9476"/>
    <cellStyle name="20% - Accent5 7" xfId="9477"/>
    <cellStyle name="20% - Accent5 7 2" xfId="9478"/>
    <cellStyle name="20% - Accent5 7 2 2" xfId="9479"/>
    <cellStyle name="20% - Accent5 7 2 2 2" xfId="9480"/>
    <cellStyle name="20% - Accent5 7 2 3" xfId="9481"/>
    <cellStyle name="20% - Accent5 7 3" xfId="9482"/>
    <cellStyle name="20% - Accent5 7 3 2" xfId="9483"/>
    <cellStyle name="20% - Accent5 7 4" xfId="9484"/>
    <cellStyle name="20% - Accent5 7 5" xfId="9485"/>
    <cellStyle name="20% - Accent5 8" xfId="9486"/>
    <cellStyle name="20% - Accent5 8 2" xfId="9487"/>
    <cellStyle name="20% - Accent5 8 2 2" xfId="9488"/>
    <cellStyle name="20% - Accent5 8 2 2 2" xfId="9489"/>
    <cellStyle name="20% - Accent5 8 2 3" xfId="9490"/>
    <cellStyle name="20% - Accent5 8 3" xfId="9491"/>
    <cellStyle name="20% - Accent5 8 3 2" xfId="9492"/>
    <cellStyle name="20% - Accent5 8 4" xfId="9493"/>
    <cellStyle name="20% - Accent5 8 5" xfId="9494"/>
    <cellStyle name="20% - Accent5 9" xfId="9495"/>
    <cellStyle name="20% - Accent5 9 2" xfId="9496"/>
    <cellStyle name="20% - Accent5 9 2 2" xfId="9497"/>
    <cellStyle name="20% - Accent5 9 3" xfId="9498"/>
    <cellStyle name="20% - Accent5 9 4" xfId="9499"/>
    <cellStyle name="20% - Accent6 10" xfId="9500"/>
    <cellStyle name="20% - Accent6 10 2" xfId="9501"/>
    <cellStyle name="20% - Accent6 10 2 2" xfId="9502"/>
    <cellStyle name="20% - Accent6 10 3" xfId="9503"/>
    <cellStyle name="20% - Accent6 10 4" xfId="9504"/>
    <cellStyle name="20% - Accent6 11" xfId="9505"/>
    <cellStyle name="20% - Accent6 11 2" xfId="9506"/>
    <cellStyle name="20% - Accent6 11 2 2" xfId="9507"/>
    <cellStyle name="20% - Accent6 11 3" xfId="9508"/>
    <cellStyle name="20% - Accent6 11 4" xfId="9509"/>
    <cellStyle name="20% - Accent6 12" xfId="9510"/>
    <cellStyle name="20% - Accent6 12 2" xfId="9511"/>
    <cellStyle name="20% - Accent6 12 3" xfId="9512"/>
    <cellStyle name="20% - Accent6 13" xfId="9513"/>
    <cellStyle name="20% - Accent6 13 2" xfId="9514"/>
    <cellStyle name="20% - Accent6 14" xfId="9515"/>
    <cellStyle name="20% - Accent6 15" xfId="9516"/>
    <cellStyle name="20% - Accent6 16" xfId="9517"/>
    <cellStyle name="20% - Accent6 17" xfId="9518"/>
    <cellStyle name="20% - Accent6 17 2" xfId="9519"/>
    <cellStyle name="20% - Accent6 18" xfId="9520"/>
    <cellStyle name="20% - Accent6 19" xfId="9521"/>
    <cellStyle name="20% - Accent6 2" xfId="9522"/>
    <cellStyle name="20% - Accent6 2 2" xfId="9523"/>
    <cellStyle name="20% - Accent6 2 2 2" xfId="9524"/>
    <cellStyle name="20% - Accent6 2 2 2 2" xfId="9525"/>
    <cellStyle name="20% - Accent6 2 2 2 2 2" xfId="9526"/>
    <cellStyle name="20% - Accent6 2 2 2 2 2 2" xfId="9527"/>
    <cellStyle name="20% - Accent6 2 2 2 2 2 2 2" xfId="9528"/>
    <cellStyle name="20% - Accent6 2 2 2 2 2 3" xfId="9529"/>
    <cellStyle name="20% - Accent6 2 2 2 2 3" xfId="9530"/>
    <cellStyle name="20% - Accent6 2 2 2 2 3 2" xfId="9531"/>
    <cellStyle name="20% - Accent6 2 2 2 2 4" xfId="9532"/>
    <cellStyle name="20% - Accent6 2 2 2 2 5" xfId="9533"/>
    <cellStyle name="20% - Accent6 2 2 2 3" xfId="9534"/>
    <cellStyle name="20% - Accent6 2 2 2 3 2" xfId="9535"/>
    <cellStyle name="20% - Accent6 2 2 2 3 2 2" xfId="9536"/>
    <cellStyle name="20% - Accent6 2 2 2 3 3" xfId="9537"/>
    <cellStyle name="20% - Accent6 2 2 2 4" xfId="9538"/>
    <cellStyle name="20% - Accent6 2 2 2 4 2" xfId="9539"/>
    <cellStyle name="20% - Accent6 2 2 2 5" xfId="9540"/>
    <cellStyle name="20% - Accent6 2 2 2 6" xfId="9541"/>
    <cellStyle name="20% - Accent6 2 2 3" xfId="9542"/>
    <cellStyle name="20% - Accent6 2 2 3 2" xfId="9543"/>
    <cellStyle name="20% - Accent6 2 2 3 2 2" xfId="9544"/>
    <cellStyle name="20% - Accent6 2 2 3 2 2 2" xfId="9545"/>
    <cellStyle name="20% - Accent6 2 2 3 2 3" xfId="9546"/>
    <cellStyle name="20% - Accent6 2 2 3 3" xfId="9547"/>
    <cellStyle name="20% - Accent6 2 2 3 3 2" xfId="9548"/>
    <cellStyle name="20% - Accent6 2 2 3 4" xfId="9549"/>
    <cellStyle name="20% - Accent6 2 2 3 5" xfId="9550"/>
    <cellStyle name="20% - Accent6 2 2 4" xfId="9551"/>
    <cellStyle name="20% - Accent6 2 2 4 2" xfId="9552"/>
    <cellStyle name="20% - Accent6 2 2 4 2 2" xfId="9553"/>
    <cellStyle name="20% - Accent6 2 2 4 3" xfId="9554"/>
    <cellStyle name="20% - Accent6 2 2 5" xfId="9555"/>
    <cellStyle name="20% - Accent6 2 2 5 2" xfId="9556"/>
    <cellStyle name="20% - Accent6 2 2 6" xfId="9557"/>
    <cellStyle name="20% - Accent6 2 2 7" xfId="9558"/>
    <cellStyle name="20% - Accent6 2 3" xfId="9559"/>
    <cellStyle name="20% - Accent6 2 3 2" xfId="9560"/>
    <cellStyle name="20% - Accent6 2 3 2 2" xfId="9561"/>
    <cellStyle name="20% - Accent6 2 3 2 2 2" xfId="9562"/>
    <cellStyle name="20% - Accent6 2 3 2 2 2 2" xfId="9563"/>
    <cellStyle name="20% - Accent6 2 3 2 2 3" xfId="9564"/>
    <cellStyle name="20% - Accent6 2 3 2 3" xfId="9565"/>
    <cellStyle name="20% - Accent6 2 3 2 3 2" xfId="9566"/>
    <cellStyle name="20% - Accent6 2 3 2 4" xfId="9567"/>
    <cellStyle name="20% - Accent6 2 3 3" xfId="9568"/>
    <cellStyle name="20% - Accent6 2 3 3 2" xfId="9569"/>
    <cellStyle name="20% - Accent6 2 3 3 2 2" xfId="9570"/>
    <cellStyle name="20% - Accent6 2 3 3 3" xfId="9571"/>
    <cellStyle name="20% - Accent6 2 3 4" xfId="9572"/>
    <cellStyle name="20% - Accent6 2 3 4 2" xfId="9573"/>
    <cellStyle name="20% - Accent6 2 3 5" xfId="9574"/>
    <cellStyle name="20% - Accent6 2 3 6" xfId="9575"/>
    <cellStyle name="20% - Accent6 2 4" xfId="9576"/>
    <cellStyle name="20% - Accent6 2 4 2" xfId="9577"/>
    <cellStyle name="20% - Accent6 2 4 2 2" xfId="9578"/>
    <cellStyle name="20% - Accent6 2 4 2 2 2" xfId="9579"/>
    <cellStyle name="20% - Accent6 2 4 2 3" xfId="9580"/>
    <cellStyle name="20% - Accent6 2 4 3" xfId="9581"/>
    <cellStyle name="20% - Accent6 2 4 3 2" xfId="9582"/>
    <cellStyle name="20% - Accent6 2 4 4" xfId="9583"/>
    <cellStyle name="20% - Accent6 2 4 5" xfId="9584"/>
    <cellStyle name="20% - Accent6 2 5" xfId="9585"/>
    <cellStyle name="20% - Accent6 2 5 2" xfId="9586"/>
    <cellStyle name="20% - Accent6 2 5 2 2" xfId="9587"/>
    <cellStyle name="20% - Accent6 2 5 3" xfId="9588"/>
    <cellStyle name="20% - Accent6 2 5 4" xfId="9589"/>
    <cellStyle name="20% - Accent6 2 6" xfId="9590"/>
    <cellStyle name="20% - Accent6 2 6 2" xfId="9591"/>
    <cellStyle name="20% - Accent6 2 6 3" xfId="9592"/>
    <cellStyle name="20% - Accent6 2 7" xfId="9593"/>
    <cellStyle name="20% - Accent6 2 8" xfId="9594"/>
    <cellStyle name="20% - Accent6 2 9" xfId="9595"/>
    <cellStyle name="20% - Accent6 20" xfId="9596"/>
    <cellStyle name="20% - Accent6 21" xfId="9597"/>
    <cellStyle name="20% - Accent6 22" xfId="9598"/>
    <cellStyle name="20% - Accent6 3" xfId="9599"/>
    <cellStyle name="20% - Accent6 3 2" xfId="9600"/>
    <cellStyle name="20% - Accent6 3 2 2" xfId="9601"/>
    <cellStyle name="20% - Accent6 3 2 2 2" xfId="9602"/>
    <cellStyle name="20% - Accent6 3 2 2 2 2" xfId="9603"/>
    <cellStyle name="20% - Accent6 3 2 2 2 2 2" xfId="9604"/>
    <cellStyle name="20% - Accent6 3 2 2 2 2 2 2" xfId="9605"/>
    <cellStyle name="20% - Accent6 3 2 2 2 2 3" xfId="9606"/>
    <cellStyle name="20% - Accent6 3 2 2 2 3" xfId="9607"/>
    <cellStyle name="20% - Accent6 3 2 2 2 3 2" xfId="9608"/>
    <cellStyle name="20% - Accent6 3 2 2 2 4" xfId="9609"/>
    <cellStyle name="20% - Accent6 3 2 2 2 5" xfId="9610"/>
    <cellStyle name="20% - Accent6 3 2 2 3" xfId="9611"/>
    <cellStyle name="20% - Accent6 3 2 2 3 2" xfId="9612"/>
    <cellStyle name="20% - Accent6 3 2 2 3 2 2" xfId="9613"/>
    <cellStyle name="20% - Accent6 3 2 2 3 3" xfId="9614"/>
    <cellStyle name="20% - Accent6 3 2 2 4" xfId="9615"/>
    <cellStyle name="20% - Accent6 3 2 2 4 2" xfId="9616"/>
    <cellStyle name="20% - Accent6 3 2 2 5" xfId="9617"/>
    <cellStyle name="20% - Accent6 3 2 2 6" xfId="9618"/>
    <cellStyle name="20% - Accent6 3 2 3" xfId="9619"/>
    <cellStyle name="20% - Accent6 3 2 3 2" xfId="9620"/>
    <cellStyle name="20% - Accent6 3 2 3 2 2" xfId="9621"/>
    <cellStyle name="20% - Accent6 3 2 3 2 2 2" xfId="9622"/>
    <cellStyle name="20% - Accent6 3 2 3 2 3" xfId="9623"/>
    <cellStyle name="20% - Accent6 3 2 3 3" xfId="9624"/>
    <cellStyle name="20% - Accent6 3 2 3 3 2" xfId="9625"/>
    <cellStyle name="20% - Accent6 3 2 3 4" xfId="9626"/>
    <cellStyle name="20% - Accent6 3 2 3 5" xfId="9627"/>
    <cellStyle name="20% - Accent6 3 2 4" xfId="9628"/>
    <cellStyle name="20% - Accent6 3 2 4 2" xfId="9629"/>
    <cellStyle name="20% - Accent6 3 2 4 2 2" xfId="9630"/>
    <cellStyle name="20% - Accent6 3 2 4 3" xfId="9631"/>
    <cellStyle name="20% - Accent6 3 2 5" xfId="9632"/>
    <cellStyle name="20% - Accent6 3 2 5 2" xfId="9633"/>
    <cellStyle name="20% - Accent6 3 2 6" xfId="9634"/>
    <cellStyle name="20% - Accent6 3 2 7" xfId="9635"/>
    <cellStyle name="20% - Accent6 3 3" xfId="9636"/>
    <cellStyle name="20% - Accent6 3 3 2" xfId="9637"/>
    <cellStyle name="20% - Accent6 3 3 2 2" xfId="9638"/>
    <cellStyle name="20% - Accent6 3 3 2 2 2" xfId="9639"/>
    <cellStyle name="20% - Accent6 3 3 2 2 2 2" xfId="9640"/>
    <cellStyle name="20% - Accent6 3 3 2 2 3" xfId="9641"/>
    <cellStyle name="20% - Accent6 3 3 2 3" xfId="9642"/>
    <cellStyle name="20% - Accent6 3 3 2 3 2" xfId="9643"/>
    <cellStyle name="20% - Accent6 3 3 2 4" xfId="9644"/>
    <cellStyle name="20% - Accent6 3 3 2 5" xfId="9645"/>
    <cellStyle name="20% - Accent6 3 3 3" xfId="9646"/>
    <cellStyle name="20% - Accent6 3 3 3 2" xfId="9647"/>
    <cellStyle name="20% - Accent6 3 3 3 2 2" xfId="9648"/>
    <cellStyle name="20% - Accent6 3 3 3 3" xfId="9649"/>
    <cellStyle name="20% - Accent6 3 3 4" xfId="9650"/>
    <cellStyle name="20% - Accent6 3 3 4 2" xfId="9651"/>
    <cellStyle name="20% - Accent6 3 3 5" xfId="9652"/>
    <cellStyle name="20% - Accent6 3 3 6" xfId="9653"/>
    <cellStyle name="20% - Accent6 3 4" xfId="9654"/>
    <cellStyle name="20% - Accent6 3 4 2" xfId="9655"/>
    <cellStyle name="20% - Accent6 3 4 2 2" xfId="9656"/>
    <cellStyle name="20% - Accent6 3 4 2 2 2" xfId="9657"/>
    <cellStyle name="20% - Accent6 3 4 2 3" xfId="9658"/>
    <cellStyle name="20% - Accent6 3 4 3" xfId="9659"/>
    <cellStyle name="20% - Accent6 3 4 3 2" xfId="9660"/>
    <cellStyle name="20% - Accent6 3 4 4" xfId="9661"/>
    <cellStyle name="20% - Accent6 3 4 5" xfId="9662"/>
    <cellStyle name="20% - Accent6 3 5" xfId="9663"/>
    <cellStyle name="20% - Accent6 3 5 2" xfId="9664"/>
    <cellStyle name="20% - Accent6 3 5 2 2" xfId="9665"/>
    <cellStyle name="20% - Accent6 3 5 3" xfId="9666"/>
    <cellStyle name="20% - Accent6 3 6" xfId="9667"/>
    <cellStyle name="20% - Accent6 3 6 2" xfId="9668"/>
    <cellStyle name="20% - Accent6 3 7" xfId="9669"/>
    <cellStyle name="20% - Accent6 3 8" xfId="9670"/>
    <cellStyle name="20% - Accent6 3 9" xfId="9671"/>
    <cellStyle name="20% - Accent6 4" xfId="9672"/>
    <cellStyle name="20% - Accent6 4 10" xfId="9673"/>
    <cellStyle name="20% - Accent6 4 10 2" xfId="9674"/>
    <cellStyle name="20% - Accent6 4 10 2 2" xfId="9675"/>
    <cellStyle name="20% - Accent6 4 10 2 3" xfId="9676"/>
    <cellStyle name="20% - Accent6 4 10 3" xfId="9677"/>
    <cellStyle name="20% - Accent6 4 10 3 2" xfId="9678"/>
    <cellStyle name="20% - Accent6 4 10 4" xfId="9679"/>
    <cellStyle name="20% - Accent6 4 10 5" xfId="9680"/>
    <cellStyle name="20% - Accent6 4 11" xfId="9681"/>
    <cellStyle name="20% - Accent6 4 11 2" xfId="9682"/>
    <cellStyle name="20% - Accent6 4 11 3" xfId="9683"/>
    <cellStyle name="20% - Accent6 4 12" xfId="9684"/>
    <cellStyle name="20% - Accent6 4 12 2" xfId="9685"/>
    <cellStyle name="20% - Accent6 4 12 3" xfId="9686"/>
    <cellStyle name="20% - Accent6 4 13" xfId="9687"/>
    <cellStyle name="20% - Accent6 4 13 2" xfId="9688"/>
    <cellStyle name="20% - Accent6 4 14" xfId="9689"/>
    <cellStyle name="20% - Accent6 4 15" xfId="9690"/>
    <cellStyle name="20% - Accent6 4 16" xfId="9691"/>
    <cellStyle name="20% - Accent6 4 2" xfId="9692"/>
    <cellStyle name="20% - Accent6 4 2 10" xfId="9693"/>
    <cellStyle name="20% - Accent6 4 2 10 2" xfId="9694"/>
    <cellStyle name="20% - Accent6 4 2 10 3" xfId="9695"/>
    <cellStyle name="20% - Accent6 4 2 11" xfId="9696"/>
    <cellStyle name="20% - Accent6 4 2 11 2" xfId="9697"/>
    <cellStyle name="20% - Accent6 4 2 11 3" xfId="9698"/>
    <cellStyle name="20% - Accent6 4 2 12" xfId="9699"/>
    <cellStyle name="20% - Accent6 4 2 12 2" xfId="9700"/>
    <cellStyle name="20% - Accent6 4 2 13" xfId="9701"/>
    <cellStyle name="20% - Accent6 4 2 14" xfId="9702"/>
    <cellStyle name="20% - Accent6 4 2 15" xfId="9703"/>
    <cellStyle name="20% - Accent6 4 2 2" xfId="9704"/>
    <cellStyle name="20% - Accent6 4 2 2 10" xfId="9705"/>
    <cellStyle name="20% - Accent6 4 2 2 10 2" xfId="9706"/>
    <cellStyle name="20% - Accent6 4 2 2 10 3" xfId="9707"/>
    <cellStyle name="20% - Accent6 4 2 2 11" xfId="9708"/>
    <cellStyle name="20% - Accent6 4 2 2 11 2" xfId="9709"/>
    <cellStyle name="20% - Accent6 4 2 2 12" xfId="9710"/>
    <cellStyle name="20% - Accent6 4 2 2 13" xfId="9711"/>
    <cellStyle name="20% - Accent6 4 2 2 2" xfId="9712"/>
    <cellStyle name="20% - Accent6 4 2 2 2 10" xfId="9713"/>
    <cellStyle name="20% - Accent6 4 2 2 2 10 2" xfId="9714"/>
    <cellStyle name="20% - Accent6 4 2 2 2 11" xfId="9715"/>
    <cellStyle name="20% - Accent6 4 2 2 2 12" xfId="9716"/>
    <cellStyle name="20% - Accent6 4 2 2 2 2" xfId="9717"/>
    <cellStyle name="20% - Accent6 4 2 2 2 2 10" xfId="9718"/>
    <cellStyle name="20% - Accent6 4 2 2 2 2 2" xfId="9719"/>
    <cellStyle name="20% - Accent6 4 2 2 2 2 2 2" xfId="9720"/>
    <cellStyle name="20% - Accent6 4 2 2 2 2 2 2 2" xfId="9721"/>
    <cellStyle name="20% - Accent6 4 2 2 2 2 2 2 2 2" xfId="9722"/>
    <cellStyle name="20% - Accent6 4 2 2 2 2 2 2 2 3" xfId="9723"/>
    <cellStyle name="20% - Accent6 4 2 2 2 2 2 2 3" xfId="9724"/>
    <cellStyle name="20% - Accent6 4 2 2 2 2 2 2 3 2" xfId="9725"/>
    <cellStyle name="20% - Accent6 4 2 2 2 2 2 2 3 3" xfId="9726"/>
    <cellStyle name="20% - Accent6 4 2 2 2 2 2 2 4" xfId="9727"/>
    <cellStyle name="20% - Accent6 4 2 2 2 2 2 2 4 2" xfId="9728"/>
    <cellStyle name="20% - Accent6 4 2 2 2 2 2 2 5" xfId="9729"/>
    <cellStyle name="20% - Accent6 4 2 2 2 2 2 2 6" xfId="9730"/>
    <cellStyle name="20% - Accent6 4 2 2 2 2 2 3" xfId="9731"/>
    <cellStyle name="20% - Accent6 4 2 2 2 2 2 3 2" xfId="9732"/>
    <cellStyle name="20% - Accent6 4 2 2 2 2 2 3 2 2" xfId="9733"/>
    <cellStyle name="20% - Accent6 4 2 2 2 2 2 3 2 3" xfId="9734"/>
    <cellStyle name="20% - Accent6 4 2 2 2 2 2 3 3" xfId="9735"/>
    <cellStyle name="20% - Accent6 4 2 2 2 2 2 3 3 2" xfId="9736"/>
    <cellStyle name="20% - Accent6 4 2 2 2 2 2 3 3 3" xfId="9737"/>
    <cellStyle name="20% - Accent6 4 2 2 2 2 2 3 4" xfId="9738"/>
    <cellStyle name="20% - Accent6 4 2 2 2 2 2 3 4 2" xfId="9739"/>
    <cellStyle name="20% - Accent6 4 2 2 2 2 2 3 5" xfId="9740"/>
    <cellStyle name="20% - Accent6 4 2 2 2 2 2 3 6" xfId="9741"/>
    <cellStyle name="20% - Accent6 4 2 2 2 2 2 4" xfId="9742"/>
    <cellStyle name="20% - Accent6 4 2 2 2 2 2 4 2" xfId="9743"/>
    <cellStyle name="20% - Accent6 4 2 2 2 2 2 4 2 2" xfId="9744"/>
    <cellStyle name="20% - Accent6 4 2 2 2 2 2 4 2 3" xfId="9745"/>
    <cellStyle name="20% - Accent6 4 2 2 2 2 2 4 3" xfId="9746"/>
    <cellStyle name="20% - Accent6 4 2 2 2 2 2 4 3 2" xfId="9747"/>
    <cellStyle name="20% - Accent6 4 2 2 2 2 2 4 4" xfId="9748"/>
    <cellStyle name="20% - Accent6 4 2 2 2 2 2 4 5" xfId="9749"/>
    <cellStyle name="20% - Accent6 4 2 2 2 2 2 5" xfId="9750"/>
    <cellStyle name="20% - Accent6 4 2 2 2 2 2 5 2" xfId="9751"/>
    <cellStyle name="20% - Accent6 4 2 2 2 2 2 5 3" xfId="9752"/>
    <cellStyle name="20% - Accent6 4 2 2 2 2 2 6" xfId="9753"/>
    <cellStyle name="20% - Accent6 4 2 2 2 2 2 6 2" xfId="9754"/>
    <cellStyle name="20% - Accent6 4 2 2 2 2 2 6 3" xfId="9755"/>
    <cellStyle name="20% - Accent6 4 2 2 2 2 2 7" xfId="9756"/>
    <cellStyle name="20% - Accent6 4 2 2 2 2 2 7 2" xfId="9757"/>
    <cellStyle name="20% - Accent6 4 2 2 2 2 2 8" xfId="9758"/>
    <cellStyle name="20% - Accent6 4 2 2 2 2 2 9" xfId="9759"/>
    <cellStyle name="20% - Accent6 4 2 2 2 2 3" xfId="9760"/>
    <cellStyle name="20% - Accent6 4 2 2 2 2 3 2" xfId="9761"/>
    <cellStyle name="20% - Accent6 4 2 2 2 2 3 2 2" xfId="9762"/>
    <cellStyle name="20% - Accent6 4 2 2 2 2 3 2 3" xfId="9763"/>
    <cellStyle name="20% - Accent6 4 2 2 2 2 3 3" xfId="9764"/>
    <cellStyle name="20% - Accent6 4 2 2 2 2 3 3 2" xfId="9765"/>
    <cellStyle name="20% - Accent6 4 2 2 2 2 3 3 3" xfId="9766"/>
    <cellStyle name="20% - Accent6 4 2 2 2 2 3 4" xfId="9767"/>
    <cellStyle name="20% - Accent6 4 2 2 2 2 3 4 2" xfId="9768"/>
    <cellStyle name="20% - Accent6 4 2 2 2 2 3 5" xfId="9769"/>
    <cellStyle name="20% - Accent6 4 2 2 2 2 3 6" xfId="9770"/>
    <cellStyle name="20% - Accent6 4 2 2 2 2 4" xfId="9771"/>
    <cellStyle name="20% - Accent6 4 2 2 2 2 4 2" xfId="9772"/>
    <cellStyle name="20% - Accent6 4 2 2 2 2 4 2 2" xfId="9773"/>
    <cellStyle name="20% - Accent6 4 2 2 2 2 4 2 3" xfId="9774"/>
    <cellStyle name="20% - Accent6 4 2 2 2 2 4 3" xfId="9775"/>
    <cellStyle name="20% - Accent6 4 2 2 2 2 4 3 2" xfId="9776"/>
    <cellStyle name="20% - Accent6 4 2 2 2 2 4 3 3" xfId="9777"/>
    <cellStyle name="20% - Accent6 4 2 2 2 2 4 4" xfId="9778"/>
    <cellStyle name="20% - Accent6 4 2 2 2 2 4 4 2" xfId="9779"/>
    <cellStyle name="20% - Accent6 4 2 2 2 2 4 5" xfId="9780"/>
    <cellStyle name="20% - Accent6 4 2 2 2 2 4 6" xfId="9781"/>
    <cellStyle name="20% - Accent6 4 2 2 2 2 5" xfId="9782"/>
    <cellStyle name="20% - Accent6 4 2 2 2 2 5 2" xfId="9783"/>
    <cellStyle name="20% - Accent6 4 2 2 2 2 5 2 2" xfId="9784"/>
    <cellStyle name="20% - Accent6 4 2 2 2 2 5 2 3" xfId="9785"/>
    <cellStyle name="20% - Accent6 4 2 2 2 2 5 3" xfId="9786"/>
    <cellStyle name="20% - Accent6 4 2 2 2 2 5 3 2" xfId="9787"/>
    <cellStyle name="20% - Accent6 4 2 2 2 2 5 4" xfId="9788"/>
    <cellStyle name="20% - Accent6 4 2 2 2 2 5 5" xfId="9789"/>
    <cellStyle name="20% - Accent6 4 2 2 2 2 6" xfId="9790"/>
    <cellStyle name="20% - Accent6 4 2 2 2 2 6 2" xfId="9791"/>
    <cellStyle name="20% - Accent6 4 2 2 2 2 6 3" xfId="9792"/>
    <cellStyle name="20% - Accent6 4 2 2 2 2 7" xfId="9793"/>
    <cellStyle name="20% - Accent6 4 2 2 2 2 7 2" xfId="9794"/>
    <cellStyle name="20% - Accent6 4 2 2 2 2 7 3" xfId="9795"/>
    <cellStyle name="20% - Accent6 4 2 2 2 2 8" xfId="9796"/>
    <cellStyle name="20% - Accent6 4 2 2 2 2 8 2" xfId="9797"/>
    <cellStyle name="20% - Accent6 4 2 2 2 2 9" xfId="9798"/>
    <cellStyle name="20% - Accent6 4 2 2 2 3" xfId="9799"/>
    <cellStyle name="20% - Accent6 4 2 2 2 3 2" xfId="9800"/>
    <cellStyle name="20% - Accent6 4 2 2 2 3 2 2" xfId="9801"/>
    <cellStyle name="20% - Accent6 4 2 2 2 3 2 2 2" xfId="9802"/>
    <cellStyle name="20% - Accent6 4 2 2 2 3 2 2 3" xfId="9803"/>
    <cellStyle name="20% - Accent6 4 2 2 2 3 2 3" xfId="9804"/>
    <cellStyle name="20% - Accent6 4 2 2 2 3 2 3 2" xfId="9805"/>
    <cellStyle name="20% - Accent6 4 2 2 2 3 2 3 3" xfId="9806"/>
    <cellStyle name="20% - Accent6 4 2 2 2 3 2 4" xfId="9807"/>
    <cellStyle name="20% - Accent6 4 2 2 2 3 2 4 2" xfId="9808"/>
    <cellStyle name="20% - Accent6 4 2 2 2 3 2 5" xfId="9809"/>
    <cellStyle name="20% - Accent6 4 2 2 2 3 2 6" xfId="9810"/>
    <cellStyle name="20% - Accent6 4 2 2 2 3 3" xfId="9811"/>
    <cellStyle name="20% - Accent6 4 2 2 2 3 3 2" xfId="9812"/>
    <cellStyle name="20% - Accent6 4 2 2 2 3 3 2 2" xfId="9813"/>
    <cellStyle name="20% - Accent6 4 2 2 2 3 3 2 3" xfId="9814"/>
    <cellStyle name="20% - Accent6 4 2 2 2 3 3 3" xfId="9815"/>
    <cellStyle name="20% - Accent6 4 2 2 2 3 3 3 2" xfId="9816"/>
    <cellStyle name="20% - Accent6 4 2 2 2 3 3 3 3" xfId="9817"/>
    <cellStyle name="20% - Accent6 4 2 2 2 3 3 4" xfId="9818"/>
    <cellStyle name="20% - Accent6 4 2 2 2 3 3 4 2" xfId="9819"/>
    <cellStyle name="20% - Accent6 4 2 2 2 3 3 5" xfId="9820"/>
    <cellStyle name="20% - Accent6 4 2 2 2 3 3 6" xfId="9821"/>
    <cellStyle name="20% - Accent6 4 2 2 2 3 4" xfId="9822"/>
    <cellStyle name="20% - Accent6 4 2 2 2 3 4 2" xfId="9823"/>
    <cellStyle name="20% - Accent6 4 2 2 2 3 4 2 2" xfId="9824"/>
    <cellStyle name="20% - Accent6 4 2 2 2 3 4 2 3" xfId="9825"/>
    <cellStyle name="20% - Accent6 4 2 2 2 3 4 3" xfId="9826"/>
    <cellStyle name="20% - Accent6 4 2 2 2 3 4 3 2" xfId="9827"/>
    <cellStyle name="20% - Accent6 4 2 2 2 3 4 4" xfId="9828"/>
    <cellStyle name="20% - Accent6 4 2 2 2 3 4 5" xfId="9829"/>
    <cellStyle name="20% - Accent6 4 2 2 2 3 5" xfId="9830"/>
    <cellStyle name="20% - Accent6 4 2 2 2 3 5 2" xfId="9831"/>
    <cellStyle name="20% - Accent6 4 2 2 2 3 5 3" xfId="9832"/>
    <cellStyle name="20% - Accent6 4 2 2 2 3 6" xfId="9833"/>
    <cellStyle name="20% - Accent6 4 2 2 2 3 6 2" xfId="9834"/>
    <cellStyle name="20% - Accent6 4 2 2 2 3 6 3" xfId="9835"/>
    <cellStyle name="20% - Accent6 4 2 2 2 3 7" xfId="9836"/>
    <cellStyle name="20% - Accent6 4 2 2 2 3 7 2" xfId="9837"/>
    <cellStyle name="20% - Accent6 4 2 2 2 3 8" xfId="9838"/>
    <cellStyle name="20% - Accent6 4 2 2 2 3 9" xfId="9839"/>
    <cellStyle name="20% - Accent6 4 2 2 2 4" xfId="9840"/>
    <cellStyle name="20% - Accent6 4 2 2 2 4 2" xfId="9841"/>
    <cellStyle name="20% - Accent6 4 2 2 2 4 2 2" xfId="9842"/>
    <cellStyle name="20% - Accent6 4 2 2 2 4 2 2 2" xfId="9843"/>
    <cellStyle name="20% - Accent6 4 2 2 2 4 2 2 3" xfId="9844"/>
    <cellStyle name="20% - Accent6 4 2 2 2 4 2 3" xfId="9845"/>
    <cellStyle name="20% - Accent6 4 2 2 2 4 2 3 2" xfId="9846"/>
    <cellStyle name="20% - Accent6 4 2 2 2 4 2 3 3" xfId="9847"/>
    <cellStyle name="20% - Accent6 4 2 2 2 4 2 4" xfId="9848"/>
    <cellStyle name="20% - Accent6 4 2 2 2 4 2 4 2" xfId="9849"/>
    <cellStyle name="20% - Accent6 4 2 2 2 4 2 5" xfId="9850"/>
    <cellStyle name="20% - Accent6 4 2 2 2 4 2 6" xfId="9851"/>
    <cellStyle name="20% - Accent6 4 2 2 2 4 3" xfId="9852"/>
    <cellStyle name="20% - Accent6 4 2 2 2 4 3 2" xfId="9853"/>
    <cellStyle name="20% - Accent6 4 2 2 2 4 3 2 2" xfId="9854"/>
    <cellStyle name="20% - Accent6 4 2 2 2 4 3 2 3" xfId="9855"/>
    <cellStyle name="20% - Accent6 4 2 2 2 4 3 3" xfId="9856"/>
    <cellStyle name="20% - Accent6 4 2 2 2 4 3 3 2" xfId="9857"/>
    <cellStyle name="20% - Accent6 4 2 2 2 4 3 3 3" xfId="9858"/>
    <cellStyle name="20% - Accent6 4 2 2 2 4 3 4" xfId="9859"/>
    <cellStyle name="20% - Accent6 4 2 2 2 4 3 4 2" xfId="9860"/>
    <cellStyle name="20% - Accent6 4 2 2 2 4 3 5" xfId="9861"/>
    <cellStyle name="20% - Accent6 4 2 2 2 4 3 6" xfId="9862"/>
    <cellStyle name="20% - Accent6 4 2 2 2 4 4" xfId="9863"/>
    <cellStyle name="20% - Accent6 4 2 2 2 4 4 2" xfId="9864"/>
    <cellStyle name="20% - Accent6 4 2 2 2 4 4 2 2" xfId="9865"/>
    <cellStyle name="20% - Accent6 4 2 2 2 4 4 2 3" xfId="9866"/>
    <cellStyle name="20% - Accent6 4 2 2 2 4 4 3" xfId="9867"/>
    <cellStyle name="20% - Accent6 4 2 2 2 4 4 3 2" xfId="9868"/>
    <cellStyle name="20% - Accent6 4 2 2 2 4 4 4" xfId="9869"/>
    <cellStyle name="20% - Accent6 4 2 2 2 4 4 5" xfId="9870"/>
    <cellStyle name="20% - Accent6 4 2 2 2 4 5" xfId="9871"/>
    <cellStyle name="20% - Accent6 4 2 2 2 4 5 2" xfId="9872"/>
    <cellStyle name="20% - Accent6 4 2 2 2 4 5 3" xfId="9873"/>
    <cellStyle name="20% - Accent6 4 2 2 2 4 6" xfId="9874"/>
    <cellStyle name="20% - Accent6 4 2 2 2 4 6 2" xfId="9875"/>
    <cellStyle name="20% - Accent6 4 2 2 2 4 6 3" xfId="9876"/>
    <cellStyle name="20% - Accent6 4 2 2 2 4 7" xfId="9877"/>
    <cellStyle name="20% - Accent6 4 2 2 2 4 7 2" xfId="9878"/>
    <cellStyle name="20% - Accent6 4 2 2 2 4 8" xfId="9879"/>
    <cellStyle name="20% - Accent6 4 2 2 2 4 9" xfId="9880"/>
    <cellStyle name="20% - Accent6 4 2 2 2 5" xfId="9881"/>
    <cellStyle name="20% - Accent6 4 2 2 2 5 2" xfId="9882"/>
    <cellStyle name="20% - Accent6 4 2 2 2 5 2 2" xfId="9883"/>
    <cellStyle name="20% - Accent6 4 2 2 2 5 2 3" xfId="9884"/>
    <cellStyle name="20% - Accent6 4 2 2 2 5 3" xfId="9885"/>
    <cellStyle name="20% - Accent6 4 2 2 2 5 3 2" xfId="9886"/>
    <cellStyle name="20% - Accent6 4 2 2 2 5 3 3" xfId="9887"/>
    <cellStyle name="20% - Accent6 4 2 2 2 5 4" xfId="9888"/>
    <cellStyle name="20% - Accent6 4 2 2 2 5 4 2" xfId="9889"/>
    <cellStyle name="20% - Accent6 4 2 2 2 5 5" xfId="9890"/>
    <cellStyle name="20% - Accent6 4 2 2 2 5 6" xfId="9891"/>
    <cellStyle name="20% - Accent6 4 2 2 2 6" xfId="9892"/>
    <cellStyle name="20% - Accent6 4 2 2 2 6 2" xfId="9893"/>
    <cellStyle name="20% - Accent6 4 2 2 2 6 2 2" xfId="9894"/>
    <cellStyle name="20% - Accent6 4 2 2 2 6 2 3" xfId="9895"/>
    <cellStyle name="20% - Accent6 4 2 2 2 6 3" xfId="9896"/>
    <cellStyle name="20% - Accent6 4 2 2 2 6 3 2" xfId="9897"/>
    <cellStyle name="20% - Accent6 4 2 2 2 6 3 3" xfId="9898"/>
    <cellStyle name="20% - Accent6 4 2 2 2 6 4" xfId="9899"/>
    <cellStyle name="20% - Accent6 4 2 2 2 6 4 2" xfId="9900"/>
    <cellStyle name="20% - Accent6 4 2 2 2 6 5" xfId="9901"/>
    <cellStyle name="20% - Accent6 4 2 2 2 6 6" xfId="9902"/>
    <cellStyle name="20% - Accent6 4 2 2 2 7" xfId="9903"/>
    <cellStyle name="20% - Accent6 4 2 2 2 7 2" xfId="9904"/>
    <cellStyle name="20% - Accent6 4 2 2 2 7 2 2" xfId="9905"/>
    <cellStyle name="20% - Accent6 4 2 2 2 7 2 3" xfId="9906"/>
    <cellStyle name="20% - Accent6 4 2 2 2 7 3" xfId="9907"/>
    <cellStyle name="20% - Accent6 4 2 2 2 7 3 2" xfId="9908"/>
    <cellStyle name="20% - Accent6 4 2 2 2 7 4" xfId="9909"/>
    <cellStyle name="20% - Accent6 4 2 2 2 7 5" xfId="9910"/>
    <cellStyle name="20% - Accent6 4 2 2 2 8" xfId="9911"/>
    <cellStyle name="20% - Accent6 4 2 2 2 8 2" xfId="9912"/>
    <cellStyle name="20% - Accent6 4 2 2 2 8 3" xfId="9913"/>
    <cellStyle name="20% - Accent6 4 2 2 2 9" xfId="9914"/>
    <cellStyle name="20% - Accent6 4 2 2 2 9 2" xfId="9915"/>
    <cellStyle name="20% - Accent6 4 2 2 2 9 3" xfId="9916"/>
    <cellStyle name="20% - Accent6 4 2 2 3" xfId="9917"/>
    <cellStyle name="20% - Accent6 4 2 2 3 10" xfId="9918"/>
    <cellStyle name="20% - Accent6 4 2 2 3 2" xfId="9919"/>
    <cellStyle name="20% - Accent6 4 2 2 3 2 2" xfId="9920"/>
    <cellStyle name="20% - Accent6 4 2 2 3 2 2 2" xfId="9921"/>
    <cellStyle name="20% - Accent6 4 2 2 3 2 2 2 2" xfId="9922"/>
    <cellStyle name="20% - Accent6 4 2 2 3 2 2 2 3" xfId="9923"/>
    <cellStyle name="20% - Accent6 4 2 2 3 2 2 3" xfId="9924"/>
    <cellStyle name="20% - Accent6 4 2 2 3 2 2 3 2" xfId="9925"/>
    <cellStyle name="20% - Accent6 4 2 2 3 2 2 3 3" xfId="9926"/>
    <cellStyle name="20% - Accent6 4 2 2 3 2 2 4" xfId="9927"/>
    <cellStyle name="20% - Accent6 4 2 2 3 2 2 4 2" xfId="9928"/>
    <cellStyle name="20% - Accent6 4 2 2 3 2 2 5" xfId="9929"/>
    <cellStyle name="20% - Accent6 4 2 2 3 2 2 6" xfId="9930"/>
    <cellStyle name="20% - Accent6 4 2 2 3 2 3" xfId="9931"/>
    <cellStyle name="20% - Accent6 4 2 2 3 2 3 2" xfId="9932"/>
    <cellStyle name="20% - Accent6 4 2 2 3 2 3 2 2" xfId="9933"/>
    <cellStyle name="20% - Accent6 4 2 2 3 2 3 2 3" xfId="9934"/>
    <cellStyle name="20% - Accent6 4 2 2 3 2 3 3" xfId="9935"/>
    <cellStyle name="20% - Accent6 4 2 2 3 2 3 3 2" xfId="9936"/>
    <cellStyle name="20% - Accent6 4 2 2 3 2 3 3 3" xfId="9937"/>
    <cellStyle name="20% - Accent6 4 2 2 3 2 3 4" xfId="9938"/>
    <cellStyle name="20% - Accent6 4 2 2 3 2 3 4 2" xfId="9939"/>
    <cellStyle name="20% - Accent6 4 2 2 3 2 3 5" xfId="9940"/>
    <cellStyle name="20% - Accent6 4 2 2 3 2 3 6" xfId="9941"/>
    <cellStyle name="20% - Accent6 4 2 2 3 2 4" xfId="9942"/>
    <cellStyle name="20% - Accent6 4 2 2 3 2 4 2" xfId="9943"/>
    <cellStyle name="20% - Accent6 4 2 2 3 2 4 2 2" xfId="9944"/>
    <cellStyle name="20% - Accent6 4 2 2 3 2 4 2 3" xfId="9945"/>
    <cellStyle name="20% - Accent6 4 2 2 3 2 4 3" xfId="9946"/>
    <cellStyle name="20% - Accent6 4 2 2 3 2 4 3 2" xfId="9947"/>
    <cellStyle name="20% - Accent6 4 2 2 3 2 4 4" xfId="9948"/>
    <cellStyle name="20% - Accent6 4 2 2 3 2 4 5" xfId="9949"/>
    <cellStyle name="20% - Accent6 4 2 2 3 2 5" xfId="9950"/>
    <cellStyle name="20% - Accent6 4 2 2 3 2 5 2" xfId="9951"/>
    <cellStyle name="20% - Accent6 4 2 2 3 2 5 3" xfId="9952"/>
    <cellStyle name="20% - Accent6 4 2 2 3 2 6" xfId="9953"/>
    <cellStyle name="20% - Accent6 4 2 2 3 2 6 2" xfId="9954"/>
    <cellStyle name="20% - Accent6 4 2 2 3 2 6 3" xfId="9955"/>
    <cellStyle name="20% - Accent6 4 2 2 3 2 7" xfId="9956"/>
    <cellStyle name="20% - Accent6 4 2 2 3 2 7 2" xfId="9957"/>
    <cellStyle name="20% - Accent6 4 2 2 3 2 8" xfId="9958"/>
    <cellStyle name="20% - Accent6 4 2 2 3 2 9" xfId="9959"/>
    <cellStyle name="20% - Accent6 4 2 2 3 3" xfId="9960"/>
    <cellStyle name="20% - Accent6 4 2 2 3 3 2" xfId="9961"/>
    <cellStyle name="20% - Accent6 4 2 2 3 3 2 2" xfId="9962"/>
    <cellStyle name="20% - Accent6 4 2 2 3 3 2 3" xfId="9963"/>
    <cellStyle name="20% - Accent6 4 2 2 3 3 3" xfId="9964"/>
    <cellStyle name="20% - Accent6 4 2 2 3 3 3 2" xfId="9965"/>
    <cellStyle name="20% - Accent6 4 2 2 3 3 3 3" xfId="9966"/>
    <cellStyle name="20% - Accent6 4 2 2 3 3 4" xfId="9967"/>
    <cellStyle name="20% - Accent6 4 2 2 3 3 4 2" xfId="9968"/>
    <cellStyle name="20% - Accent6 4 2 2 3 3 5" xfId="9969"/>
    <cellStyle name="20% - Accent6 4 2 2 3 3 6" xfId="9970"/>
    <cellStyle name="20% - Accent6 4 2 2 3 4" xfId="9971"/>
    <cellStyle name="20% - Accent6 4 2 2 3 4 2" xfId="9972"/>
    <cellStyle name="20% - Accent6 4 2 2 3 4 2 2" xfId="9973"/>
    <cellStyle name="20% - Accent6 4 2 2 3 4 2 3" xfId="9974"/>
    <cellStyle name="20% - Accent6 4 2 2 3 4 3" xfId="9975"/>
    <cellStyle name="20% - Accent6 4 2 2 3 4 3 2" xfId="9976"/>
    <cellStyle name="20% - Accent6 4 2 2 3 4 3 3" xfId="9977"/>
    <cellStyle name="20% - Accent6 4 2 2 3 4 4" xfId="9978"/>
    <cellStyle name="20% - Accent6 4 2 2 3 4 4 2" xfId="9979"/>
    <cellStyle name="20% - Accent6 4 2 2 3 4 5" xfId="9980"/>
    <cellStyle name="20% - Accent6 4 2 2 3 4 6" xfId="9981"/>
    <cellStyle name="20% - Accent6 4 2 2 3 5" xfId="9982"/>
    <cellStyle name="20% - Accent6 4 2 2 3 5 2" xfId="9983"/>
    <cellStyle name="20% - Accent6 4 2 2 3 5 2 2" xfId="9984"/>
    <cellStyle name="20% - Accent6 4 2 2 3 5 2 3" xfId="9985"/>
    <cellStyle name="20% - Accent6 4 2 2 3 5 3" xfId="9986"/>
    <cellStyle name="20% - Accent6 4 2 2 3 5 3 2" xfId="9987"/>
    <cellStyle name="20% - Accent6 4 2 2 3 5 4" xfId="9988"/>
    <cellStyle name="20% - Accent6 4 2 2 3 5 5" xfId="9989"/>
    <cellStyle name="20% - Accent6 4 2 2 3 6" xfId="9990"/>
    <cellStyle name="20% - Accent6 4 2 2 3 6 2" xfId="9991"/>
    <cellStyle name="20% - Accent6 4 2 2 3 6 3" xfId="9992"/>
    <cellStyle name="20% - Accent6 4 2 2 3 7" xfId="9993"/>
    <cellStyle name="20% - Accent6 4 2 2 3 7 2" xfId="9994"/>
    <cellStyle name="20% - Accent6 4 2 2 3 7 3" xfId="9995"/>
    <cellStyle name="20% - Accent6 4 2 2 3 8" xfId="9996"/>
    <cellStyle name="20% - Accent6 4 2 2 3 8 2" xfId="9997"/>
    <cellStyle name="20% - Accent6 4 2 2 3 9" xfId="9998"/>
    <cellStyle name="20% - Accent6 4 2 2 4" xfId="9999"/>
    <cellStyle name="20% - Accent6 4 2 2 4 2" xfId="10000"/>
    <cellStyle name="20% - Accent6 4 2 2 4 2 2" xfId="10001"/>
    <cellStyle name="20% - Accent6 4 2 2 4 2 2 2" xfId="10002"/>
    <cellStyle name="20% - Accent6 4 2 2 4 2 2 3" xfId="10003"/>
    <cellStyle name="20% - Accent6 4 2 2 4 2 3" xfId="10004"/>
    <cellStyle name="20% - Accent6 4 2 2 4 2 3 2" xfId="10005"/>
    <cellStyle name="20% - Accent6 4 2 2 4 2 3 3" xfId="10006"/>
    <cellStyle name="20% - Accent6 4 2 2 4 2 4" xfId="10007"/>
    <cellStyle name="20% - Accent6 4 2 2 4 2 4 2" xfId="10008"/>
    <cellStyle name="20% - Accent6 4 2 2 4 2 5" xfId="10009"/>
    <cellStyle name="20% - Accent6 4 2 2 4 2 6" xfId="10010"/>
    <cellStyle name="20% - Accent6 4 2 2 4 3" xfId="10011"/>
    <cellStyle name="20% - Accent6 4 2 2 4 3 2" xfId="10012"/>
    <cellStyle name="20% - Accent6 4 2 2 4 3 2 2" xfId="10013"/>
    <cellStyle name="20% - Accent6 4 2 2 4 3 2 3" xfId="10014"/>
    <cellStyle name="20% - Accent6 4 2 2 4 3 3" xfId="10015"/>
    <cellStyle name="20% - Accent6 4 2 2 4 3 3 2" xfId="10016"/>
    <cellStyle name="20% - Accent6 4 2 2 4 3 3 3" xfId="10017"/>
    <cellStyle name="20% - Accent6 4 2 2 4 3 4" xfId="10018"/>
    <cellStyle name="20% - Accent6 4 2 2 4 3 4 2" xfId="10019"/>
    <cellStyle name="20% - Accent6 4 2 2 4 3 5" xfId="10020"/>
    <cellStyle name="20% - Accent6 4 2 2 4 3 6" xfId="10021"/>
    <cellStyle name="20% - Accent6 4 2 2 4 4" xfId="10022"/>
    <cellStyle name="20% - Accent6 4 2 2 4 4 2" xfId="10023"/>
    <cellStyle name="20% - Accent6 4 2 2 4 4 2 2" xfId="10024"/>
    <cellStyle name="20% - Accent6 4 2 2 4 4 2 3" xfId="10025"/>
    <cellStyle name="20% - Accent6 4 2 2 4 4 3" xfId="10026"/>
    <cellStyle name="20% - Accent6 4 2 2 4 4 3 2" xfId="10027"/>
    <cellStyle name="20% - Accent6 4 2 2 4 4 4" xfId="10028"/>
    <cellStyle name="20% - Accent6 4 2 2 4 4 5" xfId="10029"/>
    <cellStyle name="20% - Accent6 4 2 2 4 5" xfId="10030"/>
    <cellStyle name="20% - Accent6 4 2 2 4 5 2" xfId="10031"/>
    <cellStyle name="20% - Accent6 4 2 2 4 5 3" xfId="10032"/>
    <cellStyle name="20% - Accent6 4 2 2 4 6" xfId="10033"/>
    <cellStyle name="20% - Accent6 4 2 2 4 6 2" xfId="10034"/>
    <cellStyle name="20% - Accent6 4 2 2 4 6 3" xfId="10035"/>
    <cellStyle name="20% - Accent6 4 2 2 4 7" xfId="10036"/>
    <cellStyle name="20% - Accent6 4 2 2 4 7 2" xfId="10037"/>
    <cellStyle name="20% - Accent6 4 2 2 4 8" xfId="10038"/>
    <cellStyle name="20% - Accent6 4 2 2 4 9" xfId="10039"/>
    <cellStyle name="20% - Accent6 4 2 2 5" xfId="10040"/>
    <cellStyle name="20% - Accent6 4 2 2 5 2" xfId="10041"/>
    <cellStyle name="20% - Accent6 4 2 2 5 2 2" xfId="10042"/>
    <cellStyle name="20% - Accent6 4 2 2 5 2 2 2" xfId="10043"/>
    <cellStyle name="20% - Accent6 4 2 2 5 2 2 3" xfId="10044"/>
    <cellStyle name="20% - Accent6 4 2 2 5 2 3" xfId="10045"/>
    <cellStyle name="20% - Accent6 4 2 2 5 2 3 2" xfId="10046"/>
    <cellStyle name="20% - Accent6 4 2 2 5 2 3 3" xfId="10047"/>
    <cellStyle name="20% - Accent6 4 2 2 5 2 4" xfId="10048"/>
    <cellStyle name="20% - Accent6 4 2 2 5 2 4 2" xfId="10049"/>
    <cellStyle name="20% - Accent6 4 2 2 5 2 5" xfId="10050"/>
    <cellStyle name="20% - Accent6 4 2 2 5 2 6" xfId="10051"/>
    <cellStyle name="20% - Accent6 4 2 2 5 3" xfId="10052"/>
    <cellStyle name="20% - Accent6 4 2 2 5 3 2" xfId="10053"/>
    <cellStyle name="20% - Accent6 4 2 2 5 3 2 2" xfId="10054"/>
    <cellStyle name="20% - Accent6 4 2 2 5 3 2 3" xfId="10055"/>
    <cellStyle name="20% - Accent6 4 2 2 5 3 3" xfId="10056"/>
    <cellStyle name="20% - Accent6 4 2 2 5 3 3 2" xfId="10057"/>
    <cellStyle name="20% - Accent6 4 2 2 5 3 3 3" xfId="10058"/>
    <cellStyle name="20% - Accent6 4 2 2 5 3 4" xfId="10059"/>
    <cellStyle name="20% - Accent6 4 2 2 5 3 4 2" xfId="10060"/>
    <cellStyle name="20% - Accent6 4 2 2 5 3 5" xfId="10061"/>
    <cellStyle name="20% - Accent6 4 2 2 5 3 6" xfId="10062"/>
    <cellStyle name="20% - Accent6 4 2 2 5 4" xfId="10063"/>
    <cellStyle name="20% - Accent6 4 2 2 5 4 2" xfId="10064"/>
    <cellStyle name="20% - Accent6 4 2 2 5 4 2 2" xfId="10065"/>
    <cellStyle name="20% - Accent6 4 2 2 5 4 2 3" xfId="10066"/>
    <cellStyle name="20% - Accent6 4 2 2 5 4 3" xfId="10067"/>
    <cellStyle name="20% - Accent6 4 2 2 5 4 3 2" xfId="10068"/>
    <cellStyle name="20% - Accent6 4 2 2 5 4 4" xfId="10069"/>
    <cellStyle name="20% - Accent6 4 2 2 5 4 5" xfId="10070"/>
    <cellStyle name="20% - Accent6 4 2 2 5 5" xfId="10071"/>
    <cellStyle name="20% - Accent6 4 2 2 5 5 2" xfId="10072"/>
    <cellStyle name="20% - Accent6 4 2 2 5 5 3" xfId="10073"/>
    <cellStyle name="20% - Accent6 4 2 2 5 6" xfId="10074"/>
    <cellStyle name="20% - Accent6 4 2 2 5 6 2" xfId="10075"/>
    <cellStyle name="20% - Accent6 4 2 2 5 6 3" xfId="10076"/>
    <cellStyle name="20% - Accent6 4 2 2 5 7" xfId="10077"/>
    <cellStyle name="20% - Accent6 4 2 2 5 7 2" xfId="10078"/>
    <cellStyle name="20% - Accent6 4 2 2 5 8" xfId="10079"/>
    <cellStyle name="20% - Accent6 4 2 2 5 9" xfId="10080"/>
    <cellStyle name="20% - Accent6 4 2 2 6" xfId="10081"/>
    <cellStyle name="20% - Accent6 4 2 2 6 2" xfId="10082"/>
    <cellStyle name="20% - Accent6 4 2 2 6 2 2" xfId="10083"/>
    <cellStyle name="20% - Accent6 4 2 2 6 2 3" xfId="10084"/>
    <cellStyle name="20% - Accent6 4 2 2 6 3" xfId="10085"/>
    <cellStyle name="20% - Accent6 4 2 2 6 3 2" xfId="10086"/>
    <cellStyle name="20% - Accent6 4 2 2 6 3 3" xfId="10087"/>
    <cellStyle name="20% - Accent6 4 2 2 6 4" xfId="10088"/>
    <cellStyle name="20% - Accent6 4 2 2 6 4 2" xfId="10089"/>
    <cellStyle name="20% - Accent6 4 2 2 6 5" xfId="10090"/>
    <cellStyle name="20% - Accent6 4 2 2 6 6" xfId="10091"/>
    <cellStyle name="20% - Accent6 4 2 2 7" xfId="10092"/>
    <cellStyle name="20% - Accent6 4 2 2 7 2" xfId="10093"/>
    <cellStyle name="20% - Accent6 4 2 2 7 2 2" xfId="10094"/>
    <cellStyle name="20% - Accent6 4 2 2 7 2 3" xfId="10095"/>
    <cellStyle name="20% - Accent6 4 2 2 7 3" xfId="10096"/>
    <cellStyle name="20% - Accent6 4 2 2 7 3 2" xfId="10097"/>
    <cellStyle name="20% - Accent6 4 2 2 7 3 3" xfId="10098"/>
    <cellStyle name="20% - Accent6 4 2 2 7 4" xfId="10099"/>
    <cellStyle name="20% - Accent6 4 2 2 7 4 2" xfId="10100"/>
    <cellStyle name="20% - Accent6 4 2 2 7 5" xfId="10101"/>
    <cellStyle name="20% - Accent6 4 2 2 7 6" xfId="10102"/>
    <cellStyle name="20% - Accent6 4 2 2 8" xfId="10103"/>
    <cellStyle name="20% - Accent6 4 2 2 8 2" xfId="10104"/>
    <cellStyle name="20% - Accent6 4 2 2 8 2 2" xfId="10105"/>
    <cellStyle name="20% - Accent6 4 2 2 8 2 3" xfId="10106"/>
    <cellStyle name="20% - Accent6 4 2 2 8 3" xfId="10107"/>
    <cellStyle name="20% - Accent6 4 2 2 8 3 2" xfId="10108"/>
    <cellStyle name="20% - Accent6 4 2 2 8 4" xfId="10109"/>
    <cellStyle name="20% - Accent6 4 2 2 8 5" xfId="10110"/>
    <cellStyle name="20% - Accent6 4 2 2 9" xfId="10111"/>
    <cellStyle name="20% - Accent6 4 2 2 9 2" xfId="10112"/>
    <cellStyle name="20% - Accent6 4 2 2 9 3" xfId="10113"/>
    <cellStyle name="20% - Accent6 4 2 3" xfId="10114"/>
    <cellStyle name="20% - Accent6 4 2 3 10" xfId="10115"/>
    <cellStyle name="20% - Accent6 4 2 3 10 2" xfId="10116"/>
    <cellStyle name="20% - Accent6 4 2 3 11" xfId="10117"/>
    <cellStyle name="20% - Accent6 4 2 3 12" xfId="10118"/>
    <cellStyle name="20% - Accent6 4 2 3 2" xfId="10119"/>
    <cellStyle name="20% - Accent6 4 2 3 2 10" xfId="10120"/>
    <cellStyle name="20% - Accent6 4 2 3 2 2" xfId="10121"/>
    <cellStyle name="20% - Accent6 4 2 3 2 2 2" xfId="10122"/>
    <cellStyle name="20% - Accent6 4 2 3 2 2 2 2" xfId="10123"/>
    <cellStyle name="20% - Accent6 4 2 3 2 2 2 2 2" xfId="10124"/>
    <cellStyle name="20% - Accent6 4 2 3 2 2 2 2 3" xfId="10125"/>
    <cellStyle name="20% - Accent6 4 2 3 2 2 2 3" xfId="10126"/>
    <cellStyle name="20% - Accent6 4 2 3 2 2 2 3 2" xfId="10127"/>
    <cellStyle name="20% - Accent6 4 2 3 2 2 2 3 3" xfId="10128"/>
    <cellStyle name="20% - Accent6 4 2 3 2 2 2 4" xfId="10129"/>
    <cellStyle name="20% - Accent6 4 2 3 2 2 2 4 2" xfId="10130"/>
    <cellStyle name="20% - Accent6 4 2 3 2 2 2 5" xfId="10131"/>
    <cellStyle name="20% - Accent6 4 2 3 2 2 2 6" xfId="10132"/>
    <cellStyle name="20% - Accent6 4 2 3 2 2 3" xfId="10133"/>
    <cellStyle name="20% - Accent6 4 2 3 2 2 3 2" xfId="10134"/>
    <cellStyle name="20% - Accent6 4 2 3 2 2 3 2 2" xfId="10135"/>
    <cellStyle name="20% - Accent6 4 2 3 2 2 3 2 3" xfId="10136"/>
    <cellStyle name="20% - Accent6 4 2 3 2 2 3 3" xfId="10137"/>
    <cellStyle name="20% - Accent6 4 2 3 2 2 3 3 2" xfId="10138"/>
    <cellStyle name="20% - Accent6 4 2 3 2 2 3 3 3" xfId="10139"/>
    <cellStyle name="20% - Accent6 4 2 3 2 2 3 4" xfId="10140"/>
    <cellStyle name="20% - Accent6 4 2 3 2 2 3 4 2" xfId="10141"/>
    <cellStyle name="20% - Accent6 4 2 3 2 2 3 5" xfId="10142"/>
    <cellStyle name="20% - Accent6 4 2 3 2 2 3 6" xfId="10143"/>
    <cellStyle name="20% - Accent6 4 2 3 2 2 4" xfId="10144"/>
    <cellStyle name="20% - Accent6 4 2 3 2 2 4 2" xfId="10145"/>
    <cellStyle name="20% - Accent6 4 2 3 2 2 4 2 2" xfId="10146"/>
    <cellStyle name="20% - Accent6 4 2 3 2 2 4 2 3" xfId="10147"/>
    <cellStyle name="20% - Accent6 4 2 3 2 2 4 3" xfId="10148"/>
    <cellStyle name="20% - Accent6 4 2 3 2 2 4 3 2" xfId="10149"/>
    <cellStyle name="20% - Accent6 4 2 3 2 2 4 4" xfId="10150"/>
    <cellStyle name="20% - Accent6 4 2 3 2 2 4 5" xfId="10151"/>
    <cellStyle name="20% - Accent6 4 2 3 2 2 5" xfId="10152"/>
    <cellStyle name="20% - Accent6 4 2 3 2 2 5 2" xfId="10153"/>
    <cellStyle name="20% - Accent6 4 2 3 2 2 5 3" xfId="10154"/>
    <cellStyle name="20% - Accent6 4 2 3 2 2 6" xfId="10155"/>
    <cellStyle name="20% - Accent6 4 2 3 2 2 6 2" xfId="10156"/>
    <cellStyle name="20% - Accent6 4 2 3 2 2 6 3" xfId="10157"/>
    <cellStyle name="20% - Accent6 4 2 3 2 2 7" xfId="10158"/>
    <cellStyle name="20% - Accent6 4 2 3 2 2 7 2" xfId="10159"/>
    <cellStyle name="20% - Accent6 4 2 3 2 2 8" xfId="10160"/>
    <cellStyle name="20% - Accent6 4 2 3 2 2 9" xfId="10161"/>
    <cellStyle name="20% - Accent6 4 2 3 2 3" xfId="10162"/>
    <cellStyle name="20% - Accent6 4 2 3 2 3 2" xfId="10163"/>
    <cellStyle name="20% - Accent6 4 2 3 2 3 2 2" xfId="10164"/>
    <cellStyle name="20% - Accent6 4 2 3 2 3 2 3" xfId="10165"/>
    <cellStyle name="20% - Accent6 4 2 3 2 3 3" xfId="10166"/>
    <cellStyle name="20% - Accent6 4 2 3 2 3 3 2" xfId="10167"/>
    <cellStyle name="20% - Accent6 4 2 3 2 3 3 3" xfId="10168"/>
    <cellStyle name="20% - Accent6 4 2 3 2 3 4" xfId="10169"/>
    <cellStyle name="20% - Accent6 4 2 3 2 3 4 2" xfId="10170"/>
    <cellStyle name="20% - Accent6 4 2 3 2 3 5" xfId="10171"/>
    <cellStyle name="20% - Accent6 4 2 3 2 3 6" xfId="10172"/>
    <cellStyle name="20% - Accent6 4 2 3 2 4" xfId="10173"/>
    <cellStyle name="20% - Accent6 4 2 3 2 4 2" xfId="10174"/>
    <cellStyle name="20% - Accent6 4 2 3 2 4 2 2" xfId="10175"/>
    <cellStyle name="20% - Accent6 4 2 3 2 4 2 3" xfId="10176"/>
    <cellStyle name="20% - Accent6 4 2 3 2 4 3" xfId="10177"/>
    <cellStyle name="20% - Accent6 4 2 3 2 4 3 2" xfId="10178"/>
    <cellStyle name="20% - Accent6 4 2 3 2 4 3 3" xfId="10179"/>
    <cellStyle name="20% - Accent6 4 2 3 2 4 4" xfId="10180"/>
    <cellStyle name="20% - Accent6 4 2 3 2 4 4 2" xfId="10181"/>
    <cellStyle name="20% - Accent6 4 2 3 2 4 5" xfId="10182"/>
    <cellStyle name="20% - Accent6 4 2 3 2 4 6" xfId="10183"/>
    <cellStyle name="20% - Accent6 4 2 3 2 5" xfId="10184"/>
    <cellStyle name="20% - Accent6 4 2 3 2 5 2" xfId="10185"/>
    <cellStyle name="20% - Accent6 4 2 3 2 5 2 2" xfId="10186"/>
    <cellStyle name="20% - Accent6 4 2 3 2 5 2 3" xfId="10187"/>
    <cellStyle name="20% - Accent6 4 2 3 2 5 3" xfId="10188"/>
    <cellStyle name="20% - Accent6 4 2 3 2 5 3 2" xfId="10189"/>
    <cellStyle name="20% - Accent6 4 2 3 2 5 4" xfId="10190"/>
    <cellStyle name="20% - Accent6 4 2 3 2 5 5" xfId="10191"/>
    <cellStyle name="20% - Accent6 4 2 3 2 6" xfId="10192"/>
    <cellStyle name="20% - Accent6 4 2 3 2 6 2" xfId="10193"/>
    <cellStyle name="20% - Accent6 4 2 3 2 6 3" xfId="10194"/>
    <cellStyle name="20% - Accent6 4 2 3 2 7" xfId="10195"/>
    <cellStyle name="20% - Accent6 4 2 3 2 7 2" xfId="10196"/>
    <cellStyle name="20% - Accent6 4 2 3 2 7 3" xfId="10197"/>
    <cellStyle name="20% - Accent6 4 2 3 2 8" xfId="10198"/>
    <cellStyle name="20% - Accent6 4 2 3 2 8 2" xfId="10199"/>
    <cellStyle name="20% - Accent6 4 2 3 2 9" xfId="10200"/>
    <cellStyle name="20% - Accent6 4 2 3 3" xfId="10201"/>
    <cellStyle name="20% - Accent6 4 2 3 3 2" xfId="10202"/>
    <cellStyle name="20% - Accent6 4 2 3 3 2 2" xfId="10203"/>
    <cellStyle name="20% - Accent6 4 2 3 3 2 2 2" xfId="10204"/>
    <cellStyle name="20% - Accent6 4 2 3 3 2 2 3" xfId="10205"/>
    <cellStyle name="20% - Accent6 4 2 3 3 2 3" xfId="10206"/>
    <cellStyle name="20% - Accent6 4 2 3 3 2 3 2" xfId="10207"/>
    <cellStyle name="20% - Accent6 4 2 3 3 2 3 3" xfId="10208"/>
    <cellStyle name="20% - Accent6 4 2 3 3 2 4" xfId="10209"/>
    <cellStyle name="20% - Accent6 4 2 3 3 2 4 2" xfId="10210"/>
    <cellStyle name="20% - Accent6 4 2 3 3 2 5" xfId="10211"/>
    <cellStyle name="20% - Accent6 4 2 3 3 2 6" xfId="10212"/>
    <cellStyle name="20% - Accent6 4 2 3 3 3" xfId="10213"/>
    <cellStyle name="20% - Accent6 4 2 3 3 3 2" xfId="10214"/>
    <cellStyle name="20% - Accent6 4 2 3 3 3 2 2" xfId="10215"/>
    <cellStyle name="20% - Accent6 4 2 3 3 3 2 3" xfId="10216"/>
    <cellStyle name="20% - Accent6 4 2 3 3 3 3" xfId="10217"/>
    <cellStyle name="20% - Accent6 4 2 3 3 3 3 2" xfId="10218"/>
    <cellStyle name="20% - Accent6 4 2 3 3 3 3 3" xfId="10219"/>
    <cellStyle name="20% - Accent6 4 2 3 3 3 4" xfId="10220"/>
    <cellStyle name="20% - Accent6 4 2 3 3 3 4 2" xfId="10221"/>
    <cellStyle name="20% - Accent6 4 2 3 3 3 5" xfId="10222"/>
    <cellStyle name="20% - Accent6 4 2 3 3 3 6" xfId="10223"/>
    <cellStyle name="20% - Accent6 4 2 3 3 4" xfId="10224"/>
    <cellStyle name="20% - Accent6 4 2 3 3 4 2" xfId="10225"/>
    <cellStyle name="20% - Accent6 4 2 3 3 4 2 2" xfId="10226"/>
    <cellStyle name="20% - Accent6 4 2 3 3 4 2 3" xfId="10227"/>
    <cellStyle name="20% - Accent6 4 2 3 3 4 3" xfId="10228"/>
    <cellStyle name="20% - Accent6 4 2 3 3 4 3 2" xfId="10229"/>
    <cellStyle name="20% - Accent6 4 2 3 3 4 4" xfId="10230"/>
    <cellStyle name="20% - Accent6 4 2 3 3 4 5" xfId="10231"/>
    <cellStyle name="20% - Accent6 4 2 3 3 5" xfId="10232"/>
    <cellStyle name="20% - Accent6 4 2 3 3 5 2" xfId="10233"/>
    <cellStyle name="20% - Accent6 4 2 3 3 5 3" xfId="10234"/>
    <cellStyle name="20% - Accent6 4 2 3 3 6" xfId="10235"/>
    <cellStyle name="20% - Accent6 4 2 3 3 6 2" xfId="10236"/>
    <cellStyle name="20% - Accent6 4 2 3 3 6 3" xfId="10237"/>
    <cellStyle name="20% - Accent6 4 2 3 3 7" xfId="10238"/>
    <cellStyle name="20% - Accent6 4 2 3 3 7 2" xfId="10239"/>
    <cellStyle name="20% - Accent6 4 2 3 3 8" xfId="10240"/>
    <cellStyle name="20% - Accent6 4 2 3 3 9" xfId="10241"/>
    <cellStyle name="20% - Accent6 4 2 3 4" xfId="10242"/>
    <cellStyle name="20% - Accent6 4 2 3 4 2" xfId="10243"/>
    <cellStyle name="20% - Accent6 4 2 3 4 2 2" xfId="10244"/>
    <cellStyle name="20% - Accent6 4 2 3 4 2 2 2" xfId="10245"/>
    <cellStyle name="20% - Accent6 4 2 3 4 2 2 3" xfId="10246"/>
    <cellStyle name="20% - Accent6 4 2 3 4 2 3" xfId="10247"/>
    <cellStyle name="20% - Accent6 4 2 3 4 2 3 2" xfId="10248"/>
    <cellStyle name="20% - Accent6 4 2 3 4 2 3 3" xfId="10249"/>
    <cellStyle name="20% - Accent6 4 2 3 4 2 4" xfId="10250"/>
    <cellStyle name="20% - Accent6 4 2 3 4 2 4 2" xfId="10251"/>
    <cellStyle name="20% - Accent6 4 2 3 4 2 5" xfId="10252"/>
    <cellStyle name="20% - Accent6 4 2 3 4 2 6" xfId="10253"/>
    <cellStyle name="20% - Accent6 4 2 3 4 3" xfId="10254"/>
    <cellStyle name="20% - Accent6 4 2 3 4 3 2" xfId="10255"/>
    <cellStyle name="20% - Accent6 4 2 3 4 3 2 2" xfId="10256"/>
    <cellStyle name="20% - Accent6 4 2 3 4 3 2 3" xfId="10257"/>
    <cellStyle name="20% - Accent6 4 2 3 4 3 3" xfId="10258"/>
    <cellStyle name="20% - Accent6 4 2 3 4 3 3 2" xfId="10259"/>
    <cellStyle name="20% - Accent6 4 2 3 4 3 3 3" xfId="10260"/>
    <cellStyle name="20% - Accent6 4 2 3 4 3 4" xfId="10261"/>
    <cellStyle name="20% - Accent6 4 2 3 4 3 4 2" xfId="10262"/>
    <cellStyle name="20% - Accent6 4 2 3 4 3 5" xfId="10263"/>
    <cellStyle name="20% - Accent6 4 2 3 4 3 6" xfId="10264"/>
    <cellStyle name="20% - Accent6 4 2 3 4 4" xfId="10265"/>
    <cellStyle name="20% - Accent6 4 2 3 4 4 2" xfId="10266"/>
    <cellStyle name="20% - Accent6 4 2 3 4 4 2 2" xfId="10267"/>
    <cellStyle name="20% - Accent6 4 2 3 4 4 2 3" xfId="10268"/>
    <cellStyle name="20% - Accent6 4 2 3 4 4 3" xfId="10269"/>
    <cellStyle name="20% - Accent6 4 2 3 4 4 3 2" xfId="10270"/>
    <cellStyle name="20% - Accent6 4 2 3 4 4 4" xfId="10271"/>
    <cellStyle name="20% - Accent6 4 2 3 4 4 5" xfId="10272"/>
    <cellStyle name="20% - Accent6 4 2 3 4 5" xfId="10273"/>
    <cellStyle name="20% - Accent6 4 2 3 4 5 2" xfId="10274"/>
    <cellStyle name="20% - Accent6 4 2 3 4 5 3" xfId="10275"/>
    <cellStyle name="20% - Accent6 4 2 3 4 6" xfId="10276"/>
    <cellStyle name="20% - Accent6 4 2 3 4 6 2" xfId="10277"/>
    <cellStyle name="20% - Accent6 4 2 3 4 6 3" xfId="10278"/>
    <cellStyle name="20% - Accent6 4 2 3 4 7" xfId="10279"/>
    <cellStyle name="20% - Accent6 4 2 3 4 7 2" xfId="10280"/>
    <cellStyle name="20% - Accent6 4 2 3 4 8" xfId="10281"/>
    <cellStyle name="20% - Accent6 4 2 3 4 9" xfId="10282"/>
    <cellStyle name="20% - Accent6 4 2 3 5" xfId="10283"/>
    <cellStyle name="20% - Accent6 4 2 3 5 2" xfId="10284"/>
    <cellStyle name="20% - Accent6 4 2 3 5 2 2" xfId="10285"/>
    <cellStyle name="20% - Accent6 4 2 3 5 2 3" xfId="10286"/>
    <cellStyle name="20% - Accent6 4 2 3 5 3" xfId="10287"/>
    <cellStyle name="20% - Accent6 4 2 3 5 3 2" xfId="10288"/>
    <cellStyle name="20% - Accent6 4 2 3 5 3 3" xfId="10289"/>
    <cellStyle name="20% - Accent6 4 2 3 5 4" xfId="10290"/>
    <cellStyle name="20% - Accent6 4 2 3 5 4 2" xfId="10291"/>
    <cellStyle name="20% - Accent6 4 2 3 5 5" xfId="10292"/>
    <cellStyle name="20% - Accent6 4 2 3 5 6" xfId="10293"/>
    <cellStyle name="20% - Accent6 4 2 3 6" xfId="10294"/>
    <cellStyle name="20% - Accent6 4 2 3 6 2" xfId="10295"/>
    <cellStyle name="20% - Accent6 4 2 3 6 2 2" xfId="10296"/>
    <cellStyle name="20% - Accent6 4 2 3 6 2 3" xfId="10297"/>
    <cellStyle name="20% - Accent6 4 2 3 6 3" xfId="10298"/>
    <cellStyle name="20% - Accent6 4 2 3 6 3 2" xfId="10299"/>
    <cellStyle name="20% - Accent6 4 2 3 6 3 3" xfId="10300"/>
    <cellStyle name="20% - Accent6 4 2 3 6 4" xfId="10301"/>
    <cellStyle name="20% - Accent6 4 2 3 6 4 2" xfId="10302"/>
    <cellStyle name="20% - Accent6 4 2 3 6 5" xfId="10303"/>
    <cellStyle name="20% - Accent6 4 2 3 6 6" xfId="10304"/>
    <cellStyle name="20% - Accent6 4 2 3 7" xfId="10305"/>
    <cellStyle name="20% - Accent6 4 2 3 7 2" xfId="10306"/>
    <cellStyle name="20% - Accent6 4 2 3 7 2 2" xfId="10307"/>
    <cellStyle name="20% - Accent6 4 2 3 7 2 3" xfId="10308"/>
    <cellStyle name="20% - Accent6 4 2 3 7 3" xfId="10309"/>
    <cellStyle name="20% - Accent6 4 2 3 7 3 2" xfId="10310"/>
    <cellStyle name="20% - Accent6 4 2 3 7 4" xfId="10311"/>
    <cellStyle name="20% - Accent6 4 2 3 7 5" xfId="10312"/>
    <cellStyle name="20% - Accent6 4 2 3 8" xfId="10313"/>
    <cellStyle name="20% - Accent6 4 2 3 8 2" xfId="10314"/>
    <cellStyle name="20% - Accent6 4 2 3 8 3" xfId="10315"/>
    <cellStyle name="20% - Accent6 4 2 3 9" xfId="10316"/>
    <cellStyle name="20% - Accent6 4 2 3 9 2" xfId="10317"/>
    <cellStyle name="20% - Accent6 4 2 3 9 3" xfId="10318"/>
    <cellStyle name="20% - Accent6 4 2 4" xfId="10319"/>
    <cellStyle name="20% - Accent6 4 2 4 10" xfId="10320"/>
    <cellStyle name="20% - Accent6 4 2 4 2" xfId="10321"/>
    <cellStyle name="20% - Accent6 4 2 4 2 2" xfId="10322"/>
    <cellStyle name="20% - Accent6 4 2 4 2 2 2" xfId="10323"/>
    <cellStyle name="20% - Accent6 4 2 4 2 2 2 2" xfId="10324"/>
    <cellStyle name="20% - Accent6 4 2 4 2 2 2 3" xfId="10325"/>
    <cellStyle name="20% - Accent6 4 2 4 2 2 3" xfId="10326"/>
    <cellStyle name="20% - Accent6 4 2 4 2 2 3 2" xfId="10327"/>
    <cellStyle name="20% - Accent6 4 2 4 2 2 3 3" xfId="10328"/>
    <cellStyle name="20% - Accent6 4 2 4 2 2 4" xfId="10329"/>
    <cellStyle name="20% - Accent6 4 2 4 2 2 4 2" xfId="10330"/>
    <cellStyle name="20% - Accent6 4 2 4 2 2 5" xfId="10331"/>
    <cellStyle name="20% - Accent6 4 2 4 2 2 6" xfId="10332"/>
    <cellStyle name="20% - Accent6 4 2 4 2 3" xfId="10333"/>
    <cellStyle name="20% - Accent6 4 2 4 2 3 2" xfId="10334"/>
    <cellStyle name="20% - Accent6 4 2 4 2 3 2 2" xfId="10335"/>
    <cellStyle name="20% - Accent6 4 2 4 2 3 2 3" xfId="10336"/>
    <cellStyle name="20% - Accent6 4 2 4 2 3 3" xfId="10337"/>
    <cellStyle name="20% - Accent6 4 2 4 2 3 3 2" xfId="10338"/>
    <cellStyle name="20% - Accent6 4 2 4 2 3 3 3" xfId="10339"/>
    <cellStyle name="20% - Accent6 4 2 4 2 3 4" xfId="10340"/>
    <cellStyle name="20% - Accent6 4 2 4 2 3 4 2" xfId="10341"/>
    <cellStyle name="20% - Accent6 4 2 4 2 3 5" xfId="10342"/>
    <cellStyle name="20% - Accent6 4 2 4 2 3 6" xfId="10343"/>
    <cellStyle name="20% - Accent6 4 2 4 2 4" xfId="10344"/>
    <cellStyle name="20% - Accent6 4 2 4 2 4 2" xfId="10345"/>
    <cellStyle name="20% - Accent6 4 2 4 2 4 2 2" xfId="10346"/>
    <cellStyle name="20% - Accent6 4 2 4 2 4 2 3" xfId="10347"/>
    <cellStyle name="20% - Accent6 4 2 4 2 4 3" xfId="10348"/>
    <cellStyle name="20% - Accent6 4 2 4 2 4 3 2" xfId="10349"/>
    <cellStyle name="20% - Accent6 4 2 4 2 4 4" xfId="10350"/>
    <cellStyle name="20% - Accent6 4 2 4 2 4 5" xfId="10351"/>
    <cellStyle name="20% - Accent6 4 2 4 2 5" xfId="10352"/>
    <cellStyle name="20% - Accent6 4 2 4 2 5 2" xfId="10353"/>
    <cellStyle name="20% - Accent6 4 2 4 2 5 3" xfId="10354"/>
    <cellStyle name="20% - Accent6 4 2 4 2 6" xfId="10355"/>
    <cellStyle name="20% - Accent6 4 2 4 2 6 2" xfId="10356"/>
    <cellStyle name="20% - Accent6 4 2 4 2 6 3" xfId="10357"/>
    <cellStyle name="20% - Accent6 4 2 4 2 7" xfId="10358"/>
    <cellStyle name="20% - Accent6 4 2 4 2 7 2" xfId="10359"/>
    <cellStyle name="20% - Accent6 4 2 4 2 8" xfId="10360"/>
    <cellStyle name="20% - Accent6 4 2 4 2 9" xfId="10361"/>
    <cellStyle name="20% - Accent6 4 2 4 3" xfId="10362"/>
    <cellStyle name="20% - Accent6 4 2 4 3 2" xfId="10363"/>
    <cellStyle name="20% - Accent6 4 2 4 3 2 2" xfId="10364"/>
    <cellStyle name="20% - Accent6 4 2 4 3 2 3" xfId="10365"/>
    <cellStyle name="20% - Accent6 4 2 4 3 3" xfId="10366"/>
    <cellStyle name="20% - Accent6 4 2 4 3 3 2" xfId="10367"/>
    <cellStyle name="20% - Accent6 4 2 4 3 3 3" xfId="10368"/>
    <cellStyle name="20% - Accent6 4 2 4 3 4" xfId="10369"/>
    <cellStyle name="20% - Accent6 4 2 4 3 4 2" xfId="10370"/>
    <cellStyle name="20% - Accent6 4 2 4 3 5" xfId="10371"/>
    <cellStyle name="20% - Accent6 4 2 4 3 6" xfId="10372"/>
    <cellStyle name="20% - Accent6 4 2 4 4" xfId="10373"/>
    <cellStyle name="20% - Accent6 4 2 4 4 2" xfId="10374"/>
    <cellStyle name="20% - Accent6 4 2 4 4 2 2" xfId="10375"/>
    <cellStyle name="20% - Accent6 4 2 4 4 2 3" xfId="10376"/>
    <cellStyle name="20% - Accent6 4 2 4 4 3" xfId="10377"/>
    <cellStyle name="20% - Accent6 4 2 4 4 3 2" xfId="10378"/>
    <cellStyle name="20% - Accent6 4 2 4 4 3 3" xfId="10379"/>
    <cellStyle name="20% - Accent6 4 2 4 4 4" xfId="10380"/>
    <cellStyle name="20% - Accent6 4 2 4 4 4 2" xfId="10381"/>
    <cellStyle name="20% - Accent6 4 2 4 4 5" xfId="10382"/>
    <cellStyle name="20% - Accent6 4 2 4 4 6" xfId="10383"/>
    <cellStyle name="20% - Accent6 4 2 4 5" xfId="10384"/>
    <cellStyle name="20% - Accent6 4 2 4 5 2" xfId="10385"/>
    <cellStyle name="20% - Accent6 4 2 4 5 2 2" xfId="10386"/>
    <cellStyle name="20% - Accent6 4 2 4 5 2 3" xfId="10387"/>
    <cellStyle name="20% - Accent6 4 2 4 5 3" xfId="10388"/>
    <cellStyle name="20% - Accent6 4 2 4 5 3 2" xfId="10389"/>
    <cellStyle name="20% - Accent6 4 2 4 5 4" xfId="10390"/>
    <cellStyle name="20% - Accent6 4 2 4 5 5" xfId="10391"/>
    <cellStyle name="20% - Accent6 4 2 4 6" xfId="10392"/>
    <cellStyle name="20% - Accent6 4 2 4 6 2" xfId="10393"/>
    <cellStyle name="20% - Accent6 4 2 4 6 3" xfId="10394"/>
    <cellStyle name="20% - Accent6 4 2 4 7" xfId="10395"/>
    <cellStyle name="20% - Accent6 4 2 4 7 2" xfId="10396"/>
    <cellStyle name="20% - Accent6 4 2 4 7 3" xfId="10397"/>
    <cellStyle name="20% - Accent6 4 2 4 8" xfId="10398"/>
    <cellStyle name="20% - Accent6 4 2 4 8 2" xfId="10399"/>
    <cellStyle name="20% - Accent6 4 2 4 9" xfId="10400"/>
    <cellStyle name="20% - Accent6 4 2 5" xfId="10401"/>
    <cellStyle name="20% - Accent6 4 2 5 2" xfId="10402"/>
    <cellStyle name="20% - Accent6 4 2 5 2 2" xfId="10403"/>
    <cellStyle name="20% - Accent6 4 2 5 2 2 2" xfId="10404"/>
    <cellStyle name="20% - Accent6 4 2 5 2 2 3" xfId="10405"/>
    <cellStyle name="20% - Accent6 4 2 5 2 3" xfId="10406"/>
    <cellStyle name="20% - Accent6 4 2 5 2 3 2" xfId="10407"/>
    <cellStyle name="20% - Accent6 4 2 5 2 3 3" xfId="10408"/>
    <cellStyle name="20% - Accent6 4 2 5 2 4" xfId="10409"/>
    <cellStyle name="20% - Accent6 4 2 5 2 4 2" xfId="10410"/>
    <cellStyle name="20% - Accent6 4 2 5 2 5" xfId="10411"/>
    <cellStyle name="20% - Accent6 4 2 5 2 6" xfId="10412"/>
    <cellStyle name="20% - Accent6 4 2 5 3" xfId="10413"/>
    <cellStyle name="20% - Accent6 4 2 5 3 2" xfId="10414"/>
    <cellStyle name="20% - Accent6 4 2 5 3 2 2" xfId="10415"/>
    <cellStyle name="20% - Accent6 4 2 5 3 2 3" xfId="10416"/>
    <cellStyle name="20% - Accent6 4 2 5 3 3" xfId="10417"/>
    <cellStyle name="20% - Accent6 4 2 5 3 3 2" xfId="10418"/>
    <cellStyle name="20% - Accent6 4 2 5 3 3 3" xfId="10419"/>
    <cellStyle name="20% - Accent6 4 2 5 3 4" xfId="10420"/>
    <cellStyle name="20% - Accent6 4 2 5 3 4 2" xfId="10421"/>
    <cellStyle name="20% - Accent6 4 2 5 3 5" xfId="10422"/>
    <cellStyle name="20% - Accent6 4 2 5 3 6" xfId="10423"/>
    <cellStyle name="20% - Accent6 4 2 5 4" xfId="10424"/>
    <cellStyle name="20% - Accent6 4 2 5 4 2" xfId="10425"/>
    <cellStyle name="20% - Accent6 4 2 5 4 2 2" xfId="10426"/>
    <cellStyle name="20% - Accent6 4 2 5 4 2 3" xfId="10427"/>
    <cellStyle name="20% - Accent6 4 2 5 4 3" xfId="10428"/>
    <cellStyle name="20% - Accent6 4 2 5 4 3 2" xfId="10429"/>
    <cellStyle name="20% - Accent6 4 2 5 4 4" xfId="10430"/>
    <cellStyle name="20% - Accent6 4 2 5 4 5" xfId="10431"/>
    <cellStyle name="20% - Accent6 4 2 5 5" xfId="10432"/>
    <cellStyle name="20% - Accent6 4 2 5 5 2" xfId="10433"/>
    <cellStyle name="20% - Accent6 4 2 5 5 3" xfId="10434"/>
    <cellStyle name="20% - Accent6 4 2 5 6" xfId="10435"/>
    <cellStyle name="20% - Accent6 4 2 5 6 2" xfId="10436"/>
    <cellStyle name="20% - Accent6 4 2 5 6 3" xfId="10437"/>
    <cellStyle name="20% - Accent6 4 2 5 7" xfId="10438"/>
    <cellStyle name="20% - Accent6 4 2 5 7 2" xfId="10439"/>
    <cellStyle name="20% - Accent6 4 2 5 8" xfId="10440"/>
    <cellStyle name="20% - Accent6 4 2 5 9" xfId="10441"/>
    <cellStyle name="20% - Accent6 4 2 6" xfId="10442"/>
    <cellStyle name="20% - Accent6 4 2 6 2" xfId="10443"/>
    <cellStyle name="20% - Accent6 4 2 6 2 2" xfId="10444"/>
    <cellStyle name="20% - Accent6 4 2 6 2 2 2" xfId="10445"/>
    <cellStyle name="20% - Accent6 4 2 6 2 2 3" xfId="10446"/>
    <cellStyle name="20% - Accent6 4 2 6 2 3" xfId="10447"/>
    <cellStyle name="20% - Accent6 4 2 6 2 3 2" xfId="10448"/>
    <cellStyle name="20% - Accent6 4 2 6 2 3 3" xfId="10449"/>
    <cellStyle name="20% - Accent6 4 2 6 2 4" xfId="10450"/>
    <cellStyle name="20% - Accent6 4 2 6 2 4 2" xfId="10451"/>
    <cellStyle name="20% - Accent6 4 2 6 2 5" xfId="10452"/>
    <cellStyle name="20% - Accent6 4 2 6 2 6" xfId="10453"/>
    <cellStyle name="20% - Accent6 4 2 6 3" xfId="10454"/>
    <cellStyle name="20% - Accent6 4 2 6 3 2" xfId="10455"/>
    <cellStyle name="20% - Accent6 4 2 6 3 2 2" xfId="10456"/>
    <cellStyle name="20% - Accent6 4 2 6 3 2 3" xfId="10457"/>
    <cellStyle name="20% - Accent6 4 2 6 3 3" xfId="10458"/>
    <cellStyle name="20% - Accent6 4 2 6 3 3 2" xfId="10459"/>
    <cellStyle name="20% - Accent6 4 2 6 3 3 3" xfId="10460"/>
    <cellStyle name="20% - Accent6 4 2 6 3 4" xfId="10461"/>
    <cellStyle name="20% - Accent6 4 2 6 3 4 2" xfId="10462"/>
    <cellStyle name="20% - Accent6 4 2 6 3 5" xfId="10463"/>
    <cellStyle name="20% - Accent6 4 2 6 3 6" xfId="10464"/>
    <cellStyle name="20% - Accent6 4 2 6 4" xfId="10465"/>
    <cellStyle name="20% - Accent6 4 2 6 4 2" xfId="10466"/>
    <cellStyle name="20% - Accent6 4 2 6 4 2 2" xfId="10467"/>
    <cellStyle name="20% - Accent6 4 2 6 4 2 3" xfId="10468"/>
    <cellStyle name="20% - Accent6 4 2 6 4 3" xfId="10469"/>
    <cellStyle name="20% - Accent6 4 2 6 4 3 2" xfId="10470"/>
    <cellStyle name="20% - Accent6 4 2 6 4 4" xfId="10471"/>
    <cellStyle name="20% - Accent6 4 2 6 4 5" xfId="10472"/>
    <cellStyle name="20% - Accent6 4 2 6 5" xfId="10473"/>
    <cellStyle name="20% - Accent6 4 2 6 5 2" xfId="10474"/>
    <cellStyle name="20% - Accent6 4 2 6 5 3" xfId="10475"/>
    <cellStyle name="20% - Accent6 4 2 6 6" xfId="10476"/>
    <cellStyle name="20% - Accent6 4 2 6 6 2" xfId="10477"/>
    <cellStyle name="20% - Accent6 4 2 6 6 3" xfId="10478"/>
    <cellStyle name="20% - Accent6 4 2 6 7" xfId="10479"/>
    <cellStyle name="20% - Accent6 4 2 6 7 2" xfId="10480"/>
    <cellStyle name="20% - Accent6 4 2 6 8" xfId="10481"/>
    <cellStyle name="20% - Accent6 4 2 6 9" xfId="10482"/>
    <cellStyle name="20% - Accent6 4 2 7" xfId="10483"/>
    <cellStyle name="20% - Accent6 4 2 7 2" xfId="10484"/>
    <cellStyle name="20% - Accent6 4 2 7 2 2" xfId="10485"/>
    <cellStyle name="20% - Accent6 4 2 7 2 3" xfId="10486"/>
    <cellStyle name="20% - Accent6 4 2 7 3" xfId="10487"/>
    <cellStyle name="20% - Accent6 4 2 7 3 2" xfId="10488"/>
    <cellStyle name="20% - Accent6 4 2 7 3 3" xfId="10489"/>
    <cellStyle name="20% - Accent6 4 2 7 4" xfId="10490"/>
    <cellStyle name="20% - Accent6 4 2 7 4 2" xfId="10491"/>
    <cellStyle name="20% - Accent6 4 2 7 5" xfId="10492"/>
    <cellStyle name="20% - Accent6 4 2 7 6" xfId="10493"/>
    <cellStyle name="20% - Accent6 4 2 8" xfId="10494"/>
    <cellStyle name="20% - Accent6 4 2 8 2" xfId="10495"/>
    <cellStyle name="20% - Accent6 4 2 8 2 2" xfId="10496"/>
    <cellStyle name="20% - Accent6 4 2 8 2 3" xfId="10497"/>
    <cellStyle name="20% - Accent6 4 2 8 3" xfId="10498"/>
    <cellStyle name="20% - Accent6 4 2 8 3 2" xfId="10499"/>
    <cellStyle name="20% - Accent6 4 2 8 3 3" xfId="10500"/>
    <cellStyle name="20% - Accent6 4 2 8 4" xfId="10501"/>
    <cellStyle name="20% - Accent6 4 2 8 4 2" xfId="10502"/>
    <cellStyle name="20% - Accent6 4 2 8 5" xfId="10503"/>
    <cellStyle name="20% - Accent6 4 2 8 6" xfId="10504"/>
    <cellStyle name="20% - Accent6 4 2 9" xfId="10505"/>
    <cellStyle name="20% - Accent6 4 2 9 2" xfId="10506"/>
    <cellStyle name="20% - Accent6 4 2 9 2 2" xfId="10507"/>
    <cellStyle name="20% - Accent6 4 2 9 2 3" xfId="10508"/>
    <cellStyle name="20% - Accent6 4 2 9 3" xfId="10509"/>
    <cellStyle name="20% - Accent6 4 2 9 3 2" xfId="10510"/>
    <cellStyle name="20% - Accent6 4 2 9 4" xfId="10511"/>
    <cellStyle name="20% - Accent6 4 2 9 5" xfId="10512"/>
    <cellStyle name="20% - Accent6 4 3" xfId="10513"/>
    <cellStyle name="20% - Accent6 4 3 10" xfId="10514"/>
    <cellStyle name="20% - Accent6 4 3 10 2" xfId="10515"/>
    <cellStyle name="20% - Accent6 4 3 10 3" xfId="10516"/>
    <cellStyle name="20% - Accent6 4 3 11" xfId="10517"/>
    <cellStyle name="20% - Accent6 4 3 11 2" xfId="10518"/>
    <cellStyle name="20% - Accent6 4 3 12" xfId="10519"/>
    <cellStyle name="20% - Accent6 4 3 13" xfId="10520"/>
    <cellStyle name="20% - Accent6 4 3 14" xfId="10521"/>
    <cellStyle name="20% - Accent6 4 3 2" xfId="10522"/>
    <cellStyle name="20% - Accent6 4 3 2 10" xfId="10523"/>
    <cellStyle name="20% - Accent6 4 3 2 10 2" xfId="10524"/>
    <cellStyle name="20% - Accent6 4 3 2 11" xfId="10525"/>
    <cellStyle name="20% - Accent6 4 3 2 12" xfId="10526"/>
    <cellStyle name="20% - Accent6 4 3 2 2" xfId="10527"/>
    <cellStyle name="20% - Accent6 4 3 2 2 10" xfId="10528"/>
    <cellStyle name="20% - Accent6 4 3 2 2 2" xfId="10529"/>
    <cellStyle name="20% - Accent6 4 3 2 2 2 2" xfId="10530"/>
    <cellStyle name="20% - Accent6 4 3 2 2 2 2 2" xfId="10531"/>
    <cellStyle name="20% - Accent6 4 3 2 2 2 2 2 2" xfId="10532"/>
    <cellStyle name="20% - Accent6 4 3 2 2 2 2 2 3" xfId="10533"/>
    <cellStyle name="20% - Accent6 4 3 2 2 2 2 3" xfId="10534"/>
    <cellStyle name="20% - Accent6 4 3 2 2 2 2 3 2" xfId="10535"/>
    <cellStyle name="20% - Accent6 4 3 2 2 2 2 3 3" xfId="10536"/>
    <cellStyle name="20% - Accent6 4 3 2 2 2 2 4" xfId="10537"/>
    <cellStyle name="20% - Accent6 4 3 2 2 2 2 4 2" xfId="10538"/>
    <cellStyle name="20% - Accent6 4 3 2 2 2 2 5" xfId="10539"/>
    <cellStyle name="20% - Accent6 4 3 2 2 2 2 6" xfId="10540"/>
    <cellStyle name="20% - Accent6 4 3 2 2 2 3" xfId="10541"/>
    <cellStyle name="20% - Accent6 4 3 2 2 2 3 2" xfId="10542"/>
    <cellStyle name="20% - Accent6 4 3 2 2 2 3 2 2" xfId="10543"/>
    <cellStyle name="20% - Accent6 4 3 2 2 2 3 2 3" xfId="10544"/>
    <cellStyle name="20% - Accent6 4 3 2 2 2 3 3" xfId="10545"/>
    <cellStyle name="20% - Accent6 4 3 2 2 2 3 3 2" xfId="10546"/>
    <cellStyle name="20% - Accent6 4 3 2 2 2 3 3 3" xfId="10547"/>
    <cellStyle name="20% - Accent6 4 3 2 2 2 3 4" xfId="10548"/>
    <cellStyle name="20% - Accent6 4 3 2 2 2 3 4 2" xfId="10549"/>
    <cellStyle name="20% - Accent6 4 3 2 2 2 3 5" xfId="10550"/>
    <cellStyle name="20% - Accent6 4 3 2 2 2 3 6" xfId="10551"/>
    <cellStyle name="20% - Accent6 4 3 2 2 2 4" xfId="10552"/>
    <cellStyle name="20% - Accent6 4 3 2 2 2 4 2" xfId="10553"/>
    <cellStyle name="20% - Accent6 4 3 2 2 2 4 2 2" xfId="10554"/>
    <cellStyle name="20% - Accent6 4 3 2 2 2 4 2 3" xfId="10555"/>
    <cellStyle name="20% - Accent6 4 3 2 2 2 4 3" xfId="10556"/>
    <cellStyle name="20% - Accent6 4 3 2 2 2 4 3 2" xfId="10557"/>
    <cellStyle name="20% - Accent6 4 3 2 2 2 4 4" xfId="10558"/>
    <cellStyle name="20% - Accent6 4 3 2 2 2 4 5" xfId="10559"/>
    <cellStyle name="20% - Accent6 4 3 2 2 2 5" xfId="10560"/>
    <cellStyle name="20% - Accent6 4 3 2 2 2 5 2" xfId="10561"/>
    <cellStyle name="20% - Accent6 4 3 2 2 2 5 3" xfId="10562"/>
    <cellStyle name="20% - Accent6 4 3 2 2 2 6" xfId="10563"/>
    <cellStyle name="20% - Accent6 4 3 2 2 2 6 2" xfId="10564"/>
    <cellStyle name="20% - Accent6 4 3 2 2 2 6 3" xfId="10565"/>
    <cellStyle name="20% - Accent6 4 3 2 2 2 7" xfId="10566"/>
    <cellStyle name="20% - Accent6 4 3 2 2 2 7 2" xfId="10567"/>
    <cellStyle name="20% - Accent6 4 3 2 2 2 8" xfId="10568"/>
    <cellStyle name="20% - Accent6 4 3 2 2 2 9" xfId="10569"/>
    <cellStyle name="20% - Accent6 4 3 2 2 3" xfId="10570"/>
    <cellStyle name="20% - Accent6 4 3 2 2 3 2" xfId="10571"/>
    <cellStyle name="20% - Accent6 4 3 2 2 3 2 2" xfId="10572"/>
    <cellStyle name="20% - Accent6 4 3 2 2 3 2 3" xfId="10573"/>
    <cellStyle name="20% - Accent6 4 3 2 2 3 3" xfId="10574"/>
    <cellStyle name="20% - Accent6 4 3 2 2 3 3 2" xfId="10575"/>
    <cellStyle name="20% - Accent6 4 3 2 2 3 3 3" xfId="10576"/>
    <cellStyle name="20% - Accent6 4 3 2 2 3 4" xfId="10577"/>
    <cellStyle name="20% - Accent6 4 3 2 2 3 4 2" xfId="10578"/>
    <cellStyle name="20% - Accent6 4 3 2 2 3 5" xfId="10579"/>
    <cellStyle name="20% - Accent6 4 3 2 2 3 6" xfId="10580"/>
    <cellStyle name="20% - Accent6 4 3 2 2 4" xfId="10581"/>
    <cellStyle name="20% - Accent6 4 3 2 2 4 2" xfId="10582"/>
    <cellStyle name="20% - Accent6 4 3 2 2 4 2 2" xfId="10583"/>
    <cellStyle name="20% - Accent6 4 3 2 2 4 2 3" xfId="10584"/>
    <cellStyle name="20% - Accent6 4 3 2 2 4 3" xfId="10585"/>
    <cellStyle name="20% - Accent6 4 3 2 2 4 3 2" xfId="10586"/>
    <cellStyle name="20% - Accent6 4 3 2 2 4 3 3" xfId="10587"/>
    <cellStyle name="20% - Accent6 4 3 2 2 4 4" xfId="10588"/>
    <cellStyle name="20% - Accent6 4 3 2 2 4 4 2" xfId="10589"/>
    <cellStyle name="20% - Accent6 4 3 2 2 4 5" xfId="10590"/>
    <cellStyle name="20% - Accent6 4 3 2 2 4 6" xfId="10591"/>
    <cellStyle name="20% - Accent6 4 3 2 2 5" xfId="10592"/>
    <cellStyle name="20% - Accent6 4 3 2 2 5 2" xfId="10593"/>
    <cellStyle name="20% - Accent6 4 3 2 2 5 2 2" xfId="10594"/>
    <cellStyle name="20% - Accent6 4 3 2 2 5 2 3" xfId="10595"/>
    <cellStyle name="20% - Accent6 4 3 2 2 5 3" xfId="10596"/>
    <cellStyle name="20% - Accent6 4 3 2 2 5 3 2" xfId="10597"/>
    <cellStyle name="20% - Accent6 4 3 2 2 5 4" xfId="10598"/>
    <cellStyle name="20% - Accent6 4 3 2 2 5 5" xfId="10599"/>
    <cellStyle name="20% - Accent6 4 3 2 2 6" xfId="10600"/>
    <cellStyle name="20% - Accent6 4 3 2 2 6 2" xfId="10601"/>
    <cellStyle name="20% - Accent6 4 3 2 2 6 3" xfId="10602"/>
    <cellStyle name="20% - Accent6 4 3 2 2 7" xfId="10603"/>
    <cellStyle name="20% - Accent6 4 3 2 2 7 2" xfId="10604"/>
    <cellStyle name="20% - Accent6 4 3 2 2 7 3" xfId="10605"/>
    <cellStyle name="20% - Accent6 4 3 2 2 8" xfId="10606"/>
    <cellStyle name="20% - Accent6 4 3 2 2 8 2" xfId="10607"/>
    <cellStyle name="20% - Accent6 4 3 2 2 9" xfId="10608"/>
    <cellStyle name="20% - Accent6 4 3 2 3" xfId="10609"/>
    <cellStyle name="20% - Accent6 4 3 2 3 2" xfId="10610"/>
    <cellStyle name="20% - Accent6 4 3 2 3 2 2" xfId="10611"/>
    <cellStyle name="20% - Accent6 4 3 2 3 2 2 2" xfId="10612"/>
    <cellStyle name="20% - Accent6 4 3 2 3 2 2 3" xfId="10613"/>
    <cellStyle name="20% - Accent6 4 3 2 3 2 3" xfId="10614"/>
    <cellStyle name="20% - Accent6 4 3 2 3 2 3 2" xfId="10615"/>
    <cellStyle name="20% - Accent6 4 3 2 3 2 3 3" xfId="10616"/>
    <cellStyle name="20% - Accent6 4 3 2 3 2 4" xfId="10617"/>
    <cellStyle name="20% - Accent6 4 3 2 3 2 4 2" xfId="10618"/>
    <cellStyle name="20% - Accent6 4 3 2 3 2 5" xfId="10619"/>
    <cellStyle name="20% - Accent6 4 3 2 3 2 6" xfId="10620"/>
    <cellStyle name="20% - Accent6 4 3 2 3 3" xfId="10621"/>
    <cellStyle name="20% - Accent6 4 3 2 3 3 2" xfId="10622"/>
    <cellStyle name="20% - Accent6 4 3 2 3 3 2 2" xfId="10623"/>
    <cellStyle name="20% - Accent6 4 3 2 3 3 2 3" xfId="10624"/>
    <cellStyle name="20% - Accent6 4 3 2 3 3 3" xfId="10625"/>
    <cellStyle name="20% - Accent6 4 3 2 3 3 3 2" xfId="10626"/>
    <cellStyle name="20% - Accent6 4 3 2 3 3 3 3" xfId="10627"/>
    <cellStyle name="20% - Accent6 4 3 2 3 3 4" xfId="10628"/>
    <cellStyle name="20% - Accent6 4 3 2 3 3 4 2" xfId="10629"/>
    <cellStyle name="20% - Accent6 4 3 2 3 3 5" xfId="10630"/>
    <cellStyle name="20% - Accent6 4 3 2 3 3 6" xfId="10631"/>
    <cellStyle name="20% - Accent6 4 3 2 3 4" xfId="10632"/>
    <cellStyle name="20% - Accent6 4 3 2 3 4 2" xfId="10633"/>
    <cellStyle name="20% - Accent6 4 3 2 3 4 2 2" xfId="10634"/>
    <cellStyle name="20% - Accent6 4 3 2 3 4 2 3" xfId="10635"/>
    <cellStyle name="20% - Accent6 4 3 2 3 4 3" xfId="10636"/>
    <cellStyle name="20% - Accent6 4 3 2 3 4 3 2" xfId="10637"/>
    <cellStyle name="20% - Accent6 4 3 2 3 4 4" xfId="10638"/>
    <cellStyle name="20% - Accent6 4 3 2 3 4 5" xfId="10639"/>
    <cellStyle name="20% - Accent6 4 3 2 3 5" xfId="10640"/>
    <cellStyle name="20% - Accent6 4 3 2 3 5 2" xfId="10641"/>
    <cellStyle name="20% - Accent6 4 3 2 3 5 3" xfId="10642"/>
    <cellStyle name="20% - Accent6 4 3 2 3 6" xfId="10643"/>
    <cellStyle name="20% - Accent6 4 3 2 3 6 2" xfId="10644"/>
    <cellStyle name="20% - Accent6 4 3 2 3 6 3" xfId="10645"/>
    <cellStyle name="20% - Accent6 4 3 2 3 7" xfId="10646"/>
    <cellStyle name="20% - Accent6 4 3 2 3 7 2" xfId="10647"/>
    <cellStyle name="20% - Accent6 4 3 2 3 8" xfId="10648"/>
    <cellStyle name="20% - Accent6 4 3 2 3 9" xfId="10649"/>
    <cellStyle name="20% - Accent6 4 3 2 4" xfId="10650"/>
    <cellStyle name="20% - Accent6 4 3 2 4 2" xfId="10651"/>
    <cellStyle name="20% - Accent6 4 3 2 4 2 2" xfId="10652"/>
    <cellStyle name="20% - Accent6 4 3 2 4 2 2 2" xfId="10653"/>
    <cellStyle name="20% - Accent6 4 3 2 4 2 2 3" xfId="10654"/>
    <cellStyle name="20% - Accent6 4 3 2 4 2 3" xfId="10655"/>
    <cellStyle name="20% - Accent6 4 3 2 4 2 3 2" xfId="10656"/>
    <cellStyle name="20% - Accent6 4 3 2 4 2 3 3" xfId="10657"/>
    <cellStyle name="20% - Accent6 4 3 2 4 2 4" xfId="10658"/>
    <cellStyle name="20% - Accent6 4 3 2 4 2 4 2" xfId="10659"/>
    <cellStyle name="20% - Accent6 4 3 2 4 2 5" xfId="10660"/>
    <cellStyle name="20% - Accent6 4 3 2 4 2 6" xfId="10661"/>
    <cellStyle name="20% - Accent6 4 3 2 4 3" xfId="10662"/>
    <cellStyle name="20% - Accent6 4 3 2 4 3 2" xfId="10663"/>
    <cellStyle name="20% - Accent6 4 3 2 4 3 2 2" xfId="10664"/>
    <cellStyle name="20% - Accent6 4 3 2 4 3 2 3" xfId="10665"/>
    <cellStyle name="20% - Accent6 4 3 2 4 3 3" xfId="10666"/>
    <cellStyle name="20% - Accent6 4 3 2 4 3 3 2" xfId="10667"/>
    <cellStyle name="20% - Accent6 4 3 2 4 3 3 3" xfId="10668"/>
    <cellStyle name="20% - Accent6 4 3 2 4 3 4" xfId="10669"/>
    <cellStyle name="20% - Accent6 4 3 2 4 3 4 2" xfId="10670"/>
    <cellStyle name="20% - Accent6 4 3 2 4 3 5" xfId="10671"/>
    <cellStyle name="20% - Accent6 4 3 2 4 3 6" xfId="10672"/>
    <cellStyle name="20% - Accent6 4 3 2 4 4" xfId="10673"/>
    <cellStyle name="20% - Accent6 4 3 2 4 4 2" xfId="10674"/>
    <cellStyle name="20% - Accent6 4 3 2 4 4 2 2" xfId="10675"/>
    <cellStyle name="20% - Accent6 4 3 2 4 4 2 3" xfId="10676"/>
    <cellStyle name="20% - Accent6 4 3 2 4 4 3" xfId="10677"/>
    <cellStyle name="20% - Accent6 4 3 2 4 4 3 2" xfId="10678"/>
    <cellStyle name="20% - Accent6 4 3 2 4 4 4" xfId="10679"/>
    <cellStyle name="20% - Accent6 4 3 2 4 4 5" xfId="10680"/>
    <cellStyle name="20% - Accent6 4 3 2 4 5" xfId="10681"/>
    <cellStyle name="20% - Accent6 4 3 2 4 5 2" xfId="10682"/>
    <cellStyle name="20% - Accent6 4 3 2 4 5 3" xfId="10683"/>
    <cellStyle name="20% - Accent6 4 3 2 4 6" xfId="10684"/>
    <cellStyle name="20% - Accent6 4 3 2 4 6 2" xfId="10685"/>
    <cellStyle name="20% - Accent6 4 3 2 4 6 3" xfId="10686"/>
    <cellStyle name="20% - Accent6 4 3 2 4 7" xfId="10687"/>
    <cellStyle name="20% - Accent6 4 3 2 4 7 2" xfId="10688"/>
    <cellStyle name="20% - Accent6 4 3 2 4 8" xfId="10689"/>
    <cellStyle name="20% - Accent6 4 3 2 4 9" xfId="10690"/>
    <cellStyle name="20% - Accent6 4 3 2 5" xfId="10691"/>
    <cellStyle name="20% - Accent6 4 3 2 5 2" xfId="10692"/>
    <cellStyle name="20% - Accent6 4 3 2 5 2 2" xfId="10693"/>
    <cellStyle name="20% - Accent6 4 3 2 5 2 3" xfId="10694"/>
    <cellStyle name="20% - Accent6 4 3 2 5 3" xfId="10695"/>
    <cellStyle name="20% - Accent6 4 3 2 5 3 2" xfId="10696"/>
    <cellStyle name="20% - Accent6 4 3 2 5 3 3" xfId="10697"/>
    <cellStyle name="20% - Accent6 4 3 2 5 4" xfId="10698"/>
    <cellStyle name="20% - Accent6 4 3 2 5 4 2" xfId="10699"/>
    <cellStyle name="20% - Accent6 4 3 2 5 5" xfId="10700"/>
    <cellStyle name="20% - Accent6 4 3 2 5 6" xfId="10701"/>
    <cellStyle name="20% - Accent6 4 3 2 6" xfId="10702"/>
    <cellStyle name="20% - Accent6 4 3 2 6 2" xfId="10703"/>
    <cellStyle name="20% - Accent6 4 3 2 6 2 2" xfId="10704"/>
    <cellStyle name="20% - Accent6 4 3 2 6 2 3" xfId="10705"/>
    <cellStyle name="20% - Accent6 4 3 2 6 3" xfId="10706"/>
    <cellStyle name="20% - Accent6 4 3 2 6 3 2" xfId="10707"/>
    <cellStyle name="20% - Accent6 4 3 2 6 3 3" xfId="10708"/>
    <cellStyle name="20% - Accent6 4 3 2 6 4" xfId="10709"/>
    <cellStyle name="20% - Accent6 4 3 2 6 4 2" xfId="10710"/>
    <cellStyle name="20% - Accent6 4 3 2 6 5" xfId="10711"/>
    <cellStyle name="20% - Accent6 4 3 2 6 6" xfId="10712"/>
    <cellStyle name="20% - Accent6 4 3 2 7" xfId="10713"/>
    <cellStyle name="20% - Accent6 4 3 2 7 2" xfId="10714"/>
    <cellStyle name="20% - Accent6 4 3 2 7 2 2" xfId="10715"/>
    <cellStyle name="20% - Accent6 4 3 2 7 2 3" xfId="10716"/>
    <cellStyle name="20% - Accent6 4 3 2 7 3" xfId="10717"/>
    <cellStyle name="20% - Accent6 4 3 2 7 3 2" xfId="10718"/>
    <cellStyle name="20% - Accent6 4 3 2 7 4" xfId="10719"/>
    <cellStyle name="20% - Accent6 4 3 2 7 5" xfId="10720"/>
    <cellStyle name="20% - Accent6 4 3 2 8" xfId="10721"/>
    <cellStyle name="20% - Accent6 4 3 2 8 2" xfId="10722"/>
    <cellStyle name="20% - Accent6 4 3 2 8 3" xfId="10723"/>
    <cellStyle name="20% - Accent6 4 3 2 9" xfId="10724"/>
    <cellStyle name="20% - Accent6 4 3 2 9 2" xfId="10725"/>
    <cellStyle name="20% - Accent6 4 3 2 9 3" xfId="10726"/>
    <cellStyle name="20% - Accent6 4 3 3" xfId="10727"/>
    <cellStyle name="20% - Accent6 4 3 3 10" xfId="10728"/>
    <cellStyle name="20% - Accent6 4 3 3 2" xfId="10729"/>
    <cellStyle name="20% - Accent6 4 3 3 2 2" xfId="10730"/>
    <cellStyle name="20% - Accent6 4 3 3 2 2 2" xfId="10731"/>
    <cellStyle name="20% - Accent6 4 3 3 2 2 2 2" xfId="10732"/>
    <cellStyle name="20% - Accent6 4 3 3 2 2 2 3" xfId="10733"/>
    <cellStyle name="20% - Accent6 4 3 3 2 2 3" xfId="10734"/>
    <cellStyle name="20% - Accent6 4 3 3 2 2 3 2" xfId="10735"/>
    <cellStyle name="20% - Accent6 4 3 3 2 2 3 3" xfId="10736"/>
    <cellStyle name="20% - Accent6 4 3 3 2 2 4" xfId="10737"/>
    <cellStyle name="20% - Accent6 4 3 3 2 2 4 2" xfId="10738"/>
    <cellStyle name="20% - Accent6 4 3 3 2 2 5" xfId="10739"/>
    <cellStyle name="20% - Accent6 4 3 3 2 2 6" xfId="10740"/>
    <cellStyle name="20% - Accent6 4 3 3 2 3" xfId="10741"/>
    <cellStyle name="20% - Accent6 4 3 3 2 3 2" xfId="10742"/>
    <cellStyle name="20% - Accent6 4 3 3 2 3 2 2" xfId="10743"/>
    <cellStyle name="20% - Accent6 4 3 3 2 3 2 3" xfId="10744"/>
    <cellStyle name="20% - Accent6 4 3 3 2 3 3" xfId="10745"/>
    <cellStyle name="20% - Accent6 4 3 3 2 3 3 2" xfId="10746"/>
    <cellStyle name="20% - Accent6 4 3 3 2 3 3 3" xfId="10747"/>
    <cellStyle name="20% - Accent6 4 3 3 2 3 4" xfId="10748"/>
    <cellStyle name="20% - Accent6 4 3 3 2 3 4 2" xfId="10749"/>
    <cellStyle name="20% - Accent6 4 3 3 2 3 5" xfId="10750"/>
    <cellStyle name="20% - Accent6 4 3 3 2 3 6" xfId="10751"/>
    <cellStyle name="20% - Accent6 4 3 3 2 4" xfId="10752"/>
    <cellStyle name="20% - Accent6 4 3 3 2 4 2" xfId="10753"/>
    <cellStyle name="20% - Accent6 4 3 3 2 4 2 2" xfId="10754"/>
    <cellStyle name="20% - Accent6 4 3 3 2 4 2 3" xfId="10755"/>
    <cellStyle name="20% - Accent6 4 3 3 2 4 3" xfId="10756"/>
    <cellStyle name="20% - Accent6 4 3 3 2 4 3 2" xfId="10757"/>
    <cellStyle name="20% - Accent6 4 3 3 2 4 4" xfId="10758"/>
    <cellStyle name="20% - Accent6 4 3 3 2 4 5" xfId="10759"/>
    <cellStyle name="20% - Accent6 4 3 3 2 5" xfId="10760"/>
    <cellStyle name="20% - Accent6 4 3 3 2 5 2" xfId="10761"/>
    <cellStyle name="20% - Accent6 4 3 3 2 5 3" xfId="10762"/>
    <cellStyle name="20% - Accent6 4 3 3 2 6" xfId="10763"/>
    <cellStyle name="20% - Accent6 4 3 3 2 6 2" xfId="10764"/>
    <cellStyle name="20% - Accent6 4 3 3 2 6 3" xfId="10765"/>
    <cellStyle name="20% - Accent6 4 3 3 2 7" xfId="10766"/>
    <cellStyle name="20% - Accent6 4 3 3 2 7 2" xfId="10767"/>
    <cellStyle name="20% - Accent6 4 3 3 2 8" xfId="10768"/>
    <cellStyle name="20% - Accent6 4 3 3 2 9" xfId="10769"/>
    <cellStyle name="20% - Accent6 4 3 3 3" xfId="10770"/>
    <cellStyle name="20% - Accent6 4 3 3 3 2" xfId="10771"/>
    <cellStyle name="20% - Accent6 4 3 3 3 2 2" xfId="10772"/>
    <cellStyle name="20% - Accent6 4 3 3 3 2 3" xfId="10773"/>
    <cellStyle name="20% - Accent6 4 3 3 3 3" xfId="10774"/>
    <cellStyle name="20% - Accent6 4 3 3 3 3 2" xfId="10775"/>
    <cellStyle name="20% - Accent6 4 3 3 3 3 3" xfId="10776"/>
    <cellStyle name="20% - Accent6 4 3 3 3 4" xfId="10777"/>
    <cellStyle name="20% - Accent6 4 3 3 3 4 2" xfId="10778"/>
    <cellStyle name="20% - Accent6 4 3 3 3 5" xfId="10779"/>
    <cellStyle name="20% - Accent6 4 3 3 3 6" xfId="10780"/>
    <cellStyle name="20% - Accent6 4 3 3 4" xfId="10781"/>
    <cellStyle name="20% - Accent6 4 3 3 4 2" xfId="10782"/>
    <cellStyle name="20% - Accent6 4 3 3 4 2 2" xfId="10783"/>
    <cellStyle name="20% - Accent6 4 3 3 4 2 3" xfId="10784"/>
    <cellStyle name="20% - Accent6 4 3 3 4 3" xfId="10785"/>
    <cellStyle name="20% - Accent6 4 3 3 4 3 2" xfId="10786"/>
    <cellStyle name="20% - Accent6 4 3 3 4 3 3" xfId="10787"/>
    <cellStyle name="20% - Accent6 4 3 3 4 4" xfId="10788"/>
    <cellStyle name="20% - Accent6 4 3 3 4 4 2" xfId="10789"/>
    <cellStyle name="20% - Accent6 4 3 3 4 5" xfId="10790"/>
    <cellStyle name="20% - Accent6 4 3 3 4 6" xfId="10791"/>
    <cellStyle name="20% - Accent6 4 3 3 5" xfId="10792"/>
    <cellStyle name="20% - Accent6 4 3 3 5 2" xfId="10793"/>
    <cellStyle name="20% - Accent6 4 3 3 5 2 2" xfId="10794"/>
    <cellStyle name="20% - Accent6 4 3 3 5 2 3" xfId="10795"/>
    <cellStyle name="20% - Accent6 4 3 3 5 3" xfId="10796"/>
    <cellStyle name="20% - Accent6 4 3 3 5 3 2" xfId="10797"/>
    <cellStyle name="20% - Accent6 4 3 3 5 4" xfId="10798"/>
    <cellStyle name="20% - Accent6 4 3 3 5 5" xfId="10799"/>
    <cellStyle name="20% - Accent6 4 3 3 6" xfId="10800"/>
    <cellStyle name="20% - Accent6 4 3 3 6 2" xfId="10801"/>
    <cellStyle name="20% - Accent6 4 3 3 6 3" xfId="10802"/>
    <cellStyle name="20% - Accent6 4 3 3 7" xfId="10803"/>
    <cellStyle name="20% - Accent6 4 3 3 7 2" xfId="10804"/>
    <cellStyle name="20% - Accent6 4 3 3 7 3" xfId="10805"/>
    <cellStyle name="20% - Accent6 4 3 3 8" xfId="10806"/>
    <cellStyle name="20% - Accent6 4 3 3 8 2" xfId="10807"/>
    <cellStyle name="20% - Accent6 4 3 3 9" xfId="10808"/>
    <cellStyle name="20% - Accent6 4 3 4" xfId="10809"/>
    <cellStyle name="20% - Accent6 4 3 4 2" xfId="10810"/>
    <cellStyle name="20% - Accent6 4 3 4 2 2" xfId="10811"/>
    <cellStyle name="20% - Accent6 4 3 4 2 2 2" xfId="10812"/>
    <cellStyle name="20% - Accent6 4 3 4 2 2 3" xfId="10813"/>
    <cellStyle name="20% - Accent6 4 3 4 2 3" xfId="10814"/>
    <cellStyle name="20% - Accent6 4 3 4 2 3 2" xfId="10815"/>
    <cellStyle name="20% - Accent6 4 3 4 2 3 3" xfId="10816"/>
    <cellStyle name="20% - Accent6 4 3 4 2 4" xfId="10817"/>
    <cellStyle name="20% - Accent6 4 3 4 2 4 2" xfId="10818"/>
    <cellStyle name="20% - Accent6 4 3 4 2 5" xfId="10819"/>
    <cellStyle name="20% - Accent6 4 3 4 2 6" xfId="10820"/>
    <cellStyle name="20% - Accent6 4 3 4 3" xfId="10821"/>
    <cellStyle name="20% - Accent6 4 3 4 3 2" xfId="10822"/>
    <cellStyle name="20% - Accent6 4 3 4 3 2 2" xfId="10823"/>
    <cellStyle name="20% - Accent6 4 3 4 3 2 3" xfId="10824"/>
    <cellStyle name="20% - Accent6 4 3 4 3 3" xfId="10825"/>
    <cellStyle name="20% - Accent6 4 3 4 3 3 2" xfId="10826"/>
    <cellStyle name="20% - Accent6 4 3 4 3 3 3" xfId="10827"/>
    <cellStyle name="20% - Accent6 4 3 4 3 4" xfId="10828"/>
    <cellStyle name="20% - Accent6 4 3 4 3 4 2" xfId="10829"/>
    <cellStyle name="20% - Accent6 4 3 4 3 5" xfId="10830"/>
    <cellStyle name="20% - Accent6 4 3 4 3 6" xfId="10831"/>
    <cellStyle name="20% - Accent6 4 3 4 4" xfId="10832"/>
    <cellStyle name="20% - Accent6 4 3 4 4 2" xfId="10833"/>
    <cellStyle name="20% - Accent6 4 3 4 4 2 2" xfId="10834"/>
    <cellStyle name="20% - Accent6 4 3 4 4 2 3" xfId="10835"/>
    <cellStyle name="20% - Accent6 4 3 4 4 3" xfId="10836"/>
    <cellStyle name="20% - Accent6 4 3 4 4 3 2" xfId="10837"/>
    <cellStyle name="20% - Accent6 4 3 4 4 4" xfId="10838"/>
    <cellStyle name="20% - Accent6 4 3 4 4 5" xfId="10839"/>
    <cellStyle name="20% - Accent6 4 3 4 5" xfId="10840"/>
    <cellStyle name="20% - Accent6 4 3 4 5 2" xfId="10841"/>
    <cellStyle name="20% - Accent6 4 3 4 5 3" xfId="10842"/>
    <cellStyle name="20% - Accent6 4 3 4 6" xfId="10843"/>
    <cellStyle name="20% - Accent6 4 3 4 6 2" xfId="10844"/>
    <cellStyle name="20% - Accent6 4 3 4 6 3" xfId="10845"/>
    <cellStyle name="20% - Accent6 4 3 4 7" xfId="10846"/>
    <cellStyle name="20% - Accent6 4 3 4 7 2" xfId="10847"/>
    <cellStyle name="20% - Accent6 4 3 4 8" xfId="10848"/>
    <cellStyle name="20% - Accent6 4 3 4 9" xfId="10849"/>
    <cellStyle name="20% - Accent6 4 3 5" xfId="10850"/>
    <cellStyle name="20% - Accent6 4 3 5 2" xfId="10851"/>
    <cellStyle name="20% - Accent6 4 3 5 2 2" xfId="10852"/>
    <cellStyle name="20% - Accent6 4 3 5 2 2 2" xfId="10853"/>
    <cellStyle name="20% - Accent6 4 3 5 2 2 3" xfId="10854"/>
    <cellStyle name="20% - Accent6 4 3 5 2 3" xfId="10855"/>
    <cellStyle name="20% - Accent6 4 3 5 2 3 2" xfId="10856"/>
    <cellStyle name="20% - Accent6 4 3 5 2 3 3" xfId="10857"/>
    <cellStyle name="20% - Accent6 4 3 5 2 4" xfId="10858"/>
    <cellStyle name="20% - Accent6 4 3 5 2 4 2" xfId="10859"/>
    <cellStyle name="20% - Accent6 4 3 5 2 5" xfId="10860"/>
    <cellStyle name="20% - Accent6 4 3 5 2 6" xfId="10861"/>
    <cellStyle name="20% - Accent6 4 3 5 3" xfId="10862"/>
    <cellStyle name="20% - Accent6 4 3 5 3 2" xfId="10863"/>
    <cellStyle name="20% - Accent6 4 3 5 3 2 2" xfId="10864"/>
    <cellStyle name="20% - Accent6 4 3 5 3 2 3" xfId="10865"/>
    <cellStyle name="20% - Accent6 4 3 5 3 3" xfId="10866"/>
    <cellStyle name="20% - Accent6 4 3 5 3 3 2" xfId="10867"/>
    <cellStyle name="20% - Accent6 4 3 5 3 3 3" xfId="10868"/>
    <cellStyle name="20% - Accent6 4 3 5 3 4" xfId="10869"/>
    <cellStyle name="20% - Accent6 4 3 5 3 4 2" xfId="10870"/>
    <cellStyle name="20% - Accent6 4 3 5 3 5" xfId="10871"/>
    <cellStyle name="20% - Accent6 4 3 5 3 6" xfId="10872"/>
    <cellStyle name="20% - Accent6 4 3 5 4" xfId="10873"/>
    <cellStyle name="20% - Accent6 4 3 5 4 2" xfId="10874"/>
    <cellStyle name="20% - Accent6 4 3 5 4 2 2" xfId="10875"/>
    <cellStyle name="20% - Accent6 4 3 5 4 2 3" xfId="10876"/>
    <cellStyle name="20% - Accent6 4 3 5 4 3" xfId="10877"/>
    <cellStyle name="20% - Accent6 4 3 5 4 3 2" xfId="10878"/>
    <cellStyle name="20% - Accent6 4 3 5 4 4" xfId="10879"/>
    <cellStyle name="20% - Accent6 4 3 5 4 5" xfId="10880"/>
    <cellStyle name="20% - Accent6 4 3 5 5" xfId="10881"/>
    <cellStyle name="20% - Accent6 4 3 5 5 2" xfId="10882"/>
    <cellStyle name="20% - Accent6 4 3 5 5 3" xfId="10883"/>
    <cellStyle name="20% - Accent6 4 3 5 6" xfId="10884"/>
    <cellStyle name="20% - Accent6 4 3 5 6 2" xfId="10885"/>
    <cellStyle name="20% - Accent6 4 3 5 6 3" xfId="10886"/>
    <cellStyle name="20% - Accent6 4 3 5 7" xfId="10887"/>
    <cellStyle name="20% - Accent6 4 3 5 7 2" xfId="10888"/>
    <cellStyle name="20% - Accent6 4 3 5 8" xfId="10889"/>
    <cellStyle name="20% - Accent6 4 3 5 9" xfId="10890"/>
    <cellStyle name="20% - Accent6 4 3 6" xfId="10891"/>
    <cellStyle name="20% - Accent6 4 3 6 2" xfId="10892"/>
    <cellStyle name="20% - Accent6 4 3 6 2 2" xfId="10893"/>
    <cellStyle name="20% - Accent6 4 3 6 2 3" xfId="10894"/>
    <cellStyle name="20% - Accent6 4 3 6 3" xfId="10895"/>
    <cellStyle name="20% - Accent6 4 3 6 3 2" xfId="10896"/>
    <cellStyle name="20% - Accent6 4 3 6 3 3" xfId="10897"/>
    <cellStyle name="20% - Accent6 4 3 6 4" xfId="10898"/>
    <cellStyle name="20% - Accent6 4 3 6 4 2" xfId="10899"/>
    <cellStyle name="20% - Accent6 4 3 6 5" xfId="10900"/>
    <cellStyle name="20% - Accent6 4 3 6 6" xfId="10901"/>
    <cellStyle name="20% - Accent6 4 3 7" xfId="10902"/>
    <cellStyle name="20% - Accent6 4 3 7 2" xfId="10903"/>
    <cellStyle name="20% - Accent6 4 3 7 2 2" xfId="10904"/>
    <cellStyle name="20% - Accent6 4 3 7 2 3" xfId="10905"/>
    <cellStyle name="20% - Accent6 4 3 7 3" xfId="10906"/>
    <cellStyle name="20% - Accent6 4 3 7 3 2" xfId="10907"/>
    <cellStyle name="20% - Accent6 4 3 7 3 3" xfId="10908"/>
    <cellStyle name="20% - Accent6 4 3 7 4" xfId="10909"/>
    <cellStyle name="20% - Accent6 4 3 7 4 2" xfId="10910"/>
    <cellStyle name="20% - Accent6 4 3 7 5" xfId="10911"/>
    <cellStyle name="20% - Accent6 4 3 7 6" xfId="10912"/>
    <cellStyle name="20% - Accent6 4 3 8" xfId="10913"/>
    <cellStyle name="20% - Accent6 4 3 8 2" xfId="10914"/>
    <cellStyle name="20% - Accent6 4 3 8 2 2" xfId="10915"/>
    <cellStyle name="20% - Accent6 4 3 8 2 3" xfId="10916"/>
    <cellStyle name="20% - Accent6 4 3 8 3" xfId="10917"/>
    <cellStyle name="20% - Accent6 4 3 8 3 2" xfId="10918"/>
    <cellStyle name="20% - Accent6 4 3 8 4" xfId="10919"/>
    <cellStyle name="20% - Accent6 4 3 8 5" xfId="10920"/>
    <cellStyle name="20% - Accent6 4 3 9" xfId="10921"/>
    <cellStyle name="20% - Accent6 4 3 9 2" xfId="10922"/>
    <cellStyle name="20% - Accent6 4 3 9 3" xfId="10923"/>
    <cellStyle name="20% - Accent6 4 4" xfId="10924"/>
    <cellStyle name="20% - Accent6 4 4 10" xfId="10925"/>
    <cellStyle name="20% - Accent6 4 4 10 2" xfId="10926"/>
    <cellStyle name="20% - Accent6 4 4 11" xfId="10927"/>
    <cellStyle name="20% - Accent6 4 4 12" xfId="10928"/>
    <cellStyle name="20% - Accent6 4 4 2" xfId="10929"/>
    <cellStyle name="20% - Accent6 4 4 2 10" xfId="10930"/>
    <cellStyle name="20% - Accent6 4 4 2 2" xfId="10931"/>
    <cellStyle name="20% - Accent6 4 4 2 2 2" xfId="10932"/>
    <cellStyle name="20% - Accent6 4 4 2 2 2 2" xfId="10933"/>
    <cellStyle name="20% - Accent6 4 4 2 2 2 2 2" xfId="10934"/>
    <cellStyle name="20% - Accent6 4 4 2 2 2 2 3" xfId="10935"/>
    <cellStyle name="20% - Accent6 4 4 2 2 2 3" xfId="10936"/>
    <cellStyle name="20% - Accent6 4 4 2 2 2 3 2" xfId="10937"/>
    <cellStyle name="20% - Accent6 4 4 2 2 2 3 3" xfId="10938"/>
    <cellStyle name="20% - Accent6 4 4 2 2 2 4" xfId="10939"/>
    <cellStyle name="20% - Accent6 4 4 2 2 2 4 2" xfId="10940"/>
    <cellStyle name="20% - Accent6 4 4 2 2 2 5" xfId="10941"/>
    <cellStyle name="20% - Accent6 4 4 2 2 2 6" xfId="10942"/>
    <cellStyle name="20% - Accent6 4 4 2 2 3" xfId="10943"/>
    <cellStyle name="20% - Accent6 4 4 2 2 3 2" xfId="10944"/>
    <cellStyle name="20% - Accent6 4 4 2 2 3 2 2" xfId="10945"/>
    <cellStyle name="20% - Accent6 4 4 2 2 3 2 3" xfId="10946"/>
    <cellStyle name="20% - Accent6 4 4 2 2 3 3" xfId="10947"/>
    <cellStyle name="20% - Accent6 4 4 2 2 3 3 2" xfId="10948"/>
    <cellStyle name="20% - Accent6 4 4 2 2 3 3 3" xfId="10949"/>
    <cellStyle name="20% - Accent6 4 4 2 2 3 4" xfId="10950"/>
    <cellStyle name="20% - Accent6 4 4 2 2 3 4 2" xfId="10951"/>
    <cellStyle name="20% - Accent6 4 4 2 2 3 5" xfId="10952"/>
    <cellStyle name="20% - Accent6 4 4 2 2 3 6" xfId="10953"/>
    <cellStyle name="20% - Accent6 4 4 2 2 4" xfId="10954"/>
    <cellStyle name="20% - Accent6 4 4 2 2 4 2" xfId="10955"/>
    <cellStyle name="20% - Accent6 4 4 2 2 4 2 2" xfId="10956"/>
    <cellStyle name="20% - Accent6 4 4 2 2 4 2 3" xfId="10957"/>
    <cellStyle name="20% - Accent6 4 4 2 2 4 3" xfId="10958"/>
    <cellStyle name="20% - Accent6 4 4 2 2 4 3 2" xfId="10959"/>
    <cellStyle name="20% - Accent6 4 4 2 2 4 4" xfId="10960"/>
    <cellStyle name="20% - Accent6 4 4 2 2 4 5" xfId="10961"/>
    <cellStyle name="20% - Accent6 4 4 2 2 5" xfId="10962"/>
    <cellStyle name="20% - Accent6 4 4 2 2 5 2" xfId="10963"/>
    <cellStyle name="20% - Accent6 4 4 2 2 5 3" xfId="10964"/>
    <cellStyle name="20% - Accent6 4 4 2 2 6" xfId="10965"/>
    <cellStyle name="20% - Accent6 4 4 2 2 6 2" xfId="10966"/>
    <cellStyle name="20% - Accent6 4 4 2 2 6 3" xfId="10967"/>
    <cellStyle name="20% - Accent6 4 4 2 2 7" xfId="10968"/>
    <cellStyle name="20% - Accent6 4 4 2 2 7 2" xfId="10969"/>
    <cellStyle name="20% - Accent6 4 4 2 2 8" xfId="10970"/>
    <cellStyle name="20% - Accent6 4 4 2 2 9" xfId="10971"/>
    <cellStyle name="20% - Accent6 4 4 2 3" xfId="10972"/>
    <cellStyle name="20% - Accent6 4 4 2 3 2" xfId="10973"/>
    <cellStyle name="20% - Accent6 4 4 2 3 2 2" xfId="10974"/>
    <cellStyle name="20% - Accent6 4 4 2 3 2 3" xfId="10975"/>
    <cellStyle name="20% - Accent6 4 4 2 3 3" xfId="10976"/>
    <cellStyle name="20% - Accent6 4 4 2 3 3 2" xfId="10977"/>
    <cellStyle name="20% - Accent6 4 4 2 3 3 3" xfId="10978"/>
    <cellStyle name="20% - Accent6 4 4 2 3 4" xfId="10979"/>
    <cellStyle name="20% - Accent6 4 4 2 3 4 2" xfId="10980"/>
    <cellStyle name="20% - Accent6 4 4 2 3 5" xfId="10981"/>
    <cellStyle name="20% - Accent6 4 4 2 3 6" xfId="10982"/>
    <cellStyle name="20% - Accent6 4 4 2 4" xfId="10983"/>
    <cellStyle name="20% - Accent6 4 4 2 4 2" xfId="10984"/>
    <cellStyle name="20% - Accent6 4 4 2 4 2 2" xfId="10985"/>
    <cellStyle name="20% - Accent6 4 4 2 4 2 3" xfId="10986"/>
    <cellStyle name="20% - Accent6 4 4 2 4 3" xfId="10987"/>
    <cellStyle name="20% - Accent6 4 4 2 4 3 2" xfId="10988"/>
    <cellStyle name="20% - Accent6 4 4 2 4 3 3" xfId="10989"/>
    <cellStyle name="20% - Accent6 4 4 2 4 4" xfId="10990"/>
    <cellStyle name="20% - Accent6 4 4 2 4 4 2" xfId="10991"/>
    <cellStyle name="20% - Accent6 4 4 2 4 5" xfId="10992"/>
    <cellStyle name="20% - Accent6 4 4 2 4 6" xfId="10993"/>
    <cellStyle name="20% - Accent6 4 4 2 5" xfId="10994"/>
    <cellStyle name="20% - Accent6 4 4 2 5 2" xfId="10995"/>
    <cellStyle name="20% - Accent6 4 4 2 5 2 2" xfId="10996"/>
    <cellStyle name="20% - Accent6 4 4 2 5 2 3" xfId="10997"/>
    <cellStyle name="20% - Accent6 4 4 2 5 3" xfId="10998"/>
    <cellStyle name="20% - Accent6 4 4 2 5 3 2" xfId="10999"/>
    <cellStyle name="20% - Accent6 4 4 2 5 4" xfId="11000"/>
    <cellStyle name="20% - Accent6 4 4 2 5 5" xfId="11001"/>
    <cellStyle name="20% - Accent6 4 4 2 6" xfId="11002"/>
    <cellStyle name="20% - Accent6 4 4 2 6 2" xfId="11003"/>
    <cellStyle name="20% - Accent6 4 4 2 6 3" xfId="11004"/>
    <cellStyle name="20% - Accent6 4 4 2 7" xfId="11005"/>
    <cellStyle name="20% - Accent6 4 4 2 7 2" xfId="11006"/>
    <cellStyle name="20% - Accent6 4 4 2 7 3" xfId="11007"/>
    <cellStyle name="20% - Accent6 4 4 2 8" xfId="11008"/>
    <cellStyle name="20% - Accent6 4 4 2 8 2" xfId="11009"/>
    <cellStyle name="20% - Accent6 4 4 2 9" xfId="11010"/>
    <cellStyle name="20% - Accent6 4 4 3" xfId="11011"/>
    <cellStyle name="20% - Accent6 4 4 3 2" xfId="11012"/>
    <cellStyle name="20% - Accent6 4 4 3 2 2" xfId="11013"/>
    <cellStyle name="20% - Accent6 4 4 3 2 2 2" xfId="11014"/>
    <cellStyle name="20% - Accent6 4 4 3 2 2 3" xfId="11015"/>
    <cellStyle name="20% - Accent6 4 4 3 2 3" xfId="11016"/>
    <cellStyle name="20% - Accent6 4 4 3 2 3 2" xfId="11017"/>
    <cellStyle name="20% - Accent6 4 4 3 2 3 3" xfId="11018"/>
    <cellStyle name="20% - Accent6 4 4 3 2 4" xfId="11019"/>
    <cellStyle name="20% - Accent6 4 4 3 2 4 2" xfId="11020"/>
    <cellStyle name="20% - Accent6 4 4 3 2 5" xfId="11021"/>
    <cellStyle name="20% - Accent6 4 4 3 2 6" xfId="11022"/>
    <cellStyle name="20% - Accent6 4 4 3 3" xfId="11023"/>
    <cellStyle name="20% - Accent6 4 4 3 3 2" xfId="11024"/>
    <cellStyle name="20% - Accent6 4 4 3 3 2 2" xfId="11025"/>
    <cellStyle name="20% - Accent6 4 4 3 3 2 3" xfId="11026"/>
    <cellStyle name="20% - Accent6 4 4 3 3 3" xfId="11027"/>
    <cellStyle name="20% - Accent6 4 4 3 3 3 2" xfId="11028"/>
    <cellStyle name="20% - Accent6 4 4 3 3 3 3" xfId="11029"/>
    <cellStyle name="20% - Accent6 4 4 3 3 4" xfId="11030"/>
    <cellStyle name="20% - Accent6 4 4 3 3 4 2" xfId="11031"/>
    <cellStyle name="20% - Accent6 4 4 3 3 5" xfId="11032"/>
    <cellStyle name="20% - Accent6 4 4 3 3 6" xfId="11033"/>
    <cellStyle name="20% - Accent6 4 4 3 4" xfId="11034"/>
    <cellStyle name="20% - Accent6 4 4 3 4 2" xfId="11035"/>
    <cellStyle name="20% - Accent6 4 4 3 4 2 2" xfId="11036"/>
    <cellStyle name="20% - Accent6 4 4 3 4 2 3" xfId="11037"/>
    <cellStyle name="20% - Accent6 4 4 3 4 3" xfId="11038"/>
    <cellStyle name="20% - Accent6 4 4 3 4 3 2" xfId="11039"/>
    <cellStyle name="20% - Accent6 4 4 3 4 4" xfId="11040"/>
    <cellStyle name="20% - Accent6 4 4 3 4 5" xfId="11041"/>
    <cellStyle name="20% - Accent6 4 4 3 5" xfId="11042"/>
    <cellStyle name="20% - Accent6 4 4 3 5 2" xfId="11043"/>
    <cellStyle name="20% - Accent6 4 4 3 5 3" xfId="11044"/>
    <cellStyle name="20% - Accent6 4 4 3 6" xfId="11045"/>
    <cellStyle name="20% - Accent6 4 4 3 6 2" xfId="11046"/>
    <cellStyle name="20% - Accent6 4 4 3 6 3" xfId="11047"/>
    <cellStyle name="20% - Accent6 4 4 3 7" xfId="11048"/>
    <cellStyle name="20% - Accent6 4 4 3 7 2" xfId="11049"/>
    <cellStyle name="20% - Accent6 4 4 3 8" xfId="11050"/>
    <cellStyle name="20% - Accent6 4 4 3 9" xfId="11051"/>
    <cellStyle name="20% - Accent6 4 4 4" xfId="11052"/>
    <cellStyle name="20% - Accent6 4 4 4 2" xfId="11053"/>
    <cellStyle name="20% - Accent6 4 4 4 2 2" xfId="11054"/>
    <cellStyle name="20% - Accent6 4 4 4 2 2 2" xfId="11055"/>
    <cellStyle name="20% - Accent6 4 4 4 2 2 3" xfId="11056"/>
    <cellStyle name="20% - Accent6 4 4 4 2 3" xfId="11057"/>
    <cellStyle name="20% - Accent6 4 4 4 2 3 2" xfId="11058"/>
    <cellStyle name="20% - Accent6 4 4 4 2 3 3" xfId="11059"/>
    <cellStyle name="20% - Accent6 4 4 4 2 4" xfId="11060"/>
    <cellStyle name="20% - Accent6 4 4 4 2 4 2" xfId="11061"/>
    <cellStyle name="20% - Accent6 4 4 4 2 5" xfId="11062"/>
    <cellStyle name="20% - Accent6 4 4 4 2 6" xfId="11063"/>
    <cellStyle name="20% - Accent6 4 4 4 3" xfId="11064"/>
    <cellStyle name="20% - Accent6 4 4 4 3 2" xfId="11065"/>
    <cellStyle name="20% - Accent6 4 4 4 3 2 2" xfId="11066"/>
    <cellStyle name="20% - Accent6 4 4 4 3 2 3" xfId="11067"/>
    <cellStyle name="20% - Accent6 4 4 4 3 3" xfId="11068"/>
    <cellStyle name="20% - Accent6 4 4 4 3 3 2" xfId="11069"/>
    <cellStyle name="20% - Accent6 4 4 4 3 3 3" xfId="11070"/>
    <cellStyle name="20% - Accent6 4 4 4 3 4" xfId="11071"/>
    <cellStyle name="20% - Accent6 4 4 4 3 4 2" xfId="11072"/>
    <cellStyle name="20% - Accent6 4 4 4 3 5" xfId="11073"/>
    <cellStyle name="20% - Accent6 4 4 4 3 6" xfId="11074"/>
    <cellStyle name="20% - Accent6 4 4 4 4" xfId="11075"/>
    <cellStyle name="20% - Accent6 4 4 4 4 2" xfId="11076"/>
    <cellStyle name="20% - Accent6 4 4 4 4 2 2" xfId="11077"/>
    <cellStyle name="20% - Accent6 4 4 4 4 2 3" xfId="11078"/>
    <cellStyle name="20% - Accent6 4 4 4 4 3" xfId="11079"/>
    <cellStyle name="20% - Accent6 4 4 4 4 3 2" xfId="11080"/>
    <cellStyle name="20% - Accent6 4 4 4 4 4" xfId="11081"/>
    <cellStyle name="20% - Accent6 4 4 4 4 5" xfId="11082"/>
    <cellStyle name="20% - Accent6 4 4 4 5" xfId="11083"/>
    <cellStyle name="20% - Accent6 4 4 4 5 2" xfId="11084"/>
    <cellStyle name="20% - Accent6 4 4 4 5 3" xfId="11085"/>
    <cellStyle name="20% - Accent6 4 4 4 6" xfId="11086"/>
    <cellStyle name="20% - Accent6 4 4 4 6 2" xfId="11087"/>
    <cellStyle name="20% - Accent6 4 4 4 6 3" xfId="11088"/>
    <cellStyle name="20% - Accent6 4 4 4 7" xfId="11089"/>
    <cellStyle name="20% - Accent6 4 4 4 7 2" xfId="11090"/>
    <cellStyle name="20% - Accent6 4 4 4 8" xfId="11091"/>
    <cellStyle name="20% - Accent6 4 4 4 9" xfId="11092"/>
    <cellStyle name="20% - Accent6 4 4 5" xfId="11093"/>
    <cellStyle name="20% - Accent6 4 4 5 2" xfId="11094"/>
    <cellStyle name="20% - Accent6 4 4 5 2 2" xfId="11095"/>
    <cellStyle name="20% - Accent6 4 4 5 2 3" xfId="11096"/>
    <cellStyle name="20% - Accent6 4 4 5 3" xfId="11097"/>
    <cellStyle name="20% - Accent6 4 4 5 3 2" xfId="11098"/>
    <cellStyle name="20% - Accent6 4 4 5 3 3" xfId="11099"/>
    <cellStyle name="20% - Accent6 4 4 5 4" xfId="11100"/>
    <cellStyle name="20% - Accent6 4 4 5 4 2" xfId="11101"/>
    <cellStyle name="20% - Accent6 4 4 5 5" xfId="11102"/>
    <cellStyle name="20% - Accent6 4 4 5 6" xfId="11103"/>
    <cellStyle name="20% - Accent6 4 4 6" xfId="11104"/>
    <cellStyle name="20% - Accent6 4 4 6 2" xfId="11105"/>
    <cellStyle name="20% - Accent6 4 4 6 2 2" xfId="11106"/>
    <cellStyle name="20% - Accent6 4 4 6 2 3" xfId="11107"/>
    <cellStyle name="20% - Accent6 4 4 6 3" xfId="11108"/>
    <cellStyle name="20% - Accent6 4 4 6 3 2" xfId="11109"/>
    <cellStyle name="20% - Accent6 4 4 6 3 3" xfId="11110"/>
    <cellStyle name="20% - Accent6 4 4 6 4" xfId="11111"/>
    <cellStyle name="20% - Accent6 4 4 6 4 2" xfId="11112"/>
    <cellStyle name="20% - Accent6 4 4 6 5" xfId="11113"/>
    <cellStyle name="20% - Accent6 4 4 6 6" xfId="11114"/>
    <cellStyle name="20% - Accent6 4 4 7" xfId="11115"/>
    <cellStyle name="20% - Accent6 4 4 7 2" xfId="11116"/>
    <cellStyle name="20% - Accent6 4 4 7 2 2" xfId="11117"/>
    <cellStyle name="20% - Accent6 4 4 7 2 3" xfId="11118"/>
    <cellStyle name="20% - Accent6 4 4 7 3" xfId="11119"/>
    <cellStyle name="20% - Accent6 4 4 7 3 2" xfId="11120"/>
    <cellStyle name="20% - Accent6 4 4 7 4" xfId="11121"/>
    <cellStyle name="20% - Accent6 4 4 7 5" xfId="11122"/>
    <cellStyle name="20% - Accent6 4 4 8" xfId="11123"/>
    <cellStyle name="20% - Accent6 4 4 8 2" xfId="11124"/>
    <cellStyle name="20% - Accent6 4 4 8 3" xfId="11125"/>
    <cellStyle name="20% - Accent6 4 4 9" xfId="11126"/>
    <cellStyle name="20% - Accent6 4 4 9 2" xfId="11127"/>
    <cellStyle name="20% - Accent6 4 4 9 3" xfId="11128"/>
    <cellStyle name="20% - Accent6 4 5" xfId="11129"/>
    <cellStyle name="20% - Accent6 4 5 10" xfId="11130"/>
    <cellStyle name="20% - Accent6 4 5 2" xfId="11131"/>
    <cellStyle name="20% - Accent6 4 5 2 2" xfId="11132"/>
    <cellStyle name="20% - Accent6 4 5 2 2 2" xfId="11133"/>
    <cellStyle name="20% - Accent6 4 5 2 2 2 2" xfId="11134"/>
    <cellStyle name="20% - Accent6 4 5 2 2 2 3" xfId="11135"/>
    <cellStyle name="20% - Accent6 4 5 2 2 3" xfId="11136"/>
    <cellStyle name="20% - Accent6 4 5 2 2 3 2" xfId="11137"/>
    <cellStyle name="20% - Accent6 4 5 2 2 3 3" xfId="11138"/>
    <cellStyle name="20% - Accent6 4 5 2 2 4" xfId="11139"/>
    <cellStyle name="20% - Accent6 4 5 2 2 4 2" xfId="11140"/>
    <cellStyle name="20% - Accent6 4 5 2 2 5" xfId="11141"/>
    <cellStyle name="20% - Accent6 4 5 2 2 6" xfId="11142"/>
    <cellStyle name="20% - Accent6 4 5 2 3" xfId="11143"/>
    <cellStyle name="20% - Accent6 4 5 2 3 2" xfId="11144"/>
    <cellStyle name="20% - Accent6 4 5 2 3 2 2" xfId="11145"/>
    <cellStyle name="20% - Accent6 4 5 2 3 2 3" xfId="11146"/>
    <cellStyle name="20% - Accent6 4 5 2 3 3" xfId="11147"/>
    <cellStyle name="20% - Accent6 4 5 2 3 3 2" xfId="11148"/>
    <cellStyle name="20% - Accent6 4 5 2 3 3 3" xfId="11149"/>
    <cellStyle name="20% - Accent6 4 5 2 3 4" xfId="11150"/>
    <cellStyle name="20% - Accent6 4 5 2 3 4 2" xfId="11151"/>
    <cellStyle name="20% - Accent6 4 5 2 3 5" xfId="11152"/>
    <cellStyle name="20% - Accent6 4 5 2 3 6" xfId="11153"/>
    <cellStyle name="20% - Accent6 4 5 2 4" xfId="11154"/>
    <cellStyle name="20% - Accent6 4 5 2 4 2" xfId="11155"/>
    <cellStyle name="20% - Accent6 4 5 2 4 2 2" xfId="11156"/>
    <cellStyle name="20% - Accent6 4 5 2 4 2 3" xfId="11157"/>
    <cellStyle name="20% - Accent6 4 5 2 4 3" xfId="11158"/>
    <cellStyle name="20% - Accent6 4 5 2 4 3 2" xfId="11159"/>
    <cellStyle name="20% - Accent6 4 5 2 4 4" xfId="11160"/>
    <cellStyle name="20% - Accent6 4 5 2 4 5" xfId="11161"/>
    <cellStyle name="20% - Accent6 4 5 2 5" xfId="11162"/>
    <cellStyle name="20% - Accent6 4 5 2 5 2" xfId="11163"/>
    <cellStyle name="20% - Accent6 4 5 2 5 3" xfId="11164"/>
    <cellStyle name="20% - Accent6 4 5 2 6" xfId="11165"/>
    <cellStyle name="20% - Accent6 4 5 2 6 2" xfId="11166"/>
    <cellStyle name="20% - Accent6 4 5 2 6 3" xfId="11167"/>
    <cellStyle name="20% - Accent6 4 5 2 7" xfId="11168"/>
    <cellStyle name="20% - Accent6 4 5 2 7 2" xfId="11169"/>
    <cellStyle name="20% - Accent6 4 5 2 8" xfId="11170"/>
    <cellStyle name="20% - Accent6 4 5 2 9" xfId="11171"/>
    <cellStyle name="20% - Accent6 4 5 3" xfId="11172"/>
    <cellStyle name="20% - Accent6 4 5 3 2" xfId="11173"/>
    <cellStyle name="20% - Accent6 4 5 3 2 2" xfId="11174"/>
    <cellStyle name="20% - Accent6 4 5 3 2 3" xfId="11175"/>
    <cellStyle name="20% - Accent6 4 5 3 3" xfId="11176"/>
    <cellStyle name="20% - Accent6 4 5 3 3 2" xfId="11177"/>
    <cellStyle name="20% - Accent6 4 5 3 3 3" xfId="11178"/>
    <cellStyle name="20% - Accent6 4 5 3 4" xfId="11179"/>
    <cellStyle name="20% - Accent6 4 5 3 4 2" xfId="11180"/>
    <cellStyle name="20% - Accent6 4 5 3 5" xfId="11181"/>
    <cellStyle name="20% - Accent6 4 5 3 6" xfId="11182"/>
    <cellStyle name="20% - Accent6 4 5 4" xfId="11183"/>
    <cellStyle name="20% - Accent6 4 5 4 2" xfId="11184"/>
    <cellStyle name="20% - Accent6 4 5 4 2 2" xfId="11185"/>
    <cellStyle name="20% - Accent6 4 5 4 2 3" xfId="11186"/>
    <cellStyle name="20% - Accent6 4 5 4 3" xfId="11187"/>
    <cellStyle name="20% - Accent6 4 5 4 3 2" xfId="11188"/>
    <cellStyle name="20% - Accent6 4 5 4 3 3" xfId="11189"/>
    <cellStyle name="20% - Accent6 4 5 4 4" xfId="11190"/>
    <cellStyle name="20% - Accent6 4 5 4 4 2" xfId="11191"/>
    <cellStyle name="20% - Accent6 4 5 4 5" xfId="11192"/>
    <cellStyle name="20% - Accent6 4 5 4 6" xfId="11193"/>
    <cellStyle name="20% - Accent6 4 5 5" xfId="11194"/>
    <cellStyle name="20% - Accent6 4 5 5 2" xfId="11195"/>
    <cellStyle name="20% - Accent6 4 5 5 2 2" xfId="11196"/>
    <cellStyle name="20% - Accent6 4 5 5 2 3" xfId="11197"/>
    <cellStyle name="20% - Accent6 4 5 5 3" xfId="11198"/>
    <cellStyle name="20% - Accent6 4 5 5 3 2" xfId="11199"/>
    <cellStyle name="20% - Accent6 4 5 5 4" xfId="11200"/>
    <cellStyle name="20% - Accent6 4 5 5 5" xfId="11201"/>
    <cellStyle name="20% - Accent6 4 5 6" xfId="11202"/>
    <cellStyle name="20% - Accent6 4 5 6 2" xfId="11203"/>
    <cellStyle name="20% - Accent6 4 5 6 3" xfId="11204"/>
    <cellStyle name="20% - Accent6 4 5 7" xfId="11205"/>
    <cellStyle name="20% - Accent6 4 5 7 2" xfId="11206"/>
    <cellStyle name="20% - Accent6 4 5 7 3" xfId="11207"/>
    <cellStyle name="20% - Accent6 4 5 8" xfId="11208"/>
    <cellStyle name="20% - Accent6 4 5 8 2" xfId="11209"/>
    <cellStyle name="20% - Accent6 4 5 9" xfId="11210"/>
    <cellStyle name="20% - Accent6 4 6" xfId="11211"/>
    <cellStyle name="20% - Accent6 4 6 2" xfId="11212"/>
    <cellStyle name="20% - Accent6 4 6 2 2" xfId="11213"/>
    <cellStyle name="20% - Accent6 4 6 2 2 2" xfId="11214"/>
    <cellStyle name="20% - Accent6 4 6 2 2 3" xfId="11215"/>
    <cellStyle name="20% - Accent6 4 6 2 3" xfId="11216"/>
    <cellStyle name="20% - Accent6 4 6 2 3 2" xfId="11217"/>
    <cellStyle name="20% - Accent6 4 6 2 3 3" xfId="11218"/>
    <cellStyle name="20% - Accent6 4 6 2 4" xfId="11219"/>
    <cellStyle name="20% - Accent6 4 6 2 4 2" xfId="11220"/>
    <cellStyle name="20% - Accent6 4 6 2 5" xfId="11221"/>
    <cellStyle name="20% - Accent6 4 6 2 6" xfId="11222"/>
    <cellStyle name="20% - Accent6 4 6 3" xfId="11223"/>
    <cellStyle name="20% - Accent6 4 6 3 2" xfId="11224"/>
    <cellStyle name="20% - Accent6 4 6 3 2 2" xfId="11225"/>
    <cellStyle name="20% - Accent6 4 6 3 2 3" xfId="11226"/>
    <cellStyle name="20% - Accent6 4 6 3 3" xfId="11227"/>
    <cellStyle name="20% - Accent6 4 6 3 3 2" xfId="11228"/>
    <cellStyle name="20% - Accent6 4 6 3 3 3" xfId="11229"/>
    <cellStyle name="20% - Accent6 4 6 3 4" xfId="11230"/>
    <cellStyle name="20% - Accent6 4 6 3 4 2" xfId="11231"/>
    <cellStyle name="20% - Accent6 4 6 3 5" xfId="11232"/>
    <cellStyle name="20% - Accent6 4 6 3 6" xfId="11233"/>
    <cellStyle name="20% - Accent6 4 6 4" xfId="11234"/>
    <cellStyle name="20% - Accent6 4 6 4 2" xfId="11235"/>
    <cellStyle name="20% - Accent6 4 6 4 2 2" xfId="11236"/>
    <cellStyle name="20% - Accent6 4 6 4 2 3" xfId="11237"/>
    <cellStyle name="20% - Accent6 4 6 4 3" xfId="11238"/>
    <cellStyle name="20% - Accent6 4 6 4 3 2" xfId="11239"/>
    <cellStyle name="20% - Accent6 4 6 4 4" xfId="11240"/>
    <cellStyle name="20% - Accent6 4 6 4 5" xfId="11241"/>
    <cellStyle name="20% - Accent6 4 6 5" xfId="11242"/>
    <cellStyle name="20% - Accent6 4 6 5 2" xfId="11243"/>
    <cellStyle name="20% - Accent6 4 6 5 3" xfId="11244"/>
    <cellStyle name="20% - Accent6 4 6 6" xfId="11245"/>
    <cellStyle name="20% - Accent6 4 6 6 2" xfId="11246"/>
    <cellStyle name="20% - Accent6 4 6 6 3" xfId="11247"/>
    <cellStyle name="20% - Accent6 4 6 7" xfId="11248"/>
    <cellStyle name="20% - Accent6 4 6 7 2" xfId="11249"/>
    <cellStyle name="20% - Accent6 4 6 8" xfId="11250"/>
    <cellStyle name="20% - Accent6 4 6 9" xfId="11251"/>
    <cellStyle name="20% - Accent6 4 7" xfId="11252"/>
    <cellStyle name="20% - Accent6 4 7 2" xfId="11253"/>
    <cellStyle name="20% - Accent6 4 7 2 2" xfId="11254"/>
    <cellStyle name="20% - Accent6 4 7 2 2 2" xfId="11255"/>
    <cellStyle name="20% - Accent6 4 7 2 2 3" xfId="11256"/>
    <cellStyle name="20% - Accent6 4 7 2 3" xfId="11257"/>
    <cellStyle name="20% - Accent6 4 7 2 3 2" xfId="11258"/>
    <cellStyle name="20% - Accent6 4 7 2 3 3" xfId="11259"/>
    <cellStyle name="20% - Accent6 4 7 2 4" xfId="11260"/>
    <cellStyle name="20% - Accent6 4 7 2 4 2" xfId="11261"/>
    <cellStyle name="20% - Accent6 4 7 2 5" xfId="11262"/>
    <cellStyle name="20% - Accent6 4 7 2 6" xfId="11263"/>
    <cellStyle name="20% - Accent6 4 7 3" xfId="11264"/>
    <cellStyle name="20% - Accent6 4 7 3 2" xfId="11265"/>
    <cellStyle name="20% - Accent6 4 7 3 2 2" xfId="11266"/>
    <cellStyle name="20% - Accent6 4 7 3 2 3" xfId="11267"/>
    <cellStyle name="20% - Accent6 4 7 3 3" xfId="11268"/>
    <cellStyle name="20% - Accent6 4 7 3 3 2" xfId="11269"/>
    <cellStyle name="20% - Accent6 4 7 3 3 3" xfId="11270"/>
    <cellStyle name="20% - Accent6 4 7 3 4" xfId="11271"/>
    <cellStyle name="20% - Accent6 4 7 3 4 2" xfId="11272"/>
    <cellStyle name="20% - Accent6 4 7 3 5" xfId="11273"/>
    <cellStyle name="20% - Accent6 4 7 3 6" xfId="11274"/>
    <cellStyle name="20% - Accent6 4 7 4" xfId="11275"/>
    <cellStyle name="20% - Accent6 4 7 4 2" xfId="11276"/>
    <cellStyle name="20% - Accent6 4 7 4 2 2" xfId="11277"/>
    <cellStyle name="20% - Accent6 4 7 4 2 3" xfId="11278"/>
    <cellStyle name="20% - Accent6 4 7 4 3" xfId="11279"/>
    <cellStyle name="20% - Accent6 4 7 4 3 2" xfId="11280"/>
    <cellStyle name="20% - Accent6 4 7 4 4" xfId="11281"/>
    <cellStyle name="20% - Accent6 4 7 4 5" xfId="11282"/>
    <cellStyle name="20% - Accent6 4 7 5" xfId="11283"/>
    <cellStyle name="20% - Accent6 4 7 5 2" xfId="11284"/>
    <cellStyle name="20% - Accent6 4 7 5 3" xfId="11285"/>
    <cellStyle name="20% - Accent6 4 7 6" xfId="11286"/>
    <cellStyle name="20% - Accent6 4 7 6 2" xfId="11287"/>
    <cellStyle name="20% - Accent6 4 7 6 3" xfId="11288"/>
    <cellStyle name="20% - Accent6 4 7 7" xfId="11289"/>
    <cellStyle name="20% - Accent6 4 7 7 2" xfId="11290"/>
    <cellStyle name="20% - Accent6 4 7 8" xfId="11291"/>
    <cellStyle name="20% - Accent6 4 7 9" xfId="11292"/>
    <cellStyle name="20% - Accent6 4 8" xfId="11293"/>
    <cellStyle name="20% - Accent6 4 8 2" xfId="11294"/>
    <cellStyle name="20% - Accent6 4 8 2 2" xfId="11295"/>
    <cellStyle name="20% - Accent6 4 8 2 3" xfId="11296"/>
    <cellStyle name="20% - Accent6 4 8 3" xfId="11297"/>
    <cellStyle name="20% - Accent6 4 8 3 2" xfId="11298"/>
    <cellStyle name="20% - Accent6 4 8 3 3" xfId="11299"/>
    <cellStyle name="20% - Accent6 4 8 4" xfId="11300"/>
    <cellStyle name="20% - Accent6 4 8 4 2" xfId="11301"/>
    <cellStyle name="20% - Accent6 4 8 5" xfId="11302"/>
    <cellStyle name="20% - Accent6 4 8 6" xfId="11303"/>
    <cellStyle name="20% - Accent6 4 9" xfId="11304"/>
    <cellStyle name="20% - Accent6 4 9 2" xfId="11305"/>
    <cellStyle name="20% - Accent6 4 9 2 2" xfId="11306"/>
    <cellStyle name="20% - Accent6 4 9 2 3" xfId="11307"/>
    <cellStyle name="20% - Accent6 4 9 3" xfId="11308"/>
    <cellStyle name="20% - Accent6 4 9 3 2" xfId="11309"/>
    <cellStyle name="20% - Accent6 4 9 3 3" xfId="11310"/>
    <cellStyle name="20% - Accent6 4 9 4" xfId="11311"/>
    <cellStyle name="20% - Accent6 4 9 4 2" xfId="11312"/>
    <cellStyle name="20% - Accent6 4 9 5" xfId="11313"/>
    <cellStyle name="20% - Accent6 4 9 6" xfId="11314"/>
    <cellStyle name="20% - Accent6 5" xfId="11315"/>
    <cellStyle name="20% - Accent6 5 2" xfId="11316"/>
    <cellStyle name="20% - Accent6 5 2 2" xfId="11317"/>
    <cellStyle name="20% - Accent6 5 2 2 2" xfId="11318"/>
    <cellStyle name="20% - Accent6 5 2 2 2 2" xfId="11319"/>
    <cellStyle name="20% - Accent6 5 2 2 3" xfId="11320"/>
    <cellStyle name="20% - Accent6 5 2 3" xfId="11321"/>
    <cellStyle name="20% - Accent6 5 2 3 2" xfId="11322"/>
    <cellStyle name="20% - Accent6 5 2 4" xfId="11323"/>
    <cellStyle name="20% - Accent6 5 2 5" xfId="11324"/>
    <cellStyle name="20% - Accent6 5 3" xfId="11325"/>
    <cellStyle name="20% - Accent6 5 3 2" xfId="11326"/>
    <cellStyle name="20% - Accent6 5 3 2 2" xfId="11327"/>
    <cellStyle name="20% - Accent6 5 3 3" xfId="11328"/>
    <cellStyle name="20% - Accent6 5 4" xfId="11329"/>
    <cellStyle name="20% - Accent6 5 4 2" xfId="11330"/>
    <cellStyle name="20% - Accent6 5 5" xfId="11331"/>
    <cellStyle name="20% - Accent6 5 6" xfId="11332"/>
    <cellStyle name="20% - Accent6 6" xfId="11333"/>
    <cellStyle name="20% - Accent6 6 2" xfId="11334"/>
    <cellStyle name="20% - Accent6 6 2 2" xfId="11335"/>
    <cellStyle name="20% - Accent6 6 2 2 2" xfId="11336"/>
    <cellStyle name="20% - Accent6 6 2 3" xfId="11337"/>
    <cellStyle name="20% - Accent6 6 2 4" xfId="11338"/>
    <cellStyle name="20% - Accent6 6 2 5" xfId="11339"/>
    <cellStyle name="20% - Accent6 6 3" xfId="11340"/>
    <cellStyle name="20% - Accent6 6 3 2" xfId="11341"/>
    <cellStyle name="20% - Accent6 6 4" xfId="11342"/>
    <cellStyle name="20% - Accent6 6 5" xfId="11343"/>
    <cellStyle name="20% - Accent6 7" xfId="11344"/>
    <cellStyle name="20% - Accent6 7 2" xfId="11345"/>
    <cellStyle name="20% - Accent6 7 2 2" xfId="11346"/>
    <cellStyle name="20% - Accent6 7 2 2 2" xfId="11347"/>
    <cellStyle name="20% - Accent6 7 2 3" xfId="11348"/>
    <cellStyle name="20% - Accent6 7 3" xfId="11349"/>
    <cellStyle name="20% - Accent6 7 3 2" xfId="11350"/>
    <cellStyle name="20% - Accent6 7 4" xfId="11351"/>
    <cellStyle name="20% - Accent6 7 5" xfId="11352"/>
    <cellStyle name="20% - Accent6 8" xfId="11353"/>
    <cellStyle name="20% - Accent6 8 2" xfId="11354"/>
    <cellStyle name="20% - Accent6 8 2 2" xfId="11355"/>
    <cellStyle name="20% - Accent6 8 2 2 2" xfId="11356"/>
    <cellStyle name="20% - Accent6 8 2 3" xfId="11357"/>
    <cellStyle name="20% - Accent6 8 3" xfId="11358"/>
    <cellStyle name="20% - Accent6 8 3 2" xfId="11359"/>
    <cellStyle name="20% - Accent6 8 4" xfId="11360"/>
    <cellStyle name="20% - Accent6 8 5" xfId="11361"/>
    <cellStyle name="20% - Accent6 9" xfId="11362"/>
    <cellStyle name="20% - Accent6 9 2" xfId="11363"/>
    <cellStyle name="20% - Accent6 9 2 2" xfId="11364"/>
    <cellStyle name="20% - Accent6 9 3" xfId="11365"/>
    <cellStyle name="20% - Accent6 9 4" xfId="11366"/>
    <cellStyle name="40% - Accent1 10" xfId="11367"/>
    <cellStyle name="40% - Accent1 10 2" xfId="11368"/>
    <cellStyle name="40% - Accent1 10 2 2" xfId="11369"/>
    <cellStyle name="40% - Accent1 10 3" xfId="11370"/>
    <cellStyle name="40% - Accent1 10 4" xfId="11371"/>
    <cellStyle name="40% - Accent1 11" xfId="11372"/>
    <cellStyle name="40% - Accent1 11 2" xfId="11373"/>
    <cellStyle name="40% - Accent1 11 2 2" xfId="11374"/>
    <cellStyle name="40% - Accent1 11 3" xfId="11375"/>
    <cellStyle name="40% - Accent1 11 4" xfId="11376"/>
    <cellStyle name="40% - Accent1 12" xfId="11377"/>
    <cellStyle name="40% - Accent1 12 2" xfId="11378"/>
    <cellStyle name="40% - Accent1 12 3" xfId="11379"/>
    <cellStyle name="40% - Accent1 13" xfId="11380"/>
    <cellStyle name="40% - Accent1 13 2" xfId="11381"/>
    <cellStyle name="40% - Accent1 14" xfId="11382"/>
    <cellStyle name="40% - Accent1 15" xfId="11383"/>
    <cellStyle name="40% - Accent1 16" xfId="11384"/>
    <cellStyle name="40% - Accent1 17" xfId="11385"/>
    <cellStyle name="40% - Accent1 17 2" xfId="11386"/>
    <cellStyle name="40% - Accent1 18" xfId="11387"/>
    <cellStyle name="40% - Accent1 19" xfId="11388"/>
    <cellStyle name="40% - Accent1 2" xfId="11389"/>
    <cellStyle name="40% - Accent1 2 2" xfId="11390"/>
    <cellStyle name="40% - Accent1 2 2 2" xfId="11391"/>
    <cellStyle name="40% - Accent1 2 2 2 2" xfId="11392"/>
    <cellStyle name="40% - Accent1 2 2 2 2 2" xfId="11393"/>
    <cellStyle name="40% - Accent1 2 2 2 2 2 2" xfId="11394"/>
    <cellStyle name="40% - Accent1 2 2 2 2 2 2 2" xfId="11395"/>
    <cellStyle name="40% - Accent1 2 2 2 2 2 3" xfId="11396"/>
    <cellStyle name="40% - Accent1 2 2 2 2 3" xfId="11397"/>
    <cellStyle name="40% - Accent1 2 2 2 2 3 2" xfId="11398"/>
    <cellStyle name="40% - Accent1 2 2 2 2 4" xfId="11399"/>
    <cellStyle name="40% - Accent1 2 2 2 2 5" xfId="11400"/>
    <cellStyle name="40% - Accent1 2 2 2 3" xfId="11401"/>
    <cellStyle name="40% - Accent1 2 2 2 3 2" xfId="11402"/>
    <cellStyle name="40% - Accent1 2 2 2 3 2 2" xfId="11403"/>
    <cellStyle name="40% - Accent1 2 2 2 3 3" xfId="11404"/>
    <cellStyle name="40% - Accent1 2 2 2 4" xfId="11405"/>
    <cellStyle name="40% - Accent1 2 2 2 4 2" xfId="11406"/>
    <cellStyle name="40% - Accent1 2 2 2 5" xfId="11407"/>
    <cellStyle name="40% - Accent1 2 2 2 6" xfId="11408"/>
    <cellStyle name="40% - Accent1 2 2 3" xfId="11409"/>
    <cellStyle name="40% - Accent1 2 2 3 2" xfId="11410"/>
    <cellStyle name="40% - Accent1 2 2 3 2 2" xfId="11411"/>
    <cellStyle name="40% - Accent1 2 2 3 2 2 2" xfId="11412"/>
    <cellStyle name="40% - Accent1 2 2 3 2 3" xfId="11413"/>
    <cellStyle name="40% - Accent1 2 2 3 3" xfId="11414"/>
    <cellStyle name="40% - Accent1 2 2 3 3 2" xfId="11415"/>
    <cellStyle name="40% - Accent1 2 2 3 4" xfId="11416"/>
    <cellStyle name="40% - Accent1 2 2 3 5" xfId="11417"/>
    <cellStyle name="40% - Accent1 2 2 4" xfId="11418"/>
    <cellStyle name="40% - Accent1 2 2 4 2" xfId="11419"/>
    <cellStyle name="40% - Accent1 2 2 4 2 2" xfId="11420"/>
    <cellStyle name="40% - Accent1 2 2 4 3" xfId="11421"/>
    <cellStyle name="40% - Accent1 2 2 5" xfId="11422"/>
    <cellStyle name="40% - Accent1 2 2 5 2" xfId="11423"/>
    <cellStyle name="40% - Accent1 2 2 6" xfId="11424"/>
    <cellStyle name="40% - Accent1 2 2 7" xfId="11425"/>
    <cellStyle name="40% - Accent1 2 3" xfId="11426"/>
    <cellStyle name="40% - Accent1 2 3 2" xfId="11427"/>
    <cellStyle name="40% - Accent1 2 3 2 2" xfId="11428"/>
    <cellStyle name="40% - Accent1 2 3 2 2 2" xfId="11429"/>
    <cellStyle name="40% - Accent1 2 3 2 2 2 2" xfId="11430"/>
    <cellStyle name="40% - Accent1 2 3 2 2 3" xfId="11431"/>
    <cellStyle name="40% - Accent1 2 3 2 3" xfId="11432"/>
    <cellStyle name="40% - Accent1 2 3 2 3 2" xfId="11433"/>
    <cellStyle name="40% - Accent1 2 3 2 4" xfId="11434"/>
    <cellStyle name="40% - Accent1 2 3 3" xfId="11435"/>
    <cellStyle name="40% - Accent1 2 3 3 2" xfId="11436"/>
    <cellStyle name="40% - Accent1 2 3 3 2 2" xfId="11437"/>
    <cellStyle name="40% - Accent1 2 3 3 3" xfId="11438"/>
    <cellStyle name="40% - Accent1 2 3 4" xfId="11439"/>
    <cellStyle name="40% - Accent1 2 3 4 2" xfId="11440"/>
    <cellStyle name="40% - Accent1 2 3 5" xfId="11441"/>
    <cellStyle name="40% - Accent1 2 3 6" xfId="11442"/>
    <cellStyle name="40% - Accent1 2 4" xfId="11443"/>
    <cellStyle name="40% - Accent1 2 4 2" xfId="11444"/>
    <cellStyle name="40% - Accent1 2 4 2 2" xfId="11445"/>
    <cellStyle name="40% - Accent1 2 4 2 2 2" xfId="11446"/>
    <cellStyle name="40% - Accent1 2 4 2 3" xfId="11447"/>
    <cellStyle name="40% - Accent1 2 4 3" xfId="11448"/>
    <cellStyle name="40% - Accent1 2 4 3 2" xfId="11449"/>
    <cellStyle name="40% - Accent1 2 4 4" xfId="11450"/>
    <cellStyle name="40% - Accent1 2 4 5" xfId="11451"/>
    <cellStyle name="40% - Accent1 2 5" xfId="11452"/>
    <cellStyle name="40% - Accent1 2 5 2" xfId="11453"/>
    <cellStyle name="40% - Accent1 2 5 2 2" xfId="11454"/>
    <cellStyle name="40% - Accent1 2 5 3" xfId="11455"/>
    <cellStyle name="40% - Accent1 2 5 4" xfId="11456"/>
    <cellStyle name="40% - Accent1 2 6" xfId="11457"/>
    <cellStyle name="40% - Accent1 2 6 2" xfId="11458"/>
    <cellStyle name="40% - Accent1 2 6 3" xfId="11459"/>
    <cellStyle name="40% - Accent1 2 7" xfId="11460"/>
    <cellStyle name="40% - Accent1 2 8" xfId="11461"/>
    <cellStyle name="40% - Accent1 2 9" xfId="11462"/>
    <cellStyle name="40% - Accent1 20" xfId="11463"/>
    <cellStyle name="40% - Accent1 21" xfId="11464"/>
    <cellStyle name="40% - Accent1 22" xfId="11465"/>
    <cellStyle name="40% - Accent1 3" xfId="11466"/>
    <cellStyle name="40% - Accent1 3 2" xfId="11467"/>
    <cellStyle name="40% - Accent1 3 2 2" xfId="11468"/>
    <cellStyle name="40% - Accent1 3 2 2 2" xfId="11469"/>
    <cellStyle name="40% - Accent1 3 2 2 2 2" xfId="11470"/>
    <cellStyle name="40% - Accent1 3 2 2 2 2 2" xfId="11471"/>
    <cellStyle name="40% - Accent1 3 2 2 2 2 2 2" xfId="11472"/>
    <cellStyle name="40% - Accent1 3 2 2 2 2 3" xfId="11473"/>
    <cellStyle name="40% - Accent1 3 2 2 2 3" xfId="11474"/>
    <cellStyle name="40% - Accent1 3 2 2 2 3 2" xfId="11475"/>
    <cellStyle name="40% - Accent1 3 2 2 2 4" xfId="11476"/>
    <cellStyle name="40% - Accent1 3 2 2 2 5" xfId="11477"/>
    <cellStyle name="40% - Accent1 3 2 2 3" xfId="11478"/>
    <cellStyle name="40% - Accent1 3 2 2 3 2" xfId="11479"/>
    <cellStyle name="40% - Accent1 3 2 2 3 2 2" xfId="11480"/>
    <cellStyle name="40% - Accent1 3 2 2 3 3" xfId="11481"/>
    <cellStyle name="40% - Accent1 3 2 2 4" xfId="11482"/>
    <cellStyle name="40% - Accent1 3 2 2 4 2" xfId="11483"/>
    <cellStyle name="40% - Accent1 3 2 2 5" xfId="11484"/>
    <cellStyle name="40% - Accent1 3 2 2 6" xfId="11485"/>
    <cellStyle name="40% - Accent1 3 2 3" xfId="11486"/>
    <cellStyle name="40% - Accent1 3 2 3 2" xfId="11487"/>
    <cellStyle name="40% - Accent1 3 2 3 2 2" xfId="11488"/>
    <cellStyle name="40% - Accent1 3 2 3 2 2 2" xfId="11489"/>
    <cellStyle name="40% - Accent1 3 2 3 2 3" xfId="11490"/>
    <cellStyle name="40% - Accent1 3 2 3 3" xfId="11491"/>
    <cellStyle name="40% - Accent1 3 2 3 3 2" xfId="11492"/>
    <cellStyle name="40% - Accent1 3 2 3 4" xfId="11493"/>
    <cellStyle name="40% - Accent1 3 2 3 5" xfId="11494"/>
    <cellStyle name="40% - Accent1 3 2 4" xfId="11495"/>
    <cellStyle name="40% - Accent1 3 2 4 2" xfId="11496"/>
    <cellStyle name="40% - Accent1 3 2 4 2 2" xfId="11497"/>
    <cellStyle name="40% - Accent1 3 2 4 3" xfId="11498"/>
    <cellStyle name="40% - Accent1 3 2 5" xfId="11499"/>
    <cellStyle name="40% - Accent1 3 2 5 2" xfId="11500"/>
    <cellStyle name="40% - Accent1 3 2 6" xfId="11501"/>
    <cellStyle name="40% - Accent1 3 2 7" xfId="11502"/>
    <cellStyle name="40% - Accent1 3 3" xfId="11503"/>
    <cellStyle name="40% - Accent1 3 3 2" xfId="11504"/>
    <cellStyle name="40% - Accent1 3 3 2 2" xfId="11505"/>
    <cellStyle name="40% - Accent1 3 3 2 2 2" xfId="11506"/>
    <cellStyle name="40% - Accent1 3 3 2 2 2 2" xfId="11507"/>
    <cellStyle name="40% - Accent1 3 3 2 2 3" xfId="11508"/>
    <cellStyle name="40% - Accent1 3 3 2 3" xfId="11509"/>
    <cellStyle name="40% - Accent1 3 3 2 3 2" xfId="11510"/>
    <cellStyle name="40% - Accent1 3 3 2 4" xfId="11511"/>
    <cellStyle name="40% - Accent1 3 3 2 5" xfId="11512"/>
    <cellStyle name="40% - Accent1 3 3 3" xfId="11513"/>
    <cellStyle name="40% - Accent1 3 3 3 2" xfId="11514"/>
    <cellStyle name="40% - Accent1 3 3 3 2 2" xfId="11515"/>
    <cellStyle name="40% - Accent1 3 3 3 3" xfId="11516"/>
    <cellStyle name="40% - Accent1 3 3 4" xfId="11517"/>
    <cellStyle name="40% - Accent1 3 3 4 2" xfId="11518"/>
    <cellStyle name="40% - Accent1 3 3 5" xfId="11519"/>
    <cellStyle name="40% - Accent1 3 3 6" xfId="11520"/>
    <cellStyle name="40% - Accent1 3 4" xfId="11521"/>
    <cellStyle name="40% - Accent1 3 4 2" xfId="11522"/>
    <cellStyle name="40% - Accent1 3 4 2 2" xfId="11523"/>
    <cellStyle name="40% - Accent1 3 4 2 2 2" xfId="11524"/>
    <cellStyle name="40% - Accent1 3 4 2 3" xfId="11525"/>
    <cellStyle name="40% - Accent1 3 4 3" xfId="11526"/>
    <cellStyle name="40% - Accent1 3 4 3 2" xfId="11527"/>
    <cellStyle name="40% - Accent1 3 4 4" xfId="11528"/>
    <cellStyle name="40% - Accent1 3 4 5" xfId="11529"/>
    <cellStyle name="40% - Accent1 3 5" xfId="11530"/>
    <cellStyle name="40% - Accent1 3 5 2" xfId="11531"/>
    <cellStyle name="40% - Accent1 3 5 2 2" xfId="11532"/>
    <cellStyle name="40% - Accent1 3 5 3" xfId="11533"/>
    <cellStyle name="40% - Accent1 3 6" xfId="11534"/>
    <cellStyle name="40% - Accent1 3 6 2" xfId="11535"/>
    <cellStyle name="40% - Accent1 3 7" xfId="11536"/>
    <cellStyle name="40% - Accent1 3 8" xfId="11537"/>
    <cellStyle name="40% - Accent1 3 9" xfId="11538"/>
    <cellStyle name="40% - Accent1 4" xfId="11539"/>
    <cellStyle name="40% - Accent1 4 10" xfId="11540"/>
    <cellStyle name="40% - Accent1 4 10 2" xfId="11541"/>
    <cellStyle name="40% - Accent1 4 10 2 2" xfId="11542"/>
    <cellStyle name="40% - Accent1 4 10 2 3" xfId="11543"/>
    <cellStyle name="40% - Accent1 4 10 3" xfId="11544"/>
    <cellStyle name="40% - Accent1 4 10 3 2" xfId="11545"/>
    <cellStyle name="40% - Accent1 4 10 4" xfId="11546"/>
    <cellStyle name="40% - Accent1 4 10 5" xfId="11547"/>
    <cellStyle name="40% - Accent1 4 11" xfId="11548"/>
    <cellStyle name="40% - Accent1 4 11 2" xfId="11549"/>
    <cellStyle name="40% - Accent1 4 11 3" xfId="11550"/>
    <cellStyle name="40% - Accent1 4 12" xfId="11551"/>
    <cellStyle name="40% - Accent1 4 12 2" xfId="11552"/>
    <cellStyle name="40% - Accent1 4 12 3" xfId="11553"/>
    <cellStyle name="40% - Accent1 4 13" xfId="11554"/>
    <cellStyle name="40% - Accent1 4 13 2" xfId="11555"/>
    <cellStyle name="40% - Accent1 4 14" xfId="11556"/>
    <cellStyle name="40% - Accent1 4 15" xfId="11557"/>
    <cellStyle name="40% - Accent1 4 16" xfId="11558"/>
    <cellStyle name="40% - Accent1 4 2" xfId="11559"/>
    <cellStyle name="40% - Accent1 4 2 10" xfId="11560"/>
    <cellStyle name="40% - Accent1 4 2 10 2" xfId="11561"/>
    <cellStyle name="40% - Accent1 4 2 10 3" xfId="11562"/>
    <cellStyle name="40% - Accent1 4 2 11" xfId="11563"/>
    <cellStyle name="40% - Accent1 4 2 11 2" xfId="11564"/>
    <cellStyle name="40% - Accent1 4 2 11 3" xfId="11565"/>
    <cellStyle name="40% - Accent1 4 2 12" xfId="11566"/>
    <cellStyle name="40% - Accent1 4 2 12 2" xfId="11567"/>
    <cellStyle name="40% - Accent1 4 2 13" xfId="11568"/>
    <cellStyle name="40% - Accent1 4 2 14" xfId="11569"/>
    <cellStyle name="40% - Accent1 4 2 15" xfId="11570"/>
    <cellStyle name="40% - Accent1 4 2 2" xfId="11571"/>
    <cellStyle name="40% - Accent1 4 2 2 10" xfId="11572"/>
    <cellStyle name="40% - Accent1 4 2 2 10 2" xfId="11573"/>
    <cellStyle name="40% - Accent1 4 2 2 10 3" xfId="11574"/>
    <cellStyle name="40% - Accent1 4 2 2 11" xfId="11575"/>
    <cellStyle name="40% - Accent1 4 2 2 11 2" xfId="11576"/>
    <cellStyle name="40% - Accent1 4 2 2 12" xfId="11577"/>
    <cellStyle name="40% - Accent1 4 2 2 13" xfId="11578"/>
    <cellStyle name="40% - Accent1 4 2 2 2" xfId="11579"/>
    <cellStyle name="40% - Accent1 4 2 2 2 10" xfId="11580"/>
    <cellStyle name="40% - Accent1 4 2 2 2 10 2" xfId="11581"/>
    <cellStyle name="40% - Accent1 4 2 2 2 11" xfId="11582"/>
    <cellStyle name="40% - Accent1 4 2 2 2 12" xfId="11583"/>
    <cellStyle name="40% - Accent1 4 2 2 2 2" xfId="11584"/>
    <cellStyle name="40% - Accent1 4 2 2 2 2 10" xfId="11585"/>
    <cellStyle name="40% - Accent1 4 2 2 2 2 2" xfId="11586"/>
    <cellStyle name="40% - Accent1 4 2 2 2 2 2 2" xfId="11587"/>
    <cellStyle name="40% - Accent1 4 2 2 2 2 2 2 2" xfId="11588"/>
    <cellStyle name="40% - Accent1 4 2 2 2 2 2 2 2 2" xfId="11589"/>
    <cellStyle name="40% - Accent1 4 2 2 2 2 2 2 2 3" xfId="11590"/>
    <cellStyle name="40% - Accent1 4 2 2 2 2 2 2 3" xfId="11591"/>
    <cellStyle name="40% - Accent1 4 2 2 2 2 2 2 3 2" xfId="11592"/>
    <cellStyle name="40% - Accent1 4 2 2 2 2 2 2 3 3" xfId="11593"/>
    <cellStyle name="40% - Accent1 4 2 2 2 2 2 2 4" xfId="11594"/>
    <cellStyle name="40% - Accent1 4 2 2 2 2 2 2 4 2" xfId="11595"/>
    <cellStyle name="40% - Accent1 4 2 2 2 2 2 2 5" xfId="11596"/>
    <cellStyle name="40% - Accent1 4 2 2 2 2 2 2 6" xfId="11597"/>
    <cellStyle name="40% - Accent1 4 2 2 2 2 2 3" xfId="11598"/>
    <cellStyle name="40% - Accent1 4 2 2 2 2 2 3 2" xfId="11599"/>
    <cellStyle name="40% - Accent1 4 2 2 2 2 2 3 2 2" xfId="11600"/>
    <cellStyle name="40% - Accent1 4 2 2 2 2 2 3 2 3" xfId="11601"/>
    <cellStyle name="40% - Accent1 4 2 2 2 2 2 3 3" xfId="11602"/>
    <cellStyle name="40% - Accent1 4 2 2 2 2 2 3 3 2" xfId="11603"/>
    <cellStyle name="40% - Accent1 4 2 2 2 2 2 3 3 3" xfId="11604"/>
    <cellStyle name="40% - Accent1 4 2 2 2 2 2 3 4" xfId="11605"/>
    <cellStyle name="40% - Accent1 4 2 2 2 2 2 3 4 2" xfId="11606"/>
    <cellStyle name="40% - Accent1 4 2 2 2 2 2 3 5" xfId="11607"/>
    <cellStyle name="40% - Accent1 4 2 2 2 2 2 3 6" xfId="11608"/>
    <cellStyle name="40% - Accent1 4 2 2 2 2 2 4" xfId="11609"/>
    <cellStyle name="40% - Accent1 4 2 2 2 2 2 4 2" xfId="11610"/>
    <cellStyle name="40% - Accent1 4 2 2 2 2 2 4 2 2" xfId="11611"/>
    <cellStyle name="40% - Accent1 4 2 2 2 2 2 4 2 3" xfId="11612"/>
    <cellStyle name="40% - Accent1 4 2 2 2 2 2 4 3" xfId="11613"/>
    <cellStyle name="40% - Accent1 4 2 2 2 2 2 4 3 2" xfId="11614"/>
    <cellStyle name="40% - Accent1 4 2 2 2 2 2 4 4" xfId="11615"/>
    <cellStyle name="40% - Accent1 4 2 2 2 2 2 4 5" xfId="11616"/>
    <cellStyle name="40% - Accent1 4 2 2 2 2 2 5" xfId="11617"/>
    <cellStyle name="40% - Accent1 4 2 2 2 2 2 5 2" xfId="11618"/>
    <cellStyle name="40% - Accent1 4 2 2 2 2 2 5 3" xfId="11619"/>
    <cellStyle name="40% - Accent1 4 2 2 2 2 2 6" xfId="11620"/>
    <cellStyle name="40% - Accent1 4 2 2 2 2 2 6 2" xfId="11621"/>
    <cellStyle name="40% - Accent1 4 2 2 2 2 2 6 3" xfId="11622"/>
    <cellStyle name="40% - Accent1 4 2 2 2 2 2 7" xfId="11623"/>
    <cellStyle name="40% - Accent1 4 2 2 2 2 2 7 2" xfId="11624"/>
    <cellStyle name="40% - Accent1 4 2 2 2 2 2 8" xfId="11625"/>
    <cellStyle name="40% - Accent1 4 2 2 2 2 2 9" xfId="11626"/>
    <cellStyle name="40% - Accent1 4 2 2 2 2 3" xfId="11627"/>
    <cellStyle name="40% - Accent1 4 2 2 2 2 3 2" xfId="11628"/>
    <cellStyle name="40% - Accent1 4 2 2 2 2 3 2 2" xfId="11629"/>
    <cellStyle name="40% - Accent1 4 2 2 2 2 3 2 3" xfId="11630"/>
    <cellStyle name="40% - Accent1 4 2 2 2 2 3 3" xfId="11631"/>
    <cellStyle name="40% - Accent1 4 2 2 2 2 3 3 2" xfId="11632"/>
    <cellStyle name="40% - Accent1 4 2 2 2 2 3 3 3" xfId="11633"/>
    <cellStyle name="40% - Accent1 4 2 2 2 2 3 4" xfId="11634"/>
    <cellStyle name="40% - Accent1 4 2 2 2 2 3 4 2" xfId="11635"/>
    <cellStyle name="40% - Accent1 4 2 2 2 2 3 5" xfId="11636"/>
    <cellStyle name="40% - Accent1 4 2 2 2 2 3 6" xfId="11637"/>
    <cellStyle name="40% - Accent1 4 2 2 2 2 4" xfId="11638"/>
    <cellStyle name="40% - Accent1 4 2 2 2 2 4 2" xfId="11639"/>
    <cellStyle name="40% - Accent1 4 2 2 2 2 4 2 2" xfId="11640"/>
    <cellStyle name="40% - Accent1 4 2 2 2 2 4 2 3" xfId="11641"/>
    <cellStyle name="40% - Accent1 4 2 2 2 2 4 3" xfId="11642"/>
    <cellStyle name="40% - Accent1 4 2 2 2 2 4 3 2" xfId="11643"/>
    <cellStyle name="40% - Accent1 4 2 2 2 2 4 3 3" xfId="11644"/>
    <cellStyle name="40% - Accent1 4 2 2 2 2 4 4" xfId="11645"/>
    <cellStyle name="40% - Accent1 4 2 2 2 2 4 4 2" xfId="11646"/>
    <cellStyle name="40% - Accent1 4 2 2 2 2 4 5" xfId="11647"/>
    <cellStyle name="40% - Accent1 4 2 2 2 2 4 6" xfId="11648"/>
    <cellStyle name="40% - Accent1 4 2 2 2 2 5" xfId="11649"/>
    <cellStyle name="40% - Accent1 4 2 2 2 2 5 2" xfId="11650"/>
    <cellStyle name="40% - Accent1 4 2 2 2 2 5 2 2" xfId="11651"/>
    <cellStyle name="40% - Accent1 4 2 2 2 2 5 2 3" xfId="11652"/>
    <cellStyle name="40% - Accent1 4 2 2 2 2 5 3" xfId="11653"/>
    <cellStyle name="40% - Accent1 4 2 2 2 2 5 3 2" xfId="11654"/>
    <cellStyle name="40% - Accent1 4 2 2 2 2 5 4" xfId="11655"/>
    <cellStyle name="40% - Accent1 4 2 2 2 2 5 5" xfId="11656"/>
    <cellStyle name="40% - Accent1 4 2 2 2 2 6" xfId="11657"/>
    <cellStyle name="40% - Accent1 4 2 2 2 2 6 2" xfId="11658"/>
    <cellStyle name="40% - Accent1 4 2 2 2 2 6 3" xfId="11659"/>
    <cellStyle name="40% - Accent1 4 2 2 2 2 7" xfId="11660"/>
    <cellStyle name="40% - Accent1 4 2 2 2 2 7 2" xfId="11661"/>
    <cellStyle name="40% - Accent1 4 2 2 2 2 7 3" xfId="11662"/>
    <cellStyle name="40% - Accent1 4 2 2 2 2 8" xfId="11663"/>
    <cellStyle name="40% - Accent1 4 2 2 2 2 8 2" xfId="11664"/>
    <cellStyle name="40% - Accent1 4 2 2 2 2 9" xfId="11665"/>
    <cellStyle name="40% - Accent1 4 2 2 2 3" xfId="11666"/>
    <cellStyle name="40% - Accent1 4 2 2 2 3 2" xfId="11667"/>
    <cellStyle name="40% - Accent1 4 2 2 2 3 2 2" xfId="11668"/>
    <cellStyle name="40% - Accent1 4 2 2 2 3 2 2 2" xfId="11669"/>
    <cellStyle name="40% - Accent1 4 2 2 2 3 2 2 3" xfId="11670"/>
    <cellStyle name="40% - Accent1 4 2 2 2 3 2 3" xfId="11671"/>
    <cellStyle name="40% - Accent1 4 2 2 2 3 2 3 2" xfId="11672"/>
    <cellStyle name="40% - Accent1 4 2 2 2 3 2 3 3" xfId="11673"/>
    <cellStyle name="40% - Accent1 4 2 2 2 3 2 4" xfId="11674"/>
    <cellStyle name="40% - Accent1 4 2 2 2 3 2 4 2" xfId="11675"/>
    <cellStyle name="40% - Accent1 4 2 2 2 3 2 5" xfId="11676"/>
    <cellStyle name="40% - Accent1 4 2 2 2 3 2 6" xfId="11677"/>
    <cellStyle name="40% - Accent1 4 2 2 2 3 3" xfId="11678"/>
    <cellStyle name="40% - Accent1 4 2 2 2 3 3 2" xfId="11679"/>
    <cellStyle name="40% - Accent1 4 2 2 2 3 3 2 2" xfId="11680"/>
    <cellStyle name="40% - Accent1 4 2 2 2 3 3 2 3" xfId="11681"/>
    <cellStyle name="40% - Accent1 4 2 2 2 3 3 3" xfId="11682"/>
    <cellStyle name="40% - Accent1 4 2 2 2 3 3 3 2" xfId="11683"/>
    <cellStyle name="40% - Accent1 4 2 2 2 3 3 3 3" xfId="11684"/>
    <cellStyle name="40% - Accent1 4 2 2 2 3 3 4" xfId="11685"/>
    <cellStyle name="40% - Accent1 4 2 2 2 3 3 4 2" xfId="11686"/>
    <cellStyle name="40% - Accent1 4 2 2 2 3 3 5" xfId="11687"/>
    <cellStyle name="40% - Accent1 4 2 2 2 3 3 6" xfId="11688"/>
    <cellStyle name="40% - Accent1 4 2 2 2 3 4" xfId="11689"/>
    <cellStyle name="40% - Accent1 4 2 2 2 3 4 2" xfId="11690"/>
    <cellStyle name="40% - Accent1 4 2 2 2 3 4 2 2" xfId="11691"/>
    <cellStyle name="40% - Accent1 4 2 2 2 3 4 2 3" xfId="11692"/>
    <cellStyle name="40% - Accent1 4 2 2 2 3 4 3" xfId="11693"/>
    <cellStyle name="40% - Accent1 4 2 2 2 3 4 3 2" xfId="11694"/>
    <cellStyle name="40% - Accent1 4 2 2 2 3 4 4" xfId="11695"/>
    <cellStyle name="40% - Accent1 4 2 2 2 3 4 5" xfId="11696"/>
    <cellStyle name="40% - Accent1 4 2 2 2 3 5" xfId="11697"/>
    <cellStyle name="40% - Accent1 4 2 2 2 3 5 2" xfId="11698"/>
    <cellStyle name="40% - Accent1 4 2 2 2 3 5 3" xfId="11699"/>
    <cellStyle name="40% - Accent1 4 2 2 2 3 6" xfId="11700"/>
    <cellStyle name="40% - Accent1 4 2 2 2 3 6 2" xfId="11701"/>
    <cellStyle name="40% - Accent1 4 2 2 2 3 6 3" xfId="11702"/>
    <cellStyle name="40% - Accent1 4 2 2 2 3 7" xfId="11703"/>
    <cellStyle name="40% - Accent1 4 2 2 2 3 7 2" xfId="11704"/>
    <cellStyle name="40% - Accent1 4 2 2 2 3 8" xfId="11705"/>
    <cellStyle name="40% - Accent1 4 2 2 2 3 9" xfId="11706"/>
    <cellStyle name="40% - Accent1 4 2 2 2 4" xfId="11707"/>
    <cellStyle name="40% - Accent1 4 2 2 2 4 2" xfId="11708"/>
    <cellStyle name="40% - Accent1 4 2 2 2 4 2 2" xfId="11709"/>
    <cellStyle name="40% - Accent1 4 2 2 2 4 2 2 2" xfId="11710"/>
    <cellStyle name="40% - Accent1 4 2 2 2 4 2 2 3" xfId="11711"/>
    <cellStyle name="40% - Accent1 4 2 2 2 4 2 3" xfId="11712"/>
    <cellStyle name="40% - Accent1 4 2 2 2 4 2 3 2" xfId="11713"/>
    <cellStyle name="40% - Accent1 4 2 2 2 4 2 3 3" xfId="11714"/>
    <cellStyle name="40% - Accent1 4 2 2 2 4 2 4" xfId="11715"/>
    <cellStyle name="40% - Accent1 4 2 2 2 4 2 4 2" xfId="11716"/>
    <cellStyle name="40% - Accent1 4 2 2 2 4 2 5" xfId="11717"/>
    <cellStyle name="40% - Accent1 4 2 2 2 4 2 6" xfId="11718"/>
    <cellStyle name="40% - Accent1 4 2 2 2 4 3" xfId="11719"/>
    <cellStyle name="40% - Accent1 4 2 2 2 4 3 2" xfId="11720"/>
    <cellStyle name="40% - Accent1 4 2 2 2 4 3 2 2" xfId="11721"/>
    <cellStyle name="40% - Accent1 4 2 2 2 4 3 2 3" xfId="11722"/>
    <cellStyle name="40% - Accent1 4 2 2 2 4 3 3" xfId="11723"/>
    <cellStyle name="40% - Accent1 4 2 2 2 4 3 3 2" xfId="11724"/>
    <cellStyle name="40% - Accent1 4 2 2 2 4 3 3 3" xfId="11725"/>
    <cellStyle name="40% - Accent1 4 2 2 2 4 3 4" xfId="11726"/>
    <cellStyle name="40% - Accent1 4 2 2 2 4 3 4 2" xfId="11727"/>
    <cellStyle name="40% - Accent1 4 2 2 2 4 3 5" xfId="11728"/>
    <cellStyle name="40% - Accent1 4 2 2 2 4 3 6" xfId="11729"/>
    <cellStyle name="40% - Accent1 4 2 2 2 4 4" xfId="11730"/>
    <cellStyle name="40% - Accent1 4 2 2 2 4 4 2" xfId="11731"/>
    <cellStyle name="40% - Accent1 4 2 2 2 4 4 2 2" xfId="11732"/>
    <cellStyle name="40% - Accent1 4 2 2 2 4 4 2 3" xfId="11733"/>
    <cellStyle name="40% - Accent1 4 2 2 2 4 4 3" xfId="11734"/>
    <cellStyle name="40% - Accent1 4 2 2 2 4 4 3 2" xfId="11735"/>
    <cellStyle name="40% - Accent1 4 2 2 2 4 4 4" xfId="11736"/>
    <cellStyle name="40% - Accent1 4 2 2 2 4 4 5" xfId="11737"/>
    <cellStyle name="40% - Accent1 4 2 2 2 4 5" xfId="11738"/>
    <cellStyle name="40% - Accent1 4 2 2 2 4 5 2" xfId="11739"/>
    <cellStyle name="40% - Accent1 4 2 2 2 4 5 3" xfId="11740"/>
    <cellStyle name="40% - Accent1 4 2 2 2 4 6" xfId="11741"/>
    <cellStyle name="40% - Accent1 4 2 2 2 4 6 2" xfId="11742"/>
    <cellStyle name="40% - Accent1 4 2 2 2 4 6 3" xfId="11743"/>
    <cellStyle name="40% - Accent1 4 2 2 2 4 7" xfId="11744"/>
    <cellStyle name="40% - Accent1 4 2 2 2 4 7 2" xfId="11745"/>
    <cellStyle name="40% - Accent1 4 2 2 2 4 8" xfId="11746"/>
    <cellStyle name="40% - Accent1 4 2 2 2 4 9" xfId="11747"/>
    <cellStyle name="40% - Accent1 4 2 2 2 5" xfId="11748"/>
    <cellStyle name="40% - Accent1 4 2 2 2 5 2" xfId="11749"/>
    <cellStyle name="40% - Accent1 4 2 2 2 5 2 2" xfId="11750"/>
    <cellStyle name="40% - Accent1 4 2 2 2 5 2 3" xfId="11751"/>
    <cellStyle name="40% - Accent1 4 2 2 2 5 3" xfId="11752"/>
    <cellStyle name="40% - Accent1 4 2 2 2 5 3 2" xfId="11753"/>
    <cellStyle name="40% - Accent1 4 2 2 2 5 3 3" xfId="11754"/>
    <cellStyle name="40% - Accent1 4 2 2 2 5 4" xfId="11755"/>
    <cellStyle name="40% - Accent1 4 2 2 2 5 4 2" xfId="11756"/>
    <cellStyle name="40% - Accent1 4 2 2 2 5 5" xfId="11757"/>
    <cellStyle name="40% - Accent1 4 2 2 2 5 6" xfId="11758"/>
    <cellStyle name="40% - Accent1 4 2 2 2 6" xfId="11759"/>
    <cellStyle name="40% - Accent1 4 2 2 2 6 2" xfId="11760"/>
    <cellStyle name="40% - Accent1 4 2 2 2 6 2 2" xfId="11761"/>
    <cellStyle name="40% - Accent1 4 2 2 2 6 2 3" xfId="11762"/>
    <cellStyle name="40% - Accent1 4 2 2 2 6 3" xfId="11763"/>
    <cellStyle name="40% - Accent1 4 2 2 2 6 3 2" xfId="11764"/>
    <cellStyle name="40% - Accent1 4 2 2 2 6 3 3" xfId="11765"/>
    <cellStyle name="40% - Accent1 4 2 2 2 6 4" xfId="11766"/>
    <cellStyle name="40% - Accent1 4 2 2 2 6 4 2" xfId="11767"/>
    <cellStyle name="40% - Accent1 4 2 2 2 6 5" xfId="11768"/>
    <cellStyle name="40% - Accent1 4 2 2 2 6 6" xfId="11769"/>
    <cellStyle name="40% - Accent1 4 2 2 2 7" xfId="11770"/>
    <cellStyle name="40% - Accent1 4 2 2 2 7 2" xfId="11771"/>
    <cellStyle name="40% - Accent1 4 2 2 2 7 2 2" xfId="11772"/>
    <cellStyle name="40% - Accent1 4 2 2 2 7 2 3" xfId="11773"/>
    <cellStyle name="40% - Accent1 4 2 2 2 7 3" xfId="11774"/>
    <cellStyle name="40% - Accent1 4 2 2 2 7 3 2" xfId="11775"/>
    <cellStyle name="40% - Accent1 4 2 2 2 7 4" xfId="11776"/>
    <cellStyle name="40% - Accent1 4 2 2 2 7 5" xfId="11777"/>
    <cellStyle name="40% - Accent1 4 2 2 2 8" xfId="11778"/>
    <cellStyle name="40% - Accent1 4 2 2 2 8 2" xfId="11779"/>
    <cellStyle name="40% - Accent1 4 2 2 2 8 3" xfId="11780"/>
    <cellStyle name="40% - Accent1 4 2 2 2 9" xfId="11781"/>
    <cellStyle name="40% - Accent1 4 2 2 2 9 2" xfId="11782"/>
    <cellStyle name="40% - Accent1 4 2 2 2 9 3" xfId="11783"/>
    <cellStyle name="40% - Accent1 4 2 2 3" xfId="11784"/>
    <cellStyle name="40% - Accent1 4 2 2 3 10" xfId="11785"/>
    <cellStyle name="40% - Accent1 4 2 2 3 2" xfId="11786"/>
    <cellStyle name="40% - Accent1 4 2 2 3 2 2" xfId="11787"/>
    <cellStyle name="40% - Accent1 4 2 2 3 2 2 2" xfId="11788"/>
    <cellStyle name="40% - Accent1 4 2 2 3 2 2 2 2" xfId="11789"/>
    <cellStyle name="40% - Accent1 4 2 2 3 2 2 2 3" xfId="11790"/>
    <cellStyle name="40% - Accent1 4 2 2 3 2 2 3" xfId="11791"/>
    <cellStyle name="40% - Accent1 4 2 2 3 2 2 3 2" xfId="11792"/>
    <cellStyle name="40% - Accent1 4 2 2 3 2 2 3 3" xfId="11793"/>
    <cellStyle name="40% - Accent1 4 2 2 3 2 2 4" xfId="11794"/>
    <cellStyle name="40% - Accent1 4 2 2 3 2 2 4 2" xfId="11795"/>
    <cellStyle name="40% - Accent1 4 2 2 3 2 2 5" xfId="11796"/>
    <cellStyle name="40% - Accent1 4 2 2 3 2 2 6" xfId="11797"/>
    <cellStyle name="40% - Accent1 4 2 2 3 2 3" xfId="11798"/>
    <cellStyle name="40% - Accent1 4 2 2 3 2 3 2" xfId="11799"/>
    <cellStyle name="40% - Accent1 4 2 2 3 2 3 2 2" xfId="11800"/>
    <cellStyle name="40% - Accent1 4 2 2 3 2 3 2 3" xfId="11801"/>
    <cellStyle name="40% - Accent1 4 2 2 3 2 3 3" xfId="11802"/>
    <cellStyle name="40% - Accent1 4 2 2 3 2 3 3 2" xfId="11803"/>
    <cellStyle name="40% - Accent1 4 2 2 3 2 3 3 3" xfId="11804"/>
    <cellStyle name="40% - Accent1 4 2 2 3 2 3 4" xfId="11805"/>
    <cellStyle name="40% - Accent1 4 2 2 3 2 3 4 2" xfId="11806"/>
    <cellStyle name="40% - Accent1 4 2 2 3 2 3 5" xfId="11807"/>
    <cellStyle name="40% - Accent1 4 2 2 3 2 3 6" xfId="11808"/>
    <cellStyle name="40% - Accent1 4 2 2 3 2 4" xfId="11809"/>
    <cellStyle name="40% - Accent1 4 2 2 3 2 4 2" xfId="11810"/>
    <cellStyle name="40% - Accent1 4 2 2 3 2 4 2 2" xfId="11811"/>
    <cellStyle name="40% - Accent1 4 2 2 3 2 4 2 3" xfId="11812"/>
    <cellStyle name="40% - Accent1 4 2 2 3 2 4 3" xfId="11813"/>
    <cellStyle name="40% - Accent1 4 2 2 3 2 4 3 2" xfId="11814"/>
    <cellStyle name="40% - Accent1 4 2 2 3 2 4 4" xfId="11815"/>
    <cellStyle name="40% - Accent1 4 2 2 3 2 4 5" xfId="11816"/>
    <cellStyle name="40% - Accent1 4 2 2 3 2 5" xfId="11817"/>
    <cellStyle name="40% - Accent1 4 2 2 3 2 5 2" xfId="11818"/>
    <cellStyle name="40% - Accent1 4 2 2 3 2 5 3" xfId="11819"/>
    <cellStyle name="40% - Accent1 4 2 2 3 2 6" xfId="11820"/>
    <cellStyle name="40% - Accent1 4 2 2 3 2 6 2" xfId="11821"/>
    <cellStyle name="40% - Accent1 4 2 2 3 2 6 3" xfId="11822"/>
    <cellStyle name="40% - Accent1 4 2 2 3 2 7" xfId="11823"/>
    <cellStyle name="40% - Accent1 4 2 2 3 2 7 2" xfId="11824"/>
    <cellStyle name="40% - Accent1 4 2 2 3 2 8" xfId="11825"/>
    <cellStyle name="40% - Accent1 4 2 2 3 2 9" xfId="11826"/>
    <cellStyle name="40% - Accent1 4 2 2 3 3" xfId="11827"/>
    <cellStyle name="40% - Accent1 4 2 2 3 3 2" xfId="11828"/>
    <cellStyle name="40% - Accent1 4 2 2 3 3 2 2" xfId="11829"/>
    <cellStyle name="40% - Accent1 4 2 2 3 3 2 3" xfId="11830"/>
    <cellStyle name="40% - Accent1 4 2 2 3 3 3" xfId="11831"/>
    <cellStyle name="40% - Accent1 4 2 2 3 3 3 2" xfId="11832"/>
    <cellStyle name="40% - Accent1 4 2 2 3 3 3 3" xfId="11833"/>
    <cellStyle name="40% - Accent1 4 2 2 3 3 4" xfId="11834"/>
    <cellStyle name="40% - Accent1 4 2 2 3 3 4 2" xfId="11835"/>
    <cellStyle name="40% - Accent1 4 2 2 3 3 5" xfId="11836"/>
    <cellStyle name="40% - Accent1 4 2 2 3 3 6" xfId="11837"/>
    <cellStyle name="40% - Accent1 4 2 2 3 4" xfId="11838"/>
    <cellStyle name="40% - Accent1 4 2 2 3 4 2" xfId="11839"/>
    <cellStyle name="40% - Accent1 4 2 2 3 4 2 2" xfId="11840"/>
    <cellStyle name="40% - Accent1 4 2 2 3 4 2 3" xfId="11841"/>
    <cellStyle name="40% - Accent1 4 2 2 3 4 3" xfId="11842"/>
    <cellStyle name="40% - Accent1 4 2 2 3 4 3 2" xfId="11843"/>
    <cellStyle name="40% - Accent1 4 2 2 3 4 3 3" xfId="11844"/>
    <cellStyle name="40% - Accent1 4 2 2 3 4 4" xfId="11845"/>
    <cellStyle name="40% - Accent1 4 2 2 3 4 4 2" xfId="11846"/>
    <cellStyle name="40% - Accent1 4 2 2 3 4 5" xfId="11847"/>
    <cellStyle name="40% - Accent1 4 2 2 3 4 6" xfId="11848"/>
    <cellStyle name="40% - Accent1 4 2 2 3 5" xfId="11849"/>
    <cellStyle name="40% - Accent1 4 2 2 3 5 2" xfId="11850"/>
    <cellStyle name="40% - Accent1 4 2 2 3 5 2 2" xfId="11851"/>
    <cellStyle name="40% - Accent1 4 2 2 3 5 2 3" xfId="11852"/>
    <cellStyle name="40% - Accent1 4 2 2 3 5 3" xfId="11853"/>
    <cellStyle name="40% - Accent1 4 2 2 3 5 3 2" xfId="11854"/>
    <cellStyle name="40% - Accent1 4 2 2 3 5 4" xfId="11855"/>
    <cellStyle name="40% - Accent1 4 2 2 3 5 5" xfId="11856"/>
    <cellStyle name="40% - Accent1 4 2 2 3 6" xfId="11857"/>
    <cellStyle name="40% - Accent1 4 2 2 3 6 2" xfId="11858"/>
    <cellStyle name="40% - Accent1 4 2 2 3 6 3" xfId="11859"/>
    <cellStyle name="40% - Accent1 4 2 2 3 7" xfId="11860"/>
    <cellStyle name="40% - Accent1 4 2 2 3 7 2" xfId="11861"/>
    <cellStyle name="40% - Accent1 4 2 2 3 7 3" xfId="11862"/>
    <cellStyle name="40% - Accent1 4 2 2 3 8" xfId="11863"/>
    <cellStyle name="40% - Accent1 4 2 2 3 8 2" xfId="11864"/>
    <cellStyle name="40% - Accent1 4 2 2 3 9" xfId="11865"/>
    <cellStyle name="40% - Accent1 4 2 2 4" xfId="11866"/>
    <cellStyle name="40% - Accent1 4 2 2 4 2" xfId="11867"/>
    <cellStyle name="40% - Accent1 4 2 2 4 2 2" xfId="11868"/>
    <cellStyle name="40% - Accent1 4 2 2 4 2 2 2" xfId="11869"/>
    <cellStyle name="40% - Accent1 4 2 2 4 2 2 3" xfId="11870"/>
    <cellStyle name="40% - Accent1 4 2 2 4 2 3" xfId="11871"/>
    <cellStyle name="40% - Accent1 4 2 2 4 2 3 2" xfId="11872"/>
    <cellStyle name="40% - Accent1 4 2 2 4 2 3 3" xfId="11873"/>
    <cellStyle name="40% - Accent1 4 2 2 4 2 4" xfId="11874"/>
    <cellStyle name="40% - Accent1 4 2 2 4 2 4 2" xfId="11875"/>
    <cellStyle name="40% - Accent1 4 2 2 4 2 5" xfId="11876"/>
    <cellStyle name="40% - Accent1 4 2 2 4 2 6" xfId="11877"/>
    <cellStyle name="40% - Accent1 4 2 2 4 3" xfId="11878"/>
    <cellStyle name="40% - Accent1 4 2 2 4 3 2" xfId="11879"/>
    <cellStyle name="40% - Accent1 4 2 2 4 3 2 2" xfId="11880"/>
    <cellStyle name="40% - Accent1 4 2 2 4 3 2 3" xfId="11881"/>
    <cellStyle name="40% - Accent1 4 2 2 4 3 3" xfId="11882"/>
    <cellStyle name="40% - Accent1 4 2 2 4 3 3 2" xfId="11883"/>
    <cellStyle name="40% - Accent1 4 2 2 4 3 3 3" xfId="11884"/>
    <cellStyle name="40% - Accent1 4 2 2 4 3 4" xfId="11885"/>
    <cellStyle name="40% - Accent1 4 2 2 4 3 4 2" xfId="11886"/>
    <cellStyle name="40% - Accent1 4 2 2 4 3 5" xfId="11887"/>
    <cellStyle name="40% - Accent1 4 2 2 4 3 6" xfId="11888"/>
    <cellStyle name="40% - Accent1 4 2 2 4 4" xfId="11889"/>
    <cellStyle name="40% - Accent1 4 2 2 4 4 2" xfId="11890"/>
    <cellStyle name="40% - Accent1 4 2 2 4 4 2 2" xfId="11891"/>
    <cellStyle name="40% - Accent1 4 2 2 4 4 2 3" xfId="11892"/>
    <cellStyle name="40% - Accent1 4 2 2 4 4 3" xfId="11893"/>
    <cellStyle name="40% - Accent1 4 2 2 4 4 3 2" xfId="11894"/>
    <cellStyle name="40% - Accent1 4 2 2 4 4 4" xfId="11895"/>
    <cellStyle name="40% - Accent1 4 2 2 4 4 5" xfId="11896"/>
    <cellStyle name="40% - Accent1 4 2 2 4 5" xfId="11897"/>
    <cellStyle name="40% - Accent1 4 2 2 4 5 2" xfId="11898"/>
    <cellStyle name="40% - Accent1 4 2 2 4 5 3" xfId="11899"/>
    <cellStyle name="40% - Accent1 4 2 2 4 6" xfId="11900"/>
    <cellStyle name="40% - Accent1 4 2 2 4 6 2" xfId="11901"/>
    <cellStyle name="40% - Accent1 4 2 2 4 6 3" xfId="11902"/>
    <cellStyle name="40% - Accent1 4 2 2 4 7" xfId="11903"/>
    <cellStyle name="40% - Accent1 4 2 2 4 7 2" xfId="11904"/>
    <cellStyle name="40% - Accent1 4 2 2 4 8" xfId="11905"/>
    <cellStyle name="40% - Accent1 4 2 2 4 9" xfId="11906"/>
    <cellStyle name="40% - Accent1 4 2 2 5" xfId="11907"/>
    <cellStyle name="40% - Accent1 4 2 2 5 2" xfId="11908"/>
    <cellStyle name="40% - Accent1 4 2 2 5 2 2" xfId="11909"/>
    <cellStyle name="40% - Accent1 4 2 2 5 2 2 2" xfId="11910"/>
    <cellStyle name="40% - Accent1 4 2 2 5 2 2 3" xfId="11911"/>
    <cellStyle name="40% - Accent1 4 2 2 5 2 3" xfId="11912"/>
    <cellStyle name="40% - Accent1 4 2 2 5 2 3 2" xfId="11913"/>
    <cellStyle name="40% - Accent1 4 2 2 5 2 3 3" xfId="11914"/>
    <cellStyle name="40% - Accent1 4 2 2 5 2 4" xfId="11915"/>
    <cellStyle name="40% - Accent1 4 2 2 5 2 4 2" xfId="11916"/>
    <cellStyle name="40% - Accent1 4 2 2 5 2 5" xfId="11917"/>
    <cellStyle name="40% - Accent1 4 2 2 5 2 6" xfId="11918"/>
    <cellStyle name="40% - Accent1 4 2 2 5 3" xfId="11919"/>
    <cellStyle name="40% - Accent1 4 2 2 5 3 2" xfId="11920"/>
    <cellStyle name="40% - Accent1 4 2 2 5 3 2 2" xfId="11921"/>
    <cellStyle name="40% - Accent1 4 2 2 5 3 2 3" xfId="11922"/>
    <cellStyle name="40% - Accent1 4 2 2 5 3 3" xfId="11923"/>
    <cellStyle name="40% - Accent1 4 2 2 5 3 3 2" xfId="11924"/>
    <cellStyle name="40% - Accent1 4 2 2 5 3 3 3" xfId="11925"/>
    <cellStyle name="40% - Accent1 4 2 2 5 3 4" xfId="11926"/>
    <cellStyle name="40% - Accent1 4 2 2 5 3 4 2" xfId="11927"/>
    <cellStyle name="40% - Accent1 4 2 2 5 3 5" xfId="11928"/>
    <cellStyle name="40% - Accent1 4 2 2 5 3 6" xfId="11929"/>
    <cellStyle name="40% - Accent1 4 2 2 5 4" xfId="11930"/>
    <cellStyle name="40% - Accent1 4 2 2 5 4 2" xfId="11931"/>
    <cellStyle name="40% - Accent1 4 2 2 5 4 2 2" xfId="11932"/>
    <cellStyle name="40% - Accent1 4 2 2 5 4 2 3" xfId="11933"/>
    <cellStyle name="40% - Accent1 4 2 2 5 4 3" xfId="11934"/>
    <cellStyle name="40% - Accent1 4 2 2 5 4 3 2" xfId="11935"/>
    <cellStyle name="40% - Accent1 4 2 2 5 4 4" xfId="11936"/>
    <cellStyle name="40% - Accent1 4 2 2 5 4 5" xfId="11937"/>
    <cellStyle name="40% - Accent1 4 2 2 5 5" xfId="11938"/>
    <cellStyle name="40% - Accent1 4 2 2 5 5 2" xfId="11939"/>
    <cellStyle name="40% - Accent1 4 2 2 5 5 3" xfId="11940"/>
    <cellStyle name="40% - Accent1 4 2 2 5 6" xfId="11941"/>
    <cellStyle name="40% - Accent1 4 2 2 5 6 2" xfId="11942"/>
    <cellStyle name="40% - Accent1 4 2 2 5 6 3" xfId="11943"/>
    <cellStyle name="40% - Accent1 4 2 2 5 7" xfId="11944"/>
    <cellStyle name="40% - Accent1 4 2 2 5 7 2" xfId="11945"/>
    <cellStyle name="40% - Accent1 4 2 2 5 8" xfId="11946"/>
    <cellStyle name="40% - Accent1 4 2 2 5 9" xfId="11947"/>
    <cellStyle name="40% - Accent1 4 2 2 6" xfId="11948"/>
    <cellStyle name="40% - Accent1 4 2 2 6 2" xfId="11949"/>
    <cellStyle name="40% - Accent1 4 2 2 6 2 2" xfId="11950"/>
    <cellStyle name="40% - Accent1 4 2 2 6 2 3" xfId="11951"/>
    <cellStyle name="40% - Accent1 4 2 2 6 3" xfId="11952"/>
    <cellStyle name="40% - Accent1 4 2 2 6 3 2" xfId="11953"/>
    <cellStyle name="40% - Accent1 4 2 2 6 3 3" xfId="11954"/>
    <cellStyle name="40% - Accent1 4 2 2 6 4" xfId="11955"/>
    <cellStyle name="40% - Accent1 4 2 2 6 4 2" xfId="11956"/>
    <cellStyle name="40% - Accent1 4 2 2 6 5" xfId="11957"/>
    <cellStyle name="40% - Accent1 4 2 2 6 6" xfId="11958"/>
    <cellStyle name="40% - Accent1 4 2 2 7" xfId="11959"/>
    <cellStyle name="40% - Accent1 4 2 2 7 2" xfId="11960"/>
    <cellStyle name="40% - Accent1 4 2 2 7 2 2" xfId="11961"/>
    <cellStyle name="40% - Accent1 4 2 2 7 2 3" xfId="11962"/>
    <cellStyle name="40% - Accent1 4 2 2 7 3" xfId="11963"/>
    <cellStyle name="40% - Accent1 4 2 2 7 3 2" xfId="11964"/>
    <cellStyle name="40% - Accent1 4 2 2 7 3 3" xfId="11965"/>
    <cellStyle name="40% - Accent1 4 2 2 7 4" xfId="11966"/>
    <cellStyle name="40% - Accent1 4 2 2 7 4 2" xfId="11967"/>
    <cellStyle name="40% - Accent1 4 2 2 7 5" xfId="11968"/>
    <cellStyle name="40% - Accent1 4 2 2 7 6" xfId="11969"/>
    <cellStyle name="40% - Accent1 4 2 2 8" xfId="11970"/>
    <cellStyle name="40% - Accent1 4 2 2 8 2" xfId="11971"/>
    <cellStyle name="40% - Accent1 4 2 2 8 2 2" xfId="11972"/>
    <cellStyle name="40% - Accent1 4 2 2 8 2 3" xfId="11973"/>
    <cellStyle name="40% - Accent1 4 2 2 8 3" xfId="11974"/>
    <cellStyle name="40% - Accent1 4 2 2 8 3 2" xfId="11975"/>
    <cellStyle name="40% - Accent1 4 2 2 8 4" xfId="11976"/>
    <cellStyle name="40% - Accent1 4 2 2 8 5" xfId="11977"/>
    <cellStyle name="40% - Accent1 4 2 2 9" xfId="11978"/>
    <cellStyle name="40% - Accent1 4 2 2 9 2" xfId="11979"/>
    <cellStyle name="40% - Accent1 4 2 2 9 3" xfId="11980"/>
    <cellStyle name="40% - Accent1 4 2 3" xfId="11981"/>
    <cellStyle name="40% - Accent1 4 2 3 10" xfId="11982"/>
    <cellStyle name="40% - Accent1 4 2 3 10 2" xfId="11983"/>
    <cellStyle name="40% - Accent1 4 2 3 11" xfId="11984"/>
    <cellStyle name="40% - Accent1 4 2 3 12" xfId="11985"/>
    <cellStyle name="40% - Accent1 4 2 3 2" xfId="11986"/>
    <cellStyle name="40% - Accent1 4 2 3 2 10" xfId="11987"/>
    <cellStyle name="40% - Accent1 4 2 3 2 2" xfId="11988"/>
    <cellStyle name="40% - Accent1 4 2 3 2 2 2" xfId="11989"/>
    <cellStyle name="40% - Accent1 4 2 3 2 2 2 2" xfId="11990"/>
    <cellStyle name="40% - Accent1 4 2 3 2 2 2 2 2" xfId="11991"/>
    <cellStyle name="40% - Accent1 4 2 3 2 2 2 2 3" xfId="11992"/>
    <cellStyle name="40% - Accent1 4 2 3 2 2 2 3" xfId="11993"/>
    <cellStyle name="40% - Accent1 4 2 3 2 2 2 3 2" xfId="11994"/>
    <cellStyle name="40% - Accent1 4 2 3 2 2 2 3 3" xfId="11995"/>
    <cellStyle name="40% - Accent1 4 2 3 2 2 2 4" xfId="11996"/>
    <cellStyle name="40% - Accent1 4 2 3 2 2 2 4 2" xfId="11997"/>
    <cellStyle name="40% - Accent1 4 2 3 2 2 2 5" xfId="11998"/>
    <cellStyle name="40% - Accent1 4 2 3 2 2 2 6" xfId="11999"/>
    <cellStyle name="40% - Accent1 4 2 3 2 2 3" xfId="12000"/>
    <cellStyle name="40% - Accent1 4 2 3 2 2 3 2" xfId="12001"/>
    <cellStyle name="40% - Accent1 4 2 3 2 2 3 2 2" xfId="12002"/>
    <cellStyle name="40% - Accent1 4 2 3 2 2 3 2 3" xfId="12003"/>
    <cellStyle name="40% - Accent1 4 2 3 2 2 3 3" xfId="12004"/>
    <cellStyle name="40% - Accent1 4 2 3 2 2 3 3 2" xfId="12005"/>
    <cellStyle name="40% - Accent1 4 2 3 2 2 3 3 3" xfId="12006"/>
    <cellStyle name="40% - Accent1 4 2 3 2 2 3 4" xfId="12007"/>
    <cellStyle name="40% - Accent1 4 2 3 2 2 3 4 2" xfId="12008"/>
    <cellStyle name="40% - Accent1 4 2 3 2 2 3 5" xfId="12009"/>
    <cellStyle name="40% - Accent1 4 2 3 2 2 3 6" xfId="12010"/>
    <cellStyle name="40% - Accent1 4 2 3 2 2 4" xfId="12011"/>
    <cellStyle name="40% - Accent1 4 2 3 2 2 4 2" xfId="12012"/>
    <cellStyle name="40% - Accent1 4 2 3 2 2 4 2 2" xfId="12013"/>
    <cellStyle name="40% - Accent1 4 2 3 2 2 4 2 3" xfId="12014"/>
    <cellStyle name="40% - Accent1 4 2 3 2 2 4 3" xfId="12015"/>
    <cellStyle name="40% - Accent1 4 2 3 2 2 4 3 2" xfId="12016"/>
    <cellStyle name="40% - Accent1 4 2 3 2 2 4 4" xfId="12017"/>
    <cellStyle name="40% - Accent1 4 2 3 2 2 4 5" xfId="12018"/>
    <cellStyle name="40% - Accent1 4 2 3 2 2 5" xfId="12019"/>
    <cellStyle name="40% - Accent1 4 2 3 2 2 5 2" xfId="12020"/>
    <cellStyle name="40% - Accent1 4 2 3 2 2 5 3" xfId="12021"/>
    <cellStyle name="40% - Accent1 4 2 3 2 2 6" xfId="12022"/>
    <cellStyle name="40% - Accent1 4 2 3 2 2 6 2" xfId="12023"/>
    <cellStyle name="40% - Accent1 4 2 3 2 2 6 3" xfId="12024"/>
    <cellStyle name="40% - Accent1 4 2 3 2 2 7" xfId="12025"/>
    <cellStyle name="40% - Accent1 4 2 3 2 2 7 2" xfId="12026"/>
    <cellStyle name="40% - Accent1 4 2 3 2 2 8" xfId="12027"/>
    <cellStyle name="40% - Accent1 4 2 3 2 2 9" xfId="12028"/>
    <cellStyle name="40% - Accent1 4 2 3 2 3" xfId="12029"/>
    <cellStyle name="40% - Accent1 4 2 3 2 3 2" xfId="12030"/>
    <cellStyle name="40% - Accent1 4 2 3 2 3 2 2" xfId="12031"/>
    <cellStyle name="40% - Accent1 4 2 3 2 3 2 3" xfId="12032"/>
    <cellStyle name="40% - Accent1 4 2 3 2 3 3" xfId="12033"/>
    <cellStyle name="40% - Accent1 4 2 3 2 3 3 2" xfId="12034"/>
    <cellStyle name="40% - Accent1 4 2 3 2 3 3 3" xfId="12035"/>
    <cellStyle name="40% - Accent1 4 2 3 2 3 4" xfId="12036"/>
    <cellStyle name="40% - Accent1 4 2 3 2 3 4 2" xfId="12037"/>
    <cellStyle name="40% - Accent1 4 2 3 2 3 5" xfId="12038"/>
    <cellStyle name="40% - Accent1 4 2 3 2 3 6" xfId="12039"/>
    <cellStyle name="40% - Accent1 4 2 3 2 4" xfId="12040"/>
    <cellStyle name="40% - Accent1 4 2 3 2 4 2" xfId="12041"/>
    <cellStyle name="40% - Accent1 4 2 3 2 4 2 2" xfId="12042"/>
    <cellStyle name="40% - Accent1 4 2 3 2 4 2 3" xfId="12043"/>
    <cellStyle name="40% - Accent1 4 2 3 2 4 3" xfId="12044"/>
    <cellStyle name="40% - Accent1 4 2 3 2 4 3 2" xfId="12045"/>
    <cellStyle name="40% - Accent1 4 2 3 2 4 3 3" xfId="12046"/>
    <cellStyle name="40% - Accent1 4 2 3 2 4 4" xfId="12047"/>
    <cellStyle name="40% - Accent1 4 2 3 2 4 4 2" xfId="12048"/>
    <cellStyle name="40% - Accent1 4 2 3 2 4 5" xfId="12049"/>
    <cellStyle name="40% - Accent1 4 2 3 2 4 6" xfId="12050"/>
    <cellStyle name="40% - Accent1 4 2 3 2 5" xfId="12051"/>
    <cellStyle name="40% - Accent1 4 2 3 2 5 2" xfId="12052"/>
    <cellStyle name="40% - Accent1 4 2 3 2 5 2 2" xfId="12053"/>
    <cellStyle name="40% - Accent1 4 2 3 2 5 2 3" xfId="12054"/>
    <cellStyle name="40% - Accent1 4 2 3 2 5 3" xfId="12055"/>
    <cellStyle name="40% - Accent1 4 2 3 2 5 3 2" xfId="12056"/>
    <cellStyle name="40% - Accent1 4 2 3 2 5 4" xfId="12057"/>
    <cellStyle name="40% - Accent1 4 2 3 2 5 5" xfId="12058"/>
    <cellStyle name="40% - Accent1 4 2 3 2 6" xfId="12059"/>
    <cellStyle name="40% - Accent1 4 2 3 2 6 2" xfId="12060"/>
    <cellStyle name="40% - Accent1 4 2 3 2 6 3" xfId="12061"/>
    <cellStyle name="40% - Accent1 4 2 3 2 7" xfId="12062"/>
    <cellStyle name="40% - Accent1 4 2 3 2 7 2" xfId="12063"/>
    <cellStyle name="40% - Accent1 4 2 3 2 7 3" xfId="12064"/>
    <cellStyle name="40% - Accent1 4 2 3 2 8" xfId="12065"/>
    <cellStyle name="40% - Accent1 4 2 3 2 8 2" xfId="12066"/>
    <cellStyle name="40% - Accent1 4 2 3 2 9" xfId="12067"/>
    <cellStyle name="40% - Accent1 4 2 3 3" xfId="12068"/>
    <cellStyle name="40% - Accent1 4 2 3 3 2" xfId="12069"/>
    <cellStyle name="40% - Accent1 4 2 3 3 2 2" xfId="12070"/>
    <cellStyle name="40% - Accent1 4 2 3 3 2 2 2" xfId="12071"/>
    <cellStyle name="40% - Accent1 4 2 3 3 2 2 3" xfId="12072"/>
    <cellStyle name="40% - Accent1 4 2 3 3 2 3" xfId="12073"/>
    <cellStyle name="40% - Accent1 4 2 3 3 2 3 2" xfId="12074"/>
    <cellStyle name="40% - Accent1 4 2 3 3 2 3 3" xfId="12075"/>
    <cellStyle name="40% - Accent1 4 2 3 3 2 4" xfId="12076"/>
    <cellStyle name="40% - Accent1 4 2 3 3 2 4 2" xfId="12077"/>
    <cellStyle name="40% - Accent1 4 2 3 3 2 5" xfId="12078"/>
    <cellStyle name="40% - Accent1 4 2 3 3 2 6" xfId="12079"/>
    <cellStyle name="40% - Accent1 4 2 3 3 3" xfId="12080"/>
    <cellStyle name="40% - Accent1 4 2 3 3 3 2" xfId="12081"/>
    <cellStyle name="40% - Accent1 4 2 3 3 3 2 2" xfId="12082"/>
    <cellStyle name="40% - Accent1 4 2 3 3 3 2 3" xfId="12083"/>
    <cellStyle name="40% - Accent1 4 2 3 3 3 3" xfId="12084"/>
    <cellStyle name="40% - Accent1 4 2 3 3 3 3 2" xfId="12085"/>
    <cellStyle name="40% - Accent1 4 2 3 3 3 3 3" xfId="12086"/>
    <cellStyle name="40% - Accent1 4 2 3 3 3 4" xfId="12087"/>
    <cellStyle name="40% - Accent1 4 2 3 3 3 4 2" xfId="12088"/>
    <cellStyle name="40% - Accent1 4 2 3 3 3 5" xfId="12089"/>
    <cellStyle name="40% - Accent1 4 2 3 3 3 6" xfId="12090"/>
    <cellStyle name="40% - Accent1 4 2 3 3 4" xfId="12091"/>
    <cellStyle name="40% - Accent1 4 2 3 3 4 2" xfId="12092"/>
    <cellStyle name="40% - Accent1 4 2 3 3 4 2 2" xfId="12093"/>
    <cellStyle name="40% - Accent1 4 2 3 3 4 2 3" xfId="12094"/>
    <cellStyle name="40% - Accent1 4 2 3 3 4 3" xfId="12095"/>
    <cellStyle name="40% - Accent1 4 2 3 3 4 3 2" xfId="12096"/>
    <cellStyle name="40% - Accent1 4 2 3 3 4 4" xfId="12097"/>
    <cellStyle name="40% - Accent1 4 2 3 3 4 5" xfId="12098"/>
    <cellStyle name="40% - Accent1 4 2 3 3 5" xfId="12099"/>
    <cellStyle name="40% - Accent1 4 2 3 3 5 2" xfId="12100"/>
    <cellStyle name="40% - Accent1 4 2 3 3 5 3" xfId="12101"/>
    <cellStyle name="40% - Accent1 4 2 3 3 6" xfId="12102"/>
    <cellStyle name="40% - Accent1 4 2 3 3 6 2" xfId="12103"/>
    <cellStyle name="40% - Accent1 4 2 3 3 6 3" xfId="12104"/>
    <cellStyle name="40% - Accent1 4 2 3 3 7" xfId="12105"/>
    <cellStyle name="40% - Accent1 4 2 3 3 7 2" xfId="12106"/>
    <cellStyle name="40% - Accent1 4 2 3 3 8" xfId="12107"/>
    <cellStyle name="40% - Accent1 4 2 3 3 9" xfId="12108"/>
    <cellStyle name="40% - Accent1 4 2 3 4" xfId="12109"/>
    <cellStyle name="40% - Accent1 4 2 3 4 2" xfId="12110"/>
    <cellStyle name="40% - Accent1 4 2 3 4 2 2" xfId="12111"/>
    <cellStyle name="40% - Accent1 4 2 3 4 2 2 2" xfId="12112"/>
    <cellStyle name="40% - Accent1 4 2 3 4 2 2 3" xfId="12113"/>
    <cellStyle name="40% - Accent1 4 2 3 4 2 3" xfId="12114"/>
    <cellStyle name="40% - Accent1 4 2 3 4 2 3 2" xfId="12115"/>
    <cellStyle name="40% - Accent1 4 2 3 4 2 3 3" xfId="12116"/>
    <cellStyle name="40% - Accent1 4 2 3 4 2 4" xfId="12117"/>
    <cellStyle name="40% - Accent1 4 2 3 4 2 4 2" xfId="12118"/>
    <cellStyle name="40% - Accent1 4 2 3 4 2 5" xfId="12119"/>
    <cellStyle name="40% - Accent1 4 2 3 4 2 6" xfId="12120"/>
    <cellStyle name="40% - Accent1 4 2 3 4 3" xfId="12121"/>
    <cellStyle name="40% - Accent1 4 2 3 4 3 2" xfId="12122"/>
    <cellStyle name="40% - Accent1 4 2 3 4 3 2 2" xfId="12123"/>
    <cellStyle name="40% - Accent1 4 2 3 4 3 2 3" xfId="12124"/>
    <cellStyle name="40% - Accent1 4 2 3 4 3 3" xfId="12125"/>
    <cellStyle name="40% - Accent1 4 2 3 4 3 3 2" xfId="12126"/>
    <cellStyle name="40% - Accent1 4 2 3 4 3 3 3" xfId="12127"/>
    <cellStyle name="40% - Accent1 4 2 3 4 3 4" xfId="12128"/>
    <cellStyle name="40% - Accent1 4 2 3 4 3 4 2" xfId="12129"/>
    <cellStyle name="40% - Accent1 4 2 3 4 3 5" xfId="12130"/>
    <cellStyle name="40% - Accent1 4 2 3 4 3 6" xfId="12131"/>
    <cellStyle name="40% - Accent1 4 2 3 4 4" xfId="12132"/>
    <cellStyle name="40% - Accent1 4 2 3 4 4 2" xfId="12133"/>
    <cellStyle name="40% - Accent1 4 2 3 4 4 2 2" xfId="12134"/>
    <cellStyle name="40% - Accent1 4 2 3 4 4 2 3" xfId="12135"/>
    <cellStyle name="40% - Accent1 4 2 3 4 4 3" xfId="12136"/>
    <cellStyle name="40% - Accent1 4 2 3 4 4 3 2" xfId="12137"/>
    <cellStyle name="40% - Accent1 4 2 3 4 4 4" xfId="12138"/>
    <cellStyle name="40% - Accent1 4 2 3 4 4 5" xfId="12139"/>
    <cellStyle name="40% - Accent1 4 2 3 4 5" xfId="12140"/>
    <cellStyle name="40% - Accent1 4 2 3 4 5 2" xfId="12141"/>
    <cellStyle name="40% - Accent1 4 2 3 4 5 3" xfId="12142"/>
    <cellStyle name="40% - Accent1 4 2 3 4 6" xfId="12143"/>
    <cellStyle name="40% - Accent1 4 2 3 4 6 2" xfId="12144"/>
    <cellStyle name="40% - Accent1 4 2 3 4 6 3" xfId="12145"/>
    <cellStyle name="40% - Accent1 4 2 3 4 7" xfId="12146"/>
    <cellStyle name="40% - Accent1 4 2 3 4 7 2" xfId="12147"/>
    <cellStyle name="40% - Accent1 4 2 3 4 8" xfId="12148"/>
    <cellStyle name="40% - Accent1 4 2 3 4 9" xfId="12149"/>
    <cellStyle name="40% - Accent1 4 2 3 5" xfId="12150"/>
    <cellStyle name="40% - Accent1 4 2 3 5 2" xfId="12151"/>
    <cellStyle name="40% - Accent1 4 2 3 5 2 2" xfId="12152"/>
    <cellStyle name="40% - Accent1 4 2 3 5 2 3" xfId="12153"/>
    <cellStyle name="40% - Accent1 4 2 3 5 3" xfId="12154"/>
    <cellStyle name="40% - Accent1 4 2 3 5 3 2" xfId="12155"/>
    <cellStyle name="40% - Accent1 4 2 3 5 3 3" xfId="12156"/>
    <cellStyle name="40% - Accent1 4 2 3 5 4" xfId="12157"/>
    <cellStyle name="40% - Accent1 4 2 3 5 4 2" xfId="12158"/>
    <cellStyle name="40% - Accent1 4 2 3 5 5" xfId="12159"/>
    <cellStyle name="40% - Accent1 4 2 3 5 6" xfId="12160"/>
    <cellStyle name="40% - Accent1 4 2 3 6" xfId="12161"/>
    <cellStyle name="40% - Accent1 4 2 3 6 2" xfId="12162"/>
    <cellStyle name="40% - Accent1 4 2 3 6 2 2" xfId="12163"/>
    <cellStyle name="40% - Accent1 4 2 3 6 2 3" xfId="12164"/>
    <cellStyle name="40% - Accent1 4 2 3 6 3" xfId="12165"/>
    <cellStyle name="40% - Accent1 4 2 3 6 3 2" xfId="12166"/>
    <cellStyle name="40% - Accent1 4 2 3 6 3 3" xfId="12167"/>
    <cellStyle name="40% - Accent1 4 2 3 6 4" xfId="12168"/>
    <cellStyle name="40% - Accent1 4 2 3 6 4 2" xfId="12169"/>
    <cellStyle name="40% - Accent1 4 2 3 6 5" xfId="12170"/>
    <cellStyle name="40% - Accent1 4 2 3 6 6" xfId="12171"/>
    <cellStyle name="40% - Accent1 4 2 3 7" xfId="12172"/>
    <cellStyle name="40% - Accent1 4 2 3 7 2" xfId="12173"/>
    <cellStyle name="40% - Accent1 4 2 3 7 2 2" xfId="12174"/>
    <cellStyle name="40% - Accent1 4 2 3 7 2 3" xfId="12175"/>
    <cellStyle name="40% - Accent1 4 2 3 7 3" xfId="12176"/>
    <cellStyle name="40% - Accent1 4 2 3 7 3 2" xfId="12177"/>
    <cellStyle name="40% - Accent1 4 2 3 7 4" xfId="12178"/>
    <cellStyle name="40% - Accent1 4 2 3 7 5" xfId="12179"/>
    <cellStyle name="40% - Accent1 4 2 3 8" xfId="12180"/>
    <cellStyle name="40% - Accent1 4 2 3 8 2" xfId="12181"/>
    <cellStyle name="40% - Accent1 4 2 3 8 3" xfId="12182"/>
    <cellStyle name="40% - Accent1 4 2 3 9" xfId="12183"/>
    <cellStyle name="40% - Accent1 4 2 3 9 2" xfId="12184"/>
    <cellStyle name="40% - Accent1 4 2 3 9 3" xfId="12185"/>
    <cellStyle name="40% - Accent1 4 2 4" xfId="12186"/>
    <cellStyle name="40% - Accent1 4 2 4 10" xfId="12187"/>
    <cellStyle name="40% - Accent1 4 2 4 2" xfId="12188"/>
    <cellStyle name="40% - Accent1 4 2 4 2 2" xfId="12189"/>
    <cellStyle name="40% - Accent1 4 2 4 2 2 2" xfId="12190"/>
    <cellStyle name="40% - Accent1 4 2 4 2 2 2 2" xfId="12191"/>
    <cellStyle name="40% - Accent1 4 2 4 2 2 2 3" xfId="12192"/>
    <cellStyle name="40% - Accent1 4 2 4 2 2 3" xfId="12193"/>
    <cellStyle name="40% - Accent1 4 2 4 2 2 3 2" xfId="12194"/>
    <cellStyle name="40% - Accent1 4 2 4 2 2 3 3" xfId="12195"/>
    <cellStyle name="40% - Accent1 4 2 4 2 2 4" xfId="12196"/>
    <cellStyle name="40% - Accent1 4 2 4 2 2 4 2" xfId="12197"/>
    <cellStyle name="40% - Accent1 4 2 4 2 2 5" xfId="12198"/>
    <cellStyle name="40% - Accent1 4 2 4 2 2 6" xfId="12199"/>
    <cellStyle name="40% - Accent1 4 2 4 2 3" xfId="12200"/>
    <cellStyle name="40% - Accent1 4 2 4 2 3 2" xfId="12201"/>
    <cellStyle name="40% - Accent1 4 2 4 2 3 2 2" xfId="12202"/>
    <cellStyle name="40% - Accent1 4 2 4 2 3 2 3" xfId="12203"/>
    <cellStyle name="40% - Accent1 4 2 4 2 3 3" xfId="12204"/>
    <cellStyle name="40% - Accent1 4 2 4 2 3 3 2" xfId="12205"/>
    <cellStyle name="40% - Accent1 4 2 4 2 3 3 3" xfId="12206"/>
    <cellStyle name="40% - Accent1 4 2 4 2 3 4" xfId="12207"/>
    <cellStyle name="40% - Accent1 4 2 4 2 3 4 2" xfId="12208"/>
    <cellStyle name="40% - Accent1 4 2 4 2 3 5" xfId="12209"/>
    <cellStyle name="40% - Accent1 4 2 4 2 3 6" xfId="12210"/>
    <cellStyle name="40% - Accent1 4 2 4 2 4" xfId="12211"/>
    <cellStyle name="40% - Accent1 4 2 4 2 4 2" xfId="12212"/>
    <cellStyle name="40% - Accent1 4 2 4 2 4 2 2" xfId="12213"/>
    <cellStyle name="40% - Accent1 4 2 4 2 4 2 3" xfId="12214"/>
    <cellStyle name="40% - Accent1 4 2 4 2 4 3" xfId="12215"/>
    <cellStyle name="40% - Accent1 4 2 4 2 4 3 2" xfId="12216"/>
    <cellStyle name="40% - Accent1 4 2 4 2 4 4" xfId="12217"/>
    <cellStyle name="40% - Accent1 4 2 4 2 4 5" xfId="12218"/>
    <cellStyle name="40% - Accent1 4 2 4 2 5" xfId="12219"/>
    <cellStyle name="40% - Accent1 4 2 4 2 5 2" xfId="12220"/>
    <cellStyle name="40% - Accent1 4 2 4 2 5 3" xfId="12221"/>
    <cellStyle name="40% - Accent1 4 2 4 2 6" xfId="12222"/>
    <cellStyle name="40% - Accent1 4 2 4 2 6 2" xfId="12223"/>
    <cellStyle name="40% - Accent1 4 2 4 2 6 3" xfId="12224"/>
    <cellStyle name="40% - Accent1 4 2 4 2 7" xfId="12225"/>
    <cellStyle name="40% - Accent1 4 2 4 2 7 2" xfId="12226"/>
    <cellStyle name="40% - Accent1 4 2 4 2 8" xfId="12227"/>
    <cellStyle name="40% - Accent1 4 2 4 2 9" xfId="12228"/>
    <cellStyle name="40% - Accent1 4 2 4 3" xfId="12229"/>
    <cellStyle name="40% - Accent1 4 2 4 3 2" xfId="12230"/>
    <cellStyle name="40% - Accent1 4 2 4 3 2 2" xfId="12231"/>
    <cellStyle name="40% - Accent1 4 2 4 3 2 3" xfId="12232"/>
    <cellStyle name="40% - Accent1 4 2 4 3 3" xfId="12233"/>
    <cellStyle name="40% - Accent1 4 2 4 3 3 2" xfId="12234"/>
    <cellStyle name="40% - Accent1 4 2 4 3 3 3" xfId="12235"/>
    <cellStyle name="40% - Accent1 4 2 4 3 4" xfId="12236"/>
    <cellStyle name="40% - Accent1 4 2 4 3 4 2" xfId="12237"/>
    <cellStyle name="40% - Accent1 4 2 4 3 5" xfId="12238"/>
    <cellStyle name="40% - Accent1 4 2 4 3 6" xfId="12239"/>
    <cellStyle name="40% - Accent1 4 2 4 4" xfId="12240"/>
    <cellStyle name="40% - Accent1 4 2 4 4 2" xfId="12241"/>
    <cellStyle name="40% - Accent1 4 2 4 4 2 2" xfId="12242"/>
    <cellStyle name="40% - Accent1 4 2 4 4 2 3" xfId="12243"/>
    <cellStyle name="40% - Accent1 4 2 4 4 3" xfId="12244"/>
    <cellStyle name="40% - Accent1 4 2 4 4 3 2" xfId="12245"/>
    <cellStyle name="40% - Accent1 4 2 4 4 3 3" xfId="12246"/>
    <cellStyle name="40% - Accent1 4 2 4 4 4" xfId="12247"/>
    <cellStyle name="40% - Accent1 4 2 4 4 4 2" xfId="12248"/>
    <cellStyle name="40% - Accent1 4 2 4 4 5" xfId="12249"/>
    <cellStyle name="40% - Accent1 4 2 4 4 6" xfId="12250"/>
    <cellStyle name="40% - Accent1 4 2 4 5" xfId="12251"/>
    <cellStyle name="40% - Accent1 4 2 4 5 2" xfId="12252"/>
    <cellStyle name="40% - Accent1 4 2 4 5 2 2" xfId="12253"/>
    <cellStyle name="40% - Accent1 4 2 4 5 2 3" xfId="12254"/>
    <cellStyle name="40% - Accent1 4 2 4 5 3" xfId="12255"/>
    <cellStyle name="40% - Accent1 4 2 4 5 3 2" xfId="12256"/>
    <cellStyle name="40% - Accent1 4 2 4 5 4" xfId="12257"/>
    <cellStyle name="40% - Accent1 4 2 4 5 5" xfId="12258"/>
    <cellStyle name="40% - Accent1 4 2 4 6" xfId="12259"/>
    <cellStyle name="40% - Accent1 4 2 4 6 2" xfId="12260"/>
    <cellStyle name="40% - Accent1 4 2 4 6 3" xfId="12261"/>
    <cellStyle name="40% - Accent1 4 2 4 7" xfId="12262"/>
    <cellStyle name="40% - Accent1 4 2 4 7 2" xfId="12263"/>
    <cellStyle name="40% - Accent1 4 2 4 7 3" xfId="12264"/>
    <cellStyle name="40% - Accent1 4 2 4 8" xfId="12265"/>
    <cellStyle name="40% - Accent1 4 2 4 8 2" xfId="12266"/>
    <cellStyle name="40% - Accent1 4 2 4 9" xfId="12267"/>
    <cellStyle name="40% - Accent1 4 2 5" xfId="12268"/>
    <cellStyle name="40% - Accent1 4 2 5 2" xfId="12269"/>
    <cellStyle name="40% - Accent1 4 2 5 2 2" xfId="12270"/>
    <cellStyle name="40% - Accent1 4 2 5 2 2 2" xfId="12271"/>
    <cellStyle name="40% - Accent1 4 2 5 2 2 3" xfId="12272"/>
    <cellStyle name="40% - Accent1 4 2 5 2 3" xfId="12273"/>
    <cellStyle name="40% - Accent1 4 2 5 2 3 2" xfId="12274"/>
    <cellStyle name="40% - Accent1 4 2 5 2 3 3" xfId="12275"/>
    <cellStyle name="40% - Accent1 4 2 5 2 4" xfId="12276"/>
    <cellStyle name="40% - Accent1 4 2 5 2 4 2" xfId="12277"/>
    <cellStyle name="40% - Accent1 4 2 5 2 5" xfId="12278"/>
    <cellStyle name="40% - Accent1 4 2 5 2 6" xfId="12279"/>
    <cellStyle name="40% - Accent1 4 2 5 3" xfId="12280"/>
    <cellStyle name="40% - Accent1 4 2 5 3 2" xfId="12281"/>
    <cellStyle name="40% - Accent1 4 2 5 3 2 2" xfId="12282"/>
    <cellStyle name="40% - Accent1 4 2 5 3 2 3" xfId="12283"/>
    <cellStyle name="40% - Accent1 4 2 5 3 3" xfId="12284"/>
    <cellStyle name="40% - Accent1 4 2 5 3 3 2" xfId="12285"/>
    <cellStyle name="40% - Accent1 4 2 5 3 3 3" xfId="12286"/>
    <cellStyle name="40% - Accent1 4 2 5 3 4" xfId="12287"/>
    <cellStyle name="40% - Accent1 4 2 5 3 4 2" xfId="12288"/>
    <cellStyle name="40% - Accent1 4 2 5 3 5" xfId="12289"/>
    <cellStyle name="40% - Accent1 4 2 5 3 6" xfId="12290"/>
    <cellStyle name="40% - Accent1 4 2 5 4" xfId="12291"/>
    <cellStyle name="40% - Accent1 4 2 5 4 2" xfId="12292"/>
    <cellStyle name="40% - Accent1 4 2 5 4 2 2" xfId="12293"/>
    <cellStyle name="40% - Accent1 4 2 5 4 2 3" xfId="12294"/>
    <cellStyle name="40% - Accent1 4 2 5 4 3" xfId="12295"/>
    <cellStyle name="40% - Accent1 4 2 5 4 3 2" xfId="12296"/>
    <cellStyle name="40% - Accent1 4 2 5 4 4" xfId="12297"/>
    <cellStyle name="40% - Accent1 4 2 5 4 5" xfId="12298"/>
    <cellStyle name="40% - Accent1 4 2 5 5" xfId="12299"/>
    <cellStyle name="40% - Accent1 4 2 5 5 2" xfId="12300"/>
    <cellStyle name="40% - Accent1 4 2 5 5 3" xfId="12301"/>
    <cellStyle name="40% - Accent1 4 2 5 6" xfId="12302"/>
    <cellStyle name="40% - Accent1 4 2 5 6 2" xfId="12303"/>
    <cellStyle name="40% - Accent1 4 2 5 6 3" xfId="12304"/>
    <cellStyle name="40% - Accent1 4 2 5 7" xfId="12305"/>
    <cellStyle name="40% - Accent1 4 2 5 7 2" xfId="12306"/>
    <cellStyle name="40% - Accent1 4 2 5 8" xfId="12307"/>
    <cellStyle name="40% - Accent1 4 2 5 9" xfId="12308"/>
    <cellStyle name="40% - Accent1 4 2 6" xfId="12309"/>
    <cellStyle name="40% - Accent1 4 2 6 2" xfId="12310"/>
    <cellStyle name="40% - Accent1 4 2 6 2 2" xfId="12311"/>
    <cellStyle name="40% - Accent1 4 2 6 2 2 2" xfId="12312"/>
    <cellStyle name="40% - Accent1 4 2 6 2 2 3" xfId="12313"/>
    <cellStyle name="40% - Accent1 4 2 6 2 3" xfId="12314"/>
    <cellStyle name="40% - Accent1 4 2 6 2 3 2" xfId="12315"/>
    <cellStyle name="40% - Accent1 4 2 6 2 3 3" xfId="12316"/>
    <cellStyle name="40% - Accent1 4 2 6 2 4" xfId="12317"/>
    <cellStyle name="40% - Accent1 4 2 6 2 4 2" xfId="12318"/>
    <cellStyle name="40% - Accent1 4 2 6 2 5" xfId="12319"/>
    <cellStyle name="40% - Accent1 4 2 6 2 6" xfId="12320"/>
    <cellStyle name="40% - Accent1 4 2 6 3" xfId="12321"/>
    <cellStyle name="40% - Accent1 4 2 6 3 2" xfId="12322"/>
    <cellStyle name="40% - Accent1 4 2 6 3 2 2" xfId="12323"/>
    <cellStyle name="40% - Accent1 4 2 6 3 2 3" xfId="12324"/>
    <cellStyle name="40% - Accent1 4 2 6 3 3" xfId="12325"/>
    <cellStyle name="40% - Accent1 4 2 6 3 3 2" xfId="12326"/>
    <cellStyle name="40% - Accent1 4 2 6 3 3 3" xfId="12327"/>
    <cellStyle name="40% - Accent1 4 2 6 3 4" xfId="12328"/>
    <cellStyle name="40% - Accent1 4 2 6 3 4 2" xfId="12329"/>
    <cellStyle name="40% - Accent1 4 2 6 3 5" xfId="12330"/>
    <cellStyle name="40% - Accent1 4 2 6 3 6" xfId="12331"/>
    <cellStyle name="40% - Accent1 4 2 6 4" xfId="12332"/>
    <cellStyle name="40% - Accent1 4 2 6 4 2" xfId="12333"/>
    <cellStyle name="40% - Accent1 4 2 6 4 2 2" xfId="12334"/>
    <cellStyle name="40% - Accent1 4 2 6 4 2 3" xfId="12335"/>
    <cellStyle name="40% - Accent1 4 2 6 4 3" xfId="12336"/>
    <cellStyle name="40% - Accent1 4 2 6 4 3 2" xfId="12337"/>
    <cellStyle name="40% - Accent1 4 2 6 4 4" xfId="12338"/>
    <cellStyle name="40% - Accent1 4 2 6 4 5" xfId="12339"/>
    <cellStyle name="40% - Accent1 4 2 6 5" xfId="12340"/>
    <cellStyle name="40% - Accent1 4 2 6 5 2" xfId="12341"/>
    <cellStyle name="40% - Accent1 4 2 6 5 3" xfId="12342"/>
    <cellStyle name="40% - Accent1 4 2 6 6" xfId="12343"/>
    <cellStyle name="40% - Accent1 4 2 6 6 2" xfId="12344"/>
    <cellStyle name="40% - Accent1 4 2 6 6 3" xfId="12345"/>
    <cellStyle name="40% - Accent1 4 2 6 7" xfId="12346"/>
    <cellStyle name="40% - Accent1 4 2 6 7 2" xfId="12347"/>
    <cellStyle name="40% - Accent1 4 2 6 8" xfId="12348"/>
    <cellStyle name="40% - Accent1 4 2 6 9" xfId="12349"/>
    <cellStyle name="40% - Accent1 4 2 7" xfId="12350"/>
    <cellStyle name="40% - Accent1 4 2 7 2" xfId="12351"/>
    <cellStyle name="40% - Accent1 4 2 7 2 2" xfId="12352"/>
    <cellStyle name="40% - Accent1 4 2 7 2 3" xfId="12353"/>
    <cellStyle name="40% - Accent1 4 2 7 3" xfId="12354"/>
    <cellStyle name="40% - Accent1 4 2 7 3 2" xfId="12355"/>
    <cellStyle name="40% - Accent1 4 2 7 3 3" xfId="12356"/>
    <cellStyle name="40% - Accent1 4 2 7 4" xfId="12357"/>
    <cellStyle name="40% - Accent1 4 2 7 4 2" xfId="12358"/>
    <cellStyle name="40% - Accent1 4 2 7 5" xfId="12359"/>
    <cellStyle name="40% - Accent1 4 2 7 6" xfId="12360"/>
    <cellStyle name="40% - Accent1 4 2 8" xfId="12361"/>
    <cellStyle name="40% - Accent1 4 2 8 2" xfId="12362"/>
    <cellStyle name="40% - Accent1 4 2 8 2 2" xfId="12363"/>
    <cellStyle name="40% - Accent1 4 2 8 2 3" xfId="12364"/>
    <cellStyle name="40% - Accent1 4 2 8 3" xfId="12365"/>
    <cellStyle name="40% - Accent1 4 2 8 3 2" xfId="12366"/>
    <cellStyle name="40% - Accent1 4 2 8 3 3" xfId="12367"/>
    <cellStyle name="40% - Accent1 4 2 8 4" xfId="12368"/>
    <cellStyle name="40% - Accent1 4 2 8 4 2" xfId="12369"/>
    <cellStyle name="40% - Accent1 4 2 8 5" xfId="12370"/>
    <cellStyle name="40% - Accent1 4 2 8 6" xfId="12371"/>
    <cellStyle name="40% - Accent1 4 2 9" xfId="12372"/>
    <cellStyle name="40% - Accent1 4 2 9 2" xfId="12373"/>
    <cellStyle name="40% - Accent1 4 2 9 2 2" xfId="12374"/>
    <cellStyle name="40% - Accent1 4 2 9 2 3" xfId="12375"/>
    <cellStyle name="40% - Accent1 4 2 9 3" xfId="12376"/>
    <cellStyle name="40% - Accent1 4 2 9 3 2" xfId="12377"/>
    <cellStyle name="40% - Accent1 4 2 9 4" xfId="12378"/>
    <cellStyle name="40% - Accent1 4 2 9 5" xfId="12379"/>
    <cellStyle name="40% - Accent1 4 3" xfId="12380"/>
    <cellStyle name="40% - Accent1 4 3 10" xfId="12381"/>
    <cellStyle name="40% - Accent1 4 3 10 2" xfId="12382"/>
    <cellStyle name="40% - Accent1 4 3 10 3" xfId="12383"/>
    <cellStyle name="40% - Accent1 4 3 11" xfId="12384"/>
    <cellStyle name="40% - Accent1 4 3 11 2" xfId="12385"/>
    <cellStyle name="40% - Accent1 4 3 12" xfId="12386"/>
    <cellStyle name="40% - Accent1 4 3 13" xfId="12387"/>
    <cellStyle name="40% - Accent1 4 3 14" xfId="12388"/>
    <cellStyle name="40% - Accent1 4 3 2" xfId="12389"/>
    <cellStyle name="40% - Accent1 4 3 2 10" xfId="12390"/>
    <cellStyle name="40% - Accent1 4 3 2 10 2" xfId="12391"/>
    <cellStyle name="40% - Accent1 4 3 2 11" xfId="12392"/>
    <cellStyle name="40% - Accent1 4 3 2 12" xfId="12393"/>
    <cellStyle name="40% - Accent1 4 3 2 2" xfId="12394"/>
    <cellStyle name="40% - Accent1 4 3 2 2 10" xfId="12395"/>
    <cellStyle name="40% - Accent1 4 3 2 2 2" xfId="12396"/>
    <cellStyle name="40% - Accent1 4 3 2 2 2 2" xfId="12397"/>
    <cellStyle name="40% - Accent1 4 3 2 2 2 2 2" xfId="12398"/>
    <cellStyle name="40% - Accent1 4 3 2 2 2 2 2 2" xfId="12399"/>
    <cellStyle name="40% - Accent1 4 3 2 2 2 2 2 3" xfId="12400"/>
    <cellStyle name="40% - Accent1 4 3 2 2 2 2 3" xfId="12401"/>
    <cellStyle name="40% - Accent1 4 3 2 2 2 2 3 2" xfId="12402"/>
    <cellStyle name="40% - Accent1 4 3 2 2 2 2 3 3" xfId="12403"/>
    <cellStyle name="40% - Accent1 4 3 2 2 2 2 4" xfId="12404"/>
    <cellStyle name="40% - Accent1 4 3 2 2 2 2 4 2" xfId="12405"/>
    <cellStyle name="40% - Accent1 4 3 2 2 2 2 5" xfId="12406"/>
    <cellStyle name="40% - Accent1 4 3 2 2 2 2 6" xfId="12407"/>
    <cellStyle name="40% - Accent1 4 3 2 2 2 3" xfId="12408"/>
    <cellStyle name="40% - Accent1 4 3 2 2 2 3 2" xfId="12409"/>
    <cellStyle name="40% - Accent1 4 3 2 2 2 3 2 2" xfId="12410"/>
    <cellStyle name="40% - Accent1 4 3 2 2 2 3 2 3" xfId="12411"/>
    <cellStyle name="40% - Accent1 4 3 2 2 2 3 3" xfId="12412"/>
    <cellStyle name="40% - Accent1 4 3 2 2 2 3 3 2" xfId="12413"/>
    <cellStyle name="40% - Accent1 4 3 2 2 2 3 3 3" xfId="12414"/>
    <cellStyle name="40% - Accent1 4 3 2 2 2 3 4" xfId="12415"/>
    <cellStyle name="40% - Accent1 4 3 2 2 2 3 4 2" xfId="12416"/>
    <cellStyle name="40% - Accent1 4 3 2 2 2 3 5" xfId="12417"/>
    <cellStyle name="40% - Accent1 4 3 2 2 2 3 6" xfId="12418"/>
    <cellStyle name="40% - Accent1 4 3 2 2 2 4" xfId="12419"/>
    <cellStyle name="40% - Accent1 4 3 2 2 2 4 2" xfId="12420"/>
    <cellStyle name="40% - Accent1 4 3 2 2 2 4 2 2" xfId="12421"/>
    <cellStyle name="40% - Accent1 4 3 2 2 2 4 2 3" xfId="12422"/>
    <cellStyle name="40% - Accent1 4 3 2 2 2 4 3" xfId="12423"/>
    <cellStyle name="40% - Accent1 4 3 2 2 2 4 3 2" xfId="12424"/>
    <cellStyle name="40% - Accent1 4 3 2 2 2 4 4" xfId="12425"/>
    <cellStyle name="40% - Accent1 4 3 2 2 2 4 5" xfId="12426"/>
    <cellStyle name="40% - Accent1 4 3 2 2 2 5" xfId="12427"/>
    <cellStyle name="40% - Accent1 4 3 2 2 2 5 2" xfId="12428"/>
    <cellStyle name="40% - Accent1 4 3 2 2 2 5 3" xfId="12429"/>
    <cellStyle name="40% - Accent1 4 3 2 2 2 6" xfId="12430"/>
    <cellStyle name="40% - Accent1 4 3 2 2 2 6 2" xfId="12431"/>
    <cellStyle name="40% - Accent1 4 3 2 2 2 6 3" xfId="12432"/>
    <cellStyle name="40% - Accent1 4 3 2 2 2 7" xfId="12433"/>
    <cellStyle name="40% - Accent1 4 3 2 2 2 7 2" xfId="12434"/>
    <cellStyle name="40% - Accent1 4 3 2 2 2 8" xfId="12435"/>
    <cellStyle name="40% - Accent1 4 3 2 2 2 9" xfId="12436"/>
    <cellStyle name="40% - Accent1 4 3 2 2 3" xfId="12437"/>
    <cellStyle name="40% - Accent1 4 3 2 2 3 2" xfId="12438"/>
    <cellStyle name="40% - Accent1 4 3 2 2 3 2 2" xfId="12439"/>
    <cellStyle name="40% - Accent1 4 3 2 2 3 2 3" xfId="12440"/>
    <cellStyle name="40% - Accent1 4 3 2 2 3 3" xfId="12441"/>
    <cellStyle name="40% - Accent1 4 3 2 2 3 3 2" xfId="12442"/>
    <cellStyle name="40% - Accent1 4 3 2 2 3 3 3" xfId="12443"/>
    <cellStyle name="40% - Accent1 4 3 2 2 3 4" xfId="12444"/>
    <cellStyle name="40% - Accent1 4 3 2 2 3 4 2" xfId="12445"/>
    <cellStyle name="40% - Accent1 4 3 2 2 3 5" xfId="12446"/>
    <cellStyle name="40% - Accent1 4 3 2 2 3 6" xfId="12447"/>
    <cellStyle name="40% - Accent1 4 3 2 2 4" xfId="12448"/>
    <cellStyle name="40% - Accent1 4 3 2 2 4 2" xfId="12449"/>
    <cellStyle name="40% - Accent1 4 3 2 2 4 2 2" xfId="12450"/>
    <cellStyle name="40% - Accent1 4 3 2 2 4 2 3" xfId="12451"/>
    <cellStyle name="40% - Accent1 4 3 2 2 4 3" xfId="12452"/>
    <cellStyle name="40% - Accent1 4 3 2 2 4 3 2" xfId="12453"/>
    <cellStyle name="40% - Accent1 4 3 2 2 4 3 3" xfId="12454"/>
    <cellStyle name="40% - Accent1 4 3 2 2 4 4" xfId="12455"/>
    <cellStyle name="40% - Accent1 4 3 2 2 4 4 2" xfId="12456"/>
    <cellStyle name="40% - Accent1 4 3 2 2 4 5" xfId="12457"/>
    <cellStyle name="40% - Accent1 4 3 2 2 4 6" xfId="12458"/>
    <cellStyle name="40% - Accent1 4 3 2 2 5" xfId="12459"/>
    <cellStyle name="40% - Accent1 4 3 2 2 5 2" xfId="12460"/>
    <cellStyle name="40% - Accent1 4 3 2 2 5 2 2" xfId="12461"/>
    <cellStyle name="40% - Accent1 4 3 2 2 5 2 3" xfId="12462"/>
    <cellStyle name="40% - Accent1 4 3 2 2 5 3" xfId="12463"/>
    <cellStyle name="40% - Accent1 4 3 2 2 5 3 2" xfId="12464"/>
    <cellStyle name="40% - Accent1 4 3 2 2 5 4" xfId="12465"/>
    <cellStyle name="40% - Accent1 4 3 2 2 5 5" xfId="12466"/>
    <cellStyle name="40% - Accent1 4 3 2 2 6" xfId="12467"/>
    <cellStyle name="40% - Accent1 4 3 2 2 6 2" xfId="12468"/>
    <cellStyle name="40% - Accent1 4 3 2 2 6 3" xfId="12469"/>
    <cellStyle name="40% - Accent1 4 3 2 2 7" xfId="12470"/>
    <cellStyle name="40% - Accent1 4 3 2 2 7 2" xfId="12471"/>
    <cellStyle name="40% - Accent1 4 3 2 2 7 3" xfId="12472"/>
    <cellStyle name="40% - Accent1 4 3 2 2 8" xfId="12473"/>
    <cellStyle name="40% - Accent1 4 3 2 2 8 2" xfId="12474"/>
    <cellStyle name="40% - Accent1 4 3 2 2 9" xfId="12475"/>
    <cellStyle name="40% - Accent1 4 3 2 3" xfId="12476"/>
    <cellStyle name="40% - Accent1 4 3 2 3 2" xfId="12477"/>
    <cellStyle name="40% - Accent1 4 3 2 3 2 2" xfId="12478"/>
    <cellStyle name="40% - Accent1 4 3 2 3 2 2 2" xfId="12479"/>
    <cellStyle name="40% - Accent1 4 3 2 3 2 2 3" xfId="12480"/>
    <cellStyle name="40% - Accent1 4 3 2 3 2 3" xfId="12481"/>
    <cellStyle name="40% - Accent1 4 3 2 3 2 3 2" xfId="12482"/>
    <cellStyle name="40% - Accent1 4 3 2 3 2 3 3" xfId="12483"/>
    <cellStyle name="40% - Accent1 4 3 2 3 2 4" xfId="12484"/>
    <cellStyle name="40% - Accent1 4 3 2 3 2 4 2" xfId="12485"/>
    <cellStyle name="40% - Accent1 4 3 2 3 2 5" xfId="12486"/>
    <cellStyle name="40% - Accent1 4 3 2 3 2 6" xfId="12487"/>
    <cellStyle name="40% - Accent1 4 3 2 3 3" xfId="12488"/>
    <cellStyle name="40% - Accent1 4 3 2 3 3 2" xfId="12489"/>
    <cellStyle name="40% - Accent1 4 3 2 3 3 2 2" xfId="12490"/>
    <cellStyle name="40% - Accent1 4 3 2 3 3 2 3" xfId="12491"/>
    <cellStyle name="40% - Accent1 4 3 2 3 3 3" xfId="12492"/>
    <cellStyle name="40% - Accent1 4 3 2 3 3 3 2" xfId="12493"/>
    <cellStyle name="40% - Accent1 4 3 2 3 3 3 3" xfId="12494"/>
    <cellStyle name="40% - Accent1 4 3 2 3 3 4" xfId="12495"/>
    <cellStyle name="40% - Accent1 4 3 2 3 3 4 2" xfId="12496"/>
    <cellStyle name="40% - Accent1 4 3 2 3 3 5" xfId="12497"/>
    <cellStyle name="40% - Accent1 4 3 2 3 3 6" xfId="12498"/>
    <cellStyle name="40% - Accent1 4 3 2 3 4" xfId="12499"/>
    <cellStyle name="40% - Accent1 4 3 2 3 4 2" xfId="12500"/>
    <cellStyle name="40% - Accent1 4 3 2 3 4 2 2" xfId="12501"/>
    <cellStyle name="40% - Accent1 4 3 2 3 4 2 3" xfId="12502"/>
    <cellStyle name="40% - Accent1 4 3 2 3 4 3" xfId="12503"/>
    <cellStyle name="40% - Accent1 4 3 2 3 4 3 2" xfId="12504"/>
    <cellStyle name="40% - Accent1 4 3 2 3 4 4" xfId="12505"/>
    <cellStyle name="40% - Accent1 4 3 2 3 4 5" xfId="12506"/>
    <cellStyle name="40% - Accent1 4 3 2 3 5" xfId="12507"/>
    <cellStyle name="40% - Accent1 4 3 2 3 5 2" xfId="12508"/>
    <cellStyle name="40% - Accent1 4 3 2 3 5 3" xfId="12509"/>
    <cellStyle name="40% - Accent1 4 3 2 3 6" xfId="12510"/>
    <cellStyle name="40% - Accent1 4 3 2 3 6 2" xfId="12511"/>
    <cellStyle name="40% - Accent1 4 3 2 3 6 3" xfId="12512"/>
    <cellStyle name="40% - Accent1 4 3 2 3 7" xfId="12513"/>
    <cellStyle name="40% - Accent1 4 3 2 3 7 2" xfId="12514"/>
    <cellStyle name="40% - Accent1 4 3 2 3 8" xfId="12515"/>
    <cellStyle name="40% - Accent1 4 3 2 3 9" xfId="12516"/>
    <cellStyle name="40% - Accent1 4 3 2 4" xfId="12517"/>
    <cellStyle name="40% - Accent1 4 3 2 4 2" xfId="12518"/>
    <cellStyle name="40% - Accent1 4 3 2 4 2 2" xfId="12519"/>
    <cellStyle name="40% - Accent1 4 3 2 4 2 2 2" xfId="12520"/>
    <cellStyle name="40% - Accent1 4 3 2 4 2 2 3" xfId="12521"/>
    <cellStyle name="40% - Accent1 4 3 2 4 2 3" xfId="12522"/>
    <cellStyle name="40% - Accent1 4 3 2 4 2 3 2" xfId="12523"/>
    <cellStyle name="40% - Accent1 4 3 2 4 2 3 3" xfId="12524"/>
    <cellStyle name="40% - Accent1 4 3 2 4 2 4" xfId="12525"/>
    <cellStyle name="40% - Accent1 4 3 2 4 2 4 2" xfId="12526"/>
    <cellStyle name="40% - Accent1 4 3 2 4 2 5" xfId="12527"/>
    <cellStyle name="40% - Accent1 4 3 2 4 2 6" xfId="12528"/>
    <cellStyle name="40% - Accent1 4 3 2 4 3" xfId="12529"/>
    <cellStyle name="40% - Accent1 4 3 2 4 3 2" xfId="12530"/>
    <cellStyle name="40% - Accent1 4 3 2 4 3 2 2" xfId="12531"/>
    <cellStyle name="40% - Accent1 4 3 2 4 3 2 3" xfId="12532"/>
    <cellStyle name="40% - Accent1 4 3 2 4 3 3" xfId="12533"/>
    <cellStyle name="40% - Accent1 4 3 2 4 3 3 2" xfId="12534"/>
    <cellStyle name="40% - Accent1 4 3 2 4 3 3 3" xfId="12535"/>
    <cellStyle name="40% - Accent1 4 3 2 4 3 4" xfId="12536"/>
    <cellStyle name="40% - Accent1 4 3 2 4 3 4 2" xfId="12537"/>
    <cellStyle name="40% - Accent1 4 3 2 4 3 5" xfId="12538"/>
    <cellStyle name="40% - Accent1 4 3 2 4 3 6" xfId="12539"/>
    <cellStyle name="40% - Accent1 4 3 2 4 4" xfId="12540"/>
    <cellStyle name="40% - Accent1 4 3 2 4 4 2" xfId="12541"/>
    <cellStyle name="40% - Accent1 4 3 2 4 4 2 2" xfId="12542"/>
    <cellStyle name="40% - Accent1 4 3 2 4 4 2 3" xfId="12543"/>
    <cellStyle name="40% - Accent1 4 3 2 4 4 3" xfId="12544"/>
    <cellStyle name="40% - Accent1 4 3 2 4 4 3 2" xfId="12545"/>
    <cellStyle name="40% - Accent1 4 3 2 4 4 4" xfId="12546"/>
    <cellStyle name="40% - Accent1 4 3 2 4 4 5" xfId="12547"/>
    <cellStyle name="40% - Accent1 4 3 2 4 5" xfId="12548"/>
    <cellStyle name="40% - Accent1 4 3 2 4 5 2" xfId="12549"/>
    <cellStyle name="40% - Accent1 4 3 2 4 5 3" xfId="12550"/>
    <cellStyle name="40% - Accent1 4 3 2 4 6" xfId="12551"/>
    <cellStyle name="40% - Accent1 4 3 2 4 6 2" xfId="12552"/>
    <cellStyle name="40% - Accent1 4 3 2 4 6 3" xfId="12553"/>
    <cellStyle name="40% - Accent1 4 3 2 4 7" xfId="12554"/>
    <cellStyle name="40% - Accent1 4 3 2 4 7 2" xfId="12555"/>
    <cellStyle name="40% - Accent1 4 3 2 4 8" xfId="12556"/>
    <cellStyle name="40% - Accent1 4 3 2 4 9" xfId="12557"/>
    <cellStyle name="40% - Accent1 4 3 2 5" xfId="12558"/>
    <cellStyle name="40% - Accent1 4 3 2 5 2" xfId="12559"/>
    <cellStyle name="40% - Accent1 4 3 2 5 2 2" xfId="12560"/>
    <cellStyle name="40% - Accent1 4 3 2 5 2 3" xfId="12561"/>
    <cellStyle name="40% - Accent1 4 3 2 5 3" xfId="12562"/>
    <cellStyle name="40% - Accent1 4 3 2 5 3 2" xfId="12563"/>
    <cellStyle name="40% - Accent1 4 3 2 5 3 3" xfId="12564"/>
    <cellStyle name="40% - Accent1 4 3 2 5 4" xfId="12565"/>
    <cellStyle name="40% - Accent1 4 3 2 5 4 2" xfId="12566"/>
    <cellStyle name="40% - Accent1 4 3 2 5 5" xfId="12567"/>
    <cellStyle name="40% - Accent1 4 3 2 5 6" xfId="12568"/>
    <cellStyle name="40% - Accent1 4 3 2 6" xfId="12569"/>
    <cellStyle name="40% - Accent1 4 3 2 6 2" xfId="12570"/>
    <cellStyle name="40% - Accent1 4 3 2 6 2 2" xfId="12571"/>
    <cellStyle name="40% - Accent1 4 3 2 6 2 3" xfId="12572"/>
    <cellStyle name="40% - Accent1 4 3 2 6 3" xfId="12573"/>
    <cellStyle name="40% - Accent1 4 3 2 6 3 2" xfId="12574"/>
    <cellStyle name="40% - Accent1 4 3 2 6 3 3" xfId="12575"/>
    <cellStyle name="40% - Accent1 4 3 2 6 4" xfId="12576"/>
    <cellStyle name="40% - Accent1 4 3 2 6 4 2" xfId="12577"/>
    <cellStyle name="40% - Accent1 4 3 2 6 5" xfId="12578"/>
    <cellStyle name="40% - Accent1 4 3 2 6 6" xfId="12579"/>
    <cellStyle name="40% - Accent1 4 3 2 7" xfId="12580"/>
    <cellStyle name="40% - Accent1 4 3 2 7 2" xfId="12581"/>
    <cellStyle name="40% - Accent1 4 3 2 7 2 2" xfId="12582"/>
    <cellStyle name="40% - Accent1 4 3 2 7 2 3" xfId="12583"/>
    <cellStyle name="40% - Accent1 4 3 2 7 3" xfId="12584"/>
    <cellStyle name="40% - Accent1 4 3 2 7 3 2" xfId="12585"/>
    <cellStyle name="40% - Accent1 4 3 2 7 4" xfId="12586"/>
    <cellStyle name="40% - Accent1 4 3 2 7 5" xfId="12587"/>
    <cellStyle name="40% - Accent1 4 3 2 8" xfId="12588"/>
    <cellStyle name="40% - Accent1 4 3 2 8 2" xfId="12589"/>
    <cellStyle name="40% - Accent1 4 3 2 8 3" xfId="12590"/>
    <cellStyle name="40% - Accent1 4 3 2 9" xfId="12591"/>
    <cellStyle name="40% - Accent1 4 3 2 9 2" xfId="12592"/>
    <cellStyle name="40% - Accent1 4 3 2 9 3" xfId="12593"/>
    <cellStyle name="40% - Accent1 4 3 3" xfId="12594"/>
    <cellStyle name="40% - Accent1 4 3 3 10" xfId="12595"/>
    <cellStyle name="40% - Accent1 4 3 3 2" xfId="12596"/>
    <cellStyle name="40% - Accent1 4 3 3 2 2" xfId="12597"/>
    <cellStyle name="40% - Accent1 4 3 3 2 2 2" xfId="12598"/>
    <cellStyle name="40% - Accent1 4 3 3 2 2 2 2" xfId="12599"/>
    <cellStyle name="40% - Accent1 4 3 3 2 2 2 3" xfId="12600"/>
    <cellStyle name="40% - Accent1 4 3 3 2 2 3" xfId="12601"/>
    <cellStyle name="40% - Accent1 4 3 3 2 2 3 2" xfId="12602"/>
    <cellStyle name="40% - Accent1 4 3 3 2 2 3 3" xfId="12603"/>
    <cellStyle name="40% - Accent1 4 3 3 2 2 4" xfId="12604"/>
    <cellStyle name="40% - Accent1 4 3 3 2 2 4 2" xfId="12605"/>
    <cellStyle name="40% - Accent1 4 3 3 2 2 5" xfId="12606"/>
    <cellStyle name="40% - Accent1 4 3 3 2 2 6" xfId="12607"/>
    <cellStyle name="40% - Accent1 4 3 3 2 3" xfId="12608"/>
    <cellStyle name="40% - Accent1 4 3 3 2 3 2" xfId="12609"/>
    <cellStyle name="40% - Accent1 4 3 3 2 3 2 2" xfId="12610"/>
    <cellStyle name="40% - Accent1 4 3 3 2 3 2 3" xfId="12611"/>
    <cellStyle name="40% - Accent1 4 3 3 2 3 3" xfId="12612"/>
    <cellStyle name="40% - Accent1 4 3 3 2 3 3 2" xfId="12613"/>
    <cellStyle name="40% - Accent1 4 3 3 2 3 3 3" xfId="12614"/>
    <cellStyle name="40% - Accent1 4 3 3 2 3 4" xfId="12615"/>
    <cellStyle name="40% - Accent1 4 3 3 2 3 4 2" xfId="12616"/>
    <cellStyle name="40% - Accent1 4 3 3 2 3 5" xfId="12617"/>
    <cellStyle name="40% - Accent1 4 3 3 2 3 6" xfId="12618"/>
    <cellStyle name="40% - Accent1 4 3 3 2 4" xfId="12619"/>
    <cellStyle name="40% - Accent1 4 3 3 2 4 2" xfId="12620"/>
    <cellStyle name="40% - Accent1 4 3 3 2 4 2 2" xfId="12621"/>
    <cellStyle name="40% - Accent1 4 3 3 2 4 2 3" xfId="12622"/>
    <cellStyle name="40% - Accent1 4 3 3 2 4 3" xfId="12623"/>
    <cellStyle name="40% - Accent1 4 3 3 2 4 3 2" xfId="12624"/>
    <cellStyle name="40% - Accent1 4 3 3 2 4 4" xfId="12625"/>
    <cellStyle name="40% - Accent1 4 3 3 2 4 5" xfId="12626"/>
    <cellStyle name="40% - Accent1 4 3 3 2 5" xfId="12627"/>
    <cellStyle name="40% - Accent1 4 3 3 2 5 2" xfId="12628"/>
    <cellStyle name="40% - Accent1 4 3 3 2 5 3" xfId="12629"/>
    <cellStyle name="40% - Accent1 4 3 3 2 6" xfId="12630"/>
    <cellStyle name="40% - Accent1 4 3 3 2 6 2" xfId="12631"/>
    <cellStyle name="40% - Accent1 4 3 3 2 6 3" xfId="12632"/>
    <cellStyle name="40% - Accent1 4 3 3 2 7" xfId="12633"/>
    <cellStyle name="40% - Accent1 4 3 3 2 7 2" xfId="12634"/>
    <cellStyle name="40% - Accent1 4 3 3 2 8" xfId="12635"/>
    <cellStyle name="40% - Accent1 4 3 3 2 9" xfId="12636"/>
    <cellStyle name="40% - Accent1 4 3 3 3" xfId="12637"/>
    <cellStyle name="40% - Accent1 4 3 3 3 2" xfId="12638"/>
    <cellStyle name="40% - Accent1 4 3 3 3 2 2" xfId="12639"/>
    <cellStyle name="40% - Accent1 4 3 3 3 2 3" xfId="12640"/>
    <cellStyle name="40% - Accent1 4 3 3 3 3" xfId="12641"/>
    <cellStyle name="40% - Accent1 4 3 3 3 3 2" xfId="12642"/>
    <cellStyle name="40% - Accent1 4 3 3 3 3 3" xfId="12643"/>
    <cellStyle name="40% - Accent1 4 3 3 3 4" xfId="12644"/>
    <cellStyle name="40% - Accent1 4 3 3 3 4 2" xfId="12645"/>
    <cellStyle name="40% - Accent1 4 3 3 3 5" xfId="12646"/>
    <cellStyle name="40% - Accent1 4 3 3 3 6" xfId="12647"/>
    <cellStyle name="40% - Accent1 4 3 3 4" xfId="12648"/>
    <cellStyle name="40% - Accent1 4 3 3 4 2" xfId="12649"/>
    <cellStyle name="40% - Accent1 4 3 3 4 2 2" xfId="12650"/>
    <cellStyle name="40% - Accent1 4 3 3 4 2 3" xfId="12651"/>
    <cellStyle name="40% - Accent1 4 3 3 4 3" xfId="12652"/>
    <cellStyle name="40% - Accent1 4 3 3 4 3 2" xfId="12653"/>
    <cellStyle name="40% - Accent1 4 3 3 4 3 3" xfId="12654"/>
    <cellStyle name="40% - Accent1 4 3 3 4 4" xfId="12655"/>
    <cellStyle name="40% - Accent1 4 3 3 4 4 2" xfId="12656"/>
    <cellStyle name="40% - Accent1 4 3 3 4 5" xfId="12657"/>
    <cellStyle name="40% - Accent1 4 3 3 4 6" xfId="12658"/>
    <cellStyle name="40% - Accent1 4 3 3 5" xfId="12659"/>
    <cellStyle name="40% - Accent1 4 3 3 5 2" xfId="12660"/>
    <cellStyle name="40% - Accent1 4 3 3 5 2 2" xfId="12661"/>
    <cellStyle name="40% - Accent1 4 3 3 5 2 3" xfId="12662"/>
    <cellStyle name="40% - Accent1 4 3 3 5 3" xfId="12663"/>
    <cellStyle name="40% - Accent1 4 3 3 5 3 2" xfId="12664"/>
    <cellStyle name="40% - Accent1 4 3 3 5 4" xfId="12665"/>
    <cellStyle name="40% - Accent1 4 3 3 5 5" xfId="12666"/>
    <cellStyle name="40% - Accent1 4 3 3 6" xfId="12667"/>
    <cellStyle name="40% - Accent1 4 3 3 6 2" xfId="12668"/>
    <cellStyle name="40% - Accent1 4 3 3 6 3" xfId="12669"/>
    <cellStyle name="40% - Accent1 4 3 3 7" xfId="12670"/>
    <cellStyle name="40% - Accent1 4 3 3 7 2" xfId="12671"/>
    <cellStyle name="40% - Accent1 4 3 3 7 3" xfId="12672"/>
    <cellStyle name="40% - Accent1 4 3 3 8" xfId="12673"/>
    <cellStyle name="40% - Accent1 4 3 3 8 2" xfId="12674"/>
    <cellStyle name="40% - Accent1 4 3 3 9" xfId="12675"/>
    <cellStyle name="40% - Accent1 4 3 4" xfId="12676"/>
    <cellStyle name="40% - Accent1 4 3 4 2" xfId="12677"/>
    <cellStyle name="40% - Accent1 4 3 4 2 2" xfId="12678"/>
    <cellStyle name="40% - Accent1 4 3 4 2 2 2" xfId="12679"/>
    <cellStyle name="40% - Accent1 4 3 4 2 2 3" xfId="12680"/>
    <cellStyle name="40% - Accent1 4 3 4 2 3" xfId="12681"/>
    <cellStyle name="40% - Accent1 4 3 4 2 3 2" xfId="12682"/>
    <cellStyle name="40% - Accent1 4 3 4 2 3 3" xfId="12683"/>
    <cellStyle name="40% - Accent1 4 3 4 2 4" xfId="12684"/>
    <cellStyle name="40% - Accent1 4 3 4 2 4 2" xfId="12685"/>
    <cellStyle name="40% - Accent1 4 3 4 2 5" xfId="12686"/>
    <cellStyle name="40% - Accent1 4 3 4 2 6" xfId="12687"/>
    <cellStyle name="40% - Accent1 4 3 4 3" xfId="12688"/>
    <cellStyle name="40% - Accent1 4 3 4 3 2" xfId="12689"/>
    <cellStyle name="40% - Accent1 4 3 4 3 2 2" xfId="12690"/>
    <cellStyle name="40% - Accent1 4 3 4 3 2 3" xfId="12691"/>
    <cellStyle name="40% - Accent1 4 3 4 3 3" xfId="12692"/>
    <cellStyle name="40% - Accent1 4 3 4 3 3 2" xfId="12693"/>
    <cellStyle name="40% - Accent1 4 3 4 3 3 3" xfId="12694"/>
    <cellStyle name="40% - Accent1 4 3 4 3 4" xfId="12695"/>
    <cellStyle name="40% - Accent1 4 3 4 3 4 2" xfId="12696"/>
    <cellStyle name="40% - Accent1 4 3 4 3 5" xfId="12697"/>
    <cellStyle name="40% - Accent1 4 3 4 3 6" xfId="12698"/>
    <cellStyle name="40% - Accent1 4 3 4 4" xfId="12699"/>
    <cellStyle name="40% - Accent1 4 3 4 4 2" xfId="12700"/>
    <cellStyle name="40% - Accent1 4 3 4 4 2 2" xfId="12701"/>
    <cellStyle name="40% - Accent1 4 3 4 4 2 3" xfId="12702"/>
    <cellStyle name="40% - Accent1 4 3 4 4 3" xfId="12703"/>
    <cellStyle name="40% - Accent1 4 3 4 4 3 2" xfId="12704"/>
    <cellStyle name="40% - Accent1 4 3 4 4 4" xfId="12705"/>
    <cellStyle name="40% - Accent1 4 3 4 4 5" xfId="12706"/>
    <cellStyle name="40% - Accent1 4 3 4 5" xfId="12707"/>
    <cellStyle name="40% - Accent1 4 3 4 5 2" xfId="12708"/>
    <cellStyle name="40% - Accent1 4 3 4 5 3" xfId="12709"/>
    <cellStyle name="40% - Accent1 4 3 4 6" xfId="12710"/>
    <cellStyle name="40% - Accent1 4 3 4 6 2" xfId="12711"/>
    <cellStyle name="40% - Accent1 4 3 4 6 3" xfId="12712"/>
    <cellStyle name="40% - Accent1 4 3 4 7" xfId="12713"/>
    <cellStyle name="40% - Accent1 4 3 4 7 2" xfId="12714"/>
    <cellStyle name="40% - Accent1 4 3 4 8" xfId="12715"/>
    <cellStyle name="40% - Accent1 4 3 4 9" xfId="12716"/>
    <cellStyle name="40% - Accent1 4 3 5" xfId="12717"/>
    <cellStyle name="40% - Accent1 4 3 5 2" xfId="12718"/>
    <cellStyle name="40% - Accent1 4 3 5 2 2" xfId="12719"/>
    <cellStyle name="40% - Accent1 4 3 5 2 2 2" xfId="12720"/>
    <cellStyle name="40% - Accent1 4 3 5 2 2 3" xfId="12721"/>
    <cellStyle name="40% - Accent1 4 3 5 2 3" xfId="12722"/>
    <cellStyle name="40% - Accent1 4 3 5 2 3 2" xfId="12723"/>
    <cellStyle name="40% - Accent1 4 3 5 2 3 3" xfId="12724"/>
    <cellStyle name="40% - Accent1 4 3 5 2 4" xfId="12725"/>
    <cellStyle name="40% - Accent1 4 3 5 2 4 2" xfId="12726"/>
    <cellStyle name="40% - Accent1 4 3 5 2 5" xfId="12727"/>
    <cellStyle name="40% - Accent1 4 3 5 2 6" xfId="12728"/>
    <cellStyle name="40% - Accent1 4 3 5 3" xfId="12729"/>
    <cellStyle name="40% - Accent1 4 3 5 3 2" xfId="12730"/>
    <cellStyle name="40% - Accent1 4 3 5 3 2 2" xfId="12731"/>
    <cellStyle name="40% - Accent1 4 3 5 3 2 3" xfId="12732"/>
    <cellStyle name="40% - Accent1 4 3 5 3 3" xfId="12733"/>
    <cellStyle name="40% - Accent1 4 3 5 3 3 2" xfId="12734"/>
    <cellStyle name="40% - Accent1 4 3 5 3 3 3" xfId="12735"/>
    <cellStyle name="40% - Accent1 4 3 5 3 4" xfId="12736"/>
    <cellStyle name="40% - Accent1 4 3 5 3 4 2" xfId="12737"/>
    <cellStyle name="40% - Accent1 4 3 5 3 5" xfId="12738"/>
    <cellStyle name="40% - Accent1 4 3 5 3 6" xfId="12739"/>
    <cellStyle name="40% - Accent1 4 3 5 4" xfId="12740"/>
    <cellStyle name="40% - Accent1 4 3 5 4 2" xfId="12741"/>
    <cellStyle name="40% - Accent1 4 3 5 4 2 2" xfId="12742"/>
    <cellStyle name="40% - Accent1 4 3 5 4 2 3" xfId="12743"/>
    <cellStyle name="40% - Accent1 4 3 5 4 3" xfId="12744"/>
    <cellStyle name="40% - Accent1 4 3 5 4 3 2" xfId="12745"/>
    <cellStyle name="40% - Accent1 4 3 5 4 4" xfId="12746"/>
    <cellStyle name="40% - Accent1 4 3 5 4 5" xfId="12747"/>
    <cellStyle name="40% - Accent1 4 3 5 5" xfId="12748"/>
    <cellStyle name="40% - Accent1 4 3 5 5 2" xfId="12749"/>
    <cellStyle name="40% - Accent1 4 3 5 5 3" xfId="12750"/>
    <cellStyle name="40% - Accent1 4 3 5 6" xfId="12751"/>
    <cellStyle name="40% - Accent1 4 3 5 6 2" xfId="12752"/>
    <cellStyle name="40% - Accent1 4 3 5 6 3" xfId="12753"/>
    <cellStyle name="40% - Accent1 4 3 5 7" xfId="12754"/>
    <cellStyle name="40% - Accent1 4 3 5 7 2" xfId="12755"/>
    <cellStyle name="40% - Accent1 4 3 5 8" xfId="12756"/>
    <cellStyle name="40% - Accent1 4 3 5 9" xfId="12757"/>
    <cellStyle name="40% - Accent1 4 3 6" xfId="12758"/>
    <cellStyle name="40% - Accent1 4 3 6 2" xfId="12759"/>
    <cellStyle name="40% - Accent1 4 3 6 2 2" xfId="12760"/>
    <cellStyle name="40% - Accent1 4 3 6 2 3" xfId="12761"/>
    <cellStyle name="40% - Accent1 4 3 6 3" xfId="12762"/>
    <cellStyle name="40% - Accent1 4 3 6 3 2" xfId="12763"/>
    <cellStyle name="40% - Accent1 4 3 6 3 3" xfId="12764"/>
    <cellStyle name="40% - Accent1 4 3 6 4" xfId="12765"/>
    <cellStyle name="40% - Accent1 4 3 6 4 2" xfId="12766"/>
    <cellStyle name="40% - Accent1 4 3 6 5" xfId="12767"/>
    <cellStyle name="40% - Accent1 4 3 6 6" xfId="12768"/>
    <cellStyle name="40% - Accent1 4 3 7" xfId="12769"/>
    <cellStyle name="40% - Accent1 4 3 7 2" xfId="12770"/>
    <cellStyle name="40% - Accent1 4 3 7 2 2" xfId="12771"/>
    <cellStyle name="40% - Accent1 4 3 7 2 3" xfId="12772"/>
    <cellStyle name="40% - Accent1 4 3 7 3" xfId="12773"/>
    <cellStyle name="40% - Accent1 4 3 7 3 2" xfId="12774"/>
    <cellStyle name="40% - Accent1 4 3 7 3 3" xfId="12775"/>
    <cellStyle name="40% - Accent1 4 3 7 4" xfId="12776"/>
    <cellStyle name="40% - Accent1 4 3 7 4 2" xfId="12777"/>
    <cellStyle name="40% - Accent1 4 3 7 5" xfId="12778"/>
    <cellStyle name="40% - Accent1 4 3 7 6" xfId="12779"/>
    <cellStyle name="40% - Accent1 4 3 8" xfId="12780"/>
    <cellStyle name="40% - Accent1 4 3 8 2" xfId="12781"/>
    <cellStyle name="40% - Accent1 4 3 8 2 2" xfId="12782"/>
    <cellStyle name="40% - Accent1 4 3 8 2 3" xfId="12783"/>
    <cellStyle name="40% - Accent1 4 3 8 3" xfId="12784"/>
    <cellStyle name="40% - Accent1 4 3 8 3 2" xfId="12785"/>
    <cellStyle name="40% - Accent1 4 3 8 4" xfId="12786"/>
    <cellStyle name="40% - Accent1 4 3 8 5" xfId="12787"/>
    <cellStyle name="40% - Accent1 4 3 9" xfId="12788"/>
    <cellStyle name="40% - Accent1 4 3 9 2" xfId="12789"/>
    <cellStyle name="40% - Accent1 4 3 9 3" xfId="12790"/>
    <cellStyle name="40% - Accent1 4 4" xfId="12791"/>
    <cellStyle name="40% - Accent1 4 4 10" xfId="12792"/>
    <cellStyle name="40% - Accent1 4 4 10 2" xfId="12793"/>
    <cellStyle name="40% - Accent1 4 4 11" xfId="12794"/>
    <cellStyle name="40% - Accent1 4 4 12" xfId="12795"/>
    <cellStyle name="40% - Accent1 4 4 2" xfId="12796"/>
    <cellStyle name="40% - Accent1 4 4 2 10" xfId="12797"/>
    <cellStyle name="40% - Accent1 4 4 2 2" xfId="12798"/>
    <cellStyle name="40% - Accent1 4 4 2 2 2" xfId="12799"/>
    <cellStyle name="40% - Accent1 4 4 2 2 2 2" xfId="12800"/>
    <cellStyle name="40% - Accent1 4 4 2 2 2 2 2" xfId="12801"/>
    <cellStyle name="40% - Accent1 4 4 2 2 2 2 3" xfId="12802"/>
    <cellStyle name="40% - Accent1 4 4 2 2 2 3" xfId="12803"/>
    <cellStyle name="40% - Accent1 4 4 2 2 2 3 2" xfId="12804"/>
    <cellStyle name="40% - Accent1 4 4 2 2 2 3 3" xfId="12805"/>
    <cellStyle name="40% - Accent1 4 4 2 2 2 4" xfId="12806"/>
    <cellStyle name="40% - Accent1 4 4 2 2 2 4 2" xfId="12807"/>
    <cellStyle name="40% - Accent1 4 4 2 2 2 5" xfId="12808"/>
    <cellStyle name="40% - Accent1 4 4 2 2 2 6" xfId="12809"/>
    <cellStyle name="40% - Accent1 4 4 2 2 3" xfId="12810"/>
    <cellStyle name="40% - Accent1 4 4 2 2 3 2" xfId="12811"/>
    <cellStyle name="40% - Accent1 4 4 2 2 3 2 2" xfId="12812"/>
    <cellStyle name="40% - Accent1 4 4 2 2 3 2 3" xfId="12813"/>
    <cellStyle name="40% - Accent1 4 4 2 2 3 3" xfId="12814"/>
    <cellStyle name="40% - Accent1 4 4 2 2 3 3 2" xfId="12815"/>
    <cellStyle name="40% - Accent1 4 4 2 2 3 3 3" xfId="12816"/>
    <cellStyle name="40% - Accent1 4 4 2 2 3 4" xfId="12817"/>
    <cellStyle name="40% - Accent1 4 4 2 2 3 4 2" xfId="12818"/>
    <cellStyle name="40% - Accent1 4 4 2 2 3 5" xfId="12819"/>
    <cellStyle name="40% - Accent1 4 4 2 2 3 6" xfId="12820"/>
    <cellStyle name="40% - Accent1 4 4 2 2 4" xfId="12821"/>
    <cellStyle name="40% - Accent1 4 4 2 2 4 2" xfId="12822"/>
    <cellStyle name="40% - Accent1 4 4 2 2 4 2 2" xfId="12823"/>
    <cellStyle name="40% - Accent1 4 4 2 2 4 2 3" xfId="12824"/>
    <cellStyle name="40% - Accent1 4 4 2 2 4 3" xfId="12825"/>
    <cellStyle name="40% - Accent1 4 4 2 2 4 3 2" xfId="12826"/>
    <cellStyle name="40% - Accent1 4 4 2 2 4 4" xfId="12827"/>
    <cellStyle name="40% - Accent1 4 4 2 2 4 5" xfId="12828"/>
    <cellStyle name="40% - Accent1 4 4 2 2 5" xfId="12829"/>
    <cellStyle name="40% - Accent1 4 4 2 2 5 2" xfId="12830"/>
    <cellStyle name="40% - Accent1 4 4 2 2 5 3" xfId="12831"/>
    <cellStyle name="40% - Accent1 4 4 2 2 6" xfId="12832"/>
    <cellStyle name="40% - Accent1 4 4 2 2 6 2" xfId="12833"/>
    <cellStyle name="40% - Accent1 4 4 2 2 6 3" xfId="12834"/>
    <cellStyle name="40% - Accent1 4 4 2 2 7" xfId="12835"/>
    <cellStyle name="40% - Accent1 4 4 2 2 7 2" xfId="12836"/>
    <cellStyle name="40% - Accent1 4 4 2 2 8" xfId="12837"/>
    <cellStyle name="40% - Accent1 4 4 2 2 9" xfId="12838"/>
    <cellStyle name="40% - Accent1 4 4 2 3" xfId="12839"/>
    <cellStyle name="40% - Accent1 4 4 2 3 2" xfId="12840"/>
    <cellStyle name="40% - Accent1 4 4 2 3 2 2" xfId="12841"/>
    <cellStyle name="40% - Accent1 4 4 2 3 2 3" xfId="12842"/>
    <cellStyle name="40% - Accent1 4 4 2 3 3" xfId="12843"/>
    <cellStyle name="40% - Accent1 4 4 2 3 3 2" xfId="12844"/>
    <cellStyle name="40% - Accent1 4 4 2 3 3 3" xfId="12845"/>
    <cellStyle name="40% - Accent1 4 4 2 3 4" xfId="12846"/>
    <cellStyle name="40% - Accent1 4 4 2 3 4 2" xfId="12847"/>
    <cellStyle name="40% - Accent1 4 4 2 3 5" xfId="12848"/>
    <cellStyle name="40% - Accent1 4 4 2 3 6" xfId="12849"/>
    <cellStyle name="40% - Accent1 4 4 2 4" xfId="12850"/>
    <cellStyle name="40% - Accent1 4 4 2 4 2" xfId="12851"/>
    <cellStyle name="40% - Accent1 4 4 2 4 2 2" xfId="12852"/>
    <cellStyle name="40% - Accent1 4 4 2 4 2 3" xfId="12853"/>
    <cellStyle name="40% - Accent1 4 4 2 4 3" xfId="12854"/>
    <cellStyle name="40% - Accent1 4 4 2 4 3 2" xfId="12855"/>
    <cellStyle name="40% - Accent1 4 4 2 4 3 3" xfId="12856"/>
    <cellStyle name="40% - Accent1 4 4 2 4 4" xfId="12857"/>
    <cellStyle name="40% - Accent1 4 4 2 4 4 2" xfId="12858"/>
    <cellStyle name="40% - Accent1 4 4 2 4 5" xfId="12859"/>
    <cellStyle name="40% - Accent1 4 4 2 4 6" xfId="12860"/>
    <cellStyle name="40% - Accent1 4 4 2 5" xfId="12861"/>
    <cellStyle name="40% - Accent1 4 4 2 5 2" xfId="12862"/>
    <cellStyle name="40% - Accent1 4 4 2 5 2 2" xfId="12863"/>
    <cellStyle name="40% - Accent1 4 4 2 5 2 3" xfId="12864"/>
    <cellStyle name="40% - Accent1 4 4 2 5 3" xfId="12865"/>
    <cellStyle name="40% - Accent1 4 4 2 5 3 2" xfId="12866"/>
    <cellStyle name="40% - Accent1 4 4 2 5 4" xfId="12867"/>
    <cellStyle name="40% - Accent1 4 4 2 5 5" xfId="12868"/>
    <cellStyle name="40% - Accent1 4 4 2 6" xfId="12869"/>
    <cellStyle name="40% - Accent1 4 4 2 6 2" xfId="12870"/>
    <cellStyle name="40% - Accent1 4 4 2 6 3" xfId="12871"/>
    <cellStyle name="40% - Accent1 4 4 2 7" xfId="12872"/>
    <cellStyle name="40% - Accent1 4 4 2 7 2" xfId="12873"/>
    <cellStyle name="40% - Accent1 4 4 2 7 3" xfId="12874"/>
    <cellStyle name="40% - Accent1 4 4 2 8" xfId="12875"/>
    <cellStyle name="40% - Accent1 4 4 2 8 2" xfId="12876"/>
    <cellStyle name="40% - Accent1 4 4 2 9" xfId="12877"/>
    <cellStyle name="40% - Accent1 4 4 3" xfId="12878"/>
    <cellStyle name="40% - Accent1 4 4 3 2" xfId="12879"/>
    <cellStyle name="40% - Accent1 4 4 3 2 2" xfId="12880"/>
    <cellStyle name="40% - Accent1 4 4 3 2 2 2" xfId="12881"/>
    <cellStyle name="40% - Accent1 4 4 3 2 2 3" xfId="12882"/>
    <cellStyle name="40% - Accent1 4 4 3 2 3" xfId="12883"/>
    <cellStyle name="40% - Accent1 4 4 3 2 3 2" xfId="12884"/>
    <cellStyle name="40% - Accent1 4 4 3 2 3 3" xfId="12885"/>
    <cellStyle name="40% - Accent1 4 4 3 2 4" xfId="12886"/>
    <cellStyle name="40% - Accent1 4 4 3 2 4 2" xfId="12887"/>
    <cellStyle name="40% - Accent1 4 4 3 2 5" xfId="12888"/>
    <cellStyle name="40% - Accent1 4 4 3 2 6" xfId="12889"/>
    <cellStyle name="40% - Accent1 4 4 3 3" xfId="12890"/>
    <cellStyle name="40% - Accent1 4 4 3 3 2" xfId="12891"/>
    <cellStyle name="40% - Accent1 4 4 3 3 2 2" xfId="12892"/>
    <cellStyle name="40% - Accent1 4 4 3 3 2 3" xfId="12893"/>
    <cellStyle name="40% - Accent1 4 4 3 3 3" xfId="12894"/>
    <cellStyle name="40% - Accent1 4 4 3 3 3 2" xfId="12895"/>
    <cellStyle name="40% - Accent1 4 4 3 3 3 3" xfId="12896"/>
    <cellStyle name="40% - Accent1 4 4 3 3 4" xfId="12897"/>
    <cellStyle name="40% - Accent1 4 4 3 3 4 2" xfId="12898"/>
    <cellStyle name="40% - Accent1 4 4 3 3 5" xfId="12899"/>
    <cellStyle name="40% - Accent1 4 4 3 3 6" xfId="12900"/>
    <cellStyle name="40% - Accent1 4 4 3 4" xfId="12901"/>
    <cellStyle name="40% - Accent1 4 4 3 4 2" xfId="12902"/>
    <cellStyle name="40% - Accent1 4 4 3 4 2 2" xfId="12903"/>
    <cellStyle name="40% - Accent1 4 4 3 4 2 3" xfId="12904"/>
    <cellStyle name="40% - Accent1 4 4 3 4 3" xfId="12905"/>
    <cellStyle name="40% - Accent1 4 4 3 4 3 2" xfId="12906"/>
    <cellStyle name="40% - Accent1 4 4 3 4 4" xfId="12907"/>
    <cellStyle name="40% - Accent1 4 4 3 4 5" xfId="12908"/>
    <cellStyle name="40% - Accent1 4 4 3 5" xfId="12909"/>
    <cellStyle name="40% - Accent1 4 4 3 5 2" xfId="12910"/>
    <cellStyle name="40% - Accent1 4 4 3 5 3" xfId="12911"/>
    <cellStyle name="40% - Accent1 4 4 3 6" xfId="12912"/>
    <cellStyle name="40% - Accent1 4 4 3 6 2" xfId="12913"/>
    <cellStyle name="40% - Accent1 4 4 3 6 3" xfId="12914"/>
    <cellStyle name="40% - Accent1 4 4 3 7" xfId="12915"/>
    <cellStyle name="40% - Accent1 4 4 3 7 2" xfId="12916"/>
    <cellStyle name="40% - Accent1 4 4 3 8" xfId="12917"/>
    <cellStyle name="40% - Accent1 4 4 3 9" xfId="12918"/>
    <cellStyle name="40% - Accent1 4 4 4" xfId="12919"/>
    <cellStyle name="40% - Accent1 4 4 4 2" xfId="12920"/>
    <cellStyle name="40% - Accent1 4 4 4 2 2" xfId="12921"/>
    <cellStyle name="40% - Accent1 4 4 4 2 2 2" xfId="12922"/>
    <cellStyle name="40% - Accent1 4 4 4 2 2 3" xfId="12923"/>
    <cellStyle name="40% - Accent1 4 4 4 2 3" xfId="12924"/>
    <cellStyle name="40% - Accent1 4 4 4 2 3 2" xfId="12925"/>
    <cellStyle name="40% - Accent1 4 4 4 2 3 3" xfId="12926"/>
    <cellStyle name="40% - Accent1 4 4 4 2 4" xfId="12927"/>
    <cellStyle name="40% - Accent1 4 4 4 2 4 2" xfId="12928"/>
    <cellStyle name="40% - Accent1 4 4 4 2 5" xfId="12929"/>
    <cellStyle name="40% - Accent1 4 4 4 2 6" xfId="12930"/>
    <cellStyle name="40% - Accent1 4 4 4 3" xfId="12931"/>
    <cellStyle name="40% - Accent1 4 4 4 3 2" xfId="12932"/>
    <cellStyle name="40% - Accent1 4 4 4 3 2 2" xfId="12933"/>
    <cellStyle name="40% - Accent1 4 4 4 3 2 3" xfId="12934"/>
    <cellStyle name="40% - Accent1 4 4 4 3 3" xfId="12935"/>
    <cellStyle name="40% - Accent1 4 4 4 3 3 2" xfId="12936"/>
    <cellStyle name="40% - Accent1 4 4 4 3 3 3" xfId="12937"/>
    <cellStyle name="40% - Accent1 4 4 4 3 4" xfId="12938"/>
    <cellStyle name="40% - Accent1 4 4 4 3 4 2" xfId="12939"/>
    <cellStyle name="40% - Accent1 4 4 4 3 5" xfId="12940"/>
    <cellStyle name="40% - Accent1 4 4 4 3 6" xfId="12941"/>
    <cellStyle name="40% - Accent1 4 4 4 4" xfId="12942"/>
    <cellStyle name="40% - Accent1 4 4 4 4 2" xfId="12943"/>
    <cellStyle name="40% - Accent1 4 4 4 4 2 2" xfId="12944"/>
    <cellStyle name="40% - Accent1 4 4 4 4 2 3" xfId="12945"/>
    <cellStyle name="40% - Accent1 4 4 4 4 3" xfId="12946"/>
    <cellStyle name="40% - Accent1 4 4 4 4 3 2" xfId="12947"/>
    <cellStyle name="40% - Accent1 4 4 4 4 4" xfId="12948"/>
    <cellStyle name="40% - Accent1 4 4 4 4 5" xfId="12949"/>
    <cellStyle name="40% - Accent1 4 4 4 5" xfId="12950"/>
    <cellStyle name="40% - Accent1 4 4 4 5 2" xfId="12951"/>
    <cellStyle name="40% - Accent1 4 4 4 5 3" xfId="12952"/>
    <cellStyle name="40% - Accent1 4 4 4 6" xfId="12953"/>
    <cellStyle name="40% - Accent1 4 4 4 6 2" xfId="12954"/>
    <cellStyle name="40% - Accent1 4 4 4 6 3" xfId="12955"/>
    <cellStyle name="40% - Accent1 4 4 4 7" xfId="12956"/>
    <cellStyle name="40% - Accent1 4 4 4 7 2" xfId="12957"/>
    <cellStyle name="40% - Accent1 4 4 4 8" xfId="12958"/>
    <cellStyle name="40% - Accent1 4 4 4 9" xfId="12959"/>
    <cellStyle name="40% - Accent1 4 4 5" xfId="12960"/>
    <cellStyle name="40% - Accent1 4 4 5 2" xfId="12961"/>
    <cellStyle name="40% - Accent1 4 4 5 2 2" xfId="12962"/>
    <cellStyle name="40% - Accent1 4 4 5 2 3" xfId="12963"/>
    <cellStyle name="40% - Accent1 4 4 5 3" xfId="12964"/>
    <cellStyle name="40% - Accent1 4 4 5 3 2" xfId="12965"/>
    <cellStyle name="40% - Accent1 4 4 5 3 3" xfId="12966"/>
    <cellStyle name="40% - Accent1 4 4 5 4" xfId="12967"/>
    <cellStyle name="40% - Accent1 4 4 5 4 2" xfId="12968"/>
    <cellStyle name="40% - Accent1 4 4 5 5" xfId="12969"/>
    <cellStyle name="40% - Accent1 4 4 5 6" xfId="12970"/>
    <cellStyle name="40% - Accent1 4 4 6" xfId="12971"/>
    <cellStyle name="40% - Accent1 4 4 6 2" xfId="12972"/>
    <cellStyle name="40% - Accent1 4 4 6 2 2" xfId="12973"/>
    <cellStyle name="40% - Accent1 4 4 6 2 3" xfId="12974"/>
    <cellStyle name="40% - Accent1 4 4 6 3" xfId="12975"/>
    <cellStyle name="40% - Accent1 4 4 6 3 2" xfId="12976"/>
    <cellStyle name="40% - Accent1 4 4 6 3 3" xfId="12977"/>
    <cellStyle name="40% - Accent1 4 4 6 4" xfId="12978"/>
    <cellStyle name="40% - Accent1 4 4 6 4 2" xfId="12979"/>
    <cellStyle name="40% - Accent1 4 4 6 5" xfId="12980"/>
    <cellStyle name="40% - Accent1 4 4 6 6" xfId="12981"/>
    <cellStyle name="40% - Accent1 4 4 7" xfId="12982"/>
    <cellStyle name="40% - Accent1 4 4 7 2" xfId="12983"/>
    <cellStyle name="40% - Accent1 4 4 7 2 2" xfId="12984"/>
    <cellStyle name="40% - Accent1 4 4 7 2 3" xfId="12985"/>
    <cellStyle name="40% - Accent1 4 4 7 3" xfId="12986"/>
    <cellStyle name="40% - Accent1 4 4 7 3 2" xfId="12987"/>
    <cellStyle name="40% - Accent1 4 4 7 4" xfId="12988"/>
    <cellStyle name="40% - Accent1 4 4 7 5" xfId="12989"/>
    <cellStyle name="40% - Accent1 4 4 8" xfId="12990"/>
    <cellStyle name="40% - Accent1 4 4 8 2" xfId="12991"/>
    <cellStyle name="40% - Accent1 4 4 8 3" xfId="12992"/>
    <cellStyle name="40% - Accent1 4 4 9" xfId="12993"/>
    <cellStyle name="40% - Accent1 4 4 9 2" xfId="12994"/>
    <cellStyle name="40% - Accent1 4 4 9 3" xfId="12995"/>
    <cellStyle name="40% - Accent1 4 5" xfId="12996"/>
    <cellStyle name="40% - Accent1 4 5 10" xfId="12997"/>
    <cellStyle name="40% - Accent1 4 5 2" xfId="12998"/>
    <cellStyle name="40% - Accent1 4 5 2 2" xfId="12999"/>
    <cellStyle name="40% - Accent1 4 5 2 2 2" xfId="13000"/>
    <cellStyle name="40% - Accent1 4 5 2 2 2 2" xfId="13001"/>
    <cellStyle name="40% - Accent1 4 5 2 2 2 3" xfId="13002"/>
    <cellStyle name="40% - Accent1 4 5 2 2 3" xfId="13003"/>
    <cellStyle name="40% - Accent1 4 5 2 2 3 2" xfId="13004"/>
    <cellStyle name="40% - Accent1 4 5 2 2 3 3" xfId="13005"/>
    <cellStyle name="40% - Accent1 4 5 2 2 4" xfId="13006"/>
    <cellStyle name="40% - Accent1 4 5 2 2 4 2" xfId="13007"/>
    <cellStyle name="40% - Accent1 4 5 2 2 5" xfId="13008"/>
    <cellStyle name="40% - Accent1 4 5 2 2 6" xfId="13009"/>
    <cellStyle name="40% - Accent1 4 5 2 3" xfId="13010"/>
    <cellStyle name="40% - Accent1 4 5 2 3 2" xfId="13011"/>
    <cellStyle name="40% - Accent1 4 5 2 3 2 2" xfId="13012"/>
    <cellStyle name="40% - Accent1 4 5 2 3 2 3" xfId="13013"/>
    <cellStyle name="40% - Accent1 4 5 2 3 3" xfId="13014"/>
    <cellStyle name="40% - Accent1 4 5 2 3 3 2" xfId="13015"/>
    <cellStyle name="40% - Accent1 4 5 2 3 3 3" xfId="13016"/>
    <cellStyle name="40% - Accent1 4 5 2 3 4" xfId="13017"/>
    <cellStyle name="40% - Accent1 4 5 2 3 4 2" xfId="13018"/>
    <cellStyle name="40% - Accent1 4 5 2 3 5" xfId="13019"/>
    <cellStyle name="40% - Accent1 4 5 2 3 6" xfId="13020"/>
    <cellStyle name="40% - Accent1 4 5 2 4" xfId="13021"/>
    <cellStyle name="40% - Accent1 4 5 2 4 2" xfId="13022"/>
    <cellStyle name="40% - Accent1 4 5 2 4 2 2" xfId="13023"/>
    <cellStyle name="40% - Accent1 4 5 2 4 2 3" xfId="13024"/>
    <cellStyle name="40% - Accent1 4 5 2 4 3" xfId="13025"/>
    <cellStyle name="40% - Accent1 4 5 2 4 3 2" xfId="13026"/>
    <cellStyle name="40% - Accent1 4 5 2 4 4" xfId="13027"/>
    <cellStyle name="40% - Accent1 4 5 2 4 5" xfId="13028"/>
    <cellStyle name="40% - Accent1 4 5 2 5" xfId="13029"/>
    <cellStyle name="40% - Accent1 4 5 2 5 2" xfId="13030"/>
    <cellStyle name="40% - Accent1 4 5 2 5 3" xfId="13031"/>
    <cellStyle name="40% - Accent1 4 5 2 6" xfId="13032"/>
    <cellStyle name="40% - Accent1 4 5 2 6 2" xfId="13033"/>
    <cellStyle name="40% - Accent1 4 5 2 6 3" xfId="13034"/>
    <cellStyle name="40% - Accent1 4 5 2 7" xfId="13035"/>
    <cellStyle name="40% - Accent1 4 5 2 7 2" xfId="13036"/>
    <cellStyle name="40% - Accent1 4 5 2 8" xfId="13037"/>
    <cellStyle name="40% - Accent1 4 5 2 9" xfId="13038"/>
    <cellStyle name="40% - Accent1 4 5 3" xfId="13039"/>
    <cellStyle name="40% - Accent1 4 5 3 2" xfId="13040"/>
    <cellStyle name="40% - Accent1 4 5 3 2 2" xfId="13041"/>
    <cellStyle name="40% - Accent1 4 5 3 2 3" xfId="13042"/>
    <cellStyle name="40% - Accent1 4 5 3 3" xfId="13043"/>
    <cellStyle name="40% - Accent1 4 5 3 3 2" xfId="13044"/>
    <cellStyle name="40% - Accent1 4 5 3 3 3" xfId="13045"/>
    <cellStyle name="40% - Accent1 4 5 3 4" xfId="13046"/>
    <cellStyle name="40% - Accent1 4 5 3 4 2" xfId="13047"/>
    <cellStyle name="40% - Accent1 4 5 3 5" xfId="13048"/>
    <cellStyle name="40% - Accent1 4 5 3 6" xfId="13049"/>
    <cellStyle name="40% - Accent1 4 5 4" xfId="13050"/>
    <cellStyle name="40% - Accent1 4 5 4 2" xfId="13051"/>
    <cellStyle name="40% - Accent1 4 5 4 2 2" xfId="13052"/>
    <cellStyle name="40% - Accent1 4 5 4 2 3" xfId="13053"/>
    <cellStyle name="40% - Accent1 4 5 4 3" xfId="13054"/>
    <cellStyle name="40% - Accent1 4 5 4 3 2" xfId="13055"/>
    <cellStyle name="40% - Accent1 4 5 4 3 3" xfId="13056"/>
    <cellStyle name="40% - Accent1 4 5 4 4" xfId="13057"/>
    <cellStyle name="40% - Accent1 4 5 4 4 2" xfId="13058"/>
    <cellStyle name="40% - Accent1 4 5 4 5" xfId="13059"/>
    <cellStyle name="40% - Accent1 4 5 4 6" xfId="13060"/>
    <cellStyle name="40% - Accent1 4 5 5" xfId="13061"/>
    <cellStyle name="40% - Accent1 4 5 5 2" xfId="13062"/>
    <cellStyle name="40% - Accent1 4 5 5 2 2" xfId="13063"/>
    <cellStyle name="40% - Accent1 4 5 5 2 3" xfId="13064"/>
    <cellStyle name="40% - Accent1 4 5 5 3" xfId="13065"/>
    <cellStyle name="40% - Accent1 4 5 5 3 2" xfId="13066"/>
    <cellStyle name="40% - Accent1 4 5 5 4" xfId="13067"/>
    <cellStyle name="40% - Accent1 4 5 5 5" xfId="13068"/>
    <cellStyle name="40% - Accent1 4 5 6" xfId="13069"/>
    <cellStyle name="40% - Accent1 4 5 6 2" xfId="13070"/>
    <cellStyle name="40% - Accent1 4 5 6 3" xfId="13071"/>
    <cellStyle name="40% - Accent1 4 5 7" xfId="13072"/>
    <cellStyle name="40% - Accent1 4 5 7 2" xfId="13073"/>
    <cellStyle name="40% - Accent1 4 5 7 3" xfId="13074"/>
    <cellStyle name="40% - Accent1 4 5 8" xfId="13075"/>
    <cellStyle name="40% - Accent1 4 5 8 2" xfId="13076"/>
    <cellStyle name="40% - Accent1 4 5 9" xfId="13077"/>
    <cellStyle name="40% - Accent1 4 6" xfId="13078"/>
    <cellStyle name="40% - Accent1 4 6 2" xfId="13079"/>
    <cellStyle name="40% - Accent1 4 6 2 2" xfId="13080"/>
    <cellStyle name="40% - Accent1 4 6 2 2 2" xfId="13081"/>
    <cellStyle name="40% - Accent1 4 6 2 2 3" xfId="13082"/>
    <cellStyle name="40% - Accent1 4 6 2 3" xfId="13083"/>
    <cellStyle name="40% - Accent1 4 6 2 3 2" xfId="13084"/>
    <cellStyle name="40% - Accent1 4 6 2 3 3" xfId="13085"/>
    <cellStyle name="40% - Accent1 4 6 2 4" xfId="13086"/>
    <cellStyle name="40% - Accent1 4 6 2 4 2" xfId="13087"/>
    <cellStyle name="40% - Accent1 4 6 2 5" xfId="13088"/>
    <cellStyle name="40% - Accent1 4 6 2 6" xfId="13089"/>
    <cellStyle name="40% - Accent1 4 6 3" xfId="13090"/>
    <cellStyle name="40% - Accent1 4 6 3 2" xfId="13091"/>
    <cellStyle name="40% - Accent1 4 6 3 2 2" xfId="13092"/>
    <cellStyle name="40% - Accent1 4 6 3 2 3" xfId="13093"/>
    <cellStyle name="40% - Accent1 4 6 3 3" xfId="13094"/>
    <cellStyle name="40% - Accent1 4 6 3 3 2" xfId="13095"/>
    <cellStyle name="40% - Accent1 4 6 3 3 3" xfId="13096"/>
    <cellStyle name="40% - Accent1 4 6 3 4" xfId="13097"/>
    <cellStyle name="40% - Accent1 4 6 3 4 2" xfId="13098"/>
    <cellStyle name="40% - Accent1 4 6 3 5" xfId="13099"/>
    <cellStyle name="40% - Accent1 4 6 3 6" xfId="13100"/>
    <cellStyle name="40% - Accent1 4 6 4" xfId="13101"/>
    <cellStyle name="40% - Accent1 4 6 4 2" xfId="13102"/>
    <cellStyle name="40% - Accent1 4 6 4 2 2" xfId="13103"/>
    <cellStyle name="40% - Accent1 4 6 4 2 3" xfId="13104"/>
    <cellStyle name="40% - Accent1 4 6 4 3" xfId="13105"/>
    <cellStyle name="40% - Accent1 4 6 4 3 2" xfId="13106"/>
    <cellStyle name="40% - Accent1 4 6 4 4" xfId="13107"/>
    <cellStyle name="40% - Accent1 4 6 4 5" xfId="13108"/>
    <cellStyle name="40% - Accent1 4 6 5" xfId="13109"/>
    <cellStyle name="40% - Accent1 4 6 5 2" xfId="13110"/>
    <cellStyle name="40% - Accent1 4 6 5 3" xfId="13111"/>
    <cellStyle name="40% - Accent1 4 6 6" xfId="13112"/>
    <cellStyle name="40% - Accent1 4 6 6 2" xfId="13113"/>
    <cellStyle name="40% - Accent1 4 6 6 3" xfId="13114"/>
    <cellStyle name="40% - Accent1 4 6 7" xfId="13115"/>
    <cellStyle name="40% - Accent1 4 6 7 2" xfId="13116"/>
    <cellStyle name="40% - Accent1 4 6 8" xfId="13117"/>
    <cellStyle name="40% - Accent1 4 6 9" xfId="13118"/>
    <cellStyle name="40% - Accent1 4 7" xfId="13119"/>
    <cellStyle name="40% - Accent1 4 7 2" xfId="13120"/>
    <cellStyle name="40% - Accent1 4 7 2 2" xfId="13121"/>
    <cellStyle name="40% - Accent1 4 7 2 2 2" xfId="13122"/>
    <cellStyle name="40% - Accent1 4 7 2 2 3" xfId="13123"/>
    <cellStyle name="40% - Accent1 4 7 2 3" xfId="13124"/>
    <cellStyle name="40% - Accent1 4 7 2 3 2" xfId="13125"/>
    <cellStyle name="40% - Accent1 4 7 2 3 3" xfId="13126"/>
    <cellStyle name="40% - Accent1 4 7 2 4" xfId="13127"/>
    <cellStyle name="40% - Accent1 4 7 2 4 2" xfId="13128"/>
    <cellStyle name="40% - Accent1 4 7 2 5" xfId="13129"/>
    <cellStyle name="40% - Accent1 4 7 2 6" xfId="13130"/>
    <cellStyle name="40% - Accent1 4 7 3" xfId="13131"/>
    <cellStyle name="40% - Accent1 4 7 3 2" xfId="13132"/>
    <cellStyle name="40% - Accent1 4 7 3 2 2" xfId="13133"/>
    <cellStyle name="40% - Accent1 4 7 3 2 3" xfId="13134"/>
    <cellStyle name="40% - Accent1 4 7 3 3" xfId="13135"/>
    <cellStyle name="40% - Accent1 4 7 3 3 2" xfId="13136"/>
    <cellStyle name="40% - Accent1 4 7 3 3 3" xfId="13137"/>
    <cellStyle name="40% - Accent1 4 7 3 4" xfId="13138"/>
    <cellStyle name="40% - Accent1 4 7 3 4 2" xfId="13139"/>
    <cellStyle name="40% - Accent1 4 7 3 5" xfId="13140"/>
    <cellStyle name="40% - Accent1 4 7 3 6" xfId="13141"/>
    <cellStyle name="40% - Accent1 4 7 4" xfId="13142"/>
    <cellStyle name="40% - Accent1 4 7 4 2" xfId="13143"/>
    <cellStyle name="40% - Accent1 4 7 4 2 2" xfId="13144"/>
    <cellStyle name="40% - Accent1 4 7 4 2 3" xfId="13145"/>
    <cellStyle name="40% - Accent1 4 7 4 3" xfId="13146"/>
    <cellStyle name="40% - Accent1 4 7 4 3 2" xfId="13147"/>
    <cellStyle name="40% - Accent1 4 7 4 4" xfId="13148"/>
    <cellStyle name="40% - Accent1 4 7 4 5" xfId="13149"/>
    <cellStyle name="40% - Accent1 4 7 5" xfId="13150"/>
    <cellStyle name="40% - Accent1 4 7 5 2" xfId="13151"/>
    <cellStyle name="40% - Accent1 4 7 5 3" xfId="13152"/>
    <cellStyle name="40% - Accent1 4 7 6" xfId="13153"/>
    <cellStyle name="40% - Accent1 4 7 6 2" xfId="13154"/>
    <cellStyle name="40% - Accent1 4 7 6 3" xfId="13155"/>
    <cellStyle name="40% - Accent1 4 7 7" xfId="13156"/>
    <cellStyle name="40% - Accent1 4 7 7 2" xfId="13157"/>
    <cellStyle name="40% - Accent1 4 7 8" xfId="13158"/>
    <cellStyle name="40% - Accent1 4 7 9" xfId="13159"/>
    <cellStyle name="40% - Accent1 4 8" xfId="13160"/>
    <cellStyle name="40% - Accent1 4 8 2" xfId="13161"/>
    <cellStyle name="40% - Accent1 4 8 2 2" xfId="13162"/>
    <cellStyle name="40% - Accent1 4 8 2 3" xfId="13163"/>
    <cellStyle name="40% - Accent1 4 8 3" xfId="13164"/>
    <cellStyle name="40% - Accent1 4 8 3 2" xfId="13165"/>
    <cellStyle name="40% - Accent1 4 8 3 3" xfId="13166"/>
    <cellStyle name="40% - Accent1 4 8 4" xfId="13167"/>
    <cellStyle name="40% - Accent1 4 8 4 2" xfId="13168"/>
    <cellStyle name="40% - Accent1 4 8 5" xfId="13169"/>
    <cellStyle name="40% - Accent1 4 8 6" xfId="13170"/>
    <cellStyle name="40% - Accent1 4 9" xfId="13171"/>
    <cellStyle name="40% - Accent1 4 9 2" xfId="13172"/>
    <cellStyle name="40% - Accent1 4 9 2 2" xfId="13173"/>
    <cellStyle name="40% - Accent1 4 9 2 3" xfId="13174"/>
    <cellStyle name="40% - Accent1 4 9 3" xfId="13175"/>
    <cellStyle name="40% - Accent1 4 9 3 2" xfId="13176"/>
    <cellStyle name="40% - Accent1 4 9 3 3" xfId="13177"/>
    <cellStyle name="40% - Accent1 4 9 4" xfId="13178"/>
    <cellStyle name="40% - Accent1 4 9 4 2" xfId="13179"/>
    <cellStyle name="40% - Accent1 4 9 5" xfId="13180"/>
    <cellStyle name="40% - Accent1 4 9 6" xfId="13181"/>
    <cellStyle name="40% - Accent1 5" xfId="13182"/>
    <cellStyle name="40% - Accent1 5 2" xfId="13183"/>
    <cellStyle name="40% - Accent1 5 2 2" xfId="13184"/>
    <cellStyle name="40% - Accent1 5 2 2 2" xfId="13185"/>
    <cellStyle name="40% - Accent1 5 2 2 2 2" xfId="13186"/>
    <cellStyle name="40% - Accent1 5 2 2 3" xfId="13187"/>
    <cellStyle name="40% - Accent1 5 2 3" xfId="13188"/>
    <cellStyle name="40% - Accent1 5 2 3 2" xfId="13189"/>
    <cellStyle name="40% - Accent1 5 2 4" xfId="13190"/>
    <cellStyle name="40% - Accent1 5 2 5" xfId="13191"/>
    <cellStyle name="40% - Accent1 5 3" xfId="13192"/>
    <cellStyle name="40% - Accent1 5 3 2" xfId="13193"/>
    <cellStyle name="40% - Accent1 5 3 2 2" xfId="13194"/>
    <cellStyle name="40% - Accent1 5 3 3" xfId="13195"/>
    <cellStyle name="40% - Accent1 5 4" xfId="13196"/>
    <cellStyle name="40% - Accent1 5 4 2" xfId="13197"/>
    <cellStyle name="40% - Accent1 5 5" xfId="13198"/>
    <cellStyle name="40% - Accent1 5 6" xfId="13199"/>
    <cellStyle name="40% - Accent1 6" xfId="13200"/>
    <cellStyle name="40% - Accent1 6 2" xfId="13201"/>
    <cellStyle name="40% - Accent1 6 2 2" xfId="13202"/>
    <cellStyle name="40% - Accent1 6 2 2 2" xfId="13203"/>
    <cellStyle name="40% - Accent1 6 2 3" xfId="13204"/>
    <cellStyle name="40% - Accent1 6 2 4" xfId="13205"/>
    <cellStyle name="40% - Accent1 6 2 5" xfId="13206"/>
    <cellStyle name="40% - Accent1 6 3" xfId="13207"/>
    <cellStyle name="40% - Accent1 6 3 2" xfId="13208"/>
    <cellStyle name="40% - Accent1 6 4" xfId="13209"/>
    <cellStyle name="40% - Accent1 6 5" xfId="13210"/>
    <cellStyle name="40% - Accent1 7" xfId="13211"/>
    <cellStyle name="40% - Accent1 7 2" xfId="13212"/>
    <cellStyle name="40% - Accent1 7 2 2" xfId="13213"/>
    <cellStyle name="40% - Accent1 7 2 2 2" xfId="13214"/>
    <cellStyle name="40% - Accent1 7 2 3" xfId="13215"/>
    <cellStyle name="40% - Accent1 7 3" xfId="13216"/>
    <cellStyle name="40% - Accent1 7 3 2" xfId="13217"/>
    <cellStyle name="40% - Accent1 7 4" xfId="13218"/>
    <cellStyle name="40% - Accent1 7 5" xfId="13219"/>
    <cellStyle name="40% - Accent1 8" xfId="13220"/>
    <cellStyle name="40% - Accent1 8 2" xfId="13221"/>
    <cellStyle name="40% - Accent1 8 2 2" xfId="13222"/>
    <cellStyle name="40% - Accent1 8 2 2 2" xfId="13223"/>
    <cellStyle name="40% - Accent1 8 2 3" xfId="13224"/>
    <cellStyle name="40% - Accent1 8 3" xfId="13225"/>
    <cellStyle name="40% - Accent1 8 3 2" xfId="13226"/>
    <cellStyle name="40% - Accent1 8 4" xfId="13227"/>
    <cellStyle name="40% - Accent1 8 5" xfId="13228"/>
    <cellStyle name="40% - Accent1 9" xfId="13229"/>
    <cellStyle name="40% - Accent1 9 2" xfId="13230"/>
    <cellStyle name="40% - Accent1 9 2 2" xfId="13231"/>
    <cellStyle name="40% - Accent1 9 3" xfId="13232"/>
    <cellStyle name="40% - Accent1 9 4" xfId="13233"/>
    <cellStyle name="40% - Accent2 10" xfId="13234"/>
    <cellStyle name="40% - Accent2 10 2" xfId="13235"/>
    <cellStyle name="40% - Accent2 10 2 2" xfId="13236"/>
    <cellStyle name="40% - Accent2 10 3" xfId="13237"/>
    <cellStyle name="40% - Accent2 10 4" xfId="13238"/>
    <cellStyle name="40% - Accent2 11" xfId="13239"/>
    <cellStyle name="40% - Accent2 11 2" xfId="13240"/>
    <cellStyle name="40% - Accent2 11 2 2" xfId="13241"/>
    <cellStyle name="40% - Accent2 11 3" xfId="13242"/>
    <cellStyle name="40% - Accent2 11 4" xfId="13243"/>
    <cellStyle name="40% - Accent2 12" xfId="13244"/>
    <cellStyle name="40% - Accent2 12 2" xfId="13245"/>
    <cellStyle name="40% - Accent2 12 3" xfId="13246"/>
    <cellStyle name="40% - Accent2 13" xfId="13247"/>
    <cellStyle name="40% - Accent2 13 2" xfId="13248"/>
    <cellStyle name="40% - Accent2 14" xfId="13249"/>
    <cellStyle name="40% - Accent2 15" xfId="13250"/>
    <cellStyle name="40% - Accent2 16" xfId="13251"/>
    <cellStyle name="40% - Accent2 17" xfId="13252"/>
    <cellStyle name="40% - Accent2 18" xfId="13253"/>
    <cellStyle name="40% - Accent2 19" xfId="13254"/>
    <cellStyle name="40% - Accent2 2" xfId="13255"/>
    <cellStyle name="40% - Accent2 2 2" xfId="13256"/>
    <cellStyle name="40% - Accent2 2 2 2" xfId="13257"/>
    <cellStyle name="40% - Accent2 2 2 2 2" xfId="13258"/>
    <cellStyle name="40% - Accent2 2 2 2 2 2" xfId="13259"/>
    <cellStyle name="40% - Accent2 2 2 2 2 2 2" xfId="13260"/>
    <cellStyle name="40% - Accent2 2 2 2 2 2 2 2" xfId="13261"/>
    <cellStyle name="40% - Accent2 2 2 2 2 2 3" xfId="13262"/>
    <cellStyle name="40% - Accent2 2 2 2 2 3" xfId="13263"/>
    <cellStyle name="40% - Accent2 2 2 2 2 3 2" xfId="13264"/>
    <cellStyle name="40% - Accent2 2 2 2 2 4" xfId="13265"/>
    <cellStyle name="40% - Accent2 2 2 2 2 5" xfId="13266"/>
    <cellStyle name="40% - Accent2 2 2 2 3" xfId="13267"/>
    <cellStyle name="40% - Accent2 2 2 2 3 2" xfId="13268"/>
    <cellStyle name="40% - Accent2 2 2 2 3 2 2" xfId="13269"/>
    <cellStyle name="40% - Accent2 2 2 2 3 3" xfId="13270"/>
    <cellStyle name="40% - Accent2 2 2 2 4" xfId="13271"/>
    <cellStyle name="40% - Accent2 2 2 2 4 2" xfId="13272"/>
    <cellStyle name="40% - Accent2 2 2 2 5" xfId="13273"/>
    <cellStyle name="40% - Accent2 2 2 2 6" xfId="13274"/>
    <cellStyle name="40% - Accent2 2 2 3" xfId="13275"/>
    <cellStyle name="40% - Accent2 2 2 3 2" xfId="13276"/>
    <cellStyle name="40% - Accent2 2 2 3 2 2" xfId="13277"/>
    <cellStyle name="40% - Accent2 2 2 3 2 2 2" xfId="13278"/>
    <cellStyle name="40% - Accent2 2 2 3 2 3" xfId="13279"/>
    <cellStyle name="40% - Accent2 2 2 3 3" xfId="13280"/>
    <cellStyle name="40% - Accent2 2 2 3 3 2" xfId="13281"/>
    <cellStyle name="40% - Accent2 2 2 3 4" xfId="13282"/>
    <cellStyle name="40% - Accent2 2 2 3 5" xfId="13283"/>
    <cellStyle name="40% - Accent2 2 2 4" xfId="13284"/>
    <cellStyle name="40% - Accent2 2 2 4 2" xfId="13285"/>
    <cellStyle name="40% - Accent2 2 2 4 2 2" xfId="13286"/>
    <cellStyle name="40% - Accent2 2 2 4 3" xfId="13287"/>
    <cellStyle name="40% - Accent2 2 2 5" xfId="13288"/>
    <cellStyle name="40% - Accent2 2 2 5 2" xfId="13289"/>
    <cellStyle name="40% - Accent2 2 2 6" xfId="13290"/>
    <cellStyle name="40% - Accent2 2 2 7" xfId="13291"/>
    <cellStyle name="40% - Accent2 2 3" xfId="13292"/>
    <cellStyle name="40% - Accent2 2 3 2" xfId="13293"/>
    <cellStyle name="40% - Accent2 2 3 2 2" xfId="13294"/>
    <cellStyle name="40% - Accent2 2 3 2 2 2" xfId="13295"/>
    <cellStyle name="40% - Accent2 2 3 2 2 2 2" xfId="13296"/>
    <cellStyle name="40% - Accent2 2 3 2 2 3" xfId="13297"/>
    <cellStyle name="40% - Accent2 2 3 2 3" xfId="13298"/>
    <cellStyle name="40% - Accent2 2 3 2 3 2" xfId="13299"/>
    <cellStyle name="40% - Accent2 2 3 2 4" xfId="13300"/>
    <cellStyle name="40% - Accent2 2 3 3" xfId="13301"/>
    <cellStyle name="40% - Accent2 2 3 3 2" xfId="13302"/>
    <cellStyle name="40% - Accent2 2 3 3 2 2" xfId="13303"/>
    <cellStyle name="40% - Accent2 2 3 3 3" xfId="13304"/>
    <cellStyle name="40% - Accent2 2 3 4" xfId="13305"/>
    <cellStyle name="40% - Accent2 2 3 4 2" xfId="13306"/>
    <cellStyle name="40% - Accent2 2 3 5" xfId="13307"/>
    <cellStyle name="40% - Accent2 2 3 6" xfId="13308"/>
    <cellStyle name="40% - Accent2 2 4" xfId="13309"/>
    <cellStyle name="40% - Accent2 2 4 2" xfId="13310"/>
    <cellStyle name="40% - Accent2 2 4 2 2" xfId="13311"/>
    <cellStyle name="40% - Accent2 2 4 2 2 2" xfId="13312"/>
    <cellStyle name="40% - Accent2 2 4 2 3" xfId="13313"/>
    <cellStyle name="40% - Accent2 2 4 3" xfId="13314"/>
    <cellStyle name="40% - Accent2 2 4 3 2" xfId="13315"/>
    <cellStyle name="40% - Accent2 2 4 4" xfId="13316"/>
    <cellStyle name="40% - Accent2 2 4 5" xfId="13317"/>
    <cellStyle name="40% - Accent2 2 5" xfId="13318"/>
    <cellStyle name="40% - Accent2 2 5 2" xfId="13319"/>
    <cellStyle name="40% - Accent2 2 5 2 2" xfId="13320"/>
    <cellStyle name="40% - Accent2 2 5 3" xfId="13321"/>
    <cellStyle name="40% - Accent2 2 5 4" xfId="13322"/>
    <cellStyle name="40% - Accent2 2 6" xfId="13323"/>
    <cellStyle name="40% - Accent2 2 6 2" xfId="13324"/>
    <cellStyle name="40% - Accent2 2 6 3" xfId="13325"/>
    <cellStyle name="40% - Accent2 2 7" xfId="13326"/>
    <cellStyle name="40% - Accent2 2 8" xfId="13327"/>
    <cellStyle name="40% - Accent2 2 9" xfId="13328"/>
    <cellStyle name="40% - Accent2 20" xfId="13329"/>
    <cellStyle name="40% - Accent2 21" xfId="13330"/>
    <cellStyle name="40% - Accent2 22" xfId="13331"/>
    <cellStyle name="40% - Accent2 3" xfId="13332"/>
    <cellStyle name="40% - Accent2 3 2" xfId="13333"/>
    <cellStyle name="40% - Accent2 3 2 2" xfId="13334"/>
    <cellStyle name="40% - Accent2 3 2 2 2" xfId="13335"/>
    <cellStyle name="40% - Accent2 3 2 2 2 2" xfId="13336"/>
    <cellStyle name="40% - Accent2 3 2 2 2 2 2" xfId="13337"/>
    <cellStyle name="40% - Accent2 3 2 2 2 2 2 2" xfId="13338"/>
    <cellStyle name="40% - Accent2 3 2 2 2 2 3" xfId="13339"/>
    <cellStyle name="40% - Accent2 3 2 2 2 3" xfId="13340"/>
    <cellStyle name="40% - Accent2 3 2 2 2 3 2" xfId="13341"/>
    <cellStyle name="40% - Accent2 3 2 2 2 4" xfId="13342"/>
    <cellStyle name="40% - Accent2 3 2 2 2 5" xfId="13343"/>
    <cellStyle name="40% - Accent2 3 2 2 3" xfId="13344"/>
    <cellStyle name="40% - Accent2 3 2 2 3 2" xfId="13345"/>
    <cellStyle name="40% - Accent2 3 2 2 3 2 2" xfId="13346"/>
    <cellStyle name="40% - Accent2 3 2 2 3 3" xfId="13347"/>
    <cellStyle name="40% - Accent2 3 2 2 4" xfId="13348"/>
    <cellStyle name="40% - Accent2 3 2 2 4 2" xfId="13349"/>
    <cellStyle name="40% - Accent2 3 2 2 5" xfId="13350"/>
    <cellStyle name="40% - Accent2 3 2 2 6" xfId="13351"/>
    <cellStyle name="40% - Accent2 3 2 3" xfId="13352"/>
    <cellStyle name="40% - Accent2 3 2 3 2" xfId="13353"/>
    <cellStyle name="40% - Accent2 3 2 3 2 2" xfId="13354"/>
    <cellStyle name="40% - Accent2 3 2 3 2 2 2" xfId="13355"/>
    <cellStyle name="40% - Accent2 3 2 3 2 3" xfId="13356"/>
    <cellStyle name="40% - Accent2 3 2 3 3" xfId="13357"/>
    <cellStyle name="40% - Accent2 3 2 3 3 2" xfId="13358"/>
    <cellStyle name="40% - Accent2 3 2 3 4" xfId="13359"/>
    <cellStyle name="40% - Accent2 3 2 3 5" xfId="13360"/>
    <cellStyle name="40% - Accent2 3 2 4" xfId="13361"/>
    <cellStyle name="40% - Accent2 3 2 4 2" xfId="13362"/>
    <cellStyle name="40% - Accent2 3 2 4 2 2" xfId="13363"/>
    <cellStyle name="40% - Accent2 3 2 4 3" xfId="13364"/>
    <cellStyle name="40% - Accent2 3 2 5" xfId="13365"/>
    <cellStyle name="40% - Accent2 3 2 5 2" xfId="13366"/>
    <cellStyle name="40% - Accent2 3 2 6" xfId="13367"/>
    <cellStyle name="40% - Accent2 3 2 7" xfId="13368"/>
    <cellStyle name="40% - Accent2 3 3" xfId="13369"/>
    <cellStyle name="40% - Accent2 3 3 2" xfId="13370"/>
    <cellStyle name="40% - Accent2 3 3 2 2" xfId="13371"/>
    <cellStyle name="40% - Accent2 3 3 2 2 2" xfId="13372"/>
    <cellStyle name="40% - Accent2 3 3 2 2 2 2" xfId="13373"/>
    <cellStyle name="40% - Accent2 3 3 2 2 3" xfId="13374"/>
    <cellStyle name="40% - Accent2 3 3 2 3" xfId="13375"/>
    <cellStyle name="40% - Accent2 3 3 2 3 2" xfId="13376"/>
    <cellStyle name="40% - Accent2 3 3 2 4" xfId="13377"/>
    <cellStyle name="40% - Accent2 3 3 2 5" xfId="13378"/>
    <cellStyle name="40% - Accent2 3 3 3" xfId="13379"/>
    <cellStyle name="40% - Accent2 3 3 3 2" xfId="13380"/>
    <cellStyle name="40% - Accent2 3 3 3 2 2" xfId="13381"/>
    <cellStyle name="40% - Accent2 3 3 3 3" xfId="13382"/>
    <cellStyle name="40% - Accent2 3 3 4" xfId="13383"/>
    <cellStyle name="40% - Accent2 3 3 4 2" xfId="13384"/>
    <cellStyle name="40% - Accent2 3 3 5" xfId="13385"/>
    <cellStyle name="40% - Accent2 3 3 6" xfId="13386"/>
    <cellStyle name="40% - Accent2 3 4" xfId="13387"/>
    <cellStyle name="40% - Accent2 3 4 2" xfId="13388"/>
    <cellStyle name="40% - Accent2 3 4 2 2" xfId="13389"/>
    <cellStyle name="40% - Accent2 3 4 2 2 2" xfId="13390"/>
    <cellStyle name="40% - Accent2 3 4 2 3" xfId="13391"/>
    <cellStyle name="40% - Accent2 3 4 3" xfId="13392"/>
    <cellStyle name="40% - Accent2 3 4 3 2" xfId="13393"/>
    <cellStyle name="40% - Accent2 3 4 4" xfId="13394"/>
    <cellStyle name="40% - Accent2 3 4 5" xfId="13395"/>
    <cellStyle name="40% - Accent2 3 5" xfId="13396"/>
    <cellStyle name="40% - Accent2 3 5 2" xfId="13397"/>
    <cellStyle name="40% - Accent2 3 5 2 2" xfId="13398"/>
    <cellStyle name="40% - Accent2 3 5 3" xfId="13399"/>
    <cellStyle name="40% - Accent2 3 6" xfId="13400"/>
    <cellStyle name="40% - Accent2 3 6 2" xfId="13401"/>
    <cellStyle name="40% - Accent2 3 7" xfId="13402"/>
    <cellStyle name="40% - Accent2 3 8" xfId="13403"/>
    <cellStyle name="40% - Accent2 3 9" xfId="13404"/>
    <cellStyle name="40% - Accent2 4" xfId="13405"/>
    <cellStyle name="40% - Accent2 4 10" xfId="13406"/>
    <cellStyle name="40% - Accent2 4 10 2" xfId="13407"/>
    <cellStyle name="40% - Accent2 4 10 2 2" xfId="13408"/>
    <cellStyle name="40% - Accent2 4 10 2 3" xfId="13409"/>
    <cellStyle name="40% - Accent2 4 10 3" xfId="13410"/>
    <cellStyle name="40% - Accent2 4 10 3 2" xfId="13411"/>
    <cellStyle name="40% - Accent2 4 10 4" xfId="13412"/>
    <cellStyle name="40% - Accent2 4 10 5" xfId="13413"/>
    <cellStyle name="40% - Accent2 4 11" xfId="13414"/>
    <cellStyle name="40% - Accent2 4 11 2" xfId="13415"/>
    <cellStyle name="40% - Accent2 4 11 3" xfId="13416"/>
    <cellStyle name="40% - Accent2 4 12" xfId="13417"/>
    <cellStyle name="40% - Accent2 4 12 2" xfId="13418"/>
    <cellStyle name="40% - Accent2 4 12 3" xfId="13419"/>
    <cellStyle name="40% - Accent2 4 13" xfId="13420"/>
    <cellStyle name="40% - Accent2 4 13 2" xfId="13421"/>
    <cellStyle name="40% - Accent2 4 14" xfId="13422"/>
    <cellStyle name="40% - Accent2 4 15" xfId="13423"/>
    <cellStyle name="40% - Accent2 4 16" xfId="13424"/>
    <cellStyle name="40% - Accent2 4 2" xfId="13425"/>
    <cellStyle name="40% - Accent2 4 2 10" xfId="13426"/>
    <cellStyle name="40% - Accent2 4 2 10 2" xfId="13427"/>
    <cellStyle name="40% - Accent2 4 2 10 3" xfId="13428"/>
    <cellStyle name="40% - Accent2 4 2 11" xfId="13429"/>
    <cellStyle name="40% - Accent2 4 2 11 2" xfId="13430"/>
    <cellStyle name="40% - Accent2 4 2 11 3" xfId="13431"/>
    <cellStyle name="40% - Accent2 4 2 12" xfId="13432"/>
    <cellStyle name="40% - Accent2 4 2 12 2" xfId="13433"/>
    <cellStyle name="40% - Accent2 4 2 13" xfId="13434"/>
    <cellStyle name="40% - Accent2 4 2 14" xfId="13435"/>
    <cellStyle name="40% - Accent2 4 2 15" xfId="13436"/>
    <cellStyle name="40% - Accent2 4 2 2" xfId="13437"/>
    <cellStyle name="40% - Accent2 4 2 2 10" xfId="13438"/>
    <cellStyle name="40% - Accent2 4 2 2 10 2" xfId="13439"/>
    <cellStyle name="40% - Accent2 4 2 2 10 3" xfId="13440"/>
    <cellStyle name="40% - Accent2 4 2 2 11" xfId="13441"/>
    <cellStyle name="40% - Accent2 4 2 2 11 2" xfId="13442"/>
    <cellStyle name="40% - Accent2 4 2 2 12" xfId="13443"/>
    <cellStyle name="40% - Accent2 4 2 2 13" xfId="13444"/>
    <cellStyle name="40% - Accent2 4 2 2 2" xfId="13445"/>
    <cellStyle name="40% - Accent2 4 2 2 2 10" xfId="13446"/>
    <cellStyle name="40% - Accent2 4 2 2 2 10 2" xfId="13447"/>
    <cellStyle name="40% - Accent2 4 2 2 2 11" xfId="13448"/>
    <cellStyle name="40% - Accent2 4 2 2 2 12" xfId="13449"/>
    <cellStyle name="40% - Accent2 4 2 2 2 2" xfId="13450"/>
    <cellStyle name="40% - Accent2 4 2 2 2 2 10" xfId="13451"/>
    <cellStyle name="40% - Accent2 4 2 2 2 2 2" xfId="13452"/>
    <cellStyle name="40% - Accent2 4 2 2 2 2 2 2" xfId="13453"/>
    <cellStyle name="40% - Accent2 4 2 2 2 2 2 2 2" xfId="13454"/>
    <cellStyle name="40% - Accent2 4 2 2 2 2 2 2 2 2" xfId="13455"/>
    <cellStyle name="40% - Accent2 4 2 2 2 2 2 2 2 3" xfId="13456"/>
    <cellStyle name="40% - Accent2 4 2 2 2 2 2 2 3" xfId="13457"/>
    <cellStyle name="40% - Accent2 4 2 2 2 2 2 2 3 2" xfId="13458"/>
    <cellStyle name="40% - Accent2 4 2 2 2 2 2 2 3 3" xfId="13459"/>
    <cellStyle name="40% - Accent2 4 2 2 2 2 2 2 4" xfId="13460"/>
    <cellStyle name="40% - Accent2 4 2 2 2 2 2 2 4 2" xfId="13461"/>
    <cellStyle name="40% - Accent2 4 2 2 2 2 2 2 5" xfId="13462"/>
    <cellStyle name="40% - Accent2 4 2 2 2 2 2 2 6" xfId="13463"/>
    <cellStyle name="40% - Accent2 4 2 2 2 2 2 3" xfId="13464"/>
    <cellStyle name="40% - Accent2 4 2 2 2 2 2 3 2" xfId="13465"/>
    <cellStyle name="40% - Accent2 4 2 2 2 2 2 3 2 2" xfId="13466"/>
    <cellStyle name="40% - Accent2 4 2 2 2 2 2 3 2 3" xfId="13467"/>
    <cellStyle name="40% - Accent2 4 2 2 2 2 2 3 3" xfId="13468"/>
    <cellStyle name="40% - Accent2 4 2 2 2 2 2 3 3 2" xfId="13469"/>
    <cellStyle name="40% - Accent2 4 2 2 2 2 2 3 3 3" xfId="13470"/>
    <cellStyle name="40% - Accent2 4 2 2 2 2 2 3 4" xfId="13471"/>
    <cellStyle name="40% - Accent2 4 2 2 2 2 2 3 4 2" xfId="13472"/>
    <cellStyle name="40% - Accent2 4 2 2 2 2 2 3 5" xfId="13473"/>
    <cellStyle name="40% - Accent2 4 2 2 2 2 2 3 6" xfId="13474"/>
    <cellStyle name="40% - Accent2 4 2 2 2 2 2 4" xfId="13475"/>
    <cellStyle name="40% - Accent2 4 2 2 2 2 2 4 2" xfId="13476"/>
    <cellStyle name="40% - Accent2 4 2 2 2 2 2 4 2 2" xfId="13477"/>
    <cellStyle name="40% - Accent2 4 2 2 2 2 2 4 2 3" xfId="13478"/>
    <cellStyle name="40% - Accent2 4 2 2 2 2 2 4 3" xfId="13479"/>
    <cellStyle name="40% - Accent2 4 2 2 2 2 2 4 3 2" xfId="13480"/>
    <cellStyle name="40% - Accent2 4 2 2 2 2 2 4 4" xfId="13481"/>
    <cellStyle name="40% - Accent2 4 2 2 2 2 2 4 5" xfId="13482"/>
    <cellStyle name="40% - Accent2 4 2 2 2 2 2 5" xfId="13483"/>
    <cellStyle name="40% - Accent2 4 2 2 2 2 2 5 2" xfId="13484"/>
    <cellStyle name="40% - Accent2 4 2 2 2 2 2 5 3" xfId="13485"/>
    <cellStyle name="40% - Accent2 4 2 2 2 2 2 6" xfId="13486"/>
    <cellStyle name="40% - Accent2 4 2 2 2 2 2 6 2" xfId="13487"/>
    <cellStyle name="40% - Accent2 4 2 2 2 2 2 6 3" xfId="13488"/>
    <cellStyle name="40% - Accent2 4 2 2 2 2 2 7" xfId="13489"/>
    <cellStyle name="40% - Accent2 4 2 2 2 2 2 7 2" xfId="13490"/>
    <cellStyle name="40% - Accent2 4 2 2 2 2 2 8" xfId="13491"/>
    <cellStyle name="40% - Accent2 4 2 2 2 2 2 9" xfId="13492"/>
    <cellStyle name="40% - Accent2 4 2 2 2 2 3" xfId="13493"/>
    <cellStyle name="40% - Accent2 4 2 2 2 2 3 2" xfId="13494"/>
    <cellStyle name="40% - Accent2 4 2 2 2 2 3 2 2" xfId="13495"/>
    <cellStyle name="40% - Accent2 4 2 2 2 2 3 2 3" xfId="13496"/>
    <cellStyle name="40% - Accent2 4 2 2 2 2 3 3" xfId="13497"/>
    <cellStyle name="40% - Accent2 4 2 2 2 2 3 3 2" xfId="13498"/>
    <cellStyle name="40% - Accent2 4 2 2 2 2 3 3 3" xfId="13499"/>
    <cellStyle name="40% - Accent2 4 2 2 2 2 3 4" xfId="13500"/>
    <cellStyle name="40% - Accent2 4 2 2 2 2 3 4 2" xfId="13501"/>
    <cellStyle name="40% - Accent2 4 2 2 2 2 3 5" xfId="13502"/>
    <cellStyle name="40% - Accent2 4 2 2 2 2 3 6" xfId="13503"/>
    <cellStyle name="40% - Accent2 4 2 2 2 2 4" xfId="13504"/>
    <cellStyle name="40% - Accent2 4 2 2 2 2 4 2" xfId="13505"/>
    <cellStyle name="40% - Accent2 4 2 2 2 2 4 2 2" xfId="13506"/>
    <cellStyle name="40% - Accent2 4 2 2 2 2 4 2 3" xfId="13507"/>
    <cellStyle name="40% - Accent2 4 2 2 2 2 4 3" xfId="13508"/>
    <cellStyle name="40% - Accent2 4 2 2 2 2 4 3 2" xfId="13509"/>
    <cellStyle name="40% - Accent2 4 2 2 2 2 4 3 3" xfId="13510"/>
    <cellStyle name="40% - Accent2 4 2 2 2 2 4 4" xfId="13511"/>
    <cellStyle name="40% - Accent2 4 2 2 2 2 4 4 2" xfId="13512"/>
    <cellStyle name="40% - Accent2 4 2 2 2 2 4 5" xfId="13513"/>
    <cellStyle name="40% - Accent2 4 2 2 2 2 4 6" xfId="13514"/>
    <cellStyle name="40% - Accent2 4 2 2 2 2 5" xfId="13515"/>
    <cellStyle name="40% - Accent2 4 2 2 2 2 5 2" xfId="13516"/>
    <cellStyle name="40% - Accent2 4 2 2 2 2 5 2 2" xfId="13517"/>
    <cellStyle name="40% - Accent2 4 2 2 2 2 5 2 3" xfId="13518"/>
    <cellStyle name="40% - Accent2 4 2 2 2 2 5 3" xfId="13519"/>
    <cellStyle name="40% - Accent2 4 2 2 2 2 5 3 2" xfId="13520"/>
    <cellStyle name="40% - Accent2 4 2 2 2 2 5 4" xfId="13521"/>
    <cellStyle name="40% - Accent2 4 2 2 2 2 5 5" xfId="13522"/>
    <cellStyle name="40% - Accent2 4 2 2 2 2 6" xfId="13523"/>
    <cellStyle name="40% - Accent2 4 2 2 2 2 6 2" xfId="13524"/>
    <cellStyle name="40% - Accent2 4 2 2 2 2 6 3" xfId="13525"/>
    <cellStyle name="40% - Accent2 4 2 2 2 2 7" xfId="13526"/>
    <cellStyle name="40% - Accent2 4 2 2 2 2 7 2" xfId="13527"/>
    <cellStyle name="40% - Accent2 4 2 2 2 2 7 3" xfId="13528"/>
    <cellStyle name="40% - Accent2 4 2 2 2 2 8" xfId="13529"/>
    <cellStyle name="40% - Accent2 4 2 2 2 2 8 2" xfId="13530"/>
    <cellStyle name="40% - Accent2 4 2 2 2 2 9" xfId="13531"/>
    <cellStyle name="40% - Accent2 4 2 2 2 3" xfId="13532"/>
    <cellStyle name="40% - Accent2 4 2 2 2 3 2" xfId="13533"/>
    <cellStyle name="40% - Accent2 4 2 2 2 3 2 2" xfId="13534"/>
    <cellStyle name="40% - Accent2 4 2 2 2 3 2 2 2" xfId="13535"/>
    <cellStyle name="40% - Accent2 4 2 2 2 3 2 2 3" xfId="13536"/>
    <cellStyle name="40% - Accent2 4 2 2 2 3 2 3" xfId="13537"/>
    <cellStyle name="40% - Accent2 4 2 2 2 3 2 3 2" xfId="13538"/>
    <cellStyle name="40% - Accent2 4 2 2 2 3 2 3 3" xfId="13539"/>
    <cellStyle name="40% - Accent2 4 2 2 2 3 2 4" xfId="13540"/>
    <cellStyle name="40% - Accent2 4 2 2 2 3 2 4 2" xfId="13541"/>
    <cellStyle name="40% - Accent2 4 2 2 2 3 2 5" xfId="13542"/>
    <cellStyle name="40% - Accent2 4 2 2 2 3 2 6" xfId="13543"/>
    <cellStyle name="40% - Accent2 4 2 2 2 3 3" xfId="13544"/>
    <cellStyle name="40% - Accent2 4 2 2 2 3 3 2" xfId="13545"/>
    <cellStyle name="40% - Accent2 4 2 2 2 3 3 2 2" xfId="13546"/>
    <cellStyle name="40% - Accent2 4 2 2 2 3 3 2 3" xfId="13547"/>
    <cellStyle name="40% - Accent2 4 2 2 2 3 3 3" xfId="13548"/>
    <cellStyle name="40% - Accent2 4 2 2 2 3 3 3 2" xfId="13549"/>
    <cellStyle name="40% - Accent2 4 2 2 2 3 3 3 3" xfId="13550"/>
    <cellStyle name="40% - Accent2 4 2 2 2 3 3 4" xfId="13551"/>
    <cellStyle name="40% - Accent2 4 2 2 2 3 3 4 2" xfId="13552"/>
    <cellStyle name="40% - Accent2 4 2 2 2 3 3 5" xfId="13553"/>
    <cellStyle name="40% - Accent2 4 2 2 2 3 3 6" xfId="13554"/>
    <cellStyle name="40% - Accent2 4 2 2 2 3 4" xfId="13555"/>
    <cellStyle name="40% - Accent2 4 2 2 2 3 4 2" xfId="13556"/>
    <cellStyle name="40% - Accent2 4 2 2 2 3 4 2 2" xfId="13557"/>
    <cellStyle name="40% - Accent2 4 2 2 2 3 4 2 3" xfId="13558"/>
    <cellStyle name="40% - Accent2 4 2 2 2 3 4 3" xfId="13559"/>
    <cellStyle name="40% - Accent2 4 2 2 2 3 4 3 2" xfId="13560"/>
    <cellStyle name="40% - Accent2 4 2 2 2 3 4 4" xfId="13561"/>
    <cellStyle name="40% - Accent2 4 2 2 2 3 4 5" xfId="13562"/>
    <cellStyle name="40% - Accent2 4 2 2 2 3 5" xfId="13563"/>
    <cellStyle name="40% - Accent2 4 2 2 2 3 5 2" xfId="13564"/>
    <cellStyle name="40% - Accent2 4 2 2 2 3 5 3" xfId="13565"/>
    <cellStyle name="40% - Accent2 4 2 2 2 3 6" xfId="13566"/>
    <cellStyle name="40% - Accent2 4 2 2 2 3 6 2" xfId="13567"/>
    <cellStyle name="40% - Accent2 4 2 2 2 3 6 3" xfId="13568"/>
    <cellStyle name="40% - Accent2 4 2 2 2 3 7" xfId="13569"/>
    <cellStyle name="40% - Accent2 4 2 2 2 3 7 2" xfId="13570"/>
    <cellStyle name="40% - Accent2 4 2 2 2 3 8" xfId="13571"/>
    <cellStyle name="40% - Accent2 4 2 2 2 3 9" xfId="13572"/>
    <cellStyle name="40% - Accent2 4 2 2 2 4" xfId="13573"/>
    <cellStyle name="40% - Accent2 4 2 2 2 4 2" xfId="13574"/>
    <cellStyle name="40% - Accent2 4 2 2 2 4 2 2" xfId="13575"/>
    <cellStyle name="40% - Accent2 4 2 2 2 4 2 2 2" xfId="13576"/>
    <cellStyle name="40% - Accent2 4 2 2 2 4 2 2 3" xfId="13577"/>
    <cellStyle name="40% - Accent2 4 2 2 2 4 2 3" xfId="13578"/>
    <cellStyle name="40% - Accent2 4 2 2 2 4 2 3 2" xfId="13579"/>
    <cellStyle name="40% - Accent2 4 2 2 2 4 2 3 3" xfId="13580"/>
    <cellStyle name="40% - Accent2 4 2 2 2 4 2 4" xfId="13581"/>
    <cellStyle name="40% - Accent2 4 2 2 2 4 2 4 2" xfId="13582"/>
    <cellStyle name="40% - Accent2 4 2 2 2 4 2 5" xfId="13583"/>
    <cellStyle name="40% - Accent2 4 2 2 2 4 2 6" xfId="13584"/>
    <cellStyle name="40% - Accent2 4 2 2 2 4 3" xfId="13585"/>
    <cellStyle name="40% - Accent2 4 2 2 2 4 3 2" xfId="13586"/>
    <cellStyle name="40% - Accent2 4 2 2 2 4 3 2 2" xfId="13587"/>
    <cellStyle name="40% - Accent2 4 2 2 2 4 3 2 3" xfId="13588"/>
    <cellStyle name="40% - Accent2 4 2 2 2 4 3 3" xfId="13589"/>
    <cellStyle name="40% - Accent2 4 2 2 2 4 3 3 2" xfId="13590"/>
    <cellStyle name="40% - Accent2 4 2 2 2 4 3 3 3" xfId="13591"/>
    <cellStyle name="40% - Accent2 4 2 2 2 4 3 4" xfId="13592"/>
    <cellStyle name="40% - Accent2 4 2 2 2 4 3 4 2" xfId="13593"/>
    <cellStyle name="40% - Accent2 4 2 2 2 4 3 5" xfId="13594"/>
    <cellStyle name="40% - Accent2 4 2 2 2 4 3 6" xfId="13595"/>
    <cellStyle name="40% - Accent2 4 2 2 2 4 4" xfId="13596"/>
    <cellStyle name="40% - Accent2 4 2 2 2 4 4 2" xfId="13597"/>
    <cellStyle name="40% - Accent2 4 2 2 2 4 4 2 2" xfId="13598"/>
    <cellStyle name="40% - Accent2 4 2 2 2 4 4 2 3" xfId="13599"/>
    <cellStyle name="40% - Accent2 4 2 2 2 4 4 3" xfId="13600"/>
    <cellStyle name="40% - Accent2 4 2 2 2 4 4 3 2" xfId="13601"/>
    <cellStyle name="40% - Accent2 4 2 2 2 4 4 4" xfId="13602"/>
    <cellStyle name="40% - Accent2 4 2 2 2 4 4 5" xfId="13603"/>
    <cellStyle name="40% - Accent2 4 2 2 2 4 5" xfId="13604"/>
    <cellStyle name="40% - Accent2 4 2 2 2 4 5 2" xfId="13605"/>
    <cellStyle name="40% - Accent2 4 2 2 2 4 5 3" xfId="13606"/>
    <cellStyle name="40% - Accent2 4 2 2 2 4 6" xfId="13607"/>
    <cellStyle name="40% - Accent2 4 2 2 2 4 6 2" xfId="13608"/>
    <cellStyle name="40% - Accent2 4 2 2 2 4 6 3" xfId="13609"/>
    <cellStyle name="40% - Accent2 4 2 2 2 4 7" xfId="13610"/>
    <cellStyle name="40% - Accent2 4 2 2 2 4 7 2" xfId="13611"/>
    <cellStyle name="40% - Accent2 4 2 2 2 4 8" xfId="13612"/>
    <cellStyle name="40% - Accent2 4 2 2 2 4 9" xfId="13613"/>
    <cellStyle name="40% - Accent2 4 2 2 2 5" xfId="13614"/>
    <cellStyle name="40% - Accent2 4 2 2 2 5 2" xfId="13615"/>
    <cellStyle name="40% - Accent2 4 2 2 2 5 2 2" xfId="13616"/>
    <cellStyle name="40% - Accent2 4 2 2 2 5 2 3" xfId="13617"/>
    <cellStyle name="40% - Accent2 4 2 2 2 5 3" xfId="13618"/>
    <cellStyle name="40% - Accent2 4 2 2 2 5 3 2" xfId="13619"/>
    <cellStyle name="40% - Accent2 4 2 2 2 5 3 3" xfId="13620"/>
    <cellStyle name="40% - Accent2 4 2 2 2 5 4" xfId="13621"/>
    <cellStyle name="40% - Accent2 4 2 2 2 5 4 2" xfId="13622"/>
    <cellStyle name="40% - Accent2 4 2 2 2 5 5" xfId="13623"/>
    <cellStyle name="40% - Accent2 4 2 2 2 5 6" xfId="13624"/>
    <cellStyle name="40% - Accent2 4 2 2 2 6" xfId="13625"/>
    <cellStyle name="40% - Accent2 4 2 2 2 6 2" xfId="13626"/>
    <cellStyle name="40% - Accent2 4 2 2 2 6 2 2" xfId="13627"/>
    <cellStyle name="40% - Accent2 4 2 2 2 6 2 3" xfId="13628"/>
    <cellStyle name="40% - Accent2 4 2 2 2 6 3" xfId="13629"/>
    <cellStyle name="40% - Accent2 4 2 2 2 6 3 2" xfId="13630"/>
    <cellStyle name="40% - Accent2 4 2 2 2 6 3 3" xfId="13631"/>
    <cellStyle name="40% - Accent2 4 2 2 2 6 4" xfId="13632"/>
    <cellStyle name="40% - Accent2 4 2 2 2 6 4 2" xfId="13633"/>
    <cellStyle name="40% - Accent2 4 2 2 2 6 5" xfId="13634"/>
    <cellStyle name="40% - Accent2 4 2 2 2 6 6" xfId="13635"/>
    <cellStyle name="40% - Accent2 4 2 2 2 7" xfId="13636"/>
    <cellStyle name="40% - Accent2 4 2 2 2 7 2" xfId="13637"/>
    <cellStyle name="40% - Accent2 4 2 2 2 7 2 2" xfId="13638"/>
    <cellStyle name="40% - Accent2 4 2 2 2 7 2 3" xfId="13639"/>
    <cellStyle name="40% - Accent2 4 2 2 2 7 3" xfId="13640"/>
    <cellStyle name="40% - Accent2 4 2 2 2 7 3 2" xfId="13641"/>
    <cellStyle name="40% - Accent2 4 2 2 2 7 4" xfId="13642"/>
    <cellStyle name="40% - Accent2 4 2 2 2 7 5" xfId="13643"/>
    <cellStyle name="40% - Accent2 4 2 2 2 8" xfId="13644"/>
    <cellStyle name="40% - Accent2 4 2 2 2 8 2" xfId="13645"/>
    <cellStyle name="40% - Accent2 4 2 2 2 8 3" xfId="13646"/>
    <cellStyle name="40% - Accent2 4 2 2 2 9" xfId="13647"/>
    <cellStyle name="40% - Accent2 4 2 2 2 9 2" xfId="13648"/>
    <cellStyle name="40% - Accent2 4 2 2 2 9 3" xfId="13649"/>
    <cellStyle name="40% - Accent2 4 2 2 3" xfId="13650"/>
    <cellStyle name="40% - Accent2 4 2 2 3 10" xfId="13651"/>
    <cellStyle name="40% - Accent2 4 2 2 3 2" xfId="13652"/>
    <cellStyle name="40% - Accent2 4 2 2 3 2 2" xfId="13653"/>
    <cellStyle name="40% - Accent2 4 2 2 3 2 2 2" xfId="13654"/>
    <cellStyle name="40% - Accent2 4 2 2 3 2 2 2 2" xfId="13655"/>
    <cellStyle name="40% - Accent2 4 2 2 3 2 2 2 3" xfId="13656"/>
    <cellStyle name="40% - Accent2 4 2 2 3 2 2 3" xfId="13657"/>
    <cellStyle name="40% - Accent2 4 2 2 3 2 2 3 2" xfId="13658"/>
    <cellStyle name="40% - Accent2 4 2 2 3 2 2 3 3" xfId="13659"/>
    <cellStyle name="40% - Accent2 4 2 2 3 2 2 4" xfId="13660"/>
    <cellStyle name="40% - Accent2 4 2 2 3 2 2 4 2" xfId="13661"/>
    <cellStyle name="40% - Accent2 4 2 2 3 2 2 5" xfId="13662"/>
    <cellStyle name="40% - Accent2 4 2 2 3 2 2 6" xfId="13663"/>
    <cellStyle name="40% - Accent2 4 2 2 3 2 3" xfId="13664"/>
    <cellStyle name="40% - Accent2 4 2 2 3 2 3 2" xfId="13665"/>
    <cellStyle name="40% - Accent2 4 2 2 3 2 3 2 2" xfId="13666"/>
    <cellStyle name="40% - Accent2 4 2 2 3 2 3 2 3" xfId="13667"/>
    <cellStyle name="40% - Accent2 4 2 2 3 2 3 3" xfId="13668"/>
    <cellStyle name="40% - Accent2 4 2 2 3 2 3 3 2" xfId="13669"/>
    <cellStyle name="40% - Accent2 4 2 2 3 2 3 3 3" xfId="13670"/>
    <cellStyle name="40% - Accent2 4 2 2 3 2 3 4" xfId="13671"/>
    <cellStyle name="40% - Accent2 4 2 2 3 2 3 4 2" xfId="13672"/>
    <cellStyle name="40% - Accent2 4 2 2 3 2 3 5" xfId="13673"/>
    <cellStyle name="40% - Accent2 4 2 2 3 2 3 6" xfId="13674"/>
    <cellStyle name="40% - Accent2 4 2 2 3 2 4" xfId="13675"/>
    <cellStyle name="40% - Accent2 4 2 2 3 2 4 2" xfId="13676"/>
    <cellStyle name="40% - Accent2 4 2 2 3 2 4 2 2" xfId="13677"/>
    <cellStyle name="40% - Accent2 4 2 2 3 2 4 2 3" xfId="13678"/>
    <cellStyle name="40% - Accent2 4 2 2 3 2 4 3" xfId="13679"/>
    <cellStyle name="40% - Accent2 4 2 2 3 2 4 3 2" xfId="13680"/>
    <cellStyle name="40% - Accent2 4 2 2 3 2 4 4" xfId="13681"/>
    <cellStyle name="40% - Accent2 4 2 2 3 2 4 5" xfId="13682"/>
    <cellStyle name="40% - Accent2 4 2 2 3 2 5" xfId="13683"/>
    <cellStyle name="40% - Accent2 4 2 2 3 2 5 2" xfId="13684"/>
    <cellStyle name="40% - Accent2 4 2 2 3 2 5 3" xfId="13685"/>
    <cellStyle name="40% - Accent2 4 2 2 3 2 6" xfId="13686"/>
    <cellStyle name="40% - Accent2 4 2 2 3 2 6 2" xfId="13687"/>
    <cellStyle name="40% - Accent2 4 2 2 3 2 6 3" xfId="13688"/>
    <cellStyle name="40% - Accent2 4 2 2 3 2 7" xfId="13689"/>
    <cellStyle name="40% - Accent2 4 2 2 3 2 7 2" xfId="13690"/>
    <cellStyle name="40% - Accent2 4 2 2 3 2 8" xfId="13691"/>
    <cellStyle name="40% - Accent2 4 2 2 3 2 9" xfId="13692"/>
    <cellStyle name="40% - Accent2 4 2 2 3 3" xfId="13693"/>
    <cellStyle name="40% - Accent2 4 2 2 3 3 2" xfId="13694"/>
    <cellStyle name="40% - Accent2 4 2 2 3 3 2 2" xfId="13695"/>
    <cellStyle name="40% - Accent2 4 2 2 3 3 2 3" xfId="13696"/>
    <cellStyle name="40% - Accent2 4 2 2 3 3 3" xfId="13697"/>
    <cellStyle name="40% - Accent2 4 2 2 3 3 3 2" xfId="13698"/>
    <cellStyle name="40% - Accent2 4 2 2 3 3 3 3" xfId="13699"/>
    <cellStyle name="40% - Accent2 4 2 2 3 3 4" xfId="13700"/>
    <cellStyle name="40% - Accent2 4 2 2 3 3 4 2" xfId="13701"/>
    <cellStyle name="40% - Accent2 4 2 2 3 3 5" xfId="13702"/>
    <cellStyle name="40% - Accent2 4 2 2 3 3 6" xfId="13703"/>
    <cellStyle name="40% - Accent2 4 2 2 3 4" xfId="13704"/>
    <cellStyle name="40% - Accent2 4 2 2 3 4 2" xfId="13705"/>
    <cellStyle name="40% - Accent2 4 2 2 3 4 2 2" xfId="13706"/>
    <cellStyle name="40% - Accent2 4 2 2 3 4 2 3" xfId="13707"/>
    <cellStyle name="40% - Accent2 4 2 2 3 4 3" xfId="13708"/>
    <cellStyle name="40% - Accent2 4 2 2 3 4 3 2" xfId="13709"/>
    <cellStyle name="40% - Accent2 4 2 2 3 4 3 3" xfId="13710"/>
    <cellStyle name="40% - Accent2 4 2 2 3 4 4" xfId="13711"/>
    <cellStyle name="40% - Accent2 4 2 2 3 4 4 2" xfId="13712"/>
    <cellStyle name="40% - Accent2 4 2 2 3 4 5" xfId="13713"/>
    <cellStyle name="40% - Accent2 4 2 2 3 4 6" xfId="13714"/>
    <cellStyle name="40% - Accent2 4 2 2 3 5" xfId="13715"/>
    <cellStyle name="40% - Accent2 4 2 2 3 5 2" xfId="13716"/>
    <cellStyle name="40% - Accent2 4 2 2 3 5 2 2" xfId="13717"/>
    <cellStyle name="40% - Accent2 4 2 2 3 5 2 3" xfId="13718"/>
    <cellStyle name="40% - Accent2 4 2 2 3 5 3" xfId="13719"/>
    <cellStyle name="40% - Accent2 4 2 2 3 5 3 2" xfId="13720"/>
    <cellStyle name="40% - Accent2 4 2 2 3 5 4" xfId="13721"/>
    <cellStyle name="40% - Accent2 4 2 2 3 5 5" xfId="13722"/>
    <cellStyle name="40% - Accent2 4 2 2 3 6" xfId="13723"/>
    <cellStyle name="40% - Accent2 4 2 2 3 6 2" xfId="13724"/>
    <cellStyle name="40% - Accent2 4 2 2 3 6 3" xfId="13725"/>
    <cellStyle name="40% - Accent2 4 2 2 3 7" xfId="13726"/>
    <cellStyle name="40% - Accent2 4 2 2 3 7 2" xfId="13727"/>
    <cellStyle name="40% - Accent2 4 2 2 3 7 3" xfId="13728"/>
    <cellStyle name="40% - Accent2 4 2 2 3 8" xfId="13729"/>
    <cellStyle name="40% - Accent2 4 2 2 3 8 2" xfId="13730"/>
    <cellStyle name="40% - Accent2 4 2 2 3 9" xfId="13731"/>
    <cellStyle name="40% - Accent2 4 2 2 4" xfId="13732"/>
    <cellStyle name="40% - Accent2 4 2 2 4 2" xfId="13733"/>
    <cellStyle name="40% - Accent2 4 2 2 4 2 2" xfId="13734"/>
    <cellStyle name="40% - Accent2 4 2 2 4 2 2 2" xfId="13735"/>
    <cellStyle name="40% - Accent2 4 2 2 4 2 2 3" xfId="13736"/>
    <cellStyle name="40% - Accent2 4 2 2 4 2 3" xfId="13737"/>
    <cellStyle name="40% - Accent2 4 2 2 4 2 3 2" xfId="13738"/>
    <cellStyle name="40% - Accent2 4 2 2 4 2 3 3" xfId="13739"/>
    <cellStyle name="40% - Accent2 4 2 2 4 2 4" xfId="13740"/>
    <cellStyle name="40% - Accent2 4 2 2 4 2 4 2" xfId="13741"/>
    <cellStyle name="40% - Accent2 4 2 2 4 2 5" xfId="13742"/>
    <cellStyle name="40% - Accent2 4 2 2 4 2 6" xfId="13743"/>
    <cellStyle name="40% - Accent2 4 2 2 4 3" xfId="13744"/>
    <cellStyle name="40% - Accent2 4 2 2 4 3 2" xfId="13745"/>
    <cellStyle name="40% - Accent2 4 2 2 4 3 2 2" xfId="13746"/>
    <cellStyle name="40% - Accent2 4 2 2 4 3 2 3" xfId="13747"/>
    <cellStyle name="40% - Accent2 4 2 2 4 3 3" xfId="13748"/>
    <cellStyle name="40% - Accent2 4 2 2 4 3 3 2" xfId="13749"/>
    <cellStyle name="40% - Accent2 4 2 2 4 3 3 3" xfId="13750"/>
    <cellStyle name="40% - Accent2 4 2 2 4 3 4" xfId="13751"/>
    <cellStyle name="40% - Accent2 4 2 2 4 3 4 2" xfId="13752"/>
    <cellStyle name="40% - Accent2 4 2 2 4 3 5" xfId="13753"/>
    <cellStyle name="40% - Accent2 4 2 2 4 3 6" xfId="13754"/>
    <cellStyle name="40% - Accent2 4 2 2 4 4" xfId="13755"/>
    <cellStyle name="40% - Accent2 4 2 2 4 4 2" xfId="13756"/>
    <cellStyle name="40% - Accent2 4 2 2 4 4 2 2" xfId="13757"/>
    <cellStyle name="40% - Accent2 4 2 2 4 4 2 3" xfId="13758"/>
    <cellStyle name="40% - Accent2 4 2 2 4 4 3" xfId="13759"/>
    <cellStyle name="40% - Accent2 4 2 2 4 4 3 2" xfId="13760"/>
    <cellStyle name="40% - Accent2 4 2 2 4 4 4" xfId="13761"/>
    <cellStyle name="40% - Accent2 4 2 2 4 4 5" xfId="13762"/>
    <cellStyle name="40% - Accent2 4 2 2 4 5" xfId="13763"/>
    <cellStyle name="40% - Accent2 4 2 2 4 5 2" xfId="13764"/>
    <cellStyle name="40% - Accent2 4 2 2 4 5 3" xfId="13765"/>
    <cellStyle name="40% - Accent2 4 2 2 4 6" xfId="13766"/>
    <cellStyle name="40% - Accent2 4 2 2 4 6 2" xfId="13767"/>
    <cellStyle name="40% - Accent2 4 2 2 4 6 3" xfId="13768"/>
    <cellStyle name="40% - Accent2 4 2 2 4 7" xfId="13769"/>
    <cellStyle name="40% - Accent2 4 2 2 4 7 2" xfId="13770"/>
    <cellStyle name="40% - Accent2 4 2 2 4 8" xfId="13771"/>
    <cellStyle name="40% - Accent2 4 2 2 4 9" xfId="13772"/>
    <cellStyle name="40% - Accent2 4 2 2 5" xfId="13773"/>
    <cellStyle name="40% - Accent2 4 2 2 5 2" xfId="13774"/>
    <cellStyle name="40% - Accent2 4 2 2 5 2 2" xfId="13775"/>
    <cellStyle name="40% - Accent2 4 2 2 5 2 2 2" xfId="13776"/>
    <cellStyle name="40% - Accent2 4 2 2 5 2 2 3" xfId="13777"/>
    <cellStyle name="40% - Accent2 4 2 2 5 2 3" xfId="13778"/>
    <cellStyle name="40% - Accent2 4 2 2 5 2 3 2" xfId="13779"/>
    <cellStyle name="40% - Accent2 4 2 2 5 2 3 3" xfId="13780"/>
    <cellStyle name="40% - Accent2 4 2 2 5 2 4" xfId="13781"/>
    <cellStyle name="40% - Accent2 4 2 2 5 2 4 2" xfId="13782"/>
    <cellStyle name="40% - Accent2 4 2 2 5 2 5" xfId="13783"/>
    <cellStyle name="40% - Accent2 4 2 2 5 2 6" xfId="13784"/>
    <cellStyle name="40% - Accent2 4 2 2 5 3" xfId="13785"/>
    <cellStyle name="40% - Accent2 4 2 2 5 3 2" xfId="13786"/>
    <cellStyle name="40% - Accent2 4 2 2 5 3 2 2" xfId="13787"/>
    <cellStyle name="40% - Accent2 4 2 2 5 3 2 3" xfId="13788"/>
    <cellStyle name="40% - Accent2 4 2 2 5 3 3" xfId="13789"/>
    <cellStyle name="40% - Accent2 4 2 2 5 3 3 2" xfId="13790"/>
    <cellStyle name="40% - Accent2 4 2 2 5 3 3 3" xfId="13791"/>
    <cellStyle name="40% - Accent2 4 2 2 5 3 4" xfId="13792"/>
    <cellStyle name="40% - Accent2 4 2 2 5 3 4 2" xfId="13793"/>
    <cellStyle name="40% - Accent2 4 2 2 5 3 5" xfId="13794"/>
    <cellStyle name="40% - Accent2 4 2 2 5 3 6" xfId="13795"/>
    <cellStyle name="40% - Accent2 4 2 2 5 4" xfId="13796"/>
    <cellStyle name="40% - Accent2 4 2 2 5 4 2" xfId="13797"/>
    <cellStyle name="40% - Accent2 4 2 2 5 4 2 2" xfId="13798"/>
    <cellStyle name="40% - Accent2 4 2 2 5 4 2 3" xfId="13799"/>
    <cellStyle name="40% - Accent2 4 2 2 5 4 3" xfId="13800"/>
    <cellStyle name="40% - Accent2 4 2 2 5 4 3 2" xfId="13801"/>
    <cellStyle name="40% - Accent2 4 2 2 5 4 4" xfId="13802"/>
    <cellStyle name="40% - Accent2 4 2 2 5 4 5" xfId="13803"/>
    <cellStyle name="40% - Accent2 4 2 2 5 5" xfId="13804"/>
    <cellStyle name="40% - Accent2 4 2 2 5 5 2" xfId="13805"/>
    <cellStyle name="40% - Accent2 4 2 2 5 5 3" xfId="13806"/>
    <cellStyle name="40% - Accent2 4 2 2 5 6" xfId="13807"/>
    <cellStyle name="40% - Accent2 4 2 2 5 6 2" xfId="13808"/>
    <cellStyle name="40% - Accent2 4 2 2 5 6 3" xfId="13809"/>
    <cellStyle name="40% - Accent2 4 2 2 5 7" xfId="13810"/>
    <cellStyle name="40% - Accent2 4 2 2 5 7 2" xfId="13811"/>
    <cellStyle name="40% - Accent2 4 2 2 5 8" xfId="13812"/>
    <cellStyle name="40% - Accent2 4 2 2 5 9" xfId="13813"/>
    <cellStyle name="40% - Accent2 4 2 2 6" xfId="13814"/>
    <cellStyle name="40% - Accent2 4 2 2 6 2" xfId="13815"/>
    <cellStyle name="40% - Accent2 4 2 2 6 2 2" xfId="13816"/>
    <cellStyle name="40% - Accent2 4 2 2 6 2 3" xfId="13817"/>
    <cellStyle name="40% - Accent2 4 2 2 6 3" xfId="13818"/>
    <cellStyle name="40% - Accent2 4 2 2 6 3 2" xfId="13819"/>
    <cellStyle name="40% - Accent2 4 2 2 6 3 3" xfId="13820"/>
    <cellStyle name="40% - Accent2 4 2 2 6 4" xfId="13821"/>
    <cellStyle name="40% - Accent2 4 2 2 6 4 2" xfId="13822"/>
    <cellStyle name="40% - Accent2 4 2 2 6 5" xfId="13823"/>
    <cellStyle name="40% - Accent2 4 2 2 6 6" xfId="13824"/>
    <cellStyle name="40% - Accent2 4 2 2 7" xfId="13825"/>
    <cellStyle name="40% - Accent2 4 2 2 7 2" xfId="13826"/>
    <cellStyle name="40% - Accent2 4 2 2 7 2 2" xfId="13827"/>
    <cellStyle name="40% - Accent2 4 2 2 7 2 3" xfId="13828"/>
    <cellStyle name="40% - Accent2 4 2 2 7 3" xfId="13829"/>
    <cellStyle name="40% - Accent2 4 2 2 7 3 2" xfId="13830"/>
    <cellStyle name="40% - Accent2 4 2 2 7 3 3" xfId="13831"/>
    <cellStyle name="40% - Accent2 4 2 2 7 4" xfId="13832"/>
    <cellStyle name="40% - Accent2 4 2 2 7 4 2" xfId="13833"/>
    <cellStyle name="40% - Accent2 4 2 2 7 5" xfId="13834"/>
    <cellStyle name="40% - Accent2 4 2 2 7 6" xfId="13835"/>
    <cellStyle name="40% - Accent2 4 2 2 8" xfId="13836"/>
    <cellStyle name="40% - Accent2 4 2 2 8 2" xfId="13837"/>
    <cellStyle name="40% - Accent2 4 2 2 8 2 2" xfId="13838"/>
    <cellStyle name="40% - Accent2 4 2 2 8 2 3" xfId="13839"/>
    <cellStyle name="40% - Accent2 4 2 2 8 3" xfId="13840"/>
    <cellStyle name="40% - Accent2 4 2 2 8 3 2" xfId="13841"/>
    <cellStyle name="40% - Accent2 4 2 2 8 4" xfId="13842"/>
    <cellStyle name="40% - Accent2 4 2 2 8 5" xfId="13843"/>
    <cellStyle name="40% - Accent2 4 2 2 9" xfId="13844"/>
    <cellStyle name="40% - Accent2 4 2 2 9 2" xfId="13845"/>
    <cellStyle name="40% - Accent2 4 2 2 9 3" xfId="13846"/>
    <cellStyle name="40% - Accent2 4 2 3" xfId="13847"/>
    <cellStyle name="40% - Accent2 4 2 3 10" xfId="13848"/>
    <cellStyle name="40% - Accent2 4 2 3 10 2" xfId="13849"/>
    <cellStyle name="40% - Accent2 4 2 3 11" xfId="13850"/>
    <cellStyle name="40% - Accent2 4 2 3 12" xfId="13851"/>
    <cellStyle name="40% - Accent2 4 2 3 2" xfId="13852"/>
    <cellStyle name="40% - Accent2 4 2 3 2 10" xfId="13853"/>
    <cellStyle name="40% - Accent2 4 2 3 2 2" xfId="13854"/>
    <cellStyle name="40% - Accent2 4 2 3 2 2 2" xfId="13855"/>
    <cellStyle name="40% - Accent2 4 2 3 2 2 2 2" xfId="13856"/>
    <cellStyle name="40% - Accent2 4 2 3 2 2 2 2 2" xfId="13857"/>
    <cellStyle name="40% - Accent2 4 2 3 2 2 2 2 3" xfId="13858"/>
    <cellStyle name="40% - Accent2 4 2 3 2 2 2 3" xfId="13859"/>
    <cellStyle name="40% - Accent2 4 2 3 2 2 2 3 2" xfId="13860"/>
    <cellStyle name="40% - Accent2 4 2 3 2 2 2 3 3" xfId="13861"/>
    <cellStyle name="40% - Accent2 4 2 3 2 2 2 4" xfId="13862"/>
    <cellStyle name="40% - Accent2 4 2 3 2 2 2 4 2" xfId="13863"/>
    <cellStyle name="40% - Accent2 4 2 3 2 2 2 5" xfId="13864"/>
    <cellStyle name="40% - Accent2 4 2 3 2 2 2 6" xfId="13865"/>
    <cellStyle name="40% - Accent2 4 2 3 2 2 3" xfId="13866"/>
    <cellStyle name="40% - Accent2 4 2 3 2 2 3 2" xfId="13867"/>
    <cellStyle name="40% - Accent2 4 2 3 2 2 3 2 2" xfId="13868"/>
    <cellStyle name="40% - Accent2 4 2 3 2 2 3 2 3" xfId="13869"/>
    <cellStyle name="40% - Accent2 4 2 3 2 2 3 3" xfId="13870"/>
    <cellStyle name="40% - Accent2 4 2 3 2 2 3 3 2" xfId="13871"/>
    <cellStyle name="40% - Accent2 4 2 3 2 2 3 3 3" xfId="13872"/>
    <cellStyle name="40% - Accent2 4 2 3 2 2 3 4" xfId="13873"/>
    <cellStyle name="40% - Accent2 4 2 3 2 2 3 4 2" xfId="13874"/>
    <cellStyle name="40% - Accent2 4 2 3 2 2 3 5" xfId="13875"/>
    <cellStyle name="40% - Accent2 4 2 3 2 2 3 6" xfId="13876"/>
    <cellStyle name="40% - Accent2 4 2 3 2 2 4" xfId="13877"/>
    <cellStyle name="40% - Accent2 4 2 3 2 2 4 2" xfId="13878"/>
    <cellStyle name="40% - Accent2 4 2 3 2 2 4 2 2" xfId="13879"/>
    <cellStyle name="40% - Accent2 4 2 3 2 2 4 2 3" xfId="13880"/>
    <cellStyle name="40% - Accent2 4 2 3 2 2 4 3" xfId="13881"/>
    <cellStyle name="40% - Accent2 4 2 3 2 2 4 3 2" xfId="13882"/>
    <cellStyle name="40% - Accent2 4 2 3 2 2 4 4" xfId="13883"/>
    <cellStyle name="40% - Accent2 4 2 3 2 2 4 5" xfId="13884"/>
    <cellStyle name="40% - Accent2 4 2 3 2 2 5" xfId="13885"/>
    <cellStyle name="40% - Accent2 4 2 3 2 2 5 2" xfId="13886"/>
    <cellStyle name="40% - Accent2 4 2 3 2 2 5 3" xfId="13887"/>
    <cellStyle name="40% - Accent2 4 2 3 2 2 6" xfId="13888"/>
    <cellStyle name="40% - Accent2 4 2 3 2 2 6 2" xfId="13889"/>
    <cellStyle name="40% - Accent2 4 2 3 2 2 6 3" xfId="13890"/>
    <cellStyle name="40% - Accent2 4 2 3 2 2 7" xfId="13891"/>
    <cellStyle name="40% - Accent2 4 2 3 2 2 7 2" xfId="13892"/>
    <cellStyle name="40% - Accent2 4 2 3 2 2 8" xfId="13893"/>
    <cellStyle name="40% - Accent2 4 2 3 2 2 9" xfId="13894"/>
    <cellStyle name="40% - Accent2 4 2 3 2 3" xfId="13895"/>
    <cellStyle name="40% - Accent2 4 2 3 2 3 2" xfId="13896"/>
    <cellStyle name="40% - Accent2 4 2 3 2 3 2 2" xfId="13897"/>
    <cellStyle name="40% - Accent2 4 2 3 2 3 2 3" xfId="13898"/>
    <cellStyle name="40% - Accent2 4 2 3 2 3 3" xfId="13899"/>
    <cellStyle name="40% - Accent2 4 2 3 2 3 3 2" xfId="13900"/>
    <cellStyle name="40% - Accent2 4 2 3 2 3 3 3" xfId="13901"/>
    <cellStyle name="40% - Accent2 4 2 3 2 3 4" xfId="13902"/>
    <cellStyle name="40% - Accent2 4 2 3 2 3 4 2" xfId="13903"/>
    <cellStyle name="40% - Accent2 4 2 3 2 3 5" xfId="13904"/>
    <cellStyle name="40% - Accent2 4 2 3 2 3 6" xfId="13905"/>
    <cellStyle name="40% - Accent2 4 2 3 2 4" xfId="13906"/>
    <cellStyle name="40% - Accent2 4 2 3 2 4 2" xfId="13907"/>
    <cellStyle name="40% - Accent2 4 2 3 2 4 2 2" xfId="13908"/>
    <cellStyle name="40% - Accent2 4 2 3 2 4 2 3" xfId="13909"/>
    <cellStyle name="40% - Accent2 4 2 3 2 4 3" xfId="13910"/>
    <cellStyle name="40% - Accent2 4 2 3 2 4 3 2" xfId="13911"/>
    <cellStyle name="40% - Accent2 4 2 3 2 4 3 3" xfId="13912"/>
    <cellStyle name="40% - Accent2 4 2 3 2 4 4" xfId="13913"/>
    <cellStyle name="40% - Accent2 4 2 3 2 4 4 2" xfId="13914"/>
    <cellStyle name="40% - Accent2 4 2 3 2 4 5" xfId="13915"/>
    <cellStyle name="40% - Accent2 4 2 3 2 4 6" xfId="13916"/>
    <cellStyle name="40% - Accent2 4 2 3 2 5" xfId="13917"/>
    <cellStyle name="40% - Accent2 4 2 3 2 5 2" xfId="13918"/>
    <cellStyle name="40% - Accent2 4 2 3 2 5 2 2" xfId="13919"/>
    <cellStyle name="40% - Accent2 4 2 3 2 5 2 3" xfId="13920"/>
    <cellStyle name="40% - Accent2 4 2 3 2 5 3" xfId="13921"/>
    <cellStyle name="40% - Accent2 4 2 3 2 5 3 2" xfId="13922"/>
    <cellStyle name="40% - Accent2 4 2 3 2 5 4" xfId="13923"/>
    <cellStyle name="40% - Accent2 4 2 3 2 5 5" xfId="13924"/>
    <cellStyle name="40% - Accent2 4 2 3 2 6" xfId="13925"/>
    <cellStyle name="40% - Accent2 4 2 3 2 6 2" xfId="13926"/>
    <cellStyle name="40% - Accent2 4 2 3 2 6 3" xfId="13927"/>
    <cellStyle name="40% - Accent2 4 2 3 2 7" xfId="13928"/>
    <cellStyle name="40% - Accent2 4 2 3 2 7 2" xfId="13929"/>
    <cellStyle name="40% - Accent2 4 2 3 2 7 3" xfId="13930"/>
    <cellStyle name="40% - Accent2 4 2 3 2 8" xfId="13931"/>
    <cellStyle name="40% - Accent2 4 2 3 2 8 2" xfId="13932"/>
    <cellStyle name="40% - Accent2 4 2 3 2 9" xfId="13933"/>
    <cellStyle name="40% - Accent2 4 2 3 3" xfId="13934"/>
    <cellStyle name="40% - Accent2 4 2 3 3 2" xfId="13935"/>
    <cellStyle name="40% - Accent2 4 2 3 3 2 2" xfId="13936"/>
    <cellStyle name="40% - Accent2 4 2 3 3 2 2 2" xfId="13937"/>
    <cellStyle name="40% - Accent2 4 2 3 3 2 2 3" xfId="13938"/>
    <cellStyle name="40% - Accent2 4 2 3 3 2 3" xfId="13939"/>
    <cellStyle name="40% - Accent2 4 2 3 3 2 3 2" xfId="13940"/>
    <cellStyle name="40% - Accent2 4 2 3 3 2 3 3" xfId="13941"/>
    <cellStyle name="40% - Accent2 4 2 3 3 2 4" xfId="13942"/>
    <cellStyle name="40% - Accent2 4 2 3 3 2 4 2" xfId="13943"/>
    <cellStyle name="40% - Accent2 4 2 3 3 2 5" xfId="13944"/>
    <cellStyle name="40% - Accent2 4 2 3 3 2 6" xfId="13945"/>
    <cellStyle name="40% - Accent2 4 2 3 3 3" xfId="13946"/>
    <cellStyle name="40% - Accent2 4 2 3 3 3 2" xfId="13947"/>
    <cellStyle name="40% - Accent2 4 2 3 3 3 2 2" xfId="13948"/>
    <cellStyle name="40% - Accent2 4 2 3 3 3 2 3" xfId="13949"/>
    <cellStyle name="40% - Accent2 4 2 3 3 3 3" xfId="13950"/>
    <cellStyle name="40% - Accent2 4 2 3 3 3 3 2" xfId="13951"/>
    <cellStyle name="40% - Accent2 4 2 3 3 3 3 3" xfId="13952"/>
    <cellStyle name="40% - Accent2 4 2 3 3 3 4" xfId="13953"/>
    <cellStyle name="40% - Accent2 4 2 3 3 3 4 2" xfId="13954"/>
    <cellStyle name="40% - Accent2 4 2 3 3 3 5" xfId="13955"/>
    <cellStyle name="40% - Accent2 4 2 3 3 3 6" xfId="13956"/>
    <cellStyle name="40% - Accent2 4 2 3 3 4" xfId="13957"/>
    <cellStyle name="40% - Accent2 4 2 3 3 4 2" xfId="13958"/>
    <cellStyle name="40% - Accent2 4 2 3 3 4 2 2" xfId="13959"/>
    <cellStyle name="40% - Accent2 4 2 3 3 4 2 3" xfId="13960"/>
    <cellStyle name="40% - Accent2 4 2 3 3 4 3" xfId="13961"/>
    <cellStyle name="40% - Accent2 4 2 3 3 4 3 2" xfId="13962"/>
    <cellStyle name="40% - Accent2 4 2 3 3 4 4" xfId="13963"/>
    <cellStyle name="40% - Accent2 4 2 3 3 4 5" xfId="13964"/>
    <cellStyle name="40% - Accent2 4 2 3 3 5" xfId="13965"/>
    <cellStyle name="40% - Accent2 4 2 3 3 5 2" xfId="13966"/>
    <cellStyle name="40% - Accent2 4 2 3 3 5 3" xfId="13967"/>
    <cellStyle name="40% - Accent2 4 2 3 3 6" xfId="13968"/>
    <cellStyle name="40% - Accent2 4 2 3 3 6 2" xfId="13969"/>
    <cellStyle name="40% - Accent2 4 2 3 3 6 3" xfId="13970"/>
    <cellStyle name="40% - Accent2 4 2 3 3 7" xfId="13971"/>
    <cellStyle name="40% - Accent2 4 2 3 3 7 2" xfId="13972"/>
    <cellStyle name="40% - Accent2 4 2 3 3 8" xfId="13973"/>
    <cellStyle name="40% - Accent2 4 2 3 3 9" xfId="13974"/>
    <cellStyle name="40% - Accent2 4 2 3 4" xfId="13975"/>
    <cellStyle name="40% - Accent2 4 2 3 4 2" xfId="13976"/>
    <cellStyle name="40% - Accent2 4 2 3 4 2 2" xfId="13977"/>
    <cellStyle name="40% - Accent2 4 2 3 4 2 2 2" xfId="13978"/>
    <cellStyle name="40% - Accent2 4 2 3 4 2 2 3" xfId="13979"/>
    <cellStyle name="40% - Accent2 4 2 3 4 2 3" xfId="13980"/>
    <cellStyle name="40% - Accent2 4 2 3 4 2 3 2" xfId="13981"/>
    <cellStyle name="40% - Accent2 4 2 3 4 2 3 3" xfId="13982"/>
    <cellStyle name="40% - Accent2 4 2 3 4 2 4" xfId="13983"/>
    <cellStyle name="40% - Accent2 4 2 3 4 2 4 2" xfId="13984"/>
    <cellStyle name="40% - Accent2 4 2 3 4 2 5" xfId="13985"/>
    <cellStyle name="40% - Accent2 4 2 3 4 2 6" xfId="13986"/>
    <cellStyle name="40% - Accent2 4 2 3 4 3" xfId="13987"/>
    <cellStyle name="40% - Accent2 4 2 3 4 3 2" xfId="13988"/>
    <cellStyle name="40% - Accent2 4 2 3 4 3 2 2" xfId="13989"/>
    <cellStyle name="40% - Accent2 4 2 3 4 3 2 3" xfId="13990"/>
    <cellStyle name="40% - Accent2 4 2 3 4 3 3" xfId="13991"/>
    <cellStyle name="40% - Accent2 4 2 3 4 3 3 2" xfId="13992"/>
    <cellStyle name="40% - Accent2 4 2 3 4 3 3 3" xfId="13993"/>
    <cellStyle name="40% - Accent2 4 2 3 4 3 4" xfId="13994"/>
    <cellStyle name="40% - Accent2 4 2 3 4 3 4 2" xfId="13995"/>
    <cellStyle name="40% - Accent2 4 2 3 4 3 5" xfId="13996"/>
    <cellStyle name="40% - Accent2 4 2 3 4 3 6" xfId="13997"/>
    <cellStyle name="40% - Accent2 4 2 3 4 4" xfId="13998"/>
    <cellStyle name="40% - Accent2 4 2 3 4 4 2" xfId="13999"/>
    <cellStyle name="40% - Accent2 4 2 3 4 4 2 2" xfId="14000"/>
    <cellStyle name="40% - Accent2 4 2 3 4 4 2 3" xfId="14001"/>
    <cellStyle name="40% - Accent2 4 2 3 4 4 3" xfId="14002"/>
    <cellStyle name="40% - Accent2 4 2 3 4 4 3 2" xfId="14003"/>
    <cellStyle name="40% - Accent2 4 2 3 4 4 4" xfId="14004"/>
    <cellStyle name="40% - Accent2 4 2 3 4 4 5" xfId="14005"/>
    <cellStyle name="40% - Accent2 4 2 3 4 5" xfId="14006"/>
    <cellStyle name="40% - Accent2 4 2 3 4 5 2" xfId="14007"/>
    <cellStyle name="40% - Accent2 4 2 3 4 5 3" xfId="14008"/>
    <cellStyle name="40% - Accent2 4 2 3 4 6" xfId="14009"/>
    <cellStyle name="40% - Accent2 4 2 3 4 6 2" xfId="14010"/>
    <cellStyle name="40% - Accent2 4 2 3 4 6 3" xfId="14011"/>
    <cellStyle name="40% - Accent2 4 2 3 4 7" xfId="14012"/>
    <cellStyle name="40% - Accent2 4 2 3 4 7 2" xfId="14013"/>
    <cellStyle name="40% - Accent2 4 2 3 4 8" xfId="14014"/>
    <cellStyle name="40% - Accent2 4 2 3 4 9" xfId="14015"/>
    <cellStyle name="40% - Accent2 4 2 3 5" xfId="14016"/>
    <cellStyle name="40% - Accent2 4 2 3 5 2" xfId="14017"/>
    <cellStyle name="40% - Accent2 4 2 3 5 2 2" xfId="14018"/>
    <cellStyle name="40% - Accent2 4 2 3 5 2 3" xfId="14019"/>
    <cellStyle name="40% - Accent2 4 2 3 5 3" xfId="14020"/>
    <cellStyle name="40% - Accent2 4 2 3 5 3 2" xfId="14021"/>
    <cellStyle name="40% - Accent2 4 2 3 5 3 3" xfId="14022"/>
    <cellStyle name="40% - Accent2 4 2 3 5 4" xfId="14023"/>
    <cellStyle name="40% - Accent2 4 2 3 5 4 2" xfId="14024"/>
    <cellStyle name="40% - Accent2 4 2 3 5 5" xfId="14025"/>
    <cellStyle name="40% - Accent2 4 2 3 5 6" xfId="14026"/>
    <cellStyle name="40% - Accent2 4 2 3 6" xfId="14027"/>
    <cellStyle name="40% - Accent2 4 2 3 6 2" xfId="14028"/>
    <cellStyle name="40% - Accent2 4 2 3 6 2 2" xfId="14029"/>
    <cellStyle name="40% - Accent2 4 2 3 6 2 3" xfId="14030"/>
    <cellStyle name="40% - Accent2 4 2 3 6 3" xfId="14031"/>
    <cellStyle name="40% - Accent2 4 2 3 6 3 2" xfId="14032"/>
    <cellStyle name="40% - Accent2 4 2 3 6 3 3" xfId="14033"/>
    <cellStyle name="40% - Accent2 4 2 3 6 4" xfId="14034"/>
    <cellStyle name="40% - Accent2 4 2 3 6 4 2" xfId="14035"/>
    <cellStyle name="40% - Accent2 4 2 3 6 5" xfId="14036"/>
    <cellStyle name="40% - Accent2 4 2 3 6 6" xfId="14037"/>
    <cellStyle name="40% - Accent2 4 2 3 7" xfId="14038"/>
    <cellStyle name="40% - Accent2 4 2 3 7 2" xfId="14039"/>
    <cellStyle name="40% - Accent2 4 2 3 7 2 2" xfId="14040"/>
    <cellStyle name="40% - Accent2 4 2 3 7 2 3" xfId="14041"/>
    <cellStyle name="40% - Accent2 4 2 3 7 3" xfId="14042"/>
    <cellStyle name="40% - Accent2 4 2 3 7 3 2" xfId="14043"/>
    <cellStyle name="40% - Accent2 4 2 3 7 4" xfId="14044"/>
    <cellStyle name="40% - Accent2 4 2 3 7 5" xfId="14045"/>
    <cellStyle name="40% - Accent2 4 2 3 8" xfId="14046"/>
    <cellStyle name="40% - Accent2 4 2 3 8 2" xfId="14047"/>
    <cellStyle name="40% - Accent2 4 2 3 8 3" xfId="14048"/>
    <cellStyle name="40% - Accent2 4 2 3 9" xfId="14049"/>
    <cellStyle name="40% - Accent2 4 2 3 9 2" xfId="14050"/>
    <cellStyle name="40% - Accent2 4 2 3 9 3" xfId="14051"/>
    <cellStyle name="40% - Accent2 4 2 4" xfId="14052"/>
    <cellStyle name="40% - Accent2 4 2 4 10" xfId="14053"/>
    <cellStyle name="40% - Accent2 4 2 4 2" xfId="14054"/>
    <cellStyle name="40% - Accent2 4 2 4 2 2" xfId="14055"/>
    <cellStyle name="40% - Accent2 4 2 4 2 2 2" xfId="14056"/>
    <cellStyle name="40% - Accent2 4 2 4 2 2 2 2" xfId="14057"/>
    <cellStyle name="40% - Accent2 4 2 4 2 2 2 3" xfId="14058"/>
    <cellStyle name="40% - Accent2 4 2 4 2 2 3" xfId="14059"/>
    <cellStyle name="40% - Accent2 4 2 4 2 2 3 2" xfId="14060"/>
    <cellStyle name="40% - Accent2 4 2 4 2 2 3 3" xfId="14061"/>
    <cellStyle name="40% - Accent2 4 2 4 2 2 4" xfId="14062"/>
    <cellStyle name="40% - Accent2 4 2 4 2 2 4 2" xfId="14063"/>
    <cellStyle name="40% - Accent2 4 2 4 2 2 5" xfId="14064"/>
    <cellStyle name="40% - Accent2 4 2 4 2 2 6" xfId="14065"/>
    <cellStyle name="40% - Accent2 4 2 4 2 3" xfId="14066"/>
    <cellStyle name="40% - Accent2 4 2 4 2 3 2" xfId="14067"/>
    <cellStyle name="40% - Accent2 4 2 4 2 3 2 2" xfId="14068"/>
    <cellStyle name="40% - Accent2 4 2 4 2 3 2 3" xfId="14069"/>
    <cellStyle name="40% - Accent2 4 2 4 2 3 3" xfId="14070"/>
    <cellStyle name="40% - Accent2 4 2 4 2 3 3 2" xfId="14071"/>
    <cellStyle name="40% - Accent2 4 2 4 2 3 3 3" xfId="14072"/>
    <cellStyle name="40% - Accent2 4 2 4 2 3 4" xfId="14073"/>
    <cellStyle name="40% - Accent2 4 2 4 2 3 4 2" xfId="14074"/>
    <cellStyle name="40% - Accent2 4 2 4 2 3 5" xfId="14075"/>
    <cellStyle name="40% - Accent2 4 2 4 2 3 6" xfId="14076"/>
    <cellStyle name="40% - Accent2 4 2 4 2 4" xfId="14077"/>
    <cellStyle name="40% - Accent2 4 2 4 2 4 2" xfId="14078"/>
    <cellStyle name="40% - Accent2 4 2 4 2 4 2 2" xfId="14079"/>
    <cellStyle name="40% - Accent2 4 2 4 2 4 2 3" xfId="14080"/>
    <cellStyle name="40% - Accent2 4 2 4 2 4 3" xfId="14081"/>
    <cellStyle name="40% - Accent2 4 2 4 2 4 3 2" xfId="14082"/>
    <cellStyle name="40% - Accent2 4 2 4 2 4 4" xfId="14083"/>
    <cellStyle name="40% - Accent2 4 2 4 2 4 5" xfId="14084"/>
    <cellStyle name="40% - Accent2 4 2 4 2 5" xfId="14085"/>
    <cellStyle name="40% - Accent2 4 2 4 2 5 2" xfId="14086"/>
    <cellStyle name="40% - Accent2 4 2 4 2 5 3" xfId="14087"/>
    <cellStyle name="40% - Accent2 4 2 4 2 6" xfId="14088"/>
    <cellStyle name="40% - Accent2 4 2 4 2 6 2" xfId="14089"/>
    <cellStyle name="40% - Accent2 4 2 4 2 6 3" xfId="14090"/>
    <cellStyle name="40% - Accent2 4 2 4 2 7" xfId="14091"/>
    <cellStyle name="40% - Accent2 4 2 4 2 7 2" xfId="14092"/>
    <cellStyle name="40% - Accent2 4 2 4 2 8" xfId="14093"/>
    <cellStyle name="40% - Accent2 4 2 4 2 9" xfId="14094"/>
    <cellStyle name="40% - Accent2 4 2 4 3" xfId="14095"/>
    <cellStyle name="40% - Accent2 4 2 4 3 2" xfId="14096"/>
    <cellStyle name="40% - Accent2 4 2 4 3 2 2" xfId="14097"/>
    <cellStyle name="40% - Accent2 4 2 4 3 2 3" xfId="14098"/>
    <cellStyle name="40% - Accent2 4 2 4 3 3" xfId="14099"/>
    <cellStyle name="40% - Accent2 4 2 4 3 3 2" xfId="14100"/>
    <cellStyle name="40% - Accent2 4 2 4 3 3 3" xfId="14101"/>
    <cellStyle name="40% - Accent2 4 2 4 3 4" xfId="14102"/>
    <cellStyle name="40% - Accent2 4 2 4 3 4 2" xfId="14103"/>
    <cellStyle name="40% - Accent2 4 2 4 3 5" xfId="14104"/>
    <cellStyle name="40% - Accent2 4 2 4 3 6" xfId="14105"/>
    <cellStyle name="40% - Accent2 4 2 4 4" xfId="14106"/>
    <cellStyle name="40% - Accent2 4 2 4 4 2" xfId="14107"/>
    <cellStyle name="40% - Accent2 4 2 4 4 2 2" xfId="14108"/>
    <cellStyle name="40% - Accent2 4 2 4 4 2 3" xfId="14109"/>
    <cellStyle name="40% - Accent2 4 2 4 4 3" xfId="14110"/>
    <cellStyle name="40% - Accent2 4 2 4 4 3 2" xfId="14111"/>
    <cellStyle name="40% - Accent2 4 2 4 4 3 3" xfId="14112"/>
    <cellStyle name="40% - Accent2 4 2 4 4 4" xfId="14113"/>
    <cellStyle name="40% - Accent2 4 2 4 4 4 2" xfId="14114"/>
    <cellStyle name="40% - Accent2 4 2 4 4 5" xfId="14115"/>
    <cellStyle name="40% - Accent2 4 2 4 4 6" xfId="14116"/>
    <cellStyle name="40% - Accent2 4 2 4 5" xfId="14117"/>
    <cellStyle name="40% - Accent2 4 2 4 5 2" xfId="14118"/>
    <cellStyle name="40% - Accent2 4 2 4 5 2 2" xfId="14119"/>
    <cellStyle name="40% - Accent2 4 2 4 5 2 3" xfId="14120"/>
    <cellStyle name="40% - Accent2 4 2 4 5 3" xfId="14121"/>
    <cellStyle name="40% - Accent2 4 2 4 5 3 2" xfId="14122"/>
    <cellStyle name="40% - Accent2 4 2 4 5 4" xfId="14123"/>
    <cellStyle name="40% - Accent2 4 2 4 5 5" xfId="14124"/>
    <cellStyle name="40% - Accent2 4 2 4 6" xfId="14125"/>
    <cellStyle name="40% - Accent2 4 2 4 6 2" xfId="14126"/>
    <cellStyle name="40% - Accent2 4 2 4 6 3" xfId="14127"/>
    <cellStyle name="40% - Accent2 4 2 4 7" xfId="14128"/>
    <cellStyle name="40% - Accent2 4 2 4 7 2" xfId="14129"/>
    <cellStyle name="40% - Accent2 4 2 4 7 3" xfId="14130"/>
    <cellStyle name="40% - Accent2 4 2 4 8" xfId="14131"/>
    <cellStyle name="40% - Accent2 4 2 4 8 2" xfId="14132"/>
    <cellStyle name="40% - Accent2 4 2 4 9" xfId="14133"/>
    <cellStyle name="40% - Accent2 4 2 5" xfId="14134"/>
    <cellStyle name="40% - Accent2 4 2 5 2" xfId="14135"/>
    <cellStyle name="40% - Accent2 4 2 5 2 2" xfId="14136"/>
    <cellStyle name="40% - Accent2 4 2 5 2 2 2" xfId="14137"/>
    <cellStyle name="40% - Accent2 4 2 5 2 2 3" xfId="14138"/>
    <cellStyle name="40% - Accent2 4 2 5 2 3" xfId="14139"/>
    <cellStyle name="40% - Accent2 4 2 5 2 3 2" xfId="14140"/>
    <cellStyle name="40% - Accent2 4 2 5 2 3 3" xfId="14141"/>
    <cellStyle name="40% - Accent2 4 2 5 2 4" xfId="14142"/>
    <cellStyle name="40% - Accent2 4 2 5 2 4 2" xfId="14143"/>
    <cellStyle name="40% - Accent2 4 2 5 2 5" xfId="14144"/>
    <cellStyle name="40% - Accent2 4 2 5 2 6" xfId="14145"/>
    <cellStyle name="40% - Accent2 4 2 5 3" xfId="14146"/>
    <cellStyle name="40% - Accent2 4 2 5 3 2" xfId="14147"/>
    <cellStyle name="40% - Accent2 4 2 5 3 2 2" xfId="14148"/>
    <cellStyle name="40% - Accent2 4 2 5 3 2 3" xfId="14149"/>
    <cellStyle name="40% - Accent2 4 2 5 3 3" xfId="14150"/>
    <cellStyle name="40% - Accent2 4 2 5 3 3 2" xfId="14151"/>
    <cellStyle name="40% - Accent2 4 2 5 3 3 3" xfId="14152"/>
    <cellStyle name="40% - Accent2 4 2 5 3 4" xfId="14153"/>
    <cellStyle name="40% - Accent2 4 2 5 3 4 2" xfId="14154"/>
    <cellStyle name="40% - Accent2 4 2 5 3 5" xfId="14155"/>
    <cellStyle name="40% - Accent2 4 2 5 3 6" xfId="14156"/>
    <cellStyle name="40% - Accent2 4 2 5 4" xfId="14157"/>
    <cellStyle name="40% - Accent2 4 2 5 4 2" xfId="14158"/>
    <cellStyle name="40% - Accent2 4 2 5 4 2 2" xfId="14159"/>
    <cellStyle name="40% - Accent2 4 2 5 4 2 3" xfId="14160"/>
    <cellStyle name="40% - Accent2 4 2 5 4 3" xfId="14161"/>
    <cellStyle name="40% - Accent2 4 2 5 4 3 2" xfId="14162"/>
    <cellStyle name="40% - Accent2 4 2 5 4 4" xfId="14163"/>
    <cellStyle name="40% - Accent2 4 2 5 4 5" xfId="14164"/>
    <cellStyle name="40% - Accent2 4 2 5 5" xfId="14165"/>
    <cellStyle name="40% - Accent2 4 2 5 5 2" xfId="14166"/>
    <cellStyle name="40% - Accent2 4 2 5 5 3" xfId="14167"/>
    <cellStyle name="40% - Accent2 4 2 5 6" xfId="14168"/>
    <cellStyle name="40% - Accent2 4 2 5 6 2" xfId="14169"/>
    <cellStyle name="40% - Accent2 4 2 5 6 3" xfId="14170"/>
    <cellStyle name="40% - Accent2 4 2 5 7" xfId="14171"/>
    <cellStyle name="40% - Accent2 4 2 5 7 2" xfId="14172"/>
    <cellStyle name="40% - Accent2 4 2 5 8" xfId="14173"/>
    <cellStyle name="40% - Accent2 4 2 5 9" xfId="14174"/>
    <cellStyle name="40% - Accent2 4 2 6" xfId="14175"/>
    <cellStyle name="40% - Accent2 4 2 6 2" xfId="14176"/>
    <cellStyle name="40% - Accent2 4 2 6 2 2" xfId="14177"/>
    <cellStyle name="40% - Accent2 4 2 6 2 2 2" xfId="14178"/>
    <cellStyle name="40% - Accent2 4 2 6 2 2 3" xfId="14179"/>
    <cellStyle name="40% - Accent2 4 2 6 2 3" xfId="14180"/>
    <cellStyle name="40% - Accent2 4 2 6 2 3 2" xfId="14181"/>
    <cellStyle name="40% - Accent2 4 2 6 2 3 3" xfId="14182"/>
    <cellStyle name="40% - Accent2 4 2 6 2 4" xfId="14183"/>
    <cellStyle name="40% - Accent2 4 2 6 2 4 2" xfId="14184"/>
    <cellStyle name="40% - Accent2 4 2 6 2 5" xfId="14185"/>
    <cellStyle name="40% - Accent2 4 2 6 2 6" xfId="14186"/>
    <cellStyle name="40% - Accent2 4 2 6 3" xfId="14187"/>
    <cellStyle name="40% - Accent2 4 2 6 3 2" xfId="14188"/>
    <cellStyle name="40% - Accent2 4 2 6 3 2 2" xfId="14189"/>
    <cellStyle name="40% - Accent2 4 2 6 3 2 3" xfId="14190"/>
    <cellStyle name="40% - Accent2 4 2 6 3 3" xfId="14191"/>
    <cellStyle name="40% - Accent2 4 2 6 3 3 2" xfId="14192"/>
    <cellStyle name="40% - Accent2 4 2 6 3 3 3" xfId="14193"/>
    <cellStyle name="40% - Accent2 4 2 6 3 4" xfId="14194"/>
    <cellStyle name="40% - Accent2 4 2 6 3 4 2" xfId="14195"/>
    <cellStyle name="40% - Accent2 4 2 6 3 5" xfId="14196"/>
    <cellStyle name="40% - Accent2 4 2 6 3 6" xfId="14197"/>
    <cellStyle name="40% - Accent2 4 2 6 4" xfId="14198"/>
    <cellStyle name="40% - Accent2 4 2 6 4 2" xfId="14199"/>
    <cellStyle name="40% - Accent2 4 2 6 4 2 2" xfId="14200"/>
    <cellStyle name="40% - Accent2 4 2 6 4 2 3" xfId="14201"/>
    <cellStyle name="40% - Accent2 4 2 6 4 3" xfId="14202"/>
    <cellStyle name="40% - Accent2 4 2 6 4 3 2" xfId="14203"/>
    <cellStyle name="40% - Accent2 4 2 6 4 4" xfId="14204"/>
    <cellStyle name="40% - Accent2 4 2 6 4 5" xfId="14205"/>
    <cellStyle name="40% - Accent2 4 2 6 5" xfId="14206"/>
    <cellStyle name="40% - Accent2 4 2 6 5 2" xfId="14207"/>
    <cellStyle name="40% - Accent2 4 2 6 5 3" xfId="14208"/>
    <cellStyle name="40% - Accent2 4 2 6 6" xfId="14209"/>
    <cellStyle name="40% - Accent2 4 2 6 6 2" xfId="14210"/>
    <cellStyle name="40% - Accent2 4 2 6 6 3" xfId="14211"/>
    <cellStyle name="40% - Accent2 4 2 6 7" xfId="14212"/>
    <cellStyle name="40% - Accent2 4 2 6 7 2" xfId="14213"/>
    <cellStyle name="40% - Accent2 4 2 6 8" xfId="14214"/>
    <cellStyle name="40% - Accent2 4 2 6 9" xfId="14215"/>
    <cellStyle name="40% - Accent2 4 2 7" xfId="14216"/>
    <cellStyle name="40% - Accent2 4 2 7 2" xfId="14217"/>
    <cellStyle name="40% - Accent2 4 2 7 2 2" xfId="14218"/>
    <cellStyle name="40% - Accent2 4 2 7 2 3" xfId="14219"/>
    <cellStyle name="40% - Accent2 4 2 7 3" xfId="14220"/>
    <cellStyle name="40% - Accent2 4 2 7 3 2" xfId="14221"/>
    <cellStyle name="40% - Accent2 4 2 7 3 3" xfId="14222"/>
    <cellStyle name="40% - Accent2 4 2 7 4" xfId="14223"/>
    <cellStyle name="40% - Accent2 4 2 7 4 2" xfId="14224"/>
    <cellStyle name="40% - Accent2 4 2 7 5" xfId="14225"/>
    <cellStyle name="40% - Accent2 4 2 7 6" xfId="14226"/>
    <cellStyle name="40% - Accent2 4 2 8" xfId="14227"/>
    <cellStyle name="40% - Accent2 4 2 8 2" xfId="14228"/>
    <cellStyle name="40% - Accent2 4 2 8 2 2" xfId="14229"/>
    <cellStyle name="40% - Accent2 4 2 8 2 3" xfId="14230"/>
    <cellStyle name="40% - Accent2 4 2 8 3" xfId="14231"/>
    <cellStyle name="40% - Accent2 4 2 8 3 2" xfId="14232"/>
    <cellStyle name="40% - Accent2 4 2 8 3 3" xfId="14233"/>
    <cellStyle name="40% - Accent2 4 2 8 4" xfId="14234"/>
    <cellStyle name="40% - Accent2 4 2 8 4 2" xfId="14235"/>
    <cellStyle name="40% - Accent2 4 2 8 5" xfId="14236"/>
    <cellStyle name="40% - Accent2 4 2 8 6" xfId="14237"/>
    <cellStyle name="40% - Accent2 4 2 9" xfId="14238"/>
    <cellStyle name="40% - Accent2 4 2 9 2" xfId="14239"/>
    <cellStyle name="40% - Accent2 4 2 9 2 2" xfId="14240"/>
    <cellStyle name="40% - Accent2 4 2 9 2 3" xfId="14241"/>
    <cellStyle name="40% - Accent2 4 2 9 3" xfId="14242"/>
    <cellStyle name="40% - Accent2 4 2 9 3 2" xfId="14243"/>
    <cellStyle name="40% - Accent2 4 2 9 4" xfId="14244"/>
    <cellStyle name="40% - Accent2 4 2 9 5" xfId="14245"/>
    <cellStyle name="40% - Accent2 4 3" xfId="14246"/>
    <cellStyle name="40% - Accent2 4 3 10" xfId="14247"/>
    <cellStyle name="40% - Accent2 4 3 10 2" xfId="14248"/>
    <cellStyle name="40% - Accent2 4 3 10 3" xfId="14249"/>
    <cellStyle name="40% - Accent2 4 3 11" xfId="14250"/>
    <cellStyle name="40% - Accent2 4 3 11 2" xfId="14251"/>
    <cellStyle name="40% - Accent2 4 3 12" xfId="14252"/>
    <cellStyle name="40% - Accent2 4 3 13" xfId="14253"/>
    <cellStyle name="40% - Accent2 4 3 14" xfId="14254"/>
    <cellStyle name="40% - Accent2 4 3 2" xfId="14255"/>
    <cellStyle name="40% - Accent2 4 3 2 10" xfId="14256"/>
    <cellStyle name="40% - Accent2 4 3 2 10 2" xfId="14257"/>
    <cellStyle name="40% - Accent2 4 3 2 11" xfId="14258"/>
    <cellStyle name="40% - Accent2 4 3 2 12" xfId="14259"/>
    <cellStyle name="40% - Accent2 4 3 2 2" xfId="14260"/>
    <cellStyle name="40% - Accent2 4 3 2 2 10" xfId="14261"/>
    <cellStyle name="40% - Accent2 4 3 2 2 2" xfId="14262"/>
    <cellStyle name="40% - Accent2 4 3 2 2 2 2" xfId="14263"/>
    <cellStyle name="40% - Accent2 4 3 2 2 2 2 2" xfId="14264"/>
    <cellStyle name="40% - Accent2 4 3 2 2 2 2 2 2" xfId="14265"/>
    <cellStyle name="40% - Accent2 4 3 2 2 2 2 2 3" xfId="14266"/>
    <cellStyle name="40% - Accent2 4 3 2 2 2 2 3" xfId="14267"/>
    <cellStyle name="40% - Accent2 4 3 2 2 2 2 3 2" xfId="14268"/>
    <cellStyle name="40% - Accent2 4 3 2 2 2 2 3 3" xfId="14269"/>
    <cellStyle name="40% - Accent2 4 3 2 2 2 2 4" xfId="14270"/>
    <cellStyle name="40% - Accent2 4 3 2 2 2 2 4 2" xfId="14271"/>
    <cellStyle name="40% - Accent2 4 3 2 2 2 2 5" xfId="14272"/>
    <cellStyle name="40% - Accent2 4 3 2 2 2 2 6" xfId="14273"/>
    <cellStyle name="40% - Accent2 4 3 2 2 2 3" xfId="14274"/>
    <cellStyle name="40% - Accent2 4 3 2 2 2 3 2" xfId="14275"/>
    <cellStyle name="40% - Accent2 4 3 2 2 2 3 2 2" xfId="14276"/>
    <cellStyle name="40% - Accent2 4 3 2 2 2 3 2 3" xfId="14277"/>
    <cellStyle name="40% - Accent2 4 3 2 2 2 3 3" xfId="14278"/>
    <cellStyle name="40% - Accent2 4 3 2 2 2 3 3 2" xfId="14279"/>
    <cellStyle name="40% - Accent2 4 3 2 2 2 3 3 3" xfId="14280"/>
    <cellStyle name="40% - Accent2 4 3 2 2 2 3 4" xfId="14281"/>
    <cellStyle name="40% - Accent2 4 3 2 2 2 3 4 2" xfId="14282"/>
    <cellStyle name="40% - Accent2 4 3 2 2 2 3 5" xfId="14283"/>
    <cellStyle name="40% - Accent2 4 3 2 2 2 3 6" xfId="14284"/>
    <cellStyle name="40% - Accent2 4 3 2 2 2 4" xfId="14285"/>
    <cellStyle name="40% - Accent2 4 3 2 2 2 4 2" xfId="14286"/>
    <cellStyle name="40% - Accent2 4 3 2 2 2 4 2 2" xfId="14287"/>
    <cellStyle name="40% - Accent2 4 3 2 2 2 4 2 3" xfId="14288"/>
    <cellStyle name="40% - Accent2 4 3 2 2 2 4 3" xfId="14289"/>
    <cellStyle name="40% - Accent2 4 3 2 2 2 4 3 2" xfId="14290"/>
    <cellStyle name="40% - Accent2 4 3 2 2 2 4 4" xfId="14291"/>
    <cellStyle name="40% - Accent2 4 3 2 2 2 4 5" xfId="14292"/>
    <cellStyle name="40% - Accent2 4 3 2 2 2 5" xfId="14293"/>
    <cellStyle name="40% - Accent2 4 3 2 2 2 5 2" xfId="14294"/>
    <cellStyle name="40% - Accent2 4 3 2 2 2 5 3" xfId="14295"/>
    <cellStyle name="40% - Accent2 4 3 2 2 2 6" xfId="14296"/>
    <cellStyle name="40% - Accent2 4 3 2 2 2 6 2" xfId="14297"/>
    <cellStyle name="40% - Accent2 4 3 2 2 2 6 3" xfId="14298"/>
    <cellStyle name="40% - Accent2 4 3 2 2 2 7" xfId="14299"/>
    <cellStyle name="40% - Accent2 4 3 2 2 2 7 2" xfId="14300"/>
    <cellStyle name="40% - Accent2 4 3 2 2 2 8" xfId="14301"/>
    <cellStyle name="40% - Accent2 4 3 2 2 2 9" xfId="14302"/>
    <cellStyle name="40% - Accent2 4 3 2 2 3" xfId="14303"/>
    <cellStyle name="40% - Accent2 4 3 2 2 3 2" xfId="14304"/>
    <cellStyle name="40% - Accent2 4 3 2 2 3 2 2" xfId="14305"/>
    <cellStyle name="40% - Accent2 4 3 2 2 3 2 3" xfId="14306"/>
    <cellStyle name="40% - Accent2 4 3 2 2 3 3" xfId="14307"/>
    <cellStyle name="40% - Accent2 4 3 2 2 3 3 2" xfId="14308"/>
    <cellStyle name="40% - Accent2 4 3 2 2 3 3 3" xfId="14309"/>
    <cellStyle name="40% - Accent2 4 3 2 2 3 4" xfId="14310"/>
    <cellStyle name="40% - Accent2 4 3 2 2 3 4 2" xfId="14311"/>
    <cellStyle name="40% - Accent2 4 3 2 2 3 5" xfId="14312"/>
    <cellStyle name="40% - Accent2 4 3 2 2 3 6" xfId="14313"/>
    <cellStyle name="40% - Accent2 4 3 2 2 4" xfId="14314"/>
    <cellStyle name="40% - Accent2 4 3 2 2 4 2" xfId="14315"/>
    <cellStyle name="40% - Accent2 4 3 2 2 4 2 2" xfId="14316"/>
    <cellStyle name="40% - Accent2 4 3 2 2 4 2 3" xfId="14317"/>
    <cellStyle name="40% - Accent2 4 3 2 2 4 3" xfId="14318"/>
    <cellStyle name="40% - Accent2 4 3 2 2 4 3 2" xfId="14319"/>
    <cellStyle name="40% - Accent2 4 3 2 2 4 3 3" xfId="14320"/>
    <cellStyle name="40% - Accent2 4 3 2 2 4 4" xfId="14321"/>
    <cellStyle name="40% - Accent2 4 3 2 2 4 4 2" xfId="14322"/>
    <cellStyle name="40% - Accent2 4 3 2 2 4 5" xfId="14323"/>
    <cellStyle name="40% - Accent2 4 3 2 2 4 6" xfId="14324"/>
    <cellStyle name="40% - Accent2 4 3 2 2 5" xfId="14325"/>
    <cellStyle name="40% - Accent2 4 3 2 2 5 2" xfId="14326"/>
    <cellStyle name="40% - Accent2 4 3 2 2 5 2 2" xfId="14327"/>
    <cellStyle name="40% - Accent2 4 3 2 2 5 2 3" xfId="14328"/>
    <cellStyle name="40% - Accent2 4 3 2 2 5 3" xfId="14329"/>
    <cellStyle name="40% - Accent2 4 3 2 2 5 3 2" xfId="14330"/>
    <cellStyle name="40% - Accent2 4 3 2 2 5 4" xfId="14331"/>
    <cellStyle name="40% - Accent2 4 3 2 2 5 5" xfId="14332"/>
    <cellStyle name="40% - Accent2 4 3 2 2 6" xfId="14333"/>
    <cellStyle name="40% - Accent2 4 3 2 2 6 2" xfId="14334"/>
    <cellStyle name="40% - Accent2 4 3 2 2 6 3" xfId="14335"/>
    <cellStyle name="40% - Accent2 4 3 2 2 7" xfId="14336"/>
    <cellStyle name="40% - Accent2 4 3 2 2 7 2" xfId="14337"/>
    <cellStyle name="40% - Accent2 4 3 2 2 7 3" xfId="14338"/>
    <cellStyle name="40% - Accent2 4 3 2 2 8" xfId="14339"/>
    <cellStyle name="40% - Accent2 4 3 2 2 8 2" xfId="14340"/>
    <cellStyle name="40% - Accent2 4 3 2 2 9" xfId="14341"/>
    <cellStyle name="40% - Accent2 4 3 2 3" xfId="14342"/>
    <cellStyle name="40% - Accent2 4 3 2 3 2" xfId="14343"/>
    <cellStyle name="40% - Accent2 4 3 2 3 2 2" xfId="14344"/>
    <cellStyle name="40% - Accent2 4 3 2 3 2 2 2" xfId="14345"/>
    <cellStyle name="40% - Accent2 4 3 2 3 2 2 3" xfId="14346"/>
    <cellStyle name="40% - Accent2 4 3 2 3 2 3" xfId="14347"/>
    <cellStyle name="40% - Accent2 4 3 2 3 2 3 2" xfId="14348"/>
    <cellStyle name="40% - Accent2 4 3 2 3 2 3 3" xfId="14349"/>
    <cellStyle name="40% - Accent2 4 3 2 3 2 4" xfId="14350"/>
    <cellStyle name="40% - Accent2 4 3 2 3 2 4 2" xfId="14351"/>
    <cellStyle name="40% - Accent2 4 3 2 3 2 5" xfId="14352"/>
    <cellStyle name="40% - Accent2 4 3 2 3 2 6" xfId="14353"/>
    <cellStyle name="40% - Accent2 4 3 2 3 3" xfId="14354"/>
    <cellStyle name="40% - Accent2 4 3 2 3 3 2" xfId="14355"/>
    <cellStyle name="40% - Accent2 4 3 2 3 3 2 2" xfId="14356"/>
    <cellStyle name="40% - Accent2 4 3 2 3 3 2 3" xfId="14357"/>
    <cellStyle name="40% - Accent2 4 3 2 3 3 3" xfId="14358"/>
    <cellStyle name="40% - Accent2 4 3 2 3 3 3 2" xfId="14359"/>
    <cellStyle name="40% - Accent2 4 3 2 3 3 3 3" xfId="14360"/>
    <cellStyle name="40% - Accent2 4 3 2 3 3 4" xfId="14361"/>
    <cellStyle name="40% - Accent2 4 3 2 3 3 4 2" xfId="14362"/>
    <cellStyle name="40% - Accent2 4 3 2 3 3 5" xfId="14363"/>
    <cellStyle name="40% - Accent2 4 3 2 3 3 6" xfId="14364"/>
    <cellStyle name="40% - Accent2 4 3 2 3 4" xfId="14365"/>
    <cellStyle name="40% - Accent2 4 3 2 3 4 2" xfId="14366"/>
    <cellStyle name="40% - Accent2 4 3 2 3 4 2 2" xfId="14367"/>
    <cellStyle name="40% - Accent2 4 3 2 3 4 2 3" xfId="14368"/>
    <cellStyle name="40% - Accent2 4 3 2 3 4 3" xfId="14369"/>
    <cellStyle name="40% - Accent2 4 3 2 3 4 3 2" xfId="14370"/>
    <cellStyle name="40% - Accent2 4 3 2 3 4 4" xfId="14371"/>
    <cellStyle name="40% - Accent2 4 3 2 3 4 5" xfId="14372"/>
    <cellStyle name="40% - Accent2 4 3 2 3 5" xfId="14373"/>
    <cellStyle name="40% - Accent2 4 3 2 3 5 2" xfId="14374"/>
    <cellStyle name="40% - Accent2 4 3 2 3 5 3" xfId="14375"/>
    <cellStyle name="40% - Accent2 4 3 2 3 6" xfId="14376"/>
    <cellStyle name="40% - Accent2 4 3 2 3 6 2" xfId="14377"/>
    <cellStyle name="40% - Accent2 4 3 2 3 6 3" xfId="14378"/>
    <cellStyle name="40% - Accent2 4 3 2 3 7" xfId="14379"/>
    <cellStyle name="40% - Accent2 4 3 2 3 7 2" xfId="14380"/>
    <cellStyle name="40% - Accent2 4 3 2 3 8" xfId="14381"/>
    <cellStyle name="40% - Accent2 4 3 2 3 9" xfId="14382"/>
    <cellStyle name="40% - Accent2 4 3 2 4" xfId="14383"/>
    <cellStyle name="40% - Accent2 4 3 2 4 2" xfId="14384"/>
    <cellStyle name="40% - Accent2 4 3 2 4 2 2" xfId="14385"/>
    <cellStyle name="40% - Accent2 4 3 2 4 2 2 2" xfId="14386"/>
    <cellStyle name="40% - Accent2 4 3 2 4 2 2 3" xfId="14387"/>
    <cellStyle name="40% - Accent2 4 3 2 4 2 3" xfId="14388"/>
    <cellStyle name="40% - Accent2 4 3 2 4 2 3 2" xfId="14389"/>
    <cellStyle name="40% - Accent2 4 3 2 4 2 3 3" xfId="14390"/>
    <cellStyle name="40% - Accent2 4 3 2 4 2 4" xfId="14391"/>
    <cellStyle name="40% - Accent2 4 3 2 4 2 4 2" xfId="14392"/>
    <cellStyle name="40% - Accent2 4 3 2 4 2 5" xfId="14393"/>
    <cellStyle name="40% - Accent2 4 3 2 4 2 6" xfId="14394"/>
    <cellStyle name="40% - Accent2 4 3 2 4 3" xfId="14395"/>
    <cellStyle name="40% - Accent2 4 3 2 4 3 2" xfId="14396"/>
    <cellStyle name="40% - Accent2 4 3 2 4 3 2 2" xfId="14397"/>
    <cellStyle name="40% - Accent2 4 3 2 4 3 2 3" xfId="14398"/>
    <cellStyle name="40% - Accent2 4 3 2 4 3 3" xfId="14399"/>
    <cellStyle name="40% - Accent2 4 3 2 4 3 3 2" xfId="14400"/>
    <cellStyle name="40% - Accent2 4 3 2 4 3 3 3" xfId="14401"/>
    <cellStyle name="40% - Accent2 4 3 2 4 3 4" xfId="14402"/>
    <cellStyle name="40% - Accent2 4 3 2 4 3 4 2" xfId="14403"/>
    <cellStyle name="40% - Accent2 4 3 2 4 3 5" xfId="14404"/>
    <cellStyle name="40% - Accent2 4 3 2 4 3 6" xfId="14405"/>
    <cellStyle name="40% - Accent2 4 3 2 4 4" xfId="14406"/>
    <cellStyle name="40% - Accent2 4 3 2 4 4 2" xfId="14407"/>
    <cellStyle name="40% - Accent2 4 3 2 4 4 2 2" xfId="14408"/>
    <cellStyle name="40% - Accent2 4 3 2 4 4 2 3" xfId="14409"/>
    <cellStyle name="40% - Accent2 4 3 2 4 4 3" xfId="14410"/>
    <cellStyle name="40% - Accent2 4 3 2 4 4 3 2" xfId="14411"/>
    <cellStyle name="40% - Accent2 4 3 2 4 4 4" xfId="14412"/>
    <cellStyle name="40% - Accent2 4 3 2 4 4 5" xfId="14413"/>
    <cellStyle name="40% - Accent2 4 3 2 4 5" xfId="14414"/>
    <cellStyle name="40% - Accent2 4 3 2 4 5 2" xfId="14415"/>
    <cellStyle name="40% - Accent2 4 3 2 4 5 3" xfId="14416"/>
    <cellStyle name="40% - Accent2 4 3 2 4 6" xfId="14417"/>
    <cellStyle name="40% - Accent2 4 3 2 4 6 2" xfId="14418"/>
    <cellStyle name="40% - Accent2 4 3 2 4 6 3" xfId="14419"/>
    <cellStyle name="40% - Accent2 4 3 2 4 7" xfId="14420"/>
    <cellStyle name="40% - Accent2 4 3 2 4 7 2" xfId="14421"/>
    <cellStyle name="40% - Accent2 4 3 2 4 8" xfId="14422"/>
    <cellStyle name="40% - Accent2 4 3 2 4 9" xfId="14423"/>
    <cellStyle name="40% - Accent2 4 3 2 5" xfId="14424"/>
    <cellStyle name="40% - Accent2 4 3 2 5 2" xfId="14425"/>
    <cellStyle name="40% - Accent2 4 3 2 5 2 2" xfId="14426"/>
    <cellStyle name="40% - Accent2 4 3 2 5 2 3" xfId="14427"/>
    <cellStyle name="40% - Accent2 4 3 2 5 3" xfId="14428"/>
    <cellStyle name="40% - Accent2 4 3 2 5 3 2" xfId="14429"/>
    <cellStyle name="40% - Accent2 4 3 2 5 3 3" xfId="14430"/>
    <cellStyle name="40% - Accent2 4 3 2 5 4" xfId="14431"/>
    <cellStyle name="40% - Accent2 4 3 2 5 4 2" xfId="14432"/>
    <cellStyle name="40% - Accent2 4 3 2 5 5" xfId="14433"/>
    <cellStyle name="40% - Accent2 4 3 2 5 6" xfId="14434"/>
    <cellStyle name="40% - Accent2 4 3 2 6" xfId="14435"/>
    <cellStyle name="40% - Accent2 4 3 2 6 2" xfId="14436"/>
    <cellStyle name="40% - Accent2 4 3 2 6 2 2" xfId="14437"/>
    <cellStyle name="40% - Accent2 4 3 2 6 2 3" xfId="14438"/>
    <cellStyle name="40% - Accent2 4 3 2 6 3" xfId="14439"/>
    <cellStyle name="40% - Accent2 4 3 2 6 3 2" xfId="14440"/>
    <cellStyle name="40% - Accent2 4 3 2 6 3 3" xfId="14441"/>
    <cellStyle name="40% - Accent2 4 3 2 6 4" xfId="14442"/>
    <cellStyle name="40% - Accent2 4 3 2 6 4 2" xfId="14443"/>
    <cellStyle name="40% - Accent2 4 3 2 6 5" xfId="14444"/>
    <cellStyle name="40% - Accent2 4 3 2 6 6" xfId="14445"/>
    <cellStyle name="40% - Accent2 4 3 2 7" xfId="14446"/>
    <cellStyle name="40% - Accent2 4 3 2 7 2" xfId="14447"/>
    <cellStyle name="40% - Accent2 4 3 2 7 2 2" xfId="14448"/>
    <cellStyle name="40% - Accent2 4 3 2 7 2 3" xfId="14449"/>
    <cellStyle name="40% - Accent2 4 3 2 7 3" xfId="14450"/>
    <cellStyle name="40% - Accent2 4 3 2 7 3 2" xfId="14451"/>
    <cellStyle name="40% - Accent2 4 3 2 7 4" xfId="14452"/>
    <cellStyle name="40% - Accent2 4 3 2 7 5" xfId="14453"/>
    <cellStyle name="40% - Accent2 4 3 2 8" xfId="14454"/>
    <cellStyle name="40% - Accent2 4 3 2 8 2" xfId="14455"/>
    <cellStyle name="40% - Accent2 4 3 2 8 3" xfId="14456"/>
    <cellStyle name="40% - Accent2 4 3 2 9" xfId="14457"/>
    <cellStyle name="40% - Accent2 4 3 2 9 2" xfId="14458"/>
    <cellStyle name="40% - Accent2 4 3 2 9 3" xfId="14459"/>
    <cellStyle name="40% - Accent2 4 3 3" xfId="14460"/>
    <cellStyle name="40% - Accent2 4 3 3 10" xfId="14461"/>
    <cellStyle name="40% - Accent2 4 3 3 2" xfId="14462"/>
    <cellStyle name="40% - Accent2 4 3 3 2 2" xfId="14463"/>
    <cellStyle name="40% - Accent2 4 3 3 2 2 2" xfId="14464"/>
    <cellStyle name="40% - Accent2 4 3 3 2 2 2 2" xfId="14465"/>
    <cellStyle name="40% - Accent2 4 3 3 2 2 2 3" xfId="14466"/>
    <cellStyle name="40% - Accent2 4 3 3 2 2 3" xfId="14467"/>
    <cellStyle name="40% - Accent2 4 3 3 2 2 3 2" xfId="14468"/>
    <cellStyle name="40% - Accent2 4 3 3 2 2 3 3" xfId="14469"/>
    <cellStyle name="40% - Accent2 4 3 3 2 2 4" xfId="14470"/>
    <cellStyle name="40% - Accent2 4 3 3 2 2 4 2" xfId="14471"/>
    <cellStyle name="40% - Accent2 4 3 3 2 2 5" xfId="14472"/>
    <cellStyle name="40% - Accent2 4 3 3 2 2 6" xfId="14473"/>
    <cellStyle name="40% - Accent2 4 3 3 2 3" xfId="14474"/>
    <cellStyle name="40% - Accent2 4 3 3 2 3 2" xfId="14475"/>
    <cellStyle name="40% - Accent2 4 3 3 2 3 2 2" xfId="14476"/>
    <cellStyle name="40% - Accent2 4 3 3 2 3 2 3" xfId="14477"/>
    <cellStyle name="40% - Accent2 4 3 3 2 3 3" xfId="14478"/>
    <cellStyle name="40% - Accent2 4 3 3 2 3 3 2" xfId="14479"/>
    <cellStyle name="40% - Accent2 4 3 3 2 3 3 3" xfId="14480"/>
    <cellStyle name="40% - Accent2 4 3 3 2 3 4" xfId="14481"/>
    <cellStyle name="40% - Accent2 4 3 3 2 3 4 2" xfId="14482"/>
    <cellStyle name="40% - Accent2 4 3 3 2 3 5" xfId="14483"/>
    <cellStyle name="40% - Accent2 4 3 3 2 3 6" xfId="14484"/>
    <cellStyle name="40% - Accent2 4 3 3 2 4" xfId="14485"/>
    <cellStyle name="40% - Accent2 4 3 3 2 4 2" xfId="14486"/>
    <cellStyle name="40% - Accent2 4 3 3 2 4 2 2" xfId="14487"/>
    <cellStyle name="40% - Accent2 4 3 3 2 4 2 3" xfId="14488"/>
    <cellStyle name="40% - Accent2 4 3 3 2 4 3" xfId="14489"/>
    <cellStyle name="40% - Accent2 4 3 3 2 4 3 2" xfId="14490"/>
    <cellStyle name="40% - Accent2 4 3 3 2 4 4" xfId="14491"/>
    <cellStyle name="40% - Accent2 4 3 3 2 4 5" xfId="14492"/>
    <cellStyle name="40% - Accent2 4 3 3 2 5" xfId="14493"/>
    <cellStyle name="40% - Accent2 4 3 3 2 5 2" xfId="14494"/>
    <cellStyle name="40% - Accent2 4 3 3 2 5 3" xfId="14495"/>
    <cellStyle name="40% - Accent2 4 3 3 2 6" xfId="14496"/>
    <cellStyle name="40% - Accent2 4 3 3 2 6 2" xfId="14497"/>
    <cellStyle name="40% - Accent2 4 3 3 2 6 3" xfId="14498"/>
    <cellStyle name="40% - Accent2 4 3 3 2 7" xfId="14499"/>
    <cellStyle name="40% - Accent2 4 3 3 2 7 2" xfId="14500"/>
    <cellStyle name="40% - Accent2 4 3 3 2 8" xfId="14501"/>
    <cellStyle name="40% - Accent2 4 3 3 2 9" xfId="14502"/>
    <cellStyle name="40% - Accent2 4 3 3 3" xfId="14503"/>
    <cellStyle name="40% - Accent2 4 3 3 3 2" xfId="14504"/>
    <cellStyle name="40% - Accent2 4 3 3 3 2 2" xfId="14505"/>
    <cellStyle name="40% - Accent2 4 3 3 3 2 3" xfId="14506"/>
    <cellStyle name="40% - Accent2 4 3 3 3 3" xfId="14507"/>
    <cellStyle name="40% - Accent2 4 3 3 3 3 2" xfId="14508"/>
    <cellStyle name="40% - Accent2 4 3 3 3 3 3" xfId="14509"/>
    <cellStyle name="40% - Accent2 4 3 3 3 4" xfId="14510"/>
    <cellStyle name="40% - Accent2 4 3 3 3 4 2" xfId="14511"/>
    <cellStyle name="40% - Accent2 4 3 3 3 5" xfId="14512"/>
    <cellStyle name="40% - Accent2 4 3 3 3 6" xfId="14513"/>
    <cellStyle name="40% - Accent2 4 3 3 4" xfId="14514"/>
    <cellStyle name="40% - Accent2 4 3 3 4 2" xfId="14515"/>
    <cellStyle name="40% - Accent2 4 3 3 4 2 2" xfId="14516"/>
    <cellStyle name="40% - Accent2 4 3 3 4 2 3" xfId="14517"/>
    <cellStyle name="40% - Accent2 4 3 3 4 3" xfId="14518"/>
    <cellStyle name="40% - Accent2 4 3 3 4 3 2" xfId="14519"/>
    <cellStyle name="40% - Accent2 4 3 3 4 3 3" xfId="14520"/>
    <cellStyle name="40% - Accent2 4 3 3 4 4" xfId="14521"/>
    <cellStyle name="40% - Accent2 4 3 3 4 4 2" xfId="14522"/>
    <cellStyle name="40% - Accent2 4 3 3 4 5" xfId="14523"/>
    <cellStyle name="40% - Accent2 4 3 3 4 6" xfId="14524"/>
    <cellStyle name="40% - Accent2 4 3 3 5" xfId="14525"/>
    <cellStyle name="40% - Accent2 4 3 3 5 2" xfId="14526"/>
    <cellStyle name="40% - Accent2 4 3 3 5 2 2" xfId="14527"/>
    <cellStyle name="40% - Accent2 4 3 3 5 2 3" xfId="14528"/>
    <cellStyle name="40% - Accent2 4 3 3 5 3" xfId="14529"/>
    <cellStyle name="40% - Accent2 4 3 3 5 3 2" xfId="14530"/>
    <cellStyle name="40% - Accent2 4 3 3 5 4" xfId="14531"/>
    <cellStyle name="40% - Accent2 4 3 3 5 5" xfId="14532"/>
    <cellStyle name="40% - Accent2 4 3 3 6" xfId="14533"/>
    <cellStyle name="40% - Accent2 4 3 3 6 2" xfId="14534"/>
    <cellStyle name="40% - Accent2 4 3 3 6 3" xfId="14535"/>
    <cellStyle name="40% - Accent2 4 3 3 7" xfId="14536"/>
    <cellStyle name="40% - Accent2 4 3 3 7 2" xfId="14537"/>
    <cellStyle name="40% - Accent2 4 3 3 7 3" xfId="14538"/>
    <cellStyle name="40% - Accent2 4 3 3 8" xfId="14539"/>
    <cellStyle name="40% - Accent2 4 3 3 8 2" xfId="14540"/>
    <cellStyle name="40% - Accent2 4 3 3 9" xfId="14541"/>
    <cellStyle name="40% - Accent2 4 3 4" xfId="14542"/>
    <cellStyle name="40% - Accent2 4 3 4 2" xfId="14543"/>
    <cellStyle name="40% - Accent2 4 3 4 2 2" xfId="14544"/>
    <cellStyle name="40% - Accent2 4 3 4 2 2 2" xfId="14545"/>
    <cellStyle name="40% - Accent2 4 3 4 2 2 3" xfId="14546"/>
    <cellStyle name="40% - Accent2 4 3 4 2 3" xfId="14547"/>
    <cellStyle name="40% - Accent2 4 3 4 2 3 2" xfId="14548"/>
    <cellStyle name="40% - Accent2 4 3 4 2 3 3" xfId="14549"/>
    <cellStyle name="40% - Accent2 4 3 4 2 4" xfId="14550"/>
    <cellStyle name="40% - Accent2 4 3 4 2 4 2" xfId="14551"/>
    <cellStyle name="40% - Accent2 4 3 4 2 5" xfId="14552"/>
    <cellStyle name="40% - Accent2 4 3 4 2 6" xfId="14553"/>
    <cellStyle name="40% - Accent2 4 3 4 3" xfId="14554"/>
    <cellStyle name="40% - Accent2 4 3 4 3 2" xfId="14555"/>
    <cellStyle name="40% - Accent2 4 3 4 3 2 2" xfId="14556"/>
    <cellStyle name="40% - Accent2 4 3 4 3 2 3" xfId="14557"/>
    <cellStyle name="40% - Accent2 4 3 4 3 3" xfId="14558"/>
    <cellStyle name="40% - Accent2 4 3 4 3 3 2" xfId="14559"/>
    <cellStyle name="40% - Accent2 4 3 4 3 3 3" xfId="14560"/>
    <cellStyle name="40% - Accent2 4 3 4 3 4" xfId="14561"/>
    <cellStyle name="40% - Accent2 4 3 4 3 4 2" xfId="14562"/>
    <cellStyle name="40% - Accent2 4 3 4 3 5" xfId="14563"/>
    <cellStyle name="40% - Accent2 4 3 4 3 6" xfId="14564"/>
    <cellStyle name="40% - Accent2 4 3 4 4" xfId="14565"/>
    <cellStyle name="40% - Accent2 4 3 4 4 2" xfId="14566"/>
    <cellStyle name="40% - Accent2 4 3 4 4 2 2" xfId="14567"/>
    <cellStyle name="40% - Accent2 4 3 4 4 2 3" xfId="14568"/>
    <cellStyle name="40% - Accent2 4 3 4 4 3" xfId="14569"/>
    <cellStyle name="40% - Accent2 4 3 4 4 3 2" xfId="14570"/>
    <cellStyle name="40% - Accent2 4 3 4 4 4" xfId="14571"/>
    <cellStyle name="40% - Accent2 4 3 4 4 5" xfId="14572"/>
    <cellStyle name="40% - Accent2 4 3 4 5" xfId="14573"/>
    <cellStyle name="40% - Accent2 4 3 4 5 2" xfId="14574"/>
    <cellStyle name="40% - Accent2 4 3 4 5 3" xfId="14575"/>
    <cellStyle name="40% - Accent2 4 3 4 6" xfId="14576"/>
    <cellStyle name="40% - Accent2 4 3 4 6 2" xfId="14577"/>
    <cellStyle name="40% - Accent2 4 3 4 6 3" xfId="14578"/>
    <cellStyle name="40% - Accent2 4 3 4 7" xfId="14579"/>
    <cellStyle name="40% - Accent2 4 3 4 7 2" xfId="14580"/>
    <cellStyle name="40% - Accent2 4 3 4 8" xfId="14581"/>
    <cellStyle name="40% - Accent2 4 3 4 9" xfId="14582"/>
    <cellStyle name="40% - Accent2 4 3 5" xfId="14583"/>
    <cellStyle name="40% - Accent2 4 3 5 2" xfId="14584"/>
    <cellStyle name="40% - Accent2 4 3 5 2 2" xfId="14585"/>
    <cellStyle name="40% - Accent2 4 3 5 2 2 2" xfId="14586"/>
    <cellStyle name="40% - Accent2 4 3 5 2 2 3" xfId="14587"/>
    <cellStyle name="40% - Accent2 4 3 5 2 3" xfId="14588"/>
    <cellStyle name="40% - Accent2 4 3 5 2 3 2" xfId="14589"/>
    <cellStyle name="40% - Accent2 4 3 5 2 3 3" xfId="14590"/>
    <cellStyle name="40% - Accent2 4 3 5 2 4" xfId="14591"/>
    <cellStyle name="40% - Accent2 4 3 5 2 4 2" xfId="14592"/>
    <cellStyle name="40% - Accent2 4 3 5 2 5" xfId="14593"/>
    <cellStyle name="40% - Accent2 4 3 5 2 6" xfId="14594"/>
    <cellStyle name="40% - Accent2 4 3 5 3" xfId="14595"/>
    <cellStyle name="40% - Accent2 4 3 5 3 2" xfId="14596"/>
    <cellStyle name="40% - Accent2 4 3 5 3 2 2" xfId="14597"/>
    <cellStyle name="40% - Accent2 4 3 5 3 2 3" xfId="14598"/>
    <cellStyle name="40% - Accent2 4 3 5 3 3" xfId="14599"/>
    <cellStyle name="40% - Accent2 4 3 5 3 3 2" xfId="14600"/>
    <cellStyle name="40% - Accent2 4 3 5 3 3 3" xfId="14601"/>
    <cellStyle name="40% - Accent2 4 3 5 3 4" xfId="14602"/>
    <cellStyle name="40% - Accent2 4 3 5 3 4 2" xfId="14603"/>
    <cellStyle name="40% - Accent2 4 3 5 3 5" xfId="14604"/>
    <cellStyle name="40% - Accent2 4 3 5 3 6" xfId="14605"/>
    <cellStyle name="40% - Accent2 4 3 5 4" xfId="14606"/>
    <cellStyle name="40% - Accent2 4 3 5 4 2" xfId="14607"/>
    <cellStyle name="40% - Accent2 4 3 5 4 2 2" xfId="14608"/>
    <cellStyle name="40% - Accent2 4 3 5 4 2 3" xfId="14609"/>
    <cellStyle name="40% - Accent2 4 3 5 4 3" xfId="14610"/>
    <cellStyle name="40% - Accent2 4 3 5 4 3 2" xfId="14611"/>
    <cellStyle name="40% - Accent2 4 3 5 4 4" xfId="14612"/>
    <cellStyle name="40% - Accent2 4 3 5 4 5" xfId="14613"/>
    <cellStyle name="40% - Accent2 4 3 5 5" xfId="14614"/>
    <cellStyle name="40% - Accent2 4 3 5 5 2" xfId="14615"/>
    <cellStyle name="40% - Accent2 4 3 5 5 3" xfId="14616"/>
    <cellStyle name="40% - Accent2 4 3 5 6" xfId="14617"/>
    <cellStyle name="40% - Accent2 4 3 5 6 2" xfId="14618"/>
    <cellStyle name="40% - Accent2 4 3 5 6 3" xfId="14619"/>
    <cellStyle name="40% - Accent2 4 3 5 7" xfId="14620"/>
    <cellStyle name="40% - Accent2 4 3 5 7 2" xfId="14621"/>
    <cellStyle name="40% - Accent2 4 3 5 8" xfId="14622"/>
    <cellStyle name="40% - Accent2 4 3 5 9" xfId="14623"/>
    <cellStyle name="40% - Accent2 4 3 6" xfId="14624"/>
    <cellStyle name="40% - Accent2 4 3 6 2" xfId="14625"/>
    <cellStyle name="40% - Accent2 4 3 6 2 2" xfId="14626"/>
    <cellStyle name="40% - Accent2 4 3 6 2 3" xfId="14627"/>
    <cellStyle name="40% - Accent2 4 3 6 3" xfId="14628"/>
    <cellStyle name="40% - Accent2 4 3 6 3 2" xfId="14629"/>
    <cellStyle name="40% - Accent2 4 3 6 3 3" xfId="14630"/>
    <cellStyle name="40% - Accent2 4 3 6 4" xfId="14631"/>
    <cellStyle name="40% - Accent2 4 3 6 4 2" xfId="14632"/>
    <cellStyle name="40% - Accent2 4 3 6 5" xfId="14633"/>
    <cellStyle name="40% - Accent2 4 3 6 6" xfId="14634"/>
    <cellStyle name="40% - Accent2 4 3 7" xfId="14635"/>
    <cellStyle name="40% - Accent2 4 3 7 2" xfId="14636"/>
    <cellStyle name="40% - Accent2 4 3 7 2 2" xfId="14637"/>
    <cellStyle name="40% - Accent2 4 3 7 2 3" xfId="14638"/>
    <cellStyle name="40% - Accent2 4 3 7 3" xfId="14639"/>
    <cellStyle name="40% - Accent2 4 3 7 3 2" xfId="14640"/>
    <cellStyle name="40% - Accent2 4 3 7 3 3" xfId="14641"/>
    <cellStyle name="40% - Accent2 4 3 7 4" xfId="14642"/>
    <cellStyle name="40% - Accent2 4 3 7 4 2" xfId="14643"/>
    <cellStyle name="40% - Accent2 4 3 7 5" xfId="14644"/>
    <cellStyle name="40% - Accent2 4 3 7 6" xfId="14645"/>
    <cellStyle name="40% - Accent2 4 3 8" xfId="14646"/>
    <cellStyle name="40% - Accent2 4 3 8 2" xfId="14647"/>
    <cellStyle name="40% - Accent2 4 3 8 2 2" xfId="14648"/>
    <cellStyle name="40% - Accent2 4 3 8 2 3" xfId="14649"/>
    <cellStyle name="40% - Accent2 4 3 8 3" xfId="14650"/>
    <cellStyle name="40% - Accent2 4 3 8 3 2" xfId="14651"/>
    <cellStyle name="40% - Accent2 4 3 8 4" xfId="14652"/>
    <cellStyle name="40% - Accent2 4 3 8 5" xfId="14653"/>
    <cellStyle name="40% - Accent2 4 3 9" xfId="14654"/>
    <cellStyle name="40% - Accent2 4 3 9 2" xfId="14655"/>
    <cellStyle name="40% - Accent2 4 3 9 3" xfId="14656"/>
    <cellStyle name="40% - Accent2 4 4" xfId="14657"/>
    <cellStyle name="40% - Accent2 4 4 10" xfId="14658"/>
    <cellStyle name="40% - Accent2 4 4 10 2" xfId="14659"/>
    <cellStyle name="40% - Accent2 4 4 11" xfId="14660"/>
    <cellStyle name="40% - Accent2 4 4 12" xfId="14661"/>
    <cellStyle name="40% - Accent2 4 4 2" xfId="14662"/>
    <cellStyle name="40% - Accent2 4 4 2 10" xfId="14663"/>
    <cellStyle name="40% - Accent2 4 4 2 2" xfId="14664"/>
    <cellStyle name="40% - Accent2 4 4 2 2 2" xfId="14665"/>
    <cellStyle name="40% - Accent2 4 4 2 2 2 2" xfId="14666"/>
    <cellStyle name="40% - Accent2 4 4 2 2 2 2 2" xfId="14667"/>
    <cellStyle name="40% - Accent2 4 4 2 2 2 2 3" xfId="14668"/>
    <cellStyle name="40% - Accent2 4 4 2 2 2 3" xfId="14669"/>
    <cellStyle name="40% - Accent2 4 4 2 2 2 3 2" xfId="14670"/>
    <cellStyle name="40% - Accent2 4 4 2 2 2 3 3" xfId="14671"/>
    <cellStyle name="40% - Accent2 4 4 2 2 2 4" xfId="14672"/>
    <cellStyle name="40% - Accent2 4 4 2 2 2 4 2" xfId="14673"/>
    <cellStyle name="40% - Accent2 4 4 2 2 2 5" xfId="14674"/>
    <cellStyle name="40% - Accent2 4 4 2 2 2 6" xfId="14675"/>
    <cellStyle name="40% - Accent2 4 4 2 2 3" xfId="14676"/>
    <cellStyle name="40% - Accent2 4 4 2 2 3 2" xfId="14677"/>
    <cellStyle name="40% - Accent2 4 4 2 2 3 2 2" xfId="14678"/>
    <cellStyle name="40% - Accent2 4 4 2 2 3 2 3" xfId="14679"/>
    <cellStyle name="40% - Accent2 4 4 2 2 3 3" xfId="14680"/>
    <cellStyle name="40% - Accent2 4 4 2 2 3 3 2" xfId="14681"/>
    <cellStyle name="40% - Accent2 4 4 2 2 3 3 3" xfId="14682"/>
    <cellStyle name="40% - Accent2 4 4 2 2 3 4" xfId="14683"/>
    <cellStyle name="40% - Accent2 4 4 2 2 3 4 2" xfId="14684"/>
    <cellStyle name="40% - Accent2 4 4 2 2 3 5" xfId="14685"/>
    <cellStyle name="40% - Accent2 4 4 2 2 3 6" xfId="14686"/>
    <cellStyle name="40% - Accent2 4 4 2 2 4" xfId="14687"/>
    <cellStyle name="40% - Accent2 4 4 2 2 4 2" xfId="14688"/>
    <cellStyle name="40% - Accent2 4 4 2 2 4 2 2" xfId="14689"/>
    <cellStyle name="40% - Accent2 4 4 2 2 4 2 3" xfId="14690"/>
    <cellStyle name="40% - Accent2 4 4 2 2 4 3" xfId="14691"/>
    <cellStyle name="40% - Accent2 4 4 2 2 4 3 2" xfId="14692"/>
    <cellStyle name="40% - Accent2 4 4 2 2 4 4" xfId="14693"/>
    <cellStyle name="40% - Accent2 4 4 2 2 4 5" xfId="14694"/>
    <cellStyle name="40% - Accent2 4 4 2 2 5" xfId="14695"/>
    <cellStyle name="40% - Accent2 4 4 2 2 5 2" xfId="14696"/>
    <cellStyle name="40% - Accent2 4 4 2 2 5 3" xfId="14697"/>
    <cellStyle name="40% - Accent2 4 4 2 2 6" xfId="14698"/>
    <cellStyle name="40% - Accent2 4 4 2 2 6 2" xfId="14699"/>
    <cellStyle name="40% - Accent2 4 4 2 2 6 3" xfId="14700"/>
    <cellStyle name="40% - Accent2 4 4 2 2 7" xfId="14701"/>
    <cellStyle name="40% - Accent2 4 4 2 2 7 2" xfId="14702"/>
    <cellStyle name="40% - Accent2 4 4 2 2 8" xfId="14703"/>
    <cellStyle name="40% - Accent2 4 4 2 2 9" xfId="14704"/>
    <cellStyle name="40% - Accent2 4 4 2 3" xfId="14705"/>
    <cellStyle name="40% - Accent2 4 4 2 3 2" xfId="14706"/>
    <cellStyle name="40% - Accent2 4 4 2 3 2 2" xfId="14707"/>
    <cellStyle name="40% - Accent2 4 4 2 3 2 3" xfId="14708"/>
    <cellStyle name="40% - Accent2 4 4 2 3 3" xfId="14709"/>
    <cellStyle name="40% - Accent2 4 4 2 3 3 2" xfId="14710"/>
    <cellStyle name="40% - Accent2 4 4 2 3 3 3" xfId="14711"/>
    <cellStyle name="40% - Accent2 4 4 2 3 4" xfId="14712"/>
    <cellStyle name="40% - Accent2 4 4 2 3 4 2" xfId="14713"/>
    <cellStyle name="40% - Accent2 4 4 2 3 5" xfId="14714"/>
    <cellStyle name="40% - Accent2 4 4 2 3 6" xfId="14715"/>
    <cellStyle name="40% - Accent2 4 4 2 4" xfId="14716"/>
    <cellStyle name="40% - Accent2 4 4 2 4 2" xfId="14717"/>
    <cellStyle name="40% - Accent2 4 4 2 4 2 2" xfId="14718"/>
    <cellStyle name="40% - Accent2 4 4 2 4 2 3" xfId="14719"/>
    <cellStyle name="40% - Accent2 4 4 2 4 3" xfId="14720"/>
    <cellStyle name="40% - Accent2 4 4 2 4 3 2" xfId="14721"/>
    <cellStyle name="40% - Accent2 4 4 2 4 3 3" xfId="14722"/>
    <cellStyle name="40% - Accent2 4 4 2 4 4" xfId="14723"/>
    <cellStyle name="40% - Accent2 4 4 2 4 4 2" xfId="14724"/>
    <cellStyle name="40% - Accent2 4 4 2 4 5" xfId="14725"/>
    <cellStyle name="40% - Accent2 4 4 2 4 6" xfId="14726"/>
    <cellStyle name="40% - Accent2 4 4 2 5" xfId="14727"/>
    <cellStyle name="40% - Accent2 4 4 2 5 2" xfId="14728"/>
    <cellStyle name="40% - Accent2 4 4 2 5 2 2" xfId="14729"/>
    <cellStyle name="40% - Accent2 4 4 2 5 2 3" xfId="14730"/>
    <cellStyle name="40% - Accent2 4 4 2 5 3" xfId="14731"/>
    <cellStyle name="40% - Accent2 4 4 2 5 3 2" xfId="14732"/>
    <cellStyle name="40% - Accent2 4 4 2 5 4" xfId="14733"/>
    <cellStyle name="40% - Accent2 4 4 2 5 5" xfId="14734"/>
    <cellStyle name="40% - Accent2 4 4 2 6" xfId="14735"/>
    <cellStyle name="40% - Accent2 4 4 2 6 2" xfId="14736"/>
    <cellStyle name="40% - Accent2 4 4 2 6 3" xfId="14737"/>
    <cellStyle name="40% - Accent2 4 4 2 7" xfId="14738"/>
    <cellStyle name="40% - Accent2 4 4 2 7 2" xfId="14739"/>
    <cellStyle name="40% - Accent2 4 4 2 7 3" xfId="14740"/>
    <cellStyle name="40% - Accent2 4 4 2 8" xfId="14741"/>
    <cellStyle name="40% - Accent2 4 4 2 8 2" xfId="14742"/>
    <cellStyle name="40% - Accent2 4 4 2 9" xfId="14743"/>
    <cellStyle name="40% - Accent2 4 4 3" xfId="14744"/>
    <cellStyle name="40% - Accent2 4 4 3 2" xfId="14745"/>
    <cellStyle name="40% - Accent2 4 4 3 2 2" xfId="14746"/>
    <cellStyle name="40% - Accent2 4 4 3 2 2 2" xfId="14747"/>
    <cellStyle name="40% - Accent2 4 4 3 2 2 3" xfId="14748"/>
    <cellStyle name="40% - Accent2 4 4 3 2 3" xfId="14749"/>
    <cellStyle name="40% - Accent2 4 4 3 2 3 2" xfId="14750"/>
    <cellStyle name="40% - Accent2 4 4 3 2 3 3" xfId="14751"/>
    <cellStyle name="40% - Accent2 4 4 3 2 4" xfId="14752"/>
    <cellStyle name="40% - Accent2 4 4 3 2 4 2" xfId="14753"/>
    <cellStyle name="40% - Accent2 4 4 3 2 5" xfId="14754"/>
    <cellStyle name="40% - Accent2 4 4 3 2 6" xfId="14755"/>
    <cellStyle name="40% - Accent2 4 4 3 3" xfId="14756"/>
    <cellStyle name="40% - Accent2 4 4 3 3 2" xfId="14757"/>
    <cellStyle name="40% - Accent2 4 4 3 3 2 2" xfId="14758"/>
    <cellStyle name="40% - Accent2 4 4 3 3 2 3" xfId="14759"/>
    <cellStyle name="40% - Accent2 4 4 3 3 3" xfId="14760"/>
    <cellStyle name="40% - Accent2 4 4 3 3 3 2" xfId="14761"/>
    <cellStyle name="40% - Accent2 4 4 3 3 3 3" xfId="14762"/>
    <cellStyle name="40% - Accent2 4 4 3 3 4" xfId="14763"/>
    <cellStyle name="40% - Accent2 4 4 3 3 4 2" xfId="14764"/>
    <cellStyle name="40% - Accent2 4 4 3 3 5" xfId="14765"/>
    <cellStyle name="40% - Accent2 4 4 3 3 6" xfId="14766"/>
    <cellStyle name="40% - Accent2 4 4 3 4" xfId="14767"/>
    <cellStyle name="40% - Accent2 4 4 3 4 2" xfId="14768"/>
    <cellStyle name="40% - Accent2 4 4 3 4 2 2" xfId="14769"/>
    <cellStyle name="40% - Accent2 4 4 3 4 2 3" xfId="14770"/>
    <cellStyle name="40% - Accent2 4 4 3 4 3" xfId="14771"/>
    <cellStyle name="40% - Accent2 4 4 3 4 3 2" xfId="14772"/>
    <cellStyle name="40% - Accent2 4 4 3 4 4" xfId="14773"/>
    <cellStyle name="40% - Accent2 4 4 3 4 5" xfId="14774"/>
    <cellStyle name="40% - Accent2 4 4 3 5" xfId="14775"/>
    <cellStyle name="40% - Accent2 4 4 3 5 2" xfId="14776"/>
    <cellStyle name="40% - Accent2 4 4 3 5 3" xfId="14777"/>
    <cellStyle name="40% - Accent2 4 4 3 6" xfId="14778"/>
    <cellStyle name="40% - Accent2 4 4 3 6 2" xfId="14779"/>
    <cellStyle name="40% - Accent2 4 4 3 6 3" xfId="14780"/>
    <cellStyle name="40% - Accent2 4 4 3 7" xfId="14781"/>
    <cellStyle name="40% - Accent2 4 4 3 7 2" xfId="14782"/>
    <cellStyle name="40% - Accent2 4 4 3 8" xfId="14783"/>
    <cellStyle name="40% - Accent2 4 4 3 9" xfId="14784"/>
    <cellStyle name="40% - Accent2 4 4 4" xfId="14785"/>
    <cellStyle name="40% - Accent2 4 4 4 2" xfId="14786"/>
    <cellStyle name="40% - Accent2 4 4 4 2 2" xfId="14787"/>
    <cellStyle name="40% - Accent2 4 4 4 2 2 2" xfId="14788"/>
    <cellStyle name="40% - Accent2 4 4 4 2 2 3" xfId="14789"/>
    <cellStyle name="40% - Accent2 4 4 4 2 3" xfId="14790"/>
    <cellStyle name="40% - Accent2 4 4 4 2 3 2" xfId="14791"/>
    <cellStyle name="40% - Accent2 4 4 4 2 3 3" xfId="14792"/>
    <cellStyle name="40% - Accent2 4 4 4 2 4" xfId="14793"/>
    <cellStyle name="40% - Accent2 4 4 4 2 4 2" xfId="14794"/>
    <cellStyle name="40% - Accent2 4 4 4 2 5" xfId="14795"/>
    <cellStyle name="40% - Accent2 4 4 4 2 6" xfId="14796"/>
    <cellStyle name="40% - Accent2 4 4 4 3" xfId="14797"/>
    <cellStyle name="40% - Accent2 4 4 4 3 2" xfId="14798"/>
    <cellStyle name="40% - Accent2 4 4 4 3 2 2" xfId="14799"/>
    <cellStyle name="40% - Accent2 4 4 4 3 2 3" xfId="14800"/>
    <cellStyle name="40% - Accent2 4 4 4 3 3" xfId="14801"/>
    <cellStyle name="40% - Accent2 4 4 4 3 3 2" xfId="14802"/>
    <cellStyle name="40% - Accent2 4 4 4 3 3 3" xfId="14803"/>
    <cellStyle name="40% - Accent2 4 4 4 3 4" xfId="14804"/>
    <cellStyle name="40% - Accent2 4 4 4 3 4 2" xfId="14805"/>
    <cellStyle name="40% - Accent2 4 4 4 3 5" xfId="14806"/>
    <cellStyle name="40% - Accent2 4 4 4 3 6" xfId="14807"/>
    <cellStyle name="40% - Accent2 4 4 4 4" xfId="14808"/>
    <cellStyle name="40% - Accent2 4 4 4 4 2" xfId="14809"/>
    <cellStyle name="40% - Accent2 4 4 4 4 2 2" xfId="14810"/>
    <cellStyle name="40% - Accent2 4 4 4 4 2 3" xfId="14811"/>
    <cellStyle name="40% - Accent2 4 4 4 4 3" xfId="14812"/>
    <cellStyle name="40% - Accent2 4 4 4 4 3 2" xfId="14813"/>
    <cellStyle name="40% - Accent2 4 4 4 4 4" xfId="14814"/>
    <cellStyle name="40% - Accent2 4 4 4 4 5" xfId="14815"/>
    <cellStyle name="40% - Accent2 4 4 4 5" xfId="14816"/>
    <cellStyle name="40% - Accent2 4 4 4 5 2" xfId="14817"/>
    <cellStyle name="40% - Accent2 4 4 4 5 3" xfId="14818"/>
    <cellStyle name="40% - Accent2 4 4 4 6" xfId="14819"/>
    <cellStyle name="40% - Accent2 4 4 4 6 2" xfId="14820"/>
    <cellStyle name="40% - Accent2 4 4 4 6 3" xfId="14821"/>
    <cellStyle name="40% - Accent2 4 4 4 7" xfId="14822"/>
    <cellStyle name="40% - Accent2 4 4 4 7 2" xfId="14823"/>
    <cellStyle name="40% - Accent2 4 4 4 8" xfId="14824"/>
    <cellStyle name="40% - Accent2 4 4 4 9" xfId="14825"/>
    <cellStyle name="40% - Accent2 4 4 5" xfId="14826"/>
    <cellStyle name="40% - Accent2 4 4 5 2" xfId="14827"/>
    <cellStyle name="40% - Accent2 4 4 5 2 2" xfId="14828"/>
    <cellStyle name="40% - Accent2 4 4 5 2 3" xfId="14829"/>
    <cellStyle name="40% - Accent2 4 4 5 3" xfId="14830"/>
    <cellStyle name="40% - Accent2 4 4 5 3 2" xfId="14831"/>
    <cellStyle name="40% - Accent2 4 4 5 3 3" xfId="14832"/>
    <cellStyle name="40% - Accent2 4 4 5 4" xfId="14833"/>
    <cellStyle name="40% - Accent2 4 4 5 4 2" xfId="14834"/>
    <cellStyle name="40% - Accent2 4 4 5 5" xfId="14835"/>
    <cellStyle name="40% - Accent2 4 4 5 6" xfId="14836"/>
    <cellStyle name="40% - Accent2 4 4 6" xfId="14837"/>
    <cellStyle name="40% - Accent2 4 4 6 2" xfId="14838"/>
    <cellStyle name="40% - Accent2 4 4 6 2 2" xfId="14839"/>
    <cellStyle name="40% - Accent2 4 4 6 2 3" xfId="14840"/>
    <cellStyle name="40% - Accent2 4 4 6 3" xfId="14841"/>
    <cellStyle name="40% - Accent2 4 4 6 3 2" xfId="14842"/>
    <cellStyle name="40% - Accent2 4 4 6 3 3" xfId="14843"/>
    <cellStyle name="40% - Accent2 4 4 6 4" xfId="14844"/>
    <cellStyle name="40% - Accent2 4 4 6 4 2" xfId="14845"/>
    <cellStyle name="40% - Accent2 4 4 6 5" xfId="14846"/>
    <cellStyle name="40% - Accent2 4 4 6 6" xfId="14847"/>
    <cellStyle name="40% - Accent2 4 4 7" xfId="14848"/>
    <cellStyle name="40% - Accent2 4 4 7 2" xfId="14849"/>
    <cellStyle name="40% - Accent2 4 4 7 2 2" xfId="14850"/>
    <cellStyle name="40% - Accent2 4 4 7 2 3" xfId="14851"/>
    <cellStyle name="40% - Accent2 4 4 7 3" xfId="14852"/>
    <cellStyle name="40% - Accent2 4 4 7 3 2" xfId="14853"/>
    <cellStyle name="40% - Accent2 4 4 7 4" xfId="14854"/>
    <cellStyle name="40% - Accent2 4 4 7 5" xfId="14855"/>
    <cellStyle name="40% - Accent2 4 4 8" xfId="14856"/>
    <cellStyle name="40% - Accent2 4 4 8 2" xfId="14857"/>
    <cellStyle name="40% - Accent2 4 4 8 3" xfId="14858"/>
    <cellStyle name="40% - Accent2 4 4 9" xfId="14859"/>
    <cellStyle name="40% - Accent2 4 4 9 2" xfId="14860"/>
    <cellStyle name="40% - Accent2 4 4 9 3" xfId="14861"/>
    <cellStyle name="40% - Accent2 4 5" xfId="14862"/>
    <cellStyle name="40% - Accent2 4 5 10" xfId="14863"/>
    <cellStyle name="40% - Accent2 4 5 2" xfId="14864"/>
    <cellStyle name="40% - Accent2 4 5 2 2" xfId="14865"/>
    <cellStyle name="40% - Accent2 4 5 2 2 2" xfId="14866"/>
    <cellStyle name="40% - Accent2 4 5 2 2 2 2" xfId="14867"/>
    <cellStyle name="40% - Accent2 4 5 2 2 2 3" xfId="14868"/>
    <cellStyle name="40% - Accent2 4 5 2 2 3" xfId="14869"/>
    <cellStyle name="40% - Accent2 4 5 2 2 3 2" xfId="14870"/>
    <cellStyle name="40% - Accent2 4 5 2 2 3 3" xfId="14871"/>
    <cellStyle name="40% - Accent2 4 5 2 2 4" xfId="14872"/>
    <cellStyle name="40% - Accent2 4 5 2 2 4 2" xfId="14873"/>
    <cellStyle name="40% - Accent2 4 5 2 2 5" xfId="14874"/>
    <cellStyle name="40% - Accent2 4 5 2 2 6" xfId="14875"/>
    <cellStyle name="40% - Accent2 4 5 2 3" xfId="14876"/>
    <cellStyle name="40% - Accent2 4 5 2 3 2" xfId="14877"/>
    <cellStyle name="40% - Accent2 4 5 2 3 2 2" xfId="14878"/>
    <cellStyle name="40% - Accent2 4 5 2 3 2 3" xfId="14879"/>
    <cellStyle name="40% - Accent2 4 5 2 3 3" xfId="14880"/>
    <cellStyle name="40% - Accent2 4 5 2 3 3 2" xfId="14881"/>
    <cellStyle name="40% - Accent2 4 5 2 3 3 3" xfId="14882"/>
    <cellStyle name="40% - Accent2 4 5 2 3 4" xfId="14883"/>
    <cellStyle name="40% - Accent2 4 5 2 3 4 2" xfId="14884"/>
    <cellStyle name="40% - Accent2 4 5 2 3 5" xfId="14885"/>
    <cellStyle name="40% - Accent2 4 5 2 3 6" xfId="14886"/>
    <cellStyle name="40% - Accent2 4 5 2 4" xfId="14887"/>
    <cellStyle name="40% - Accent2 4 5 2 4 2" xfId="14888"/>
    <cellStyle name="40% - Accent2 4 5 2 4 2 2" xfId="14889"/>
    <cellStyle name="40% - Accent2 4 5 2 4 2 3" xfId="14890"/>
    <cellStyle name="40% - Accent2 4 5 2 4 3" xfId="14891"/>
    <cellStyle name="40% - Accent2 4 5 2 4 3 2" xfId="14892"/>
    <cellStyle name="40% - Accent2 4 5 2 4 4" xfId="14893"/>
    <cellStyle name="40% - Accent2 4 5 2 4 5" xfId="14894"/>
    <cellStyle name="40% - Accent2 4 5 2 5" xfId="14895"/>
    <cellStyle name="40% - Accent2 4 5 2 5 2" xfId="14896"/>
    <cellStyle name="40% - Accent2 4 5 2 5 3" xfId="14897"/>
    <cellStyle name="40% - Accent2 4 5 2 6" xfId="14898"/>
    <cellStyle name="40% - Accent2 4 5 2 6 2" xfId="14899"/>
    <cellStyle name="40% - Accent2 4 5 2 6 3" xfId="14900"/>
    <cellStyle name="40% - Accent2 4 5 2 7" xfId="14901"/>
    <cellStyle name="40% - Accent2 4 5 2 7 2" xfId="14902"/>
    <cellStyle name="40% - Accent2 4 5 2 8" xfId="14903"/>
    <cellStyle name="40% - Accent2 4 5 2 9" xfId="14904"/>
    <cellStyle name="40% - Accent2 4 5 3" xfId="14905"/>
    <cellStyle name="40% - Accent2 4 5 3 2" xfId="14906"/>
    <cellStyle name="40% - Accent2 4 5 3 2 2" xfId="14907"/>
    <cellStyle name="40% - Accent2 4 5 3 2 3" xfId="14908"/>
    <cellStyle name="40% - Accent2 4 5 3 3" xfId="14909"/>
    <cellStyle name="40% - Accent2 4 5 3 3 2" xfId="14910"/>
    <cellStyle name="40% - Accent2 4 5 3 3 3" xfId="14911"/>
    <cellStyle name="40% - Accent2 4 5 3 4" xfId="14912"/>
    <cellStyle name="40% - Accent2 4 5 3 4 2" xfId="14913"/>
    <cellStyle name="40% - Accent2 4 5 3 5" xfId="14914"/>
    <cellStyle name="40% - Accent2 4 5 3 6" xfId="14915"/>
    <cellStyle name="40% - Accent2 4 5 4" xfId="14916"/>
    <cellStyle name="40% - Accent2 4 5 4 2" xfId="14917"/>
    <cellStyle name="40% - Accent2 4 5 4 2 2" xfId="14918"/>
    <cellStyle name="40% - Accent2 4 5 4 2 3" xfId="14919"/>
    <cellStyle name="40% - Accent2 4 5 4 3" xfId="14920"/>
    <cellStyle name="40% - Accent2 4 5 4 3 2" xfId="14921"/>
    <cellStyle name="40% - Accent2 4 5 4 3 3" xfId="14922"/>
    <cellStyle name="40% - Accent2 4 5 4 4" xfId="14923"/>
    <cellStyle name="40% - Accent2 4 5 4 4 2" xfId="14924"/>
    <cellStyle name="40% - Accent2 4 5 4 5" xfId="14925"/>
    <cellStyle name="40% - Accent2 4 5 4 6" xfId="14926"/>
    <cellStyle name="40% - Accent2 4 5 5" xfId="14927"/>
    <cellStyle name="40% - Accent2 4 5 5 2" xfId="14928"/>
    <cellStyle name="40% - Accent2 4 5 5 2 2" xfId="14929"/>
    <cellStyle name="40% - Accent2 4 5 5 2 3" xfId="14930"/>
    <cellStyle name="40% - Accent2 4 5 5 3" xfId="14931"/>
    <cellStyle name="40% - Accent2 4 5 5 3 2" xfId="14932"/>
    <cellStyle name="40% - Accent2 4 5 5 4" xfId="14933"/>
    <cellStyle name="40% - Accent2 4 5 5 5" xfId="14934"/>
    <cellStyle name="40% - Accent2 4 5 6" xfId="14935"/>
    <cellStyle name="40% - Accent2 4 5 6 2" xfId="14936"/>
    <cellStyle name="40% - Accent2 4 5 6 3" xfId="14937"/>
    <cellStyle name="40% - Accent2 4 5 7" xfId="14938"/>
    <cellStyle name="40% - Accent2 4 5 7 2" xfId="14939"/>
    <cellStyle name="40% - Accent2 4 5 7 3" xfId="14940"/>
    <cellStyle name="40% - Accent2 4 5 8" xfId="14941"/>
    <cellStyle name="40% - Accent2 4 5 8 2" xfId="14942"/>
    <cellStyle name="40% - Accent2 4 5 9" xfId="14943"/>
    <cellStyle name="40% - Accent2 4 6" xfId="14944"/>
    <cellStyle name="40% - Accent2 4 6 2" xfId="14945"/>
    <cellStyle name="40% - Accent2 4 6 2 2" xfId="14946"/>
    <cellStyle name="40% - Accent2 4 6 2 2 2" xfId="14947"/>
    <cellStyle name="40% - Accent2 4 6 2 2 3" xfId="14948"/>
    <cellStyle name="40% - Accent2 4 6 2 3" xfId="14949"/>
    <cellStyle name="40% - Accent2 4 6 2 3 2" xfId="14950"/>
    <cellStyle name="40% - Accent2 4 6 2 3 3" xfId="14951"/>
    <cellStyle name="40% - Accent2 4 6 2 4" xfId="14952"/>
    <cellStyle name="40% - Accent2 4 6 2 4 2" xfId="14953"/>
    <cellStyle name="40% - Accent2 4 6 2 5" xfId="14954"/>
    <cellStyle name="40% - Accent2 4 6 2 6" xfId="14955"/>
    <cellStyle name="40% - Accent2 4 6 3" xfId="14956"/>
    <cellStyle name="40% - Accent2 4 6 3 2" xfId="14957"/>
    <cellStyle name="40% - Accent2 4 6 3 2 2" xfId="14958"/>
    <cellStyle name="40% - Accent2 4 6 3 2 3" xfId="14959"/>
    <cellStyle name="40% - Accent2 4 6 3 3" xfId="14960"/>
    <cellStyle name="40% - Accent2 4 6 3 3 2" xfId="14961"/>
    <cellStyle name="40% - Accent2 4 6 3 3 3" xfId="14962"/>
    <cellStyle name="40% - Accent2 4 6 3 4" xfId="14963"/>
    <cellStyle name="40% - Accent2 4 6 3 4 2" xfId="14964"/>
    <cellStyle name="40% - Accent2 4 6 3 5" xfId="14965"/>
    <cellStyle name="40% - Accent2 4 6 3 6" xfId="14966"/>
    <cellStyle name="40% - Accent2 4 6 4" xfId="14967"/>
    <cellStyle name="40% - Accent2 4 6 4 2" xfId="14968"/>
    <cellStyle name="40% - Accent2 4 6 4 2 2" xfId="14969"/>
    <cellStyle name="40% - Accent2 4 6 4 2 3" xfId="14970"/>
    <cellStyle name="40% - Accent2 4 6 4 3" xfId="14971"/>
    <cellStyle name="40% - Accent2 4 6 4 3 2" xfId="14972"/>
    <cellStyle name="40% - Accent2 4 6 4 4" xfId="14973"/>
    <cellStyle name="40% - Accent2 4 6 4 5" xfId="14974"/>
    <cellStyle name="40% - Accent2 4 6 5" xfId="14975"/>
    <cellStyle name="40% - Accent2 4 6 5 2" xfId="14976"/>
    <cellStyle name="40% - Accent2 4 6 5 3" xfId="14977"/>
    <cellStyle name="40% - Accent2 4 6 6" xfId="14978"/>
    <cellStyle name="40% - Accent2 4 6 6 2" xfId="14979"/>
    <cellStyle name="40% - Accent2 4 6 6 3" xfId="14980"/>
    <cellStyle name="40% - Accent2 4 6 7" xfId="14981"/>
    <cellStyle name="40% - Accent2 4 6 7 2" xfId="14982"/>
    <cellStyle name="40% - Accent2 4 6 8" xfId="14983"/>
    <cellStyle name="40% - Accent2 4 6 9" xfId="14984"/>
    <cellStyle name="40% - Accent2 4 7" xfId="14985"/>
    <cellStyle name="40% - Accent2 4 7 2" xfId="14986"/>
    <cellStyle name="40% - Accent2 4 7 2 2" xfId="14987"/>
    <cellStyle name="40% - Accent2 4 7 2 2 2" xfId="14988"/>
    <cellStyle name="40% - Accent2 4 7 2 2 3" xfId="14989"/>
    <cellStyle name="40% - Accent2 4 7 2 3" xfId="14990"/>
    <cellStyle name="40% - Accent2 4 7 2 3 2" xfId="14991"/>
    <cellStyle name="40% - Accent2 4 7 2 3 3" xfId="14992"/>
    <cellStyle name="40% - Accent2 4 7 2 4" xfId="14993"/>
    <cellStyle name="40% - Accent2 4 7 2 4 2" xfId="14994"/>
    <cellStyle name="40% - Accent2 4 7 2 5" xfId="14995"/>
    <cellStyle name="40% - Accent2 4 7 2 6" xfId="14996"/>
    <cellStyle name="40% - Accent2 4 7 3" xfId="14997"/>
    <cellStyle name="40% - Accent2 4 7 3 2" xfId="14998"/>
    <cellStyle name="40% - Accent2 4 7 3 2 2" xfId="14999"/>
    <cellStyle name="40% - Accent2 4 7 3 2 3" xfId="15000"/>
    <cellStyle name="40% - Accent2 4 7 3 3" xfId="15001"/>
    <cellStyle name="40% - Accent2 4 7 3 3 2" xfId="15002"/>
    <cellStyle name="40% - Accent2 4 7 3 3 3" xfId="15003"/>
    <cellStyle name="40% - Accent2 4 7 3 4" xfId="15004"/>
    <cellStyle name="40% - Accent2 4 7 3 4 2" xfId="15005"/>
    <cellStyle name="40% - Accent2 4 7 3 5" xfId="15006"/>
    <cellStyle name="40% - Accent2 4 7 3 6" xfId="15007"/>
    <cellStyle name="40% - Accent2 4 7 4" xfId="15008"/>
    <cellStyle name="40% - Accent2 4 7 4 2" xfId="15009"/>
    <cellStyle name="40% - Accent2 4 7 4 2 2" xfId="15010"/>
    <cellStyle name="40% - Accent2 4 7 4 2 3" xfId="15011"/>
    <cellStyle name="40% - Accent2 4 7 4 3" xfId="15012"/>
    <cellStyle name="40% - Accent2 4 7 4 3 2" xfId="15013"/>
    <cellStyle name="40% - Accent2 4 7 4 4" xfId="15014"/>
    <cellStyle name="40% - Accent2 4 7 4 5" xfId="15015"/>
    <cellStyle name="40% - Accent2 4 7 5" xfId="15016"/>
    <cellStyle name="40% - Accent2 4 7 5 2" xfId="15017"/>
    <cellStyle name="40% - Accent2 4 7 5 3" xfId="15018"/>
    <cellStyle name="40% - Accent2 4 7 6" xfId="15019"/>
    <cellStyle name="40% - Accent2 4 7 6 2" xfId="15020"/>
    <cellStyle name="40% - Accent2 4 7 6 3" xfId="15021"/>
    <cellStyle name="40% - Accent2 4 7 7" xfId="15022"/>
    <cellStyle name="40% - Accent2 4 7 7 2" xfId="15023"/>
    <cellStyle name="40% - Accent2 4 7 8" xfId="15024"/>
    <cellStyle name="40% - Accent2 4 7 9" xfId="15025"/>
    <cellStyle name="40% - Accent2 4 8" xfId="15026"/>
    <cellStyle name="40% - Accent2 4 8 2" xfId="15027"/>
    <cellStyle name="40% - Accent2 4 8 2 2" xfId="15028"/>
    <cellStyle name="40% - Accent2 4 8 2 3" xfId="15029"/>
    <cellStyle name="40% - Accent2 4 8 3" xfId="15030"/>
    <cellStyle name="40% - Accent2 4 8 3 2" xfId="15031"/>
    <cellStyle name="40% - Accent2 4 8 3 3" xfId="15032"/>
    <cellStyle name="40% - Accent2 4 8 4" xfId="15033"/>
    <cellStyle name="40% - Accent2 4 8 4 2" xfId="15034"/>
    <cellStyle name="40% - Accent2 4 8 5" xfId="15035"/>
    <cellStyle name="40% - Accent2 4 8 6" xfId="15036"/>
    <cellStyle name="40% - Accent2 4 9" xfId="15037"/>
    <cellStyle name="40% - Accent2 4 9 2" xfId="15038"/>
    <cellStyle name="40% - Accent2 4 9 2 2" xfId="15039"/>
    <cellStyle name="40% - Accent2 4 9 2 3" xfId="15040"/>
    <cellStyle name="40% - Accent2 4 9 3" xfId="15041"/>
    <cellStyle name="40% - Accent2 4 9 3 2" xfId="15042"/>
    <cellStyle name="40% - Accent2 4 9 3 3" xfId="15043"/>
    <cellStyle name="40% - Accent2 4 9 4" xfId="15044"/>
    <cellStyle name="40% - Accent2 4 9 4 2" xfId="15045"/>
    <cellStyle name="40% - Accent2 4 9 5" xfId="15046"/>
    <cellStyle name="40% - Accent2 4 9 6" xfId="15047"/>
    <cellStyle name="40% - Accent2 5" xfId="15048"/>
    <cellStyle name="40% - Accent2 5 2" xfId="15049"/>
    <cellStyle name="40% - Accent2 5 2 2" xfId="15050"/>
    <cellStyle name="40% - Accent2 5 2 2 2" xfId="15051"/>
    <cellStyle name="40% - Accent2 5 2 2 2 2" xfId="15052"/>
    <cellStyle name="40% - Accent2 5 2 2 3" xfId="15053"/>
    <cellStyle name="40% - Accent2 5 2 3" xfId="15054"/>
    <cellStyle name="40% - Accent2 5 2 3 2" xfId="15055"/>
    <cellStyle name="40% - Accent2 5 2 4" xfId="15056"/>
    <cellStyle name="40% - Accent2 5 2 5" xfId="15057"/>
    <cellStyle name="40% - Accent2 5 3" xfId="15058"/>
    <cellStyle name="40% - Accent2 5 3 2" xfId="15059"/>
    <cellStyle name="40% - Accent2 5 3 2 2" xfId="15060"/>
    <cellStyle name="40% - Accent2 5 3 3" xfId="15061"/>
    <cellStyle name="40% - Accent2 5 4" xfId="15062"/>
    <cellStyle name="40% - Accent2 5 4 2" xfId="15063"/>
    <cellStyle name="40% - Accent2 5 5" xfId="15064"/>
    <cellStyle name="40% - Accent2 5 6" xfId="15065"/>
    <cellStyle name="40% - Accent2 6" xfId="15066"/>
    <cellStyle name="40% - Accent2 6 2" xfId="15067"/>
    <cellStyle name="40% - Accent2 6 2 2" xfId="15068"/>
    <cellStyle name="40% - Accent2 6 2 2 2" xfId="15069"/>
    <cellStyle name="40% - Accent2 6 2 3" xfId="15070"/>
    <cellStyle name="40% - Accent2 6 2 4" xfId="15071"/>
    <cellStyle name="40% - Accent2 6 2 5" xfId="15072"/>
    <cellStyle name="40% - Accent2 6 3" xfId="15073"/>
    <cellStyle name="40% - Accent2 6 3 2" xfId="15074"/>
    <cellStyle name="40% - Accent2 6 4" xfId="15075"/>
    <cellStyle name="40% - Accent2 6 5" xfId="15076"/>
    <cellStyle name="40% - Accent2 7" xfId="15077"/>
    <cellStyle name="40% - Accent2 7 2" xfId="15078"/>
    <cellStyle name="40% - Accent2 7 2 2" xfId="15079"/>
    <cellStyle name="40% - Accent2 7 2 2 2" xfId="15080"/>
    <cellStyle name="40% - Accent2 7 2 3" xfId="15081"/>
    <cellStyle name="40% - Accent2 7 3" xfId="15082"/>
    <cellStyle name="40% - Accent2 7 3 2" xfId="15083"/>
    <cellStyle name="40% - Accent2 7 4" xfId="15084"/>
    <cellStyle name="40% - Accent2 7 5" xfId="15085"/>
    <cellStyle name="40% - Accent2 8" xfId="15086"/>
    <cellStyle name="40% - Accent2 8 2" xfId="15087"/>
    <cellStyle name="40% - Accent2 8 2 2" xfId="15088"/>
    <cellStyle name="40% - Accent2 8 2 2 2" xfId="15089"/>
    <cellStyle name="40% - Accent2 8 2 3" xfId="15090"/>
    <cellStyle name="40% - Accent2 8 3" xfId="15091"/>
    <cellStyle name="40% - Accent2 8 3 2" xfId="15092"/>
    <cellStyle name="40% - Accent2 8 4" xfId="15093"/>
    <cellStyle name="40% - Accent2 8 5" xfId="15094"/>
    <cellStyle name="40% - Accent2 9" xfId="15095"/>
    <cellStyle name="40% - Accent2 9 2" xfId="15096"/>
    <cellStyle name="40% - Accent2 9 2 2" xfId="15097"/>
    <cellStyle name="40% - Accent2 9 3" xfId="15098"/>
    <cellStyle name="40% - Accent2 9 4" xfId="15099"/>
    <cellStyle name="40% - Accent3 10" xfId="15100"/>
    <cellStyle name="40% - Accent3 10 2" xfId="15101"/>
    <cellStyle name="40% - Accent3 10 2 2" xfId="15102"/>
    <cellStyle name="40% - Accent3 10 3" xfId="15103"/>
    <cellStyle name="40% - Accent3 10 4" xfId="15104"/>
    <cellStyle name="40% - Accent3 11" xfId="15105"/>
    <cellStyle name="40% - Accent3 11 2" xfId="15106"/>
    <cellStyle name="40% - Accent3 11 2 2" xfId="15107"/>
    <cellStyle name="40% - Accent3 11 3" xfId="15108"/>
    <cellStyle name="40% - Accent3 11 4" xfId="15109"/>
    <cellStyle name="40% - Accent3 12" xfId="15110"/>
    <cellStyle name="40% - Accent3 12 2" xfId="15111"/>
    <cellStyle name="40% - Accent3 12 3" xfId="15112"/>
    <cellStyle name="40% - Accent3 13" xfId="15113"/>
    <cellStyle name="40% - Accent3 13 2" xfId="15114"/>
    <cellStyle name="40% - Accent3 14" xfId="15115"/>
    <cellStyle name="40% - Accent3 15" xfId="15116"/>
    <cellStyle name="40% - Accent3 16" xfId="15117"/>
    <cellStyle name="40% - Accent3 17" xfId="15118"/>
    <cellStyle name="40% - Accent3 17 2" xfId="15119"/>
    <cellStyle name="40% - Accent3 18" xfId="15120"/>
    <cellStyle name="40% - Accent3 19" xfId="15121"/>
    <cellStyle name="40% - Accent3 2" xfId="15122"/>
    <cellStyle name="40% - Accent3 2 2" xfId="15123"/>
    <cellStyle name="40% - Accent3 2 2 2" xfId="15124"/>
    <cellStyle name="40% - Accent3 2 2 2 2" xfId="15125"/>
    <cellStyle name="40% - Accent3 2 2 2 2 2" xfId="15126"/>
    <cellStyle name="40% - Accent3 2 2 2 2 2 2" xfId="15127"/>
    <cellStyle name="40% - Accent3 2 2 2 2 2 2 2" xfId="15128"/>
    <cellStyle name="40% - Accent3 2 2 2 2 2 3" xfId="15129"/>
    <cellStyle name="40% - Accent3 2 2 2 2 3" xfId="15130"/>
    <cellStyle name="40% - Accent3 2 2 2 2 3 2" xfId="15131"/>
    <cellStyle name="40% - Accent3 2 2 2 2 4" xfId="15132"/>
    <cellStyle name="40% - Accent3 2 2 2 2 5" xfId="15133"/>
    <cellStyle name="40% - Accent3 2 2 2 3" xfId="15134"/>
    <cellStyle name="40% - Accent3 2 2 2 3 2" xfId="15135"/>
    <cellStyle name="40% - Accent3 2 2 2 3 2 2" xfId="15136"/>
    <cellStyle name="40% - Accent3 2 2 2 3 3" xfId="15137"/>
    <cellStyle name="40% - Accent3 2 2 2 4" xfId="15138"/>
    <cellStyle name="40% - Accent3 2 2 2 4 2" xfId="15139"/>
    <cellStyle name="40% - Accent3 2 2 2 5" xfId="15140"/>
    <cellStyle name="40% - Accent3 2 2 2 6" xfId="15141"/>
    <cellStyle name="40% - Accent3 2 2 3" xfId="15142"/>
    <cellStyle name="40% - Accent3 2 2 3 2" xfId="15143"/>
    <cellStyle name="40% - Accent3 2 2 3 2 2" xfId="15144"/>
    <cellStyle name="40% - Accent3 2 2 3 2 2 2" xfId="15145"/>
    <cellStyle name="40% - Accent3 2 2 3 2 3" xfId="15146"/>
    <cellStyle name="40% - Accent3 2 2 3 3" xfId="15147"/>
    <cellStyle name="40% - Accent3 2 2 3 3 2" xfId="15148"/>
    <cellStyle name="40% - Accent3 2 2 3 4" xfId="15149"/>
    <cellStyle name="40% - Accent3 2 2 3 5" xfId="15150"/>
    <cellStyle name="40% - Accent3 2 2 4" xfId="15151"/>
    <cellStyle name="40% - Accent3 2 2 4 2" xfId="15152"/>
    <cellStyle name="40% - Accent3 2 2 4 2 2" xfId="15153"/>
    <cellStyle name="40% - Accent3 2 2 4 3" xfId="15154"/>
    <cellStyle name="40% - Accent3 2 2 5" xfId="15155"/>
    <cellStyle name="40% - Accent3 2 2 5 2" xfId="15156"/>
    <cellStyle name="40% - Accent3 2 2 6" xfId="15157"/>
    <cellStyle name="40% - Accent3 2 2 7" xfId="15158"/>
    <cellStyle name="40% - Accent3 2 3" xfId="15159"/>
    <cellStyle name="40% - Accent3 2 3 2" xfId="15160"/>
    <cellStyle name="40% - Accent3 2 3 2 2" xfId="15161"/>
    <cellStyle name="40% - Accent3 2 3 2 2 2" xfId="15162"/>
    <cellStyle name="40% - Accent3 2 3 2 2 2 2" xfId="15163"/>
    <cellStyle name="40% - Accent3 2 3 2 2 3" xfId="15164"/>
    <cellStyle name="40% - Accent3 2 3 2 3" xfId="15165"/>
    <cellStyle name="40% - Accent3 2 3 2 3 2" xfId="15166"/>
    <cellStyle name="40% - Accent3 2 3 2 4" xfId="15167"/>
    <cellStyle name="40% - Accent3 2 3 3" xfId="15168"/>
    <cellStyle name="40% - Accent3 2 3 3 2" xfId="15169"/>
    <cellStyle name="40% - Accent3 2 3 3 2 2" xfId="15170"/>
    <cellStyle name="40% - Accent3 2 3 3 3" xfId="15171"/>
    <cellStyle name="40% - Accent3 2 3 4" xfId="15172"/>
    <cellStyle name="40% - Accent3 2 3 4 2" xfId="15173"/>
    <cellStyle name="40% - Accent3 2 3 5" xfId="15174"/>
    <cellStyle name="40% - Accent3 2 3 6" xfId="15175"/>
    <cellStyle name="40% - Accent3 2 4" xfId="15176"/>
    <cellStyle name="40% - Accent3 2 4 2" xfId="15177"/>
    <cellStyle name="40% - Accent3 2 4 2 2" xfId="15178"/>
    <cellStyle name="40% - Accent3 2 4 2 2 2" xfId="15179"/>
    <cellStyle name="40% - Accent3 2 4 2 3" xfId="15180"/>
    <cellStyle name="40% - Accent3 2 4 3" xfId="15181"/>
    <cellStyle name="40% - Accent3 2 4 3 2" xfId="15182"/>
    <cellStyle name="40% - Accent3 2 4 4" xfId="15183"/>
    <cellStyle name="40% - Accent3 2 4 5" xfId="15184"/>
    <cellStyle name="40% - Accent3 2 5" xfId="15185"/>
    <cellStyle name="40% - Accent3 2 5 2" xfId="15186"/>
    <cellStyle name="40% - Accent3 2 5 2 2" xfId="15187"/>
    <cellStyle name="40% - Accent3 2 5 3" xfId="15188"/>
    <cellStyle name="40% - Accent3 2 5 4" xfId="15189"/>
    <cellStyle name="40% - Accent3 2 6" xfId="15190"/>
    <cellStyle name="40% - Accent3 2 6 2" xfId="15191"/>
    <cellStyle name="40% - Accent3 2 6 3" xfId="15192"/>
    <cellStyle name="40% - Accent3 2 7" xfId="15193"/>
    <cellStyle name="40% - Accent3 2 8" xfId="15194"/>
    <cellStyle name="40% - Accent3 2 9" xfId="15195"/>
    <cellStyle name="40% - Accent3 20" xfId="15196"/>
    <cellStyle name="40% - Accent3 21" xfId="15197"/>
    <cellStyle name="40% - Accent3 22" xfId="15198"/>
    <cellStyle name="40% - Accent3 3" xfId="15199"/>
    <cellStyle name="40% - Accent3 3 2" xfId="15200"/>
    <cellStyle name="40% - Accent3 3 2 2" xfId="15201"/>
    <cellStyle name="40% - Accent3 3 2 2 2" xfId="15202"/>
    <cellStyle name="40% - Accent3 3 2 2 2 2" xfId="15203"/>
    <cellStyle name="40% - Accent3 3 2 2 2 2 2" xfId="15204"/>
    <cellStyle name="40% - Accent3 3 2 2 2 2 2 2" xfId="15205"/>
    <cellStyle name="40% - Accent3 3 2 2 2 2 3" xfId="15206"/>
    <cellStyle name="40% - Accent3 3 2 2 2 3" xfId="15207"/>
    <cellStyle name="40% - Accent3 3 2 2 2 3 2" xfId="15208"/>
    <cellStyle name="40% - Accent3 3 2 2 2 4" xfId="15209"/>
    <cellStyle name="40% - Accent3 3 2 2 2 5" xfId="15210"/>
    <cellStyle name="40% - Accent3 3 2 2 3" xfId="15211"/>
    <cellStyle name="40% - Accent3 3 2 2 3 2" xfId="15212"/>
    <cellStyle name="40% - Accent3 3 2 2 3 2 2" xfId="15213"/>
    <cellStyle name="40% - Accent3 3 2 2 3 3" xfId="15214"/>
    <cellStyle name="40% - Accent3 3 2 2 4" xfId="15215"/>
    <cellStyle name="40% - Accent3 3 2 2 4 2" xfId="15216"/>
    <cellStyle name="40% - Accent3 3 2 2 5" xfId="15217"/>
    <cellStyle name="40% - Accent3 3 2 2 6" xfId="15218"/>
    <cellStyle name="40% - Accent3 3 2 3" xfId="15219"/>
    <cellStyle name="40% - Accent3 3 2 3 2" xfId="15220"/>
    <cellStyle name="40% - Accent3 3 2 3 2 2" xfId="15221"/>
    <cellStyle name="40% - Accent3 3 2 3 2 2 2" xfId="15222"/>
    <cellStyle name="40% - Accent3 3 2 3 2 3" xfId="15223"/>
    <cellStyle name="40% - Accent3 3 2 3 3" xfId="15224"/>
    <cellStyle name="40% - Accent3 3 2 3 3 2" xfId="15225"/>
    <cellStyle name="40% - Accent3 3 2 3 4" xfId="15226"/>
    <cellStyle name="40% - Accent3 3 2 3 5" xfId="15227"/>
    <cellStyle name="40% - Accent3 3 2 4" xfId="15228"/>
    <cellStyle name="40% - Accent3 3 2 4 2" xfId="15229"/>
    <cellStyle name="40% - Accent3 3 2 4 2 2" xfId="15230"/>
    <cellStyle name="40% - Accent3 3 2 4 3" xfId="15231"/>
    <cellStyle name="40% - Accent3 3 2 5" xfId="15232"/>
    <cellStyle name="40% - Accent3 3 2 5 2" xfId="15233"/>
    <cellStyle name="40% - Accent3 3 2 6" xfId="15234"/>
    <cellStyle name="40% - Accent3 3 2 7" xfId="15235"/>
    <cellStyle name="40% - Accent3 3 3" xfId="15236"/>
    <cellStyle name="40% - Accent3 3 3 2" xfId="15237"/>
    <cellStyle name="40% - Accent3 3 3 2 2" xfId="15238"/>
    <cellStyle name="40% - Accent3 3 3 2 2 2" xfId="15239"/>
    <cellStyle name="40% - Accent3 3 3 2 2 2 2" xfId="15240"/>
    <cellStyle name="40% - Accent3 3 3 2 2 3" xfId="15241"/>
    <cellStyle name="40% - Accent3 3 3 2 3" xfId="15242"/>
    <cellStyle name="40% - Accent3 3 3 2 3 2" xfId="15243"/>
    <cellStyle name="40% - Accent3 3 3 2 4" xfId="15244"/>
    <cellStyle name="40% - Accent3 3 3 2 5" xfId="15245"/>
    <cellStyle name="40% - Accent3 3 3 3" xfId="15246"/>
    <cellStyle name="40% - Accent3 3 3 3 2" xfId="15247"/>
    <cellStyle name="40% - Accent3 3 3 3 2 2" xfId="15248"/>
    <cellStyle name="40% - Accent3 3 3 3 3" xfId="15249"/>
    <cellStyle name="40% - Accent3 3 3 4" xfId="15250"/>
    <cellStyle name="40% - Accent3 3 3 4 2" xfId="15251"/>
    <cellStyle name="40% - Accent3 3 3 5" xfId="15252"/>
    <cellStyle name="40% - Accent3 3 3 6" xfId="15253"/>
    <cellStyle name="40% - Accent3 3 4" xfId="15254"/>
    <cellStyle name="40% - Accent3 3 4 2" xfId="15255"/>
    <cellStyle name="40% - Accent3 3 4 2 2" xfId="15256"/>
    <cellStyle name="40% - Accent3 3 4 2 2 2" xfId="15257"/>
    <cellStyle name="40% - Accent3 3 4 2 3" xfId="15258"/>
    <cellStyle name="40% - Accent3 3 4 3" xfId="15259"/>
    <cellStyle name="40% - Accent3 3 4 3 2" xfId="15260"/>
    <cellStyle name="40% - Accent3 3 4 4" xfId="15261"/>
    <cellStyle name="40% - Accent3 3 4 5" xfId="15262"/>
    <cellStyle name="40% - Accent3 3 5" xfId="15263"/>
    <cellStyle name="40% - Accent3 3 5 2" xfId="15264"/>
    <cellStyle name="40% - Accent3 3 5 2 2" xfId="15265"/>
    <cellStyle name="40% - Accent3 3 5 3" xfId="15266"/>
    <cellStyle name="40% - Accent3 3 6" xfId="15267"/>
    <cellStyle name="40% - Accent3 3 6 2" xfId="15268"/>
    <cellStyle name="40% - Accent3 3 7" xfId="15269"/>
    <cellStyle name="40% - Accent3 3 8" xfId="15270"/>
    <cellStyle name="40% - Accent3 3 9" xfId="15271"/>
    <cellStyle name="40% - Accent3 4" xfId="15272"/>
    <cellStyle name="40% - Accent3 4 10" xfId="15273"/>
    <cellStyle name="40% - Accent3 4 10 2" xfId="15274"/>
    <cellStyle name="40% - Accent3 4 10 2 2" xfId="15275"/>
    <cellStyle name="40% - Accent3 4 10 2 3" xfId="15276"/>
    <cellStyle name="40% - Accent3 4 10 3" xfId="15277"/>
    <cellStyle name="40% - Accent3 4 10 3 2" xfId="15278"/>
    <cellStyle name="40% - Accent3 4 10 4" xfId="15279"/>
    <cellStyle name="40% - Accent3 4 10 5" xfId="15280"/>
    <cellStyle name="40% - Accent3 4 11" xfId="15281"/>
    <cellStyle name="40% - Accent3 4 11 2" xfId="15282"/>
    <cellStyle name="40% - Accent3 4 11 3" xfId="15283"/>
    <cellStyle name="40% - Accent3 4 12" xfId="15284"/>
    <cellStyle name="40% - Accent3 4 12 2" xfId="15285"/>
    <cellStyle name="40% - Accent3 4 12 3" xfId="15286"/>
    <cellStyle name="40% - Accent3 4 13" xfId="15287"/>
    <cellStyle name="40% - Accent3 4 13 2" xfId="15288"/>
    <cellStyle name="40% - Accent3 4 14" xfId="15289"/>
    <cellStyle name="40% - Accent3 4 15" xfId="15290"/>
    <cellStyle name="40% - Accent3 4 16" xfId="15291"/>
    <cellStyle name="40% - Accent3 4 2" xfId="15292"/>
    <cellStyle name="40% - Accent3 4 2 10" xfId="15293"/>
    <cellStyle name="40% - Accent3 4 2 10 2" xfId="15294"/>
    <cellStyle name="40% - Accent3 4 2 10 3" xfId="15295"/>
    <cellStyle name="40% - Accent3 4 2 11" xfId="15296"/>
    <cellStyle name="40% - Accent3 4 2 11 2" xfId="15297"/>
    <cellStyle name="40% - Accent3 4 2 11 3" xfId="15298"/>
    <cellStyle name="40% - Accent3 4 2 12" xfId="15299"/>
    <cellStyle name="40% - Accent3 4 2 12 2" xfId="15300"/>
    <cellStyle name="40% - Accent3 4 2 13" xfId="15301"/>
    <cellStyle name="40% - Accent3 4 2 14" xfId="15302"/>
    <cellStyle name="40% - Accent3 4 2 15" xfId="15303"/>
    <cellStyle name="40% - Accent3 4 2 2" xfId="15304"/>
    <cellStyle name="40% - Accent3 4 2 2 10" xfId="15305"/>
    <cellStyle name="40% - Accent3 4 2 2 10 2" xfId="15306"/>
    <cellStyle name="40% - Accent3 4 2 2 10 3" xfId="15307"/>
    <cellStyle name="40% - Accent3 4 2 2 11" xfId="15308"/>
    <cellStyle name="40% - Accent3 4 2 2 11 2" xfId="15309"/>
    <cellStyle name="40% - Accent3 4 2 2 12" xfId="15310"/>
    <cellStyle name="40% - Accent3 4 2 2 13" xfId="15311"/>
    <cellStyle name="40% - Accent3 4 2 2 2" xfId="15312"/>
    <cellStyle name="40% - Accent3 4 2 2 2 10" xfId="15313"/>
    <cellStyle name="40% - Accent3 4 2 2 2 10 2" xfId="15314"/>
    <cellStyle name="40% - Accent3 4 2 2 2 11" xfId="15315"/>
    <cellStyle name="40% - Accent3 4 2 2 2 12" xfId="15316"/>
    <cellStyle name="40% - Accent3 4 2 2 2 2" xfId="15317"/>
    <cellStyle name="40% - Accent3 4 2 2 2 2 10" xfId="15318"/>
    <cellStyle name="40% - Accent3 4 2 2 2 2 2" xfId="15319"/>
    <cellStyle name="40% - Accent3 4 2 2 2 2 2 2" xfId="15320"/>
    <cellStyle name="40% - Accent3 4 2 2 2 2 2 2 2" xfId="15321"/>
    <cellStyle name="40% - Accent3 4 2 2 2 2 2 2 2 2" xfId="15322"/>
    <cellStyle name="40% - Accent3 4 2 2 2 2 2 2 2 3" xfId="15323"/>
    <cellStyle name="40% - Accent3 4 2 2 2 2 2 2 3" xfId="15324"/>
    <cellStyle name="40% - Accent3 4 2 2 2 2 2 2 3 2" xfId="15325"/>
    <cellStyle name="40% - Accent3 4 2 2 2 2 2 2 3 3" xfId="15326"/>
    <cellStyle name="40% - Accent3 4 2 2 2 2 2 2 4" xfId="15327"/>
    <cellStyle name="40% - Accent3 4 2 2 2 2 2 2 4 2" xfId="15328"/>
    <cellStyle name="40% - Accent3 4 2 2 2 2 2 2 5" xfId="15329"/>
    <cellStyle name="40% - Accent3 4 2 2 2 2 2 2 6" xfId="15330"/>
    <cellStyle name="40% - Accent3 4 2 2 2 2 2 3" xfId="15331"/>
    <cellStyle name="40% - Accent3 4 2 2 2 2 2 3 2" xfId="15332"/>
    <cellStyle name="40% - Accent3 4 2 2 2 2 2 3 2 2" xfId="15333"/>
    <cellStyle name="40% - Accent3 4 2 2 2 2 2 3 2 3" xfId="15334"/>
    <cellStyle name="40% - Accent3 4 2 2 2 2 2 3 3" xfId="15335"/>
    <cellStyle name="40% - Accent3 4 2 2 2 2 2 3 3 2" xfId="15336"/>
    <cellStyle name="40% - Accent3 4 2 2 2 2 2 3 3 3" xfId="15337"/>
    <cellStyle name="40% - Accent3 4 2 2 2 2 2 3 4" xfId="15338"/>
    <cellStyle name="40% - Accent3 4 2 2 2 2 2 3 4 2" xfId="15339"/>
    <cellStyle name="40% - Accent3 4 2 2 2 2 2 3 5" xfId="15340"/>
    <cellStyle name="40% - Accent3 4 2 2 2 2 2 3 6" xfId="15341"/>
    <cellStyle name="40% - Accent3 4 2 2 2 2 2 4" xfId="15342"/>
    <cellStyle name="40% - Accent3 4 2 2 2 2 2 4 2" xfId="15343"/>
    <cellStyle name="40% - Accent3 4 2 2 2 2 2 4 2 2" xfId="15344"/>
    <cellStyle name="40% - Accent3 4 2 2 2 2 2 4 2 3" xfId="15345"/>
    <cellStyle name="40% - Accent3 4 2 2 2 2 2 4 3" xfId="15346"/>
    <cellStyle name="40% - Accent3 4 2 2 2 2 2 4 3 2" xfId="15347"/>
    <cellStyle name="40% - Accent3 4 2 2 2 2 2 4 4" xfId="15348"/>
    <cellStyle name="40% - Accent3 4 2 2 2 2 2 4 5" xfId="15349"/>
    <cellStyle name="40% - Accent3 4 2 2 2 2 2 5" xfId="15350"/>
    <cellStyle name="40% - Accent3 4 2 2 2 2 2 5 2" xfId="15351"/>
    <cellStyle name="40% - Accent3 4 2 2 2 2 2 5 3" xfId="15352"/>
    <cellStyle name="40% - Accent3 4 2 2 2 2 2 6" xfId="15353"/>
    <cellStyle name="40% - Accent3 4 2 2 2 2 2 6 2" xfId="15354"/>
    <cellStyle name="40% - Accent3 4 2 2 2 2 2 6 3" xfId="15355"/>
    <cellStyle name="40% - Accent3 4 2 2 2 2 2 7" xfId="15356"/>
    <cellStyle name="40% - Accent3 4 2 2 2 2 2 7 2" xfId="15357"/>
    <cellStyle name="40% - Accent3 4 2 2 2 2 2 8" xfId="15358"/>
    <cellStyle name="40% - Accent3 4 2 2 2 2 2 9" xfId="15359"/>
    <cellStyle name="40% - Accent3 4 2 2 2 2 3" xfId="15360"/>
    <cellStyle name="40% - Accent3 4 2 2 2 2 3 2" xfId="15361"/>
    <cellStyle name="40% - Accent3 4 2 2 2 2 3 2 2" xfId="15362"/>
    <cellStyle name="40% - Accent3 4 2 2 2 2 3 2 3" xfId="15363"/>
    <cellStyle name="40% - Accent3 4 2 2 2 2 3 3" xfId="15364"/>
    <cellStyle name="40% - Accent3 4 2 2 2 2 3 3 2" xfId="15365"/>
    <cellStyle name="40% - Accent3 4 2 2 2 2 3 3 3" xfId="15366"/>
    <cellStyle name="40% - Accent3 4 2 2 2 2 3 4" xfId="15367"/>
    <cellStyle name="40% - Accent3 4 2 2 2 2 3 4 2" xfId="15368"/>
    <cellStyle name="40% - Accent3 4 2 2 2 2 3 5" xfId="15369"/>
    <cellStyle name="40% - Accent3 4 2 2 2 2 3 6" xfId="15370"/>
    <cellStyle name="40% - Accent3 4 2 2 2 2 4" xfId="15371"/>
    <cellStyle name="40% - Accent3 4 2 2 2 2 4 2" xfId="15372"/>
    <cellStyle name="40% - Accent3 4 2 2 2 2 4 2 2" xfId="15373"/>
    <cellStyle name="40% - Accent3 4 2 2 2 2 4 2 3" xfId="15374"/>
    <cellStyle name="40% - Accent3 4 2 2 2 2 4 3" xfId="15375"/>
    <cellStyle name="40% - Accent3 4 2 2 2 2 4 3 2" xfId="15376"/>
    <cellStyle name="40% - Accent3 4 2 2 2 2 4 3 3" xfId="15377"/>
    <cellStyle name="40% - Accent3 4 2 2 2 2 4 4" xfId="15378"/>
    <cellStyle name="40% - Accent3 4 2 2 2 2 4 4 2" xfId="15379"/>
    <cellStyle name="40% - Accent3 4 2 2 2 2 4 5" xfId="15380"/>
    <cellStyle name="40% - Accent3 4 2 2 2 2 4 6" xfId="15381"/>
    <cellStyle name="40% - Accent3 4 2 2 2 2 5" xfId="15382"/>
    <cellStyle name="40% - Accent3 4 2 2 2 2 5 2" xfId="15383"/>
    <cellStyle name="40% - Accent3 4 2 2 2 2 5 2 2" xfId="15384"/>
    <cellStyle name="40% - Accent3 4 2 2 2 2 5 2 3" xfId="15385"/>
    <cellStyle name="40% - Accent3 4 2 2 2 2 5 3" xfId="15386"/>
    <cellStyle name="40% - Accent3 4 2 2 2 2 5 3 2" xfId="15387"/>
    <cellStyle name="40% - Accent3 4 2 2 2 2 5 4" xfId="15388"/>
    <cellStyle name="40% - Accent3 4 2 2 2 2 5 5" xfId="15389"/>
    <cellStyle name="40% - Accent3 4 2 2 2 2 6" xfId="15390"/>
    <cellStyle name="40% - Accent3 4 2 2 2 2 6 2" xfId="15391"/>
    <cellStyle name="40% - Accent3 4 2 2 2 2 6 3" xfId="15392"/>
    <cellStyle name="40% - Accent3 4 2 2 2 2 7" xfId="15393"/>
    <cellStyle name="40% - Accent3 4 2 2 2 2 7 2" xfId="15394"/>
    <cellStyle name="40% - Accent3 4 2 2 2 2 7 3" xfId="15395"/>
    <cellStyle name="40% - Accent3 4 2 2 2 2 8" xfId="15396"/>
    <cellStyle name="40% - Accent3 4 2 2 2 2 8 2" xfId="15397"/>
    <cellStyle name="40% - Accent3 4 2 2 2 2 9" xfId="15398"/>
    <cellStyle name="40% - Accent3 4 2 2 2 3" xfId="15399"/>
    <cellStyle name="40% - Accent3 4 2 2 2 3 2" xfId="15400"/>
    <cellStyle name="40% - Accent3 4 2 2 2 3 2 2" xfId="15401"/>
    <cellStyle name="40% - Accent3 4 2 2 2 3 2 2 2" xfId="15402"/>
    <cellStyle name="40% - Accent3 4 2 2 2 3 2 2 3" xfId="15403"/>
    <cellStyle name="40% - Accent3 4 2 2 2 3 2 3" xfId="15404"/>
    <cellStyle name="40% - Accent3 4 2 2 2 3 2 3 2" xfId="15405"/>
    <cellStyle name="40% - Accent3 4 2 2 2 3 2 3 3" xfId="15406"/>
    <cellStyle name="40% - Accent3 4 2 2 2 3 2 4" xfId="15407"/>
    <cellStyle name="40% - Accent3 4 2 2 2 3 2 4 2" xfId="15408"/>
    <cellStyle name="40% - Accent3 4 2 2 2 3 2 5" xfId="15409"/>
    <cellStyle name="40% - Accent3 4 2 2 2 3 2 6" xfId="15410"/>
    <cellStyle name="40% - Accent3 4 2 2 2 3 3" xfId="15411"/>
    <cellStyle name="40% - Accent3 4 2 2 2 3 3 2" xfId="15412"/>
    <cellStyle name="40% - Accent3 4 2 2 2 3 3 2 2" xfId="15413"/>
    <cellStyle name="40% - Accent3 4 2 2 2 3 3 2 3" xfId="15414"/>
    <cellStyle name="40% - Accent3 4 2 2 2 3 3 3" xfId="15415"/>
    <cellStyle name="40% - Accent3 4 2 2 2 3 3 3 2" xfId="15416"/>
    <cellStyle name="40% - Accent3 4 2 2 2 3 3 3 3" xfId="15417"/>
    <cellStyle name="40% - Accent3 4 2 2 2 3 3 4" xfId="15418"/>
    <cellStyle name="40% - Accent3 4 2 2 2 3 3 4 2" xfId="15419"/>
    <cellStyle name="40% - Accent3 4 2 2 2 3 3 5" xfId="15420"/>
    <cellStyle name="40% - Accent3 4 2 2 2 3 3 6" xfId="15421"/>
    <cellStyle name="40% - Accent3 4 2 2 2 3 4" xfId="15422"/>
    <cellStyle name="40% - Accent3 4 2 2 2 3 4 2" xfId="15423"/>
    <cellStyle name="40% - Accent3 4 2 2 2 3 4 2 2" xfId="15424"/>
    <cellStyle name="40% - Accent3 4 2 2 2 3 4 2 3" xfId="15425"/>
    <cellStyle name="40% - Accent3 4 2 2 2 3 4 3" xfId="15426"/>
    <cellStyle name="40% - Accent3 4 2 2 2 3 4 3 2" xfId="15427"/>
    <cellStyle name="40% - Accent3 4 2 2 2 3 4 4" xfId="15428"/>
    <cellStyle name="40% - Accent3 4 2 2 2 3 4 5" xfId="15429"/>
    <cellStyle name="40% - Accent3 4 2 2 2 3 5" xfId="15430"/>
    <cellStyle name="40% - Accent3 4 2 2 2 3 5 2" xfId="15431"/>
    <cellStyle name="40% - Accent3 4 2 2 2 3 5 3" xfId="15432"/>
    <cellStyle name="40% - Accent3 4 2 2 2 3 6" xfId="15433"/>
    <cellStyle name="40% - Accent3 4 2 2 2 3 6 2" xfId="15434"/>
    <cellStyle name="40% - Accent3 4 2 2 2 3 6 3" xfId="15435"/>
    <cellStyle name="40% - Accent3 4 2 2 2 3 7" xfId="15436"/>
    <cellStyle name="40% - Accent3 4 2 2 2 3 7 2" xfId="15437"/>
    <cellStyle name="40% - Accent3 4 2 2 2 3 8" xfId="15438"/>
    <cellStyle name="40% - Accent3 4 2 2 2 3 9" xfId="15439"/>
    <cellStyle name="40% - Accent3 4 2 2 2 4" xfId="15440"/>
    <cellStyle name="40% - Accent3 4 2 2 2 4 2" xfId="15441"/>
    <cellStyle name="40% - Accent3 4 2 2 2 4 2 2" xfId="15442"/>
    <cellStyle name="40% - Accent3 4 2 2 2 4 2 2 2" xfId="15443"/>
    <cellStyle name="40% - Accent3 4 2 2 2 4 2 2 3" xfId="15444"/>
    <cellStyle name="40% - Accent3 4 2 2 2 4 2 3" xfId="15445"/>
    <cellStyle name="40% - Accent3 4 2 2 2 4 2 3 2" xfId="15446"/>
    <cellStyle name="40% - Accent3 4 2 2 2 4 2 3 3" xfId="15447"/>
    <cellStyle name="40% - Accent3 4 2 2 2 4 2 4" xfId="15448"/>
    <cellStyle name="40% - Accent3 4 2 2 2 4 2 4 2" xfId="15449"/>
    <cellStyle name="40% - Accent3 4 2 2 2 4 2 5" xfId="15450"/>
    <cellStyle name="40% - Accent3 4 2 2 2 4 2 6" xfId="15451"/>
    <cellStyle name="40% - Accent3 4 2 2 2 4 3" xfId="15452"/>
    <cellStyle name="40% - Accent3 4 2 2 2 4 3 2" xfId="15453"/>
    <cellStyle name="40% - Accent3 4 2 2 2 4 3 2 2" xfId="15454"/>
    <cellStyle name="40% - Accent3 4 2 2 2 4 3 2 3" xfId="15455"/>
    <cellStyle name="40% - Accent3 4 2 2 2 4 3 3" xfId="15456"/>
    <cellStyle name="40% - Accent3 4 2 2 2 4 3 3 2" xfId="15457"/>
    <cellStyle name="40% - Accent3 4 2 2 2 4 3 3 3" xfId="15458"/>
    <cellStyle name="40% - Accent3 4 2 2 2 4 3 4" xfId="15459"/>
    <cellStyle name="40% - Accent3 4 2 2 2 4 3 4 2" xfId="15460"/>
    <cellStyle name="40% - Accent3 4 2 2 2 4 3 5" xfId="15461"/>
    <cellStyle name="40% - Accent3 4 2 2 2 4 3 6" xfId="15462"/>
    <cellStyle name="40% - Accent3 4 2 2 2 4 4" xfId="15463"/>
    <cellStyle name="40% - Accent3 4 2 2 2 4 4 2" xfId="15464"/>
    <cellStyle name="40% - Accent3 4 2 2 2 4 4 2 2" xfId="15465"/>
    <cellStyle name="40% - Accent3 4 2 2 2 4 4 2 3" xfId="15466"/>
    <cellStyle name="40% - Accent3 4 2 2 2 4 4 3" xfId="15467"/>
    <cellStyle name="40% - Accent3 4 2 2 2 4 4 3 2" xfId="15468"/>
    <cellStyle name="40% - Accent3 4 2 2 2 4 4 4" xfId="15469"/>
    <cellStyle name="40% - Accent3 4 2 2 2 4 4 5" xfId="15470"/>
    <cellStyle name="40% - Accent3 4 2 2 2 4 5" xfId="15471"/>
    <cellStyle name="40% - Accent3 4 2 2 2 4 5 2" xfId="15472"/>
    <cellStyle name="40% - Accent3 4 2 2 2 4 5 3" xfId="15473"/>
    <cellStyle name="40% - Accent3 4 2 2 2 4 6" xfId="15474"/>
    <cellStyle name="40% - Accent3 4 2 2 2 4 6 2" xfId="15475"/>
    <cellStyle name="40% - Accent3 4 2 2 2 4 6 3" xfId="15476"/>
    <cellStyle name="40% - Accent3 4 2 2 2 4 7" xfId="15477"/>
    <cellStyle name="40% - Accent3 4 2 2 2 4 7 2" xfId="15478"/>
    <cellStyle name="40% - Accent3 4 2 2 2 4 8" xfId="15479"/>
    <cellStyle name="40% - Accent3 4 2 2 2 4 9" xfId="15480"/>
    <cellStyle name="40% - Accent3 4 2 2 2 5" xfId="15481"/>
    <cellStyle name="40% - Accent3 4 2 2 2 5 2" xfId="15482"/>
    <cellStyle name="40% - Accent3 4 2 2 2 5 2 2" xfId="15483"/>
    <cellStyle name="40% - Accent3 4 2 2 2 5 2 3" xfId="15484"/>
    <cellStyle name="40% - Accent3 4 2 2 2 5 3" xfId="15485"/>
    <cellStyle name="40% - Accent3 4 2 2 2 5 3 2" xfId="15486"/>
    <cellStyle name="40% - Accent3 4 2 2 2 5 3 3" xfId="15487"/>
    <cellStyle name="40% - Accent3 4 2 2 2 5 4" xfId="15488"/>
    <cellStyle name="40% - Accent3 4 2 2 2 5 4 2" xfId="15489"/>
    <cellStyle name="40% - Accent3 4 2 2 2 5 5" xfId="15490"/>
    <cellStyle name="40% - Accent3 4 2 2 2 5 6" xfId="15491"/>
    <cellStyle name="40% - Accent3 4 2 2 2 6" xfId="15492"/>
    <cellStyle name="40% - Accent3 4 2 2 2 6 2" xfId="15493"/>
    <cellStyle name="40% - Accent3 4 2 2 2 6 2 2" xfId="15494"/>
    <cellStyle name="40% - Accent3 4 2 2 2 6 2 3" xfId="15495"/>
    <cellStyle name="40% - Accent3 4 2 2 2 6 3" xfId="15496"/>
    <cellStyle name="40% - Accent3 4 2 2 2 6 3 2" xfId="15497"/>
    <cellStyle name="40% - Accent3 4 2 2 2 6 3 3" xfId="15498"/>
    <cellStyle name="40% - Accent3 4 2 2 2 6 4" xfId="15499"/>
    <cellStyle name="40% - Accent3 4 2 2 2 6 4 2" xfId="15500"/>
    <cellStyle name="40% - Accent3 4 2 2 2 6 5" xfId="15501"/>
    <cellStyle name="40% - Accent3 4 2 2 2 6 6" xfId="15502"/>
    <cellStyle name="40% - Accent3 4 2 2 2 7" xfId="15503"/>
    <cellStyle name="40% - Accent3 4 2 2 2 7 2" xfId="15504"/>
    <cellStyle name="40% - Accent3 4 2 2 2 7 2 2" xfId="15505"/>
    <cellStyle name="40% - Accent3 4 2 2 2 7 2 3" xfId="15506"/>
    <cellStyle name="40% - Accent3 4 2 2 2 7 3" xfId="15507"/>
    <cellStyle name="40% - Accent3 4 2 2 2 7 3 2" xfId="15508"/>
    <cellStyle name="40% - Accent3 4 2 2 2 7 4" xfId="15509"/>
    <cellStyle name="40% - Accent3 4 2 2 2 7 5" xfId="15510"/>
    <cellStyle name="40% - Accent3 4 2 2 2 8" xfId="15511"/>
    <cellStyle name="40% - Accent3 4 2 2 2 8 2" xfId="15512"/>
    <cellStyle name="40% - Accent3 4 2 2 2 8 3" xfId="15513"/>
    <cellStyle name="40% - Accent3 4 2 2 2 9" xfId="15514"/>
    <cellStyle name="40% - Accent3 4 2 2 2 9 2" xfId="15515"/>
    <cellStyle name="40% - Accent3 4 2 2 2 9 3" xfId="15516"/>
    <cellStyle name="40% - Accent3 4 2 2 3" xfId="15517"/>
    <cellStyle name="40% - Accent3 4 2 2 3 10" xfId="15518"/>
    <cellStyle name="40% - Accent3 4 2 2 3 2" xfId="15519"/>
    <cellStyle name="40% - Accent3 4 2 2 3 2 2" xfId="15520"/>
    <cellStyle name="40% - Accent3 4 2 2 3 2 2 2" xfId="15521"/>
    <cellStyle name="40% - Accent3 4 2 2 3 2 2 2 2" xfId="15522"/>
    <cellStyle name="40% - Accent3 4 2 2 3 2 2 2 3" xfId="15523"/>
    <cellStyle name="40% - Accent3 4 2 2 3 2 2 3" xfId="15524"/>
    <cellStyle name="40% - Accent3 4 2 2 3 2 2 3 2" xfId="15525"/>
    <cellStyle name="40% - Accent3 4 2 2 3 2 2 3 3" xfId="15526"/>
    <cellStyle name="40% - Accent3 4 2 2 3 2 2 4" xfId="15527"/>
    <cellStyle name="40% - Accent3 4 2 2 3 2 2 4 2" xfId="15528"/>
    <cellStyle name="40% - Accent3 4 2 2 3 2 2 5" xfId="15529"/>
    <cellStyle name="40% - Accent3 4 2 2 3 2 2 6" xfId="15530"/>
    <cellStyle name="40% - Accent3 4 2 2 3 2 3" xfId="15531"/>
    <cellStyle name="40% - Accent3 4 2 2 3 2 3 2" xfId="15532"/>
    <cellStyle name="40% - Accent3 4 2 2 3 2 3 2 2" xfId="15533"/>
    <cellStyle name="40% - Accent3 4 2 2 3 2 3 2 3" xfId="15534"/>
    <cellStyle name="40% - Accent3 4 2 2 3 2 3 3" xfId="15535"/>
    <cellStyle name="40% - Accent3 4 2 2 3 2 3 3 2" xfId="15536"/>
    <cellStyle name="40% - Accent3 4 2 2 3 2 3 3 3" xfId="15537"/>
    <cellStyle name="40% - Accent3 4 2 2 3 2 3 4" xfId="15538"/>
    <cellStyle name="40% - Accent3 4 2 2 3 2 3 4 2" xfId="15539"/>
    <cellStyle name="40% - Accent3 4 2 2 3 2 3 5" xfId="15540"/>
    <cellStyle name="40% - Accent3 4 2 2 3 2 3 6" xfId="15541"/>
    <cellStyle name="40% - Accent3 4 2 2 3 2 4" xfId="15542"/>
    <cellStyle name="40% - Accent3 4 2 2 3 2 4 2" xfId="15543"/>
    <cellStyle name="40% - Accent3 4 2 2 3 2 4 2 2" xfId="15544"/>
    <cellStyle name="40% - Accent3 4 2 2 3 2 4 2 3" xfId="15545"/>
    <cellStyle name="40% - Accent3 4 2 2 3 2 4 3" xfId="15546"/>
    <cellStyle name="40% - Accent3 4 2 2 3 2 4 3 2" xfId="15547"/>
    <cellStyle name="40% - Accent3 4 2 2 3 2 4 4" xfId="15548"/>
    <cellStyle name="40% - Accent3 4 2 2 3 2 4 5" xfId="15549"/>
    <cellStyle name="40% - Accent3 4 2 2 3 2 5" xfId="15550"/>
    <cellStyle name="40% - Accent3 4 2 2 3 2 5 2" xfId="15551"/>
    <cellStyle name="40% - Accent3 4 2 2 3 2 5 3" xfId="15552"/>
    <cellStyle name="40% - Accent3 4 2 2 3 2 6" xfId="15553"/>
    <cellStyle name="40% - Accent3 4 2 2 3 2 6 2" xfId="15554"/>
    <cellStyle name="40% - Accent3 4 2 2 3 2 6 3" xfId="15555"/>
    <cellStyle name="40% - Accent3 4 2 2 3 2 7" xfId="15556"/>
    <cellStyle name="40% - Accent3 4 2 2 3 2 7 2" xfId="15557"/>
    <cellStyle name="40% - Accent3 4 2 2 3 2 8" xfId="15558"/>
    <cellStyle name="40% - Accent3 4 2 2 3 2 9" xfId="15559"/>
    <cellStyle name="40% - Accent3 4 2 2 3 3" xfId="15560"/>
    <cellStyle name="40% - Accent3 4 2 2 3 3 2" xfId="15561"/>
    <cellStyle name="40% - Accent3 4 2 2 3 3 2 2" xfId="15562"/>
    <cellStyle name="40% - Accent3 4 2 2 3 3 2 3" xfId="15563"/>
    <cellStyle name="40% - Accent3 4 2 2 3 3 3" xfId="15564"/>
    <cellStyle name="40% - Accent3 4 2 2 3 3 3 2" xfId="15565"/>
    <cellStyle name="40% - Accent3 4 2 2 3 3 3 3" xfId="15566"/>
    <cellStyle name="40% - Accent3 4 2 2 3 3 4" xfId="15567"/>
    <cellStyle name="40% - Accent3 4 2 2 3 3 4 2" xfId="15568"/>
    <cellStyle name="40% - Accent3 4 2 2 3 3 5" xfId="15569"/>
    <cellStyle name="40% - Accent3 4 2 2 3 3 6" xfId="15570"/>
    <cellStyle name="40% - Accent3 4 2 2 3 4" xfId="15571"/>
    <cellStyle name="40% - Accent3 4 2 2 3 4 2" xfId="15572"/>
    <cellStyle name="40% - Accent3 4 2 2 3 4 2 2" xfId="15573"/>
    <cellStyle name="40% - Accent3 4 2 2 3 4 2 3" xfId="15574"/>
    <cellStyle name="40% - Accent3 4 2 2 3 4 3" xfId="15575"/>
    <cellStyle name="40% - Accent3 4 2 2 3 4 3 2" xfId="15576"/>
    <cellStyle name="40% - Accent3 4 2 2 3 4 3 3" xfId="15577"/>
    <cellStyle name="40% - Accent3 4 2 2 3 4 4" xfId="15578"/>
    <cellStyle name="40% - Accent3 4 2 2 3 4 4 2" xfId="15579"/>
    <cellStyle name="40% - Accent3 4 2 2 3 4 5" xfId="15580"/>
    <cellStyle name="40% - Accent3 4 2 2 3 4 6" xfId="15581"/>
    <cellStyle name="40% - Accent3 4 2 2 3 5" xfId="15582"/>
    <cellStyle name="40% - Accent3 4 2 2 3 5 2" xfId="15583"/>
    <cellStyle name="40% - Accent3 4 2 2 3 5 2 2" xfId="15584"/>
    <cellStyle name="40% - Accent3 4 2 2 3 5 2 3" xfId="15585"/>
    <cellStyle name="40% - Accent3 4 2 2 3 5 3" xfId="15586"/>
    <cellStyle name="40% - Accent3 4 2 2 3 5 3 2" xfId="15587"/>
    <cellStyle name="40% - Accent3 4 2 2 3 5 4" xfId="15588"/>
    <cellStyle name="40% - Accent3 4 2 2 3 5 5" xfId="15589"/>
    <cellStyle name="40% - Accent3 4 2 2 3 6" xfId="15590"/>
    <cellStyle name="40% - Accent3 4 2 2 3 6 2" xfId="15591"/>
    <cellStyle name="40% - Accent3 4 2 2 3 6 3" xfId="15592"/>
    <cellStyle name="40% - Accent3 4 2 2 3 7" xfId="15593"/>
    <cellStyle name="40% - Accent3 4 2 2 3 7 2" xfId="15594"/>
    <cellStyle name="40% - Accent3 4 2 2 3 7 3" xfId="15595"/>
    <cellStyle name="40% - Accent3 4 2 2 3 8" xfId="15596"/>
    <cellStyle name="40% - Accent3 4 2 2 3 8 2" xfId="15597"/>
    <cellStyle name="40% - Accent3 4 2 2 3 9" xfId="15598"/>
    <cellStyle name="40% - Accent3 4 2 2 4" xfId="15599"/>
    <cellStyle name="40% - Accent3 4 2 2 4 2" xfId="15600"/>
    <cellStyle name="40% - Accent3 4 2 2 4 2 2" xfId="15601"/>
    <cellStyle name="40% - Accent3 4 2 2 4 2 2 2" xfId="15602"/>
    <cellStyle name="40% - Accent3 4 2 2 4 2 2 3" xfId="15603"/>
    <cellStyle name="40% - Accent3 4 2 2 4 2 3" xfId="15604"/>
    <cellStyle name="40% - Accent3 4 2 2 4 2 3 2" xfId="15605"/>
    <cellStyle name="40% - Accent3 4 2 2 4 2 3 3" xfId="15606"/>
    <cellStyle name="40% - Accent3 4 2 2 4 2 4" xfId="15607"/>
    <cellStyle name="40% - Accent3 4 2 2 4 2 4 2" xfId="15608"/>
    <cellStyle name="40% - Accent3 4 2 2 4 2 5" xfId="15609"/>
    <cellStyle name="40% - Accent3 4 2 2 4 2 6" xfId="15610"/>
    <cellStyle name="40% - Accent3 4 2 2 4 3" xfId="15611"/>
    <cellStyle name="40% - Accent3 4 2 2 4 3 2" xfId="15612"/>
    <cellStyle name="40% - Accent3 4 2 2 4 3 2 2" xfId="15613"/>
    <cellStyle name="40% - Accent3 4 2 2 4 3 2 3" xfId="15614"/>
    <cellStyle name="40% - Accent3 4 2 2 4 3 3" xfId="15615"/>
    <cellStyle name="40% - Accent3 4 2 2 4 3 3 2" xfId="15616"/>
    <cellStyle name="40% - Accent3 4 2 2 4 3 3 3" xfId="15617"/>
    <cellStyle name="40% - Accent3 4 2 2 4 3 4" xfId="15618"/>
    <cellStyle name="40% - Accent3 4 2 2 4 3 4 2" xfId="15619"/>
    <cellStyle name="40% - Accent3 4 2 2 4 3 5" xfId="15620"/>
    <cellStyle name="40% - Accent3 4 2 2 4 3 6" xfId="15621"/>
    <cellStyle name="40% - Accent3 4 2 2 4 4" xfId="15622"/>
    <cellStyle name="40% - Accent3 4 2 2 4 4 2" xfId="15623"/>
    <cellStyle name="40% - Accent3 4 2 2 4 4 2 2" xfId="15624"/>
    <cellStyle name="40% - Accent3 4 2 2 4 4 2 3" xfId="15625"/>
    <cellStyle name="40% - Accent3 4 2 2 4 4 3" xfId="15626"/>
    <cellStyle name="40% - Accent3 4 2 2 4 4 3 2" xfId="15627"/>
    <cellStyle name="40% - Accent3 4 2 2 4 4 4" xfId="15628"/>
    <cellStyle name="40% - Accent3 4 2 2 4 4 5" xfId="15629"/>
    <cellStyle name="40% - Accent3 4 2 2 4 5" xfId="15630"/>
    <cellStyle name="40% - Accent3 4 2 2 4 5 2" xfId="15631"/>
    <cellStyle name="40% - Accent3 4 2 2 4 5 3" xfId="15632"/>
    <cellStyle name="40% - Accent3 4 2 2 4 6" xfId="15633"/>
    <cellStyle name="40% - Accent3 4 2 2 4 6 2" xfId="15634"/>
    <cellStyle name="40% - Accent3 4 2 2 4 6 3" xfId="15635"/>
    <cellStyle name="40% - Accent3 4 2 2 4 7" xfId="15636"/>
    <cellStyle name="40% - Accent3 4 2 2 4 7 2" xfId="15637"/>
    <cellStyle name="40% - Accent3 4 2 2 4 8" xfId="15638"/>
    <cellStyle name="40% - Accent3 4 2 2 4 9" xfId="15639"/>
    <cellStyle name="40% - Accent3 4 2 2 5" xfId="15640"/>
    <cellStyle name="40% - Accent3 4 2 2 5 2" xfId="15641"/>
    <cellStyle name="40% - Accent3 4 2 2 5 2 2" xfId="15642"/>
    <cellStyle name="40% - Accent3 4 2 2 5 2 2 2" xfId="15643"/>
    <cellStyle name="40% - Accent3 4 2 2 5 2 2 3" xfId="15644"/>
    <cellStyle name="40% - Accent3 4 2 2 5 2 3" xfId="15645"/>
    <cellStyle name="40% - Accent3 4 2 2 5 2 3 2" xfId="15646"/>
    <cellStyle name="40% - Accent3 4 2 2 5 2 3 3" xfId="15647"/>
    <cellStyle name="40% - Accent3 4 2 2 5 2 4" xfId="15648"/>
    <cellStyle name="40% - Accent3 4 2 2 5 2 4 2" xfId="15649"/>
    <cellStyle name="40% - Accent3 4 2 2 5 2 5" xfId="15650"/>
    <cellStyle name="40% - Accent3 4 2 2 5 2 6" xfId="15651"/>
    <cellStyle name="40% - Accent3 4 2 2 5 3" xfId="15652"/>
    <cellStyle name="40% - Accent3 4 2 2 5 3 2" xfId="15653"/>
    <cellStyle name="40% - Accent3 4 2 2 5 3 2 2" xfId="15654"/>
    <cellStyle name="40% - Accent3 4 2 2 5 3 2 3" xfId="15655"/>
    <cellStyle name="40% - Accent3 4 2 2 5 3 3" xfId="15656"/>
    <cellStyle name="40% - Accent3 4 2 2 5 3 3 2" xfId="15657"/>
    <cellStyle name="40% - Accent3 4 2 2 5 3 3 3" xfId="15658"/>
    <cellStyle name="40% - Accent3 4 2 2 5 3 4" xfId="15659"/>
    <cellStyle name="40% - Accent3 4 2 2 5 3 4 2" xfId="15660"/>
    <cellStyle name="40% - Accent3 4 2 2 5 3 5" xfId="15661"/>
    <cellStyle name="40% - Accent3 4 2 2 5 3 6" xfId="15662"/>
    <cellStyle name="40% - Accent3 4 2 2 5 4" xfId="15663"/>
    <cellStyle name="40% - Accent3 4 2 2 5 4 2" xfId="15664"/>
    <cellStyle name="40% - Accent3 4 2 2 5 4 2 2" xfId="15665"/>
    <cellStyle name="40% - Accent3 4 2 2 5 4 2 3" xfId="15666"/>
    <cellStyle name="40% - Accent3 4 2 2 5 4 3" xfId="15667"/>
    <cellStyle name="40% - Accent3 4 2 2 5 4 3 2" xfId="15668"/>
    <cellStyle name="40% - Accent3 4 2 2 5 4 4" xfId="15669"/>
    <cellStyle name="40% - Accent3 4 2 2 5 4 5" xfId="15670"/>
    <cellStyle name="40% - Accent3 4 2 2 5 5" xfId="15671"/>
    <cellStyle name="40% - Accent3 4 2 2 5 5 2" xfId="15672"/>
    <cellStyle name="40% - Accent3 4 2 2 5 5 3" xfId="15673"/>
    <cellStyle name="40% - Accent3 4 2 2 5 6" xfId="15674"/>
    <cellStyle name="40% - Accent3 4 2 2 5 6 2" xfId="15675"/>
    <cellStyle name="40% - Accent3 4 2 2 5 6 3" xfId="15676"/>
    <cellStyle name="40% - Accent3 4 2 2 5 7" xfId="15677"/>
    <cellStyle name="40% - Accent3 4 2 2 5 7 2" xfId="15678"/>
    <cellStyle name="40% - Accent3 4 2 2 5 8" xfId="15679"/>
    <cellStyle name="40% - Accent3 4 2 2 5 9" xfId="15680"/>
    <cellStyle name="40% - Accent3 4 2 2 6" xfId="15681"/>
    <cellStyle name="40% - Accent3 4 2 2 6 2" xfId="15682"/>
    <cellStyle name="40% - Accent3 4 2 2 6 2 2" xfId="15683"/>
    <cellStyle name="40% - Accent3 4 2 2 6 2 3" xfId="15684"/>
    <cellStyle name="40% - Accent3 4 2 2 6 3" xfId="15685"/>
    <cellStyle name="40% - Accent3 4 2 2 6 3 2" xfId="15686"/>
    <cellStyle name="40% - Accent3 4 2 2 6 3 3" xfId="15687"/>
    <cellStyle name="40% - Accent3 4 2 2 6 4" xfId="15688"/>
    <cellStyle name="40% - Accent3 4 2 2 6 4 2" xfId="15689"/>
    <cellStyle name="40% - Accent3 4 2 2 6 5" xfId="15690"/>
    <cellStyle name="40% - Accent3 4 2 2 6 6" xfId="15691"/>
    <cellStyle name="40% - Accent3 4 2 2 7" xfId="15692"/>
    <cellStyle name="40% - Accent3 4 2 2 7 2" xfId="15693"/>
    <cellStyle name="40% - Accent3 4 2 2 7 2 2" xfId="15694"/>
    <cellStyle name="40% - Accent3 4 2 2 7 2 3" xfId="15695"/>
    <cellStyle name="40% - Accent3 4 2 2 7 3" xfId="15696"/>
    <cellStyle name="40% - Accent3 4 2 2 7 3 2" xfId="15697"/>
    <cellStyle name="40% - Accent3 4 2 2 7 3 3" xfId="15698"/>
    <cellStyle name="40% - Accent3 4 2 2 7 4" xfId="15699"/>
    <cellStyle name="40% - Accent3 4 2 2 7 4 2" xfId="15700"/>
    <cellStyle name="40% - Accent3 4 2 2 7 5" xfId="15701"/>
    <cellStyle name="40% - Accent3 4 2 2 7 6" xfId="15702"/>
    <cellStyle name="40% - Accent3 4 2 2 8" xfId="15703"/>
    <cellStyle name="40% - Accent3 4 2 2 8 2" xfId="15704"/>
    <cellStyle name="40% - Accent3 4 2 2 8 2 2" xfId="15705"/>
    <cellStyle name="40% - Accent3 4 2 2 8 2 3" xfId="15706"/>
    <cellStyle name="40% - Accent3 4 2 2 8 3" xfId="15707"/>
    <cellStyle name="40% - Accent3 4 2 2 8 3 2" xfId="15708"/>
    <cellStyle name="40% - Accent3 4 2 2 8 4" xfId="15709"/>
    <cellStyle name="40% - Accent3 4 2 2 8 5" xfId="15710"/>
    <cellStyle name="40% - Accent3 4 2 2 9" xfId="15711"/>
    <cellStyle name="40% - Accent3 4 2 2 9 2" xfId="15712"/>
    <cellStyle name="40% - Accent3 4 2 2 9 3" xfId="15713"/>
    <cellStyle name="40% - Accent3 4 2 3" xfId="15714"/>
    <cellStyle name="40% - Accent3 4 2 3 10" xfId="15715"/>
    <cellStyle name="40% - Accent3 4 2 3 10 2" xfId="15716"/>
    <cellStyle name="40% - Accent3 4 2 3 11" xfId="15717"/>
    <cellStyle name="40% - Accent3 4 2 3 12" xfId="15718"/>
    <cellStyle name="40% - Accent3 4 2 3 2" xfId="15719"/>
    <cellStyle name="40% - Accent3 4 2 3 2 10" xfId="15720"/>
    <cellStyle name="40% - Accent3 4 2 3 2 2" xfId="15721"/>
    <cellStyle name="40% - Accent3 4 2 3 2 2 2" xfId="15722"/>
    <cellStyle name="40% - Accent3 4 2 3 2 2 2 2" xfId="15723"/>
    <cellStyle name="40% - Accent3 4 2 3 2 2 2 2 2" xfId="15724"/>
    <cellStyle name="40% - Accent3 4 2 3 2 2 2 2 3" xfId="15725"/>
    <cellStyle name="40% - Accent3 4 2 3 2 2 2 3" xfId="15726"/>
    <cellStyle name="40% - Accent3 4 2 3 2 2 2 3 2" xfId="15727"/>
    <cellStyle name="40% - Accent3 4 2 3 2 2 2 3 3" xfId="15728"/>
    <cellStyle name="40% - Accent3 4 2 3 2 2 2 4" xfId="15729"/>
    <cellStyle name="40% - Accent3 4 2 3 2 2 2 4 2" xfId="15730"/>
    <cellStyle name="40% - Accent3 4 2 3 2 2 2 5" xfId="15731"/>
    <cellStyle name="40% - Accent3 4 2 3 2 2 2 6" xfId="15732"/>
    <cellStyle name="40% - Accent3 4 2 3 2 2 3" xfId="15733"/>
    <cellStyle name="40% - Accent3 4 2 3 2 2 3 2" xfId="15734"/>
    <cellStyle name="40% - Accent3 4 2 3 2 2 3 2 2" xfId="15735"/>
    <cellStyle name="40% - Accent3 4 2 3 2 2 3 2 3" xfId="15736"/>
    <cellStyle name="40% - Accent3 4 2 3 2 2 3 3" xfId="15737"/>
    <cellStyle name="40% - Accent3 4 2 3 2 2 3 3 2" xfId="15738"/>
    <cellStyle name="40% - Accent3 4 2 3 2 2 3 3 3" xfId="15739"/>
    <cellStyle name="40% - Accent3 4 2 3 2 2 3 4" xfId="15740"/>
    <cellStyle name="40% - Accent3 4 2 3 2 2 3 4 2" xfId="15741"/>
    <cellStyle name="40% - Accent3 4 2 3 2 2 3 5" xfId="15742"/>
    <cellStyle name="40% - Accent3 4 2 3 2 2 3 6" xfId="15743"/>
    <cellStyle name="40% - Accent3 4 2 3 2 2 4" xfId="15744"/>
    <cellStyle name="40% - Accent3 4 2 3 2 2 4 2" xfId="15745"/>
    <cellStyle name="40% - Accent3 4 2 3 2 2 4 2 2" xfId="15746"/>
    <cellStyle name="40% - Accent3 4 2 3 2 2 4 2 3" xfId="15747"/>
    <cellStyle name="40% - Accent3 4 2 3 2 2 4 3" xfId="15748"/>
    <cellStyle name="40% - Accent3 4 2 3 2 2 4 3 2" xfId="15749"/>
    <cellStyle name="40% - Accent3 4 2 3 2 2 4 4" xfId="15750"/>
    <cellStyle name="40% - Accent3 4 2 3 2 2 4 5" xfId="15751"/>
    <cellStyle name="40% - Accent3 4 2 3 2 2 5" xfId="15752"/>
    <cellStyle name="40% - Accent3 4 2 3 2 2 5 2" xfId="15753"/>
    <cellStyle name="40% - Accent3 4 2 3 2 2 5 3" xfId="15754"/>
    <cellStyle name="40% - Accent3 4 2 3 2 2 6" xfId="15755"/>
    <cellStyle name="40% - Accent3 4 2 3 2 2 6 2" xfId="15756"/>
    <cellStyle name="40% - Accent3 4 2 3 2 2 6 3" xfId="15757"/>
    <cellStyle name="40% - Accent3 4 2 3 2 2 7" xfId="15758"/>
    <cellStyle name="40% - Accent3 4 2 3 2 2 7 2" xfId="15759"/>
    <cellStyle name="40% - Accent3 4 2 3 2 2 8" xfId="15760"/>
    <cellStyle name="40% - Accent3 4 2 3 2 2 9" xfId="15761"/>
    <cellStyle name="40% - Accent3 4 2 3 2 3" xfId="15762"/>
    <cellStyle name="40% - Accent3 4 2 3 2 3 2" xfId="15763"/>
    <cellStyle name="40% - Accent3 4 2 3 2 3 2 2" xfId="15764"/>
    <cellStyle name="40% - Accent3 4 2 3 2 3 2 3" xfId="15765"/>
    <cellStyle name="40% - Accent3 4 2 3 2 3 3" xfId="15766"/>
    <cellStyle name="40% - Accent3 4 2 3 2 3 3 2" xfId="15767"/>
    <cellStyle name="40% - Accent3 4 2 3 2 3 3 3" xfId="15768"/>
    <cellStyle name="40% - Accent3 4 2 3 2 3 4" xfId="15769"/>
    <cellStyle name="40% - Accent3 4 2 3 2 3 4 2" xfId="15770"/>
    <cellStyle name="40% - Accent3 4 2 3 2 3 5" xfId="15771"/>
    <cellStyle name="40% - Accent3 4 2 3 2 3 6" xfId="15772"/>
    <cellStyle name="40% - Accent3 4 2 3 2 4" xfId="15773"/>
    <cellStyle name="40% - Accent3 4 2 3 2 4 2" xfId="15774"/>
    <cellStyle name="40% - Accent3 4 2 3 2 4 2 2" xfId="15775"/>
    <cellStyle name="40% - Accent3 4 2 3 2 4 2 3" xfId="15776"/>
    <cellStyle name="40% - Accent3 4 2 3 2 4 3" xfId="15777"/>
    <cellStyle name="40% - Accent3 4 2 3 2 4 3 2" xfId="15778"/>
    <cellStyle name="40% - Accent3 4 2 3 2 4 3 3" xfId="15779"/>
    <cellStyle name="40% - Accent3 4 2 3 2 4 4" xfId="15780"/>
    <cellStyle name="40% - Accent3 4 2 3 2 4 4 2" xfId="15781"/>
    <cellStyle name="40% - Accent3 4 2 3 2 4 5" xfId="15782"/>
    <cellStyle name="40% - Accent3 4 2 3 2 4 6" xfId="15783"/>
    <cellStyle name="40% - Accent3 4 2 3 2 5" xfId="15784"/>
    <cellStyle name="40% - Accent3 4 2 3 2 5 2" xfId="15785"/>
    <cellStyle name="40% - Accent3 4 2 3 2 5 2 2" xfId="15786"/>
    <cellStyle name="40% - Accent3 4 2 3 2 5 2 3" xfId="15787"/>
    <cellStyle name="40% - Accent3 4 2 3 2 5 3" xfId="15788"/>
    <cellStyle name="40% - Accent3 4 2 3 2 5 3 2" xfId="15789"/>
    <cellStyle name="40% - Accent3 4 2 3 2 5 4" xfId="15790"/>
    <cellStyle name="40% - Accent3 4 2 3 2 5 5" xfId="15791"/>
    <cellStyle name="40% - Accent3 4 2 3 2 6" xfId="15792"/>
    <cellStyle name="40% - Accent3 4 2 3 2 6 2" xfId="15793"/>
    <cellStyle name="40% - Accent3 4 2 3 2 6 3" xfId="15794"/>
    <cellStyle name="40% - Accent3 4 2 3 2 7" xfId="15795"/>
    <cellStyle name="40% - Accent3 4 2 3 2 7 2" xfId="15796"/>
    <cellStyle name="40% - Accent3 4 2 3 2 7 3" xfId="15797"/>
    <cellStyle name="40% - Accent3 4 2 3 2 8" xfId="15798"/>
    <cellStyle name="40% - Accent3 4 2 3 2 8 2" xfId="15799"/>
    <cellStyle name="40% - Accent3 4 2 3 2 9" xfId="15800"/>
    <cellStyle name="40% - Accent3 4 2 3 3" xfId="15801"/>
    <cellStyle name="40% - Accent3 4 2 3 3 2" xfId="15802"/>
    <cellStyle name="40% - Accent3 4 2 3 3 2 2" xfId="15803"/>
    <cellStyle name="40% - Accent3 4 2 3 3 2 2 2" xfId="15804"/>
    <cellStyle name="40% - Accent3 4 2 3 3 2 2 3" xfId="15805"/>
    <cellStyle name="40% - Accent3 4 2 3 3 2 3" xfId="15806"/>
    <cellStyle name="40% - Accent3 4 2 3 3 2 3 2" xfId="15807"/>
    <cellStyle name="40% - Accent3 4 2 3 3 2 3 3" xfId="15808"/>
    <cellStyle name="40% - Accent3 4 2 3 3 2 4" xfId="15809"/>
    <cellStyle name="40% - Accent3 4 2 3 3 2 4 2" xfId="15810"/>
    <cellStyle name="40% - Accent3 4 2 3 3 2 5" xfId="15811"/>
    <cellStyle name="40% - Accent3 4 2 3 3 2 6" xfId="15812"/>
    <cellStyle name="40% - Accent3 4 2 3 3 3" xfId="15813"/>
    <cellStyle name="40% - Accent3 4 2 3 3 3 2" xfId="15814"/>
    <cellStyle name="40% - Accent3 4 2 3 3 3 2 2" xfId="15815"/>
    <cellStyle name="40% - Accent3 4 2 3 3 3 2 3" xfId="15816"/>
    <cellStyle name="40% - Accent3 4 2 3 3 3 3" xfId="15817"/>
    <cellStyle name="40% - Accent3 4 2 3 3 3 3 2" xfId="15818"/>
    <cellStyle name="40% - Accent3 4 2 3 3 3 3 3" xfId="15819"/>
    <cellStyle name="40% - Accent3 4 2 3 3 3 4" xfId="15820"/>
    <cellStyle name="40% - Accent3 4 2 3 3 3 4 2" xfId="15821"/>
    <cellStyle name="40% - Accent3 4 2 3 3 3 5" xfId="15822"/>
    <cellStyle name="40% - Accent3 4 2 3 3 3 6" xfId="15823"/>
    <cellStyle name="40% - Accent3 4 2 3 3 4" xfId="15824"/>
    <cellStyle name="40% - Accent3 4 2 3 3 4 2" xfId="15825"/>
    <cellStyle name="40% - Accent3 4 2 3 3 4 2 2" xfId="15826"/>
    <cellStyle name="40% - Accent3 4 2 3 3 4 2 3" xfId="15827"/>
    <cellStyle name="40% - Accent3 4 2 3 3 4 3" xfId="15828"/>
    <cellStyle name="40% - Accent3 4 2 3 3 4 3 2" xfId="15829"/>
    <cellStyle name="40% - Accent3 4 2 3 3 4 4" xfId="15830"/>
    <cellStyle name="40% - Accent3 4 2 3 3 4 5" xfId="15831"/>
    <cellStyle name="40% - Accent3 4 2 3 3 5" xfId="15832"/>
    <cellStyle name="40% - Accent3 4 2 3 3 5 2" xfId="15833"/>
    <cellStyle name="40% - Accent3 4 2 3 3 5 3" xfId="15834"/>
    <cellStyle name="40% - Accent3 4 2 3 3 6" xfId="15835"/>
    <cellStyle name="40% - Accent3 4 2 3 3 6 2" xfId="15836"/>
    <cellStyle name="40% - Accent3 4 2 3 3 6 3" xfId="15837"/>
    <cellStyle name="40% - Accent3 4 2 3 3 7" xfId="15838"/>
    <cellStyle name="40% - Accent3 4 2 3 3 7 2" xfId="15839"/>
    <cellStyle name="40% - Accent3 4 2 3 3 8" xfId="15840"/>
    <cellStyle name="40% - Accent3 4 2 3 3 9" xfId="15841"/>
    <cellStyle name="40% - Accent3 4 2 3 4" xfId="15842"/>
    <cellStyle name="40% - Accent3 4 2 3 4 2" xfId="15843"/>
    <cellStyle name="40% - Accent3 4 2 3 4 2 2" xfId="15844"/>
    <cellStyle name="40% - Accent3 4 2 3 4 2 2 2" xfId="15845"/>
    <cellStyle name="40% - Accent3 4 2 3 4 2 2 3" xfId="15846"/>
    <cellStyle name="40% - Accent3 4 2 3 4 2 3" xfId="15847"/>
    <cellStyle name="40% - Accent3 4 2 3 4 2 3 2" xfId="15848"/>
    <cellStyle name="40% - Accent3 4 2 3 4 2 3 3" xfId="15849"/>
    <cellStyle name="40% - Accent3 4 2 3 4 2 4" xfId="15850"/>
    <cellStyle name="40% - Accent3 4 2 3 4 2 4 2" xfId="15851"/>
    <cellStyle name="40% - Accent3 4 2 3 4 2 5" xfId="15852"/>
    <cellStyle name="40% - Accent3 4 2 3 4 2 6" xfId="15853"/>
    <cellStyle name="40% - Accent3 4 2 3 4 3" xfId="15854"/>
    <cellStyle name="40% - Accent3 4 2 3 4 3 2" xfId="15855"/>
    <cellStyle name="40% - Accent3 4 2 3 4 3 2 2" xfId="15856"/>
    <cellStyle name="40% - Accent3 4 2 3 4 3 2 3" xfId="15857"/>
    <cellStyle name="40% - Accent3 4 2 3 4 3 3" xfId="15858"/>
    <cellStyle name="40% - Accent3 4 2 3 4 3 3 2" xfId="15859"/>
    <cellStyle name="40% - Accent3 4 2 3 4 3 3 3" xfId="15860"/>
    <cellStyle name="40% - Accent3 4 2 3 4 3 4" xfId="15861"/>
    <cellStyle name="40% - Accent3 4 2 3 4 3 4 2" xfId="15862"/>
    <cellStyle name="40% - Accent3 4 2 3 4 3 5" xfId="15863"/>
    <cellStyle name="40% - Accent3 4 2 3 4 3 6" xfId="15864"/>
    <cellStyle name="40% - Accent3 4 2 3 4 4" xfId="15865"/>
    <cellStyle name="40% - Accent3 4 2 3 4 4 2" xfId="15866"/>
    <cellStyle name="40% - Accent3 4 2 3 4 4 2 2" xfId="15867"/>
    <cellStyle name="40% - Accent3 4 2 3 4 4 2 3" xfId="15868"/>
    <cellStyle name="40% - Accent3 4 2 3 4 4 3" xfId="15869"/>
    <cellStyle name="40% - Accent3 4 2 3 4 4 3 2" xfId="15870"/>
    <cellStyle name="40% - Accent3 4 2 3 4 4 4" xfId="15871"/>
    <cellStyle name="40% - Accent3 4 2 3 4 4 5" xfId="15872"/>
    <cellStyle name="40% - Accent3 4 2 3 4 5" xfId="15873"/>
    <cellStyle name="40% - Accent3 4 2 3 4 5 2" xfId="15874"/>
    <cellStyle name="40% - Accent3 4 2 3 4 5 3" xfId="15875"/>
    <cellStyle name="40% - Accent3 4 2 3 4 6" xfId="15876"/>
    <cellStyle name="40% - Accent3 4 2 3 4 6 2" xfId="15877"/>
    <cellStyle name="40% - Accent3 4 2 3 4 6 3" xfId="15878"/>
    <cellStyle name="40% - Accent3 4 2 3 4 7" xfId="15879"/>
    <cellStyle name="40% - Accent3 4 2 3 4 7 2" xfId="15880"/>
    <cellStyle name="40% - Accent3 4 2 3 4 8" xfId="15881"/>
    <cellStyle name="40% - Accent3 4 2 3 4 9" xfId="15882"/>
    <cellStyle name="40% - Accent3 4 2 3 5" xfId="15883"/>
    <cellStyle name="40% - Accent3 4 2 3 5 2" xfId="15884"/>
    <cellStyle name="40% - Accent3 4 2 3 5 2 2" xfId="15885"/>
    <cellStyle name="40% - Accent3 4 2 3 5 2 3" xfId="15886"/>
    <cellStyle name="40% - Accent3 4 2 3 5 3" xfId="15887"/>
    <cellStyle name="40% - Accent3 4 2 3 5 3 2" xfId="15888"/>
    <cellStyle name="40% - Accent3 4 2 3 5 3 3" xfId="15889"/>
    <cellStyle name="40% - Accent3 4 2 3 5 4" xfId="15890"/>
    <cellStyle name="40% - Accent3 4 2 3 5 4 2" xfId="15891"/>
    <cellStyle name="40% - Accent3 4 2 3 5 5" xfId="15892"/>
    <cellStyle name="40% - Accent3 4 2 3 5 6" xfId="15893"/>
    <cellStyle name="40% - Accent3 4 2 3 6" xfId="15894"/>
    <cellStyle name="40% - Accent3 4 2 3 6 2" xfId="15895"/>
    <cellStyle name="40% - Accent3 4 2 3 6 2 2" xfId="15896"/>
    <cellStyle name="40% - Accent3 4 2 3 6 2 3" xfId="15897"/>
    <cellStyle name="40% - Accent3 4 2 3 6 3" xfId="15898"/>
    <cellStyle name="40% - Accent3 4 2 3 6 3 2" xfId="15899"/>
    <cellStyle name="40% - Accent3 4 2 3 6 3 3" xfId="15900"/>
    <cellStyle name="40% - Accent3 4 2 3 6 4" xfId="15901"/>
    <cellStyle name="40% - Accent3 4 2 3 6 4 2" xfId="15902"/>
    <cellStyle name="40% - Accent3 4 2 3 6 5" xfId="15903"/>
    <cellStyle name="40% - Accent3 4 2 3 6 6" xfId="15904"/>
    <cellStyle name="40% - Accent3 4 2 3 7" xfId="15905"/>
    <cellStyle name="40% - Accent3 4 2 3 7 2" xfId="15906"/>
    <cellStyle name="40% - Accent3 4 2 3 7 2 2" xfId="15907"/>
    <cellStyle name="40% - Accent3 4 2 3 7 2 3" xfId="15908"/>
    <cellStyle name="40% - Accent3 4 2 3 7 3" xfId="15909"/>
    <cellStyle name="40% - Accent3 4 2 3 7 3 2" xfId="15910"/>
    <cellStyle name="40% - Accent3 4 2 3 7 4" xfId="15911"/>
    <cellStyle name="40% - Accent3 4 2 3 7 5" xfId="15912"/>
    <cellStyle name="40% - Accent3 4 2 3 8" xfId="15913"/>
    <cellStyle name="40% - Accent3 4 2 3 8 2" xfId="15914"/>
    <cellStyle name="40% - Accent3 4 2 3 8 3" xfId="15915"/>
    <cellStyle name="40% - Accent3 4 2 3 9" xfId="15916"/>
    <cellStyle name="40% - Accent3 4 2 3 9 2" xfId="15917"/>
    <cellStyle name="40% - Accent3 4 2 3 9 3" xfId="15918"/>
    <cellStyle name="40% - Accent3 4 2 4" xfId="15919"/>
    <cellStyle name="40% - Accent3 4 2 4 10" xfId="15920"/>
    <cellStyle name="40% - Accent3 4 2 4 2" xfId="15921"/>
    <cellStyle name="40% - Accent3 4 2 4 2 2" xfId="15922"/>
    <cellStyle name="40% - Accent3 4 2 4 2 2 2" xfId="15923"/>
    <cellStyle name="40% - Accent3 4 2 4 2 2 2 2" xfId="15924"/>
    <cellStyle name="40% - Accent3 4 2 4 2 2 2 3" xfId="15925"/>
    <cellStyle name="40% - Accent3 4 2 4 2 2 3" xfId="15926"/>
    <cellStyle name="40% - Accent3 4 2 4 2 2 3 2" xfId="15927"/>
    <cellStyle name="40% - Accent3 4 2 4 2 2 3 3" xfId="15928"/>
    <cellStyle name="40% - Accent3 4 2 4 2 2 4" xfId="15929"/>
    <cellStyle name="40% - Accent3 4 2 4 2 2 4 2" xfId="15930"/>
    <cellStyle name="40% - Accent3 4 2 4 2 2 5" xfId="15931"/>
    <cellStyle name="40% - Accent3 4 2 4 2 2 6" xfId="15932"/>
    <cellStyle name="40% - Accent3 4 2 4 2 3" xfId="15933"/>
    <cellStyle name="40% - Accent3 4 2 4 2 3 2" xfId="15934"/>
    <cellStyle name="40% - Accent3 4 2 4 2 3 2 2" xfId="15935"/>
    <cellStyle name="40% - Accent3 4 2 4 2 3 2 3" xfId="15936"/>
    <cellStyle name="40% - Accent3 4 2 4 2 3 3" xfId="15937"/>
    <cellStyle name="40% - Accent3 4 2 4 2 3 3 2" xfId="15938"/>
    <cellStyle name="40% - Accent3 4 2 4 2 3 3 3" xfId="15939"/>
    <cellStyle name="40% - Accent3 4 2 4 2 3 4" xfId="15940"/>
    <cellStyle name="40% - Accent3 4 2 4 2 3 4 2" xfId="15941"/>
    <cellStyle name="40% - Accent3 4 2 4 2 3 5" xfId="15942"/>
    <cellStyle name="40% - Accent3 4 2 4 2 3 6" xfId="15943"/>
    <cellStyle name="40% - Accent3 4 2 4 2 4" xfId="15944"/>
    <cellStyle name="40% - Accent3 4 2 4 2 4 2" xfId="15945"/>
    <cellStyle name="40% - Accent3 4 2 4 2 4 2 2" xfId="15946"/>
    <cellStyle name="40% - Accent3 4 2 4 2 4 2 3" xfId="15947"/>
    <cellStyle name="40% - Accent3 4 2 4 2 4 3" xfId="15948"/>
    <cellStyle name="40% - Accent3 4 2 4 2 4 3 2" xfId="15949"/>
    <cellStyle name="40% - Accent3 4 2 4 2 4 4" xfId="15950"/>
    <cellStyle name="40% - Accent3 4 2 4 2 4 5" xfId="15951"/>
    <cellStyle name="40% - Accent3 4 2 4 2 5" xfId="15952"/>
    <cellStyle name="40% - Accent3 4 2 4 2 5 2" xfId="15953"/>
    <cellStyle name="40% - Accent3 4 2 4 2 5 3" xfId="15954"/>
    <cellStyle name="40% - Accent3 4 2 4 2 6" xfId="15955"/>
    <cellStyle name="40% - Accent3 4 2 4 2 6 2" xfId="15956"/>
    <cellStyle name="40% - Accent3 4 2 4 2 6 3" xfId="15957"/>
    <cellStyle name="40% - Accent3 4 2 4 2 7" xfId="15958"/>
    <cellStyle name="40% - Accent3 4 2 4 2 7 2" xfId="15959"/>
    <cellStyle name="40% - Accent3 4 2 4 2 8" xfId="15960"/>
    <cellStyle name="40% - Accent3 4 2 4 2 9" xfId="15961"/>
    <cellStyle name="40% - Accent3 4 2 4 3" xfId="15962"/>
    <cellStyle name="40% - Accent3 4 2 4 3 2" xfId="15963"/>
    <cellStyle name="40% - Accent3 4 2 4 3 2 2" xfId="15964"/>
    <cellStyle name="40% - Accent3 4 2 4 3 2 3" xfId="15965"/>
    <cellStyle name="40% - Accent3 4 2 4 3 3" xfId="15966"/>
    <cellStyle name="40% - Accent3 4 2 4 3 3 2" xfId="15967"/>
    <cellStyle name="40% - Accent3 4 2 4 3 3 3" xfId="15968"/>
    <cellStyle name="40% - Accent3 4 2 4 3 4" xfId="15969"/>
    <cellStyle name="40% - Accent3 4 2 4 3 4 2" xfId="15970"/>
    <cellStyle name="40% - Accent3 4 2 4 3 5" xfId="15971"/>
    <cellStyle name="40% - Accent3 4 2 4 3 6" xfId="15972"/>
    <cellStyle name="40% - Accent3 4 2 4 4" xfId="15973"/>
    <cellStyle name="40% - Accent3 4 2 4 4 2" xfId="15974"/>
    <cellStyle name="40% - Accent3 4 2 4 4 2 2" xfId="15975"/>
    <cellStyle name="40% - Accent3 4 2 4 4 2 3" xfId="15976"/>
    <cellStyle name="40% - Accent3 4 2 4 4 3" xfId="15977"/>
    <cellStyle name="40% - Accent3 4 2 4 4 3 2" xfId="15978"/>
    <cellStyle name="40% - Accent3 4 2 4 4 3 3" xfId="15979"/>
    <cellStyle name="40% - Accent3 4 2 4 4 4" xfId="15980"/>
    <cellStyle name="40% - Accent3 4 2 4 4 4 2" xfId="15981"/>
    <cellStyle name="40% - Accent3 4 2 4 4 5" xfId="15982"/>
    <cellStyle name="40% - Accent3 4 2 4 4 6" xfId="15983"/>
    <cellStyle name="40% - Accent3 4 2 4 5" xfId="15984"/>
    <cellStyle name="40% - Accent3 4 2 4 5 2" xfId="15985"/>
    <cellStyle name="40% - Accent3 4 2 4 5 2 2" xfId="15986"/>
    <cellStyle name="40% - Accent3 4 2 4 5 2 3" xfId="15987"/>
    <cellStyle name="40% - Accent3 4 2 4 5 3" xfId="15988"/>
    <cellStyle name="40% - Accent3 4 2 4 5 3 2" xfId="15989"/>
    <cellStyle name="40% - Accent3 4 2 4 5 4" xfId="15990"/>
    <cellStyle name="40% - Accent3 4 2 4 5 5" xfId="15991"/>
    <cellStyle name="40% - Accent3 4 2 4 6" xfId="15992"/>
    <cellStyle name="40% - Accent3 4 2 4 6 2" xfId="15993"/>
    <cellStyle name="40% - Accent3 4 2 4 6 3" xfId="15994"/>
    <cellStyle name="40% - Accent3 4 2 4 7" xfId="15995"/>
    <cellStyle name="40% - Accent3 4 2 4 7 2" xfId="15996"/>
    <cellStyle name="40% - Accent3 4 2 4 7 3" xfId="15997"/>
    <cellStyle name="40% - Accent3 4 2 4 8" xfId="15998"/>
    <cellStyle name="40% - Accent3 4 2 4 8 2" xfId="15999"/>
    <cellStyle name="40% - Accent3 4 2 4 9" xfId="16000"/>
    <cellStyle name="40% - Accent3 4 2 5" xfId="16001"/>
    <cellStyle name="40% - Accent3 4 2 5 2" xfId="16002"/>
    <cellStyle name="40% - Accent3 4 2 5 2 2" xfId="16003"/>
    <cellStyle name="40% - Accent3 4 2 5 2 2 2" xfId="16004"/>
    <cellStyle name="40% - Accent3 4 2 5 2 2 3" xfId="16005"/>
    <cellStyle name="40% - Accent3 4 2 5 2 3" xfId="16006"/>
    <cellStyle name="40% - Accent3 4 2 5 2 3 2" xfId="16007"/>
    <cellStyle name="40% - Accent3 4 2 5 2 3 3" xfId="16008"/>
    <cellStyle name="40% - Accent3 4 2 5 2 4" xfId="16009"/>
    <cellStyle name="40% - Accent3 4 2 5 2 4 2" xfId="16010"/>
    <cellStyle name="40% - Accent3 4 2 5 2 5" xfId="16011"/>
    <cellStyle name="40% - Accent3 4 2 5 2 6" xfId="16012"/>
    <cellStyle name="40% - Accent3 4 2 5 3" xfId="16013"/>
    <cellStyle name="40% - Accent3 4 2 5 3 2" xfId="16014"/>
    <cellStyle name="40% - Accent3 4 2 5 3 2 2" xfId="16015"/>
    <cellStyle name="40% - Accent3 4 2 5 3 2 3" xfId="16016"/>
    <cellStyle name="40% - Accent3 4 2 5 3 3" xfId="16017"/>
    <cellStyle name="40% - Accent3 4 2 5 3 3 2" xfId="16018"/>
    <cellStyle name="40% - Accent3 4 2 5 3 3 3" xfId="16019"/>
    <cellStyle name="40% - Accent3 4 2 5 3 4" xfId="16020"/>
    <cellStyle name="40% - Accent3 4 2 5 3 4 2" xfId="16021"/>
    <cellStyle name="40% - Accent3 4 2 5 3 5" xfId="16022"/>
    <cellStyle name="40% - Accent3 4 2 5 3 6" xfId="16023"/>
    <cellStyle name="40% - Accent3 4 2 5 4" xfId="16024"/>
    <cellStyle name="40% - Accent3 4 2 5 4 2" xfId="16025"/>
    <cellStyle name="40% - Accent3 4 2 5 4 2 2" xfId="16026"/>
    <cellStyle name="40% - Accent3 4 2 5 4 2 3" xfId="16027"/>
    <cellStyle name="40% - Accent3 4 2 5 4 3" xfId="16028"/>
    <cellStyle name="40% - Accent3 4 2 5 4 3 2" xfId="16029"/>
    <cellStyle name="40% - Accent3 4 2 5 4 4" xfId="16030"/>
    <cellStyle name="40% - Accent3 4 2 5 4 5" xfId="16031"/>
    <cellStyle name="40% - Accent3 4 2 5 5" xfId="16032"/>
    <cellStyle name="40% - Accent3 4 2 5 5 2" xfId="16033"/>
    <cellStyle name="40% - Accent3 4 2 5 5 3" xfId="16034"/>
    <cellStyle name="40% - Accent3 4 2 5 6" xfId="16035"/>
    <cellStyle name="40% - Accent3 4 2 5 6 2" xfId="16036"/>
    <cellStyle name="40% - Accent3 4 2 5 6 3" xfId="16037"/>
    <cellStyle name="40% - Accent3 4 2 5 7" xfId="16038"/>
    <cellStyle name="40% - Accent3 4 2 5 7 2" xfId="16039"/>
    <cellStyle name="40% - Accent3 4 2 5 8" xfId="16040"/>
    <cellStyle name="40% - Accent3 4 2 5 9" xfId="16041"/>
    <cellStyle name="40% - Accent3 4 2 6" xfId="16042"/>
    <cellStyle name="40% - Accent3 4 2 6 2" xfId="16043"/>
    <cellStyle name="40% - Accent3 4 2 6 2 2" xfId="16044"/>
    <cellStyle name="40% - Accent3 4 2 6 2 2 2" xfId="16045"/>
    <cellStyle name="40% - Accent3 4 2 6 2 2 3" xfId="16046"/>
    <cellStyle name="40% - Accent3 4 2 6 2 3" xfId="16047"/>
    <cellStyle name="40% - Accent3 4 2 6 2 3 2" xfId="16048"/>
    <cellStyle name="40% - Accent3 4 2 6 2 3 3" xfId="16049"/>
    <cellStyle name="40% - Accent3 4 2 6 2 4" xfId="16050"/>
    <cellStyle name="40% - Accent3 4 2 6 2 4 2" xfId="16051"/>
    <cellStyle name="40% - Accent3 4 2 6 2 5" xfId="16052"/>
    <cellStyle name="40% - Accent3 4 2 6 2 6" xfId="16053"/>
    <cellStyle name="40% - Accent3 4 2 6 3" xfId="16054"/>
    <cellStyle name="40% - Accent3 4 2 6 3 2" xfId="16055"/>
    <cellStyle name="40% - Accent3 4 2 6 3 2 2" xfId="16056"/>
    <cellStyle name="40% - Accent3 4 2 6 3 2 3" xfId="16057"/>
    <cellStyle name="40% - Accent3 4 2 6 3 3" xfId="16058"/>
    <cellStyle name="40% - Accent3 4 2 6 3 3 2" xfId="16059"/>
    <cellStyle name="40% - Accent3 4 2 6 3 3 3" xfId="16060"/>
    <cellStyle name="40% - Accent3 4 2 6 3 4" xfId="16061"/>
    <cellStyle name="40% - Accent3 4 2 6 3 4 2" xfId="16062"/>
    <cellStyle name="40% - Accent3 4 2 6 3 5" xfId="16063"/>
    <cellStyle name="40% - Accent3 4 2 6 3 6" xfId="16064"/>
    <cellStyle name="40% - Accent3 4 2 6 4" xfId="16065"/>
    <cellStyle name="40% - Accent3 4 2 6 4 2" xfId="16066"/>
    <cellStyle name="40% - Accent3 4 2 6 4 2 2" xfId="16067"/>
    <cellStyle name="40% - Accent3 4 2 6 4 2 3" xfId="16068"/>
    <cellStyle name="40% - Accent3 4 2 6 4 3" xfId="16069"/>
    <cellStyle name="40% - Accent3 4 2 6 4 3 2" xfId="16070"/>
    <cellStyle name="40% - Accent3 4 2 6 4 4" xfId="16071"/>
    <cellStyle name="40% - Accent3 4 2 6 4 5" xfId="16072"/>
    <cellStyle name="40% - Accent3 4 2 6 5" xfId="16073"/>
    <cellStyle name="40% - Accent3 4 2 6 5 2" xfId="16074"/>
    <cellStyle name="40% - Accent3 4 2 6 5 3" xfId="16075"/>
    <cellStyle name="40% - Accent3 4 2 6 6" xfId="16076"/>
    <cellStyle name="40% - Accent3 4 2 6 6 2" xfId="16077"/>
    <cellStyle name="40% - Accent3 4 2 6 6 3" xfId="16078"/>
    <cellStyle name="40% - Accent3 4 2 6 7" xfId="16079"/>
    <cellStyle name="40% - Accent3 4 2 6 7 2" xfId="16080"/>
    <cellStyle name="40% - Accent3 4 2 6 8" xfId="16081"/>
    <cellStyle name="40% - Accent3 4 2 6 9" xfId="16082"/>
    <cellStyle name="40% - Accent3 4 2 7" xfId="16083"/>
    <cellStyle name="40% - Accent3 4 2 7 2" xfId="16084"/>
    <cellStyle name="40% - Accent3 4 2 7 2 2" xfId="16085"/>
    <cellStyle name="40% - Accent3 4 2 7 2 3" xfId="16086"/>
    <cellStyle name="40% - Accent3 4 2 7 3" xfId="16087"/>
    <cellStyle name="40% - Accent3 4 2 7 3 2" xfId="16088"/>
    <cellStyle name="40% - Accent3 4 2 7 3 3" xfId="16089"/>
    <cellStyle name="40% - Accent3 4 2 7 4" xfId="16090"/>
    <cellStyle name="40% - Accent3 4 2 7 4 2" xfId="16091"/>
    <cellStyle name="40% - Accent3 4 2 7 5" xfId="16092"/>
    <cellStyle name="40% - Accent3 4 2 7 6" xfId="16093"/>
    <cellStyle name="40% - Accent3 4 2 8" xfId="16094"/>
    <cellStyle name="40% - Accent3 4 2 8 2" xfId="16095"/>
    <cellStyle name="40% - Accent3 4 2 8 2 2" xfId="16096"/>
    <cellStyle name="40% - Accent3 4 2 8 2 3" xfId="16097"/>
    <cellStyle name="40% - Accent3 4 2 8 3" xfId="16098"/>
    <cellStyle name="40% - Accent3 4 2 8 3 2" xfId="16099"/>
    <cellStyle name="40% - Accent3 4 2 8 3 3" xfId="16100"/>
    <cellStyle name="40% - Accent3 4 2 8 4" xfId="16101"/>
    <cellStyle name="40% - Accent3 4 2 8 4 2" xfId="16102"/>
    <cellStyle name="40% - Accent3 4 2 8 5" xfId="16103"/>
    <cellStyle name="40% - Accent3 4 2 8 6" xfId="16104"/>
    <cellStyle name="40% - Accent3 4 2 9" xfId="16105"/>
    <cellStyle name="40% - Accent3 4 2 9 2" xfId="16106"/>
    <cellStyle name="40% - Accent3 4 2 9 2 2" xfId="16107"/>
    <cellStyle name="40% - Accent3 4 2 9 2 3" xfId="16108"/>
    <cellStyle name="40% - Accent3 4 2 9 3" xfId="16109"/>
    <cellStyle name="40% - Accent3 4 2 9 3 2" xfId="16110"/>
    <cellStyle name="40% - Accent3 4 2 9 4" xfId="16111"/>
    <cellStyle name="40% - Accent3 4 2 9 5" xfId="16112"/>
    <cellStyle name="40% - Accent3 4 3" xfId="16113"/>
    <cellStyle name="40% - Accent3 4 3 10" xfId="16114"/>
    <cellStyle name="40% - Accent3 4 3 10 2" xfId="16115"/>
    <cellStyle name="40% - Accent3 4 3 10 3" xfId="16116"/>
    <cellStyle name="40% - Accent3 4 3 11" xfId="16117"/>
    <cellStyle name="40% - Accent3 4 3 11 2" xfId="16118"/>
    <cellStyle name="40% - Accent3 4 3 12" xfId="16119"/>
    <cellStyle name="40% - Accent3 4 3 13" xfId="16120"/>
    <cellStyle name="40% - Accent3 4 3 14" xfId="16121"/>
    <cellStyle name="40% - Accent3 4 3 2" xfId="16122"/>
    <cellStyle name="40% - Accent3 4 3 2 10" xfId="16123"/>
    <cellStyle name="40% - Accent3 4 3 2 10 2" xfId="16124"/>
    <cellStyle name="40% - Accent3 4 3 2 11" xfId="16125"/>
    <cellStyle name="40% - Accent3 4 3 2 12" xfId="16126"/>
    <cellStyle name="40% - Accent3 4 3 2 2" xfId="16127"/>
    <cellStyle name="40% - Accent3 4 3 2 2 10" xfId="16128"/>
    <cellStyle name="40% - Accent3 4 3 2 2 2" xfId="16129"/>
    <cellStyle name="40% - Accent3 4 3 2 2 2 2" xfId="16130"/>
    <cellStyle name="40% - Accent3 4 3 2 2 2 2 2" xfId="16131"/>
    <cellStyle name="40% - Accent3 4 3 2 2 2 2 2 2" xfId="16132"/>
    <cellStyle name="40% - Accent3 4 3 2 2 2 2 2 3" xfId="16133"/>
    <cellStyle name="40% - Accent3 4 3 2 2 2 2 3" xfId="16134"/>
    <cellStyle name="40% - Accent3 4 3 2 2 2 2 3 2" xfId="16135"/>
    <cellStyle name="40% - Accent3 4 3 2 2 2 2 3 3" xfId="16136"/>
    <cellStyle name="40% - Accent3 4 3 2 2 2 2 4" xfId="16137"/>
    <cellStyle name="40% - Accent3 4 3 2 2 2 2 4 2" xfId="16138"/>
    <cellStyle name="40% - Accent3 4 3 2 2 2 2 5" xfId="16139"/>
    <cellStyle name="40% - Accent3 4 3 2 2 2 2 6" xfId="16140"/>
    <cellStyle name="40% - Accent3 4 3 2 2 2 3" xfId="16141"/>
    <cellStyle name="40% - Accent3 4 3 2 2 2 3 2" xfId="16142"/>
    <cellStyle name="40% - Accent3 4 3 2 2 2 3 2 2" xfId="16143"/>
    <cellStyle name="40% - Accent3 4 3 2 2 2 3 2 3" xfId="16144"/>
    <cellStyle name="40% - Accent3 4 3 2 2 2 3 3" xfId="16145"/>
    <cellStyle name="40% - Accent3 4 3 2 2 2 3 3 2" xfId="16146"/>
    <cellStyle name="40% - Accent3 4 3 2 2 2 3 3 3" xfId="16147"/>
    <cellStyle name="40% - Accent3 4 3 2 2 2 3 4" xfId="16148"/>
    <cellStyle name="40% - Accent3 4 3 2 2 2 3 4 2" xfId="16149"/>
    <cellStyle name="40% - Accent3 4 3 2 2 2 3 5" xfId="16150"/>
    <cellStyle name="40% - Accent3 4 3 2 2 2 3 6" xfId="16151"/>
    <cellStyle name="40% - Accent3 4 3 2 2 2 4" xfId="16152"/>
    <cellStyle name="40% - Accent3 4 3 2 2 2 4 2" xfId="16153"/>
    <cellStyle name="40% - Accent3 4 3 2 2 2 4 2 2" xfId="16154"/>
    <cellStyle name="40% - Accent3 4 3 2 2 2 4 2 3" xfId="16155"/>
    <cellStyle name="40% - Accent3 4 3 2 2 2 4 3" xfId="16156"/>
    <cellStyle name="40% - Accent3 4 3 2 2 2 4 3 2" xfId="16157"/>
    <cellStyle name="40% - Accent3 4 3 2 2 2 4 4" xfId="16158"/>
    <cellStyle name="40% - Accent3 4 3 2 2 2 4 5" xfId="16159"/>
    <cellStyle name="40% - Accent3 4 3 2 2 2 5" xfId="16160"/>
    <cellStyle name="40% - Accent3 4 3 2 2 2 5 2" xfId="16161"/>
    <cellStyle name="40% - Accent3 4 3 2 2 2 5 3" xfId="16162"/>
    <cellStyle name="40% - Accent3 4 3 2 2 2 6" xfId="16163"/>
    <cellStyle name="40% - Accent3 4 3 2 2 2 6 2" xfId="16164"/>
    <cellStyle name="40% - Accent3 4 3 2 2 2 6 3" xfId="16165"/>
    <cellStyle name="40% - Accent3 4 3 2 2 2 7" xfId="16166"/>
    <cellStyle name="40% - Accent3 4 3 2 2 2 7 2" xfId="16167"/>
    <cellStyle name="40% - Accent3 4 3 2 2 2 8" xfId="16168"/>
    <cellStyle name="40% - Accent3 4 3 2 2 2 9" xfId="16169"/>
    <cellStyle name="40% - Accent3 4 3 2 2 3" xfId="16170"/>
    <cellStyle name="40% - Accent3 4 3 2 2 3 2" xfId="16171"/>
    <cellStyle name="40% - Accent3 4 3 2 2 3 2 2" xfId="16172"/>
    <cellStyle name="40% - Accent3 4 3 2 2 3 2 3" xfId="16173"/>
    <cellStyle name="40% - Accent3 4 3 2 2 3 3" xfId="16174"/>
    <cellStyle name="40% - Accent3 4 3 2 2 3 3 2" xfId="16175"/>
    <cellStyle name="40% - Accent3 4 3 2 2 3 3 3" xfId="16176"/>
    <cellStyle name="40% - Accent3 4 3 2 2 3 4" xfId="16177"/>
    <cellStyle name="40% - Accent3 4 3 2 2 3 4 2" xfId="16178"/>
    <cellStyle name="40% - Accent3 4 3 2 2 3 5" xfId="16179"/>
    <cellStyle name="40% - Accent3 4 3 2 2 3 6" xfId="16180"/>
    <cellStyle name="40% - Accent3 4 3 2 2 4" xfId="16181"/>
    <cellStyle name="40% - Accent3 4 3 2 2 4 2" xfId="16182"/>
    <cellStyle name="40% - Accent3 4 3 2 2 4 2 2" xfId="16183"/>
    <cellStyle name="40% - Accent3 4 3 2 2 4 2 3" xfId="16184"/>
    <cellStyle name="40% - Accent3 4 3 2 2 4 3" xfId="16185"/>
    <cellStyle name="40% - Accent3 4 3 2 2 4 3 2" xfId="16186"/>
    <cellStyle name="40% - Accent3 4 3 2 2 4 3 3" xfId="16187"/>
    <cellStyle name="40% - Accent3 4 3 2 2 4 4" xfId="16188"/>
    <cellStyle name="40% - Accent3 4 3 2 2 4 4 2" xfId="16189"/>
    <cellStyle name="40% - Accent3 4 3 2 2 4 5" xfId="16190"/>
    <cellStyle name="40% - Accent3 4 3 2 2 4 6" xfId="16191"/>
    <cellStyle name="40% - Accent3 4 3 2 2 5" xfId="16192"/>
    <cellStyle name="40% - Accent3 4 3 2 2 5 2" xfId="16193"/>
    <cellStyle name="40% - Accent3 4 3 2 2 5 2 2" xfId="16194"/>
    <cellStyle name="40% - Accent3 4 3 2 2 5 2 3" xfId="16195"/>
    <cellStyle name="40% - Accent3 4 3 2 2 5 3" xfId="16196"/>
    <cellStyle name="40% - Accent3 4 3 2 2 5 3 2" xfId="16197"/>
    <cellStyle name="40% - Accent3 4 3 2 2 5 4" xfId="16198"/>
    <cellStyle name="40% - Accent3 4 3 2 2 5 5" xfId="16199"/>
    <cellStyle name="40% - Accent3 4 3 2 2 6" xfId="16200"/>
    <cellStyle name="40% - Accent3 4 3 2 2 6 2" xfId="16201"/>
    <cellStyle name="40% - Accent3 4 3 2 2 6 3" xfId="16202"/>
    <cellStyle name="40% - Accent3 4 3 2 2 7" xfId="16203"/>
    <cellStyle name="40% - Accent3 4 3 2 2 7 2" xfId="16204"/>
    <cellStyle name="40% - Accent3 4 3 2 2 7 3" xfId="16205"/>
    <cellStyle name="40% - Accent3 4 3 2 2 8" xfId="16206"/>
    <cellStyle name="40% - Accent3 4 3 2 2 8 2" xfId="16207"/>
    <cellStyle name="40% - Accent3 4 3 2 2 9" xfId="16208"/>
    <cellStyle name="40% - Accent3 4 3 2 3" xfId="16209"/>
    <cellStyle name="40% - Accent3 4 3 2 3 2" xfId="16210"/>
    <cellStyle name="40% - Accent3 4 3 2 3 2 2" xfId="16211"/>
    <cellStyle name="40% - Accent3 4 3 2 3 2 2 2" xfId="16212"/>
    <cellStyle name="40% - Accent3 4 3 2 3 2 2 3" xfId="16213"/>
    <cellStyle name="40% - Accent3 4 3 2 3 2 3" xfId="16214"/>
    <cellStyle name="40% - Accent3 4 3 2 3 2 3 2" xfId="16215"/>
    <cellStyle name="40% - Accent3 4 3 2 3 2 3 3" xfId="16216"/>
    <cellStyle name="40% - Accent3 4 3 2 3 2 4" xfId="16217"/>
    <cellStyle name="40% - Accent3 4 3 2 3 2 4 2" xfId="16218"/>
    <cellStyle name="40% - Accent3 4 3 2 3 2 5" xfId="16219"/>
    <cellStyle name="40% - Accent3 4 3 2 3 2 6" xfId="16220"/>
    <cellStyle name="40% - Accent3 4 3 2 3 3" xfId="16221"/>
    <cellStyle name="40% - Accent3 4 3 2 3 3 2" xfId="16222"/>
    <cellStyle name="40% - Accent3 4 3 2 3 3 2 2" xfId="16223"/>
    <cellStyle name="40% - Accent3 4 3 2 3 3 2 3" xfId="16224"/>
    <cellStyle name="40% - Accent3 4 3 2 3 3 3" xfId="16225"/>
    <cellStyle name="40% - Accent3 4 3 2 3 3 3 2" xfId="16226"/>
    <cellStyle name="40% - Accent3 4 3 2 3 3 3 3" xfId="16227"/>
    <cellStyle name="40% - Accent3 4 3 2 3 3 4" xfId="16228"/>
    <cellStyle name="40% - Accent3 4 3 2 3 3 4 2" xfId="16229"/>
    <cellStyle name="40% - Accent3 4 3 2 3 3 5" xfId="16230"/>
    <cellStyle name="40% - Accent3 4 3 2 3 3 6" xfId="16231"/>
    <cellStyle name="40% - Accent3 4 3 2 3 4" xfId="16232"/>
    <cellStyle name="40% - Accent3 4 3 2 3 4 2" xfId="16233"/>
    <cellStyle name="40% - Accent3 4 3 2 3 4 2 2" xfId="16234"/>
    <cellStyle name="40% - Accent3 4 3 2 3 4 2 3" xfId="16235"/>
    <cellStyle name="40% - Accent3 4 3 2 3 4 3" xfId="16236"/>
    <cellStyle name="40% - Accent3 4 3 2 3 4 3 2" xfId="16237"/>
    <cellStyle name="40% - Accent3 4 3 2 3 4 4" xfId="16238"/>
    <cellStyle name="40% - Accent3 4 3 2 3 4 5" xfId="16239"/>
    <cellStyle name="40% - Accent3 4 3 2 3 5" xfId="16240"/>
    <cellStyle name="40% - Accent3 4 3 2 3 5 2" xfId="16241"/>
    <cellStyle name="40% - Accent3 4 3 2 3 5 3" xfId="16242"/>
    <cellStyle name="40% - Accent3 4 3 2 3 6" xfId="16243"/>
    <cellStyle name="40% - Accent3 4 3 2 3 6 2" xfId="16244"/>
    <cellStyle name="40% - Accent3 4 3 2 3 6 3" xfId="16245"/>
    <cellStyle name="40% - Accent3 4 3 2 3 7" xfId="16246"/>
    <cellStyle name="40% - Accent3 4 3 2 3 7 2" xfId="16247"/>
    <cellStyle name="40% - Accent3 4 3 2 3 8" xfId="16248"/>
    <cellStyle name="40% - Accent3 4 3 2 3 9" xfId="16249"/>
    <cellStyle name="40% - Accent3 4 3 2 4" xfId="16250"/>
    <cellStyle name="40% - Accent3 4 3 2 4 2" xfId="16251"/>
    <cellStyle name="40% - Accent3 4 3 2 4 2 2" xfId="16252"/>
    <cellStyle name="40% - Accent3 4 3 2 4 2 2 2" xfId="16253"/>
    <cellStyle name="40% - Accent3 4 3 2 4 2 2 3" xfId="16254"/>
    <cellStyle name="40% - Accent3 4 3 2 4 2 3" xfId="16255"/>
    <cellStyle name="40% - Accent3 4 3 2 4 2 3 2" xfId="16256"/>
    <cellStyle name="40% - Accent3 4 3 2 4 2 3 3" xfId="16257"/>
    <cellStyle name="40% - Accent3 4 3 2 4 2 4" xfId="16258"/>
    <cellStyle name="40% - Accent3 4 3 2 4 2 4 2" xfId="16259"/>
    <cellStyle name="40% - Accent3 4 3 2 4 2 5" xfId="16260"/>
    <cellStyle name="40% - Accent3 4 3 2 4 2 6" xfId="16261"/>
    <cellStyle name="40% - Accent3 4 3 2 4 3" xfId="16262"/>
    <cellStyle name="40% - Accent3 4 3 2 4 3 2" xfId="16263"/>
    <cellStyle name="40% - Accent3 4 3 2 4 3 2 2" xfId="16264"/>
    <cellStyle name="40% - Accent3 4 3 2 4 3 2 3" xfId="16265"/>
    <cellStyle name="40% - Accent3 4 3 2 4 3 3" xfId="16266"/>
    <cellStyle name="40% - Accent3 4 3 2 4 3 3 2" xfId="16267"/>
    <cellStyle name="40% - Accent3 4 3 2 4 3 3 3" xfId="16268"/>
    <cellStyle name="40% - Accent3 4 3 2 4 3 4" xfId="16269"/>
    <cellStyle name="40% - Accent3 4 3 2 4 3 4 2" xfId="16270"/>
    <cellStyle name="40% - Accent3 4 3 2 4 3 5" xfId="16271"/>
    <cellStyle name="40% - Accent3 4 3 2 4 3 6" xfId="16272"/>
    <cellStyle name="40% - Accent3 4 3 2 4 4" xfId="16273"/>
    <cellStyle name="40% - Accent3 4 3 2 4 4 2" xfId="16274"/>
    <cellStyle name="40% - Accent3 4 3 2 4 4 2 2" xfId="16275"/>
    <cellStyle name="40% - Accent3 4 3 2 4 4 2 3" xfId="16276"/>
    <cellStyle name="40% - Accent3 4 3 2 4 4 3" xfId="16277"/>
    <cellStyle name="40% - Accent3 4 3 2 4 4 3 2" xfId="16278"/>
    <cellStyle name="40% - Accent3 4 3 2 4 4 4" xfId="16279"/>
    <cellStyle name="40% - Accent3 4 3 2 4 4 5" xfId="16280"/>
    <cellStyle name="40% - Accent3 4 3 2 4 5" xfId="16281"/>
    <cellStyle name="40% - Accent3 4 3 2 4 5 2" xfId="16282"/>
    <cellStyle name="40% - Accent3 4 3 2 4 5 3" xfId="16283"/>
    <cellStyle name="40% - Accent3 4 3 2 4 6" xfId="16284"/>
    <cellStyle name="40% - Accent3 4 3 2 4 6 2" xfId="16285"/>
    <cellStyle name="40% - Accent3 4 3 2 4 6 3" xfId="16286"/>
    <cellStyle name="40% - Accent3 4 3 2 4 7" xfId="16287"/>
    <cellStyle name="40% - Accent3 4 3 2 4 7 2" xfId="16288"/>
    <cellStyle name="40% - Accent3 4 3 2 4 8" xfId="16289"/>
    <cellStyle name="40% - Accent3 4 3 2 4 9" xfId="16290"/>
    <cellStyle name="40% - Accent3 4 3 2 5" xfId="16291"/>
    <cellStyle name="40% - Accent3 4 3 2 5 2" xfId="16292"/>
    <cellStyle name="40% - Accent3 4 3 2 5 2 2" xfId="16293"/>
    <cellStyle name="40% - Accent3 4 3 2 5 2 3" xfId="16294"/>
    <cellStyle name="40% - Accent3 4 3 2 5 3" xfId="16295"/>
    <cellStyle name="40% - Accent3 4 3 2 5 3 2" xfId="16296"/>
    <cellStyle name="40% - Accent3 4 3 2 5 3 3" xfId="16297"/>
    <cellStyle name="40% - Accent3 4 3 2 5 4" xfId="16298"/>
    <cellStyle name="40% - Accent3 4 3 2 5 4 2" xfId="16299"/>
    <cellStyle name="40% - Accent3 4 3 2 5 5" xfId="16300"/>
    <cellStyle name="40% - Accent3 4 3 2 5 6" xfId="16301"/>
    <cellStyle name="40% - Accent3 4 3 2 6" xfId="16302"/>
    <cellStyle name="40% - Accent3 4 3 2 6 2" xfId="16303"/>
    <cellStyle name="40% - Accent3 4 3 2 6 2 2" xfId="16304"/>
    <cellStyle name="40% - Accent3 4 3 2 6 2 3" xfId="16305"/>
    <cellStyle name="40% - Accent3 4 3 2 6 3" xfId="16306"/>
    <cellStyle name="40% - Accent3 4 3 2 6 3 2" xfId="16307"/>
    <cellStyle name="40% - Accent3 4 3 2 6 3 3" xfId="16308"/>
    <cellStyle name="40% - Accent3 4 3 2 6 4" xfId="16309"/>
    <cellStyle name="40% - Accent3 4 3 2 6 4 2" xfId="16310"/>
    <cellStyle name="40% - Accent3 4 3 2 6 5" xfId="16311"/>
    <cellStyle name="40% - Accent3 4 3 2 6 6" xfId="16312"/>
    <cellStyle name="40% - Accent3 4 3 2 7" xfId="16313"/>
    <cellStyle name="40% - Accent3 4 3 2 7 2" xfId="16314"/>
    <cellStyle name="40% - Accent3 4 3 2 7 2 2" xfId="16315"/>
    <cellStyle name="40% - Accent3 4 3 2 7 2 3" xfId="16316"/>
    <cellStyle name="40% - Accent3 4 3 2 7 3" xfId="16317"/>
    <cellStyle name="40% - Accent3 4 3 2 7 3 2" xfId="16318"/>
    <cellStyle name="40% - Accent3 4 3 2 7 4" xfId="16319"/>
    <cellStyle name="40% - Accent3 4 3 2 7 5" xfId="16320"/>
    <cellStyle name="40% - Accent3 4 3 2 8" xfId="16321"/>
    <cellStyle name="40% - Accent3 4 3 2 8 2" xfId="16322"/>
    <cellStyle name="40% - Accent3 4 3 2 8 3" xfId="16323"/>
    <cellStyle name="40% - Accent3 4 3 2 9" xfId="16324"/>
    <cellStyle name="40% - Accent3 4 3 2 9 2" xfId="16325"/>
    <cellStyle name="40% - Accent3 4 3 2 9 3" xfId="16326"/>
    <cellStyle name="40% - Accent3 4 3 3" xfId="16327"/>
    <cellStyle name="40% - Accent3 4 3 3 10" xfId="16328"/>
    <cellStyle name="40% - Accent3 4 3 3 2" xfId="16329"/>
    <cellStyle name="40% - Accent3 4 3 3 2 2" xfId="16330"/>
    <cellStyle name="40% - Accent3 4 3 3 2 2 2" xfId="16331"/>
    <cellStyle name="40% - Accent3 4 3 3 2 2 2 2" xfId="16332"/>
    <cellStyle name="40% - Accent3 4 3 3 2 2 2 3" xfId="16333"/>
    <cellStyle name="40% - Accent3 4 3 3 2 2 3" xfId="16334"/>
    <cellStyle name="40% - Accent3 4 3 3 2 2 3 2" xfId="16335"/>
    <cellStyle name="40% - Accent3 4 3 3 2 2 3 3" xfId="16336"/>
    <cellStyle name="40% - Accent3 4 3 3 2 2 4" xfId="16337"/>
    <cellStyle name="40% - Accent3 4 3 3 2 2 4 2" xfId="16338"/>
    <cellStyle name="40% - Accent3 4 3 3 2 2 5" xfId="16339"/>
    <cellStyle name="40% - Accent3 4 3 3 2 2 6" xfId="16340"/>
    <cellStyle name="40% - Accent3 4 3 3 2 3" xfId="16341"/>
    <cellStyle name="40% - Accent3 4 3 3 2 3 2" xfId="16342"/>
    <cellStyle name="40% - Accent3 4 3 3 2 3 2 2" xfId="16343"/>
    <cellStyle name="40% - Accent3 4 3 3 2 3 2 3" xfId="16344"/>
    <cellStyle name="40% - Accent3 4 3 3 2 3 3" xfId="16345"/>
    <cellStyle name="40% - Accent3 4 3 3 2 3 3 2" xfId="16346"/>
    <cellStyle name="40% - Accent3 4 3 3 2 3 3 3" xfId="16347"/>
    <cellStyle name="40% - Accent3 4 3 3 2 3 4" xfId="16348"/>
    <cellStyle name="40% - Accent3 4 3 3 2 3 4 2" xfId="16349"/>
    <cellStyle name="40% - Accent3 4 3 3 2 3 5" xfId="16350"/>
    <cellStyle name="40% - Accent3 4 3 3 2 3 6" xfId="16351"/>
    <cellStyle name="40% - Accent3 4 3 3 2 4" xfId="16352"/>
    <cellStyle name="40% - Accent3 4 3 3 2 4 2" xfId="16353"/>
    <cellStyle name="40% - Accent3 4 3 3 2 4 2 2" xfId="16354"/>
    <cellStyle name="40% - Accent3 4 3 3 2 4 2 3" xfId="16355"/>
    <cellStyle name="40% - Accent3 4 3 3 2 4 3" xfId="16356"/>
    <cellStyle name="40% - Accent3 4 3 3 2 4 3 2" xfId="16357"/>
    <cellStyle name="40% - Accent3 4 3 3 2 4 4" xfId="16358"/>
    <cellStyle name="40% - Accent3 4 3 3 2 4 5" xfId="16359"/>
    <cellStyle name="40% - Accent3 4 3 3 2 5" xfId="16360"/>
    <cellStyle name="40% - Accent3 4 3 3 2 5 2" xfId="16361"/>
    <cellStyle name="40% - Accent3 4 3 3 2 5 3" xfId="16362"/>
    <cellStyle name="40% - Accent3 4 3 3 2 6" xfId="16363"/>
    <cellStyle name="40% - Accent3 4 3 3 2 6 2" xfId="16364"/>
    <cellStyle name="40% - Accent3 4 3 3 2 6 3" xfId="16365"/>
    <cellStyle name="40% - Accent3 4 3 3 2 7" xfId="16366"/>
    <cellStyle name="40% - Accent3 4 3 3 2 7 2" xfId="16367"/>
    <cellStyle name="40% - Accent3 4 3 3 2 8" xfId="16368"/>
    <cellStyle name="40% - Accent3 4 3 3 2 9" xfId="16369"/>
    <cellStyle name="40% - Accent3 4 3 3 3" xfId="16370"/>
    <cellStyle name="40% - Accent3 4 3 3 3 2" xfId="16371"/>
    <cellStyle name="40% - Accent3 4 3 3 3 2 2" xfId="16372"/>
    <cellStyle name="40% - Accent3 4 3 3 3 2 3" xfId="16373"/>
    <cellStyle name="40% - Accent3 4 3 3 3 3" xfId="16374"/>
    <cellStyle name="40% - Accent3 4 3 3 3 3 2" xfId="16375"/>
    <cellStyle name="40% - Accent3 4 3 3 3 3 3" xfId="16376"/>
    <cellStyle name="40% - Accent3 4 3 3 3 4" xfId="16377"/>
    <cellStyle name="40% - Accent3 4 3 3 3 4 2" xfId="16378"/>
    <cellStyle name="40% - Accent3 4 3 3 3 5" xfId="16379"/>
    <cellStyle name="40% - Accent3 4 3 3 3 6" xfId="16380"/>
    <cellStyle name="40% - Accent3 4 3 3 4" xfId="16381"/>
    <cellStyle name="40% - Accent3 4 3 3 4 2" xfId="16382"/>
    <cellStyle name="40% - Accent3 4 3 3 4 2 2" xfId="16383"/>
    <cellStyle name="40% - Accent3 4 3 3 4 2 3" xfId="16384"/>
    <cellStyle name="40% - Accent3 4 3 3 4 3" xfId="16385"/>
    <cellStyle name="40% - Accent3 4 3 3 4 3 2" xfId="16386"/>
    <cellStyle name="40% - Accent3 4 3 3 4 3 3" xfId="16387"/>
    <cellStyle name="40% - Accent3 4 3 3 4 4" xfId="16388"/>
    <cellStyle name="40% - Accent3 4 3 3 4 4 2" xfId="16389"/>
    <cellStyle name="40% - Accent3 4 3 3 4 5" xfId="16390"/>
    <cellStyle name="40% - Accent3 4 3 3 4 6" xfId="16391"/>
    <cellStyle name="40% - Accent3 4 3 3 5" xfId="16392"/>
    <cellStyle name="40% - Accent3 4 3 3 5 2" xfId="16393"/>
    <cellStyle name="40% - Accent3 4 3 3 5 2 2" xfId="16394"/>
    <cellStyle name="40% - Accent3 4 3 3 5 2 3" xfId="16395"/>
    <cellStyle name="40% - Accent3 4 3 3 5 3" xfId="16396"/>
    <cellStyle name="40% - Accent3 4 3 3 5 3 2" xfId="16397"/>
    <cellStyle name="40% - Accent3 4 3 3 5 4" xfId="16398"/>
    <cellStyle name="40% - Accent3 4 3 3 5 5" xfId="16399"/>
    <cellStyle name="40% - Accent3 4 3 3 6" xfId="16400"/>
    <cellStyle name="40% - Accent3 4 3 3 6 2" xfId="16401"/>
    <cellStyle name="40% - Accent3 4 3 3 6 3" xfId="16402"/>
    <cellStyle name="40% - Accent3 4 3 3 7" xfId="16403"/>
    <cellStyle name="40% - Accent3 4 3 3 7 2" xfId="16404"/>
    <cellStyle name="40% - Accent3 4 3 3 7 3" xfId="16405"/>
    <cellStyle name="40% - Accent3 4 3 3 8" xfId="16406"/>
    <cellStyle name="40% - Accent3 4 3 3 8 2" xfId="16407"/>
    <cellStyle name="40% - Accent3 4 3 3 9" xfId="16408"/>
    <cellStyle name="40% - Accent3 4 3 4" xfId="16409"/>
    <cellStyle name="40% - Accent3 4 3 4 2" xfId="16410"/>
    <cellStyle name="40% - Accent3 4 3 4 2 2" xfId="16411"/>
    <cellStyle name="40% - Accent3 4 3 4 2 2 2" xfId="16412"/>
    <cellStyle name="40% - Accent3 4 3 4 2 2 3" xfId="16413"/>
    <cellStyle name="40% - Accent3 4 3 4 2 3" xfId="16414"/>
    <cellStyle name="40% - Accent3 4 3 4 2 3 2" xfId="16415"/>
    <cellStyle name="40% - Accent3 4 3 4 2 3 3" xfId="16416"/>
    <cellStyle name="40% - Accent3 4 3 4 2 4" xfId="16417"/>
    <cellStyle name="40% - Accent3 4 3 4 2 4 2" xfId="16418"/>
    <cellStyle name="40% - Accent3 4 3 4 2 5" xfId="16419"/>
    <cellStyle name="40% - Accent3 4 3 4 2 6" xfId="16420"/>
    <cellStyle name="40% - Accent3 4 3 4 3" xfId="16421"/>
    <cellStyle name="40% - Accent3 4 3 4 3 2" xfId="16422"/>
    <cellStyle name="40% - Accent3 4 3 4 3 2 2" xfId="16423"/>
    <cellStyle name="40% - Accent3 4 3 4 3 2 3" xfId="16424"/>
    <cellStyle name="40% - Accent3 4 3 4 3 3" xfId="16425"/>
    <cellStyle name="40% - Accent3 4 3 4 3 3 2" xfId="16426"/>
    <cellStyle name="40% - Accent3 4 3 4 3 3 3" xfId="16427"/>
    <cellStyle name="40% - Accent3 4 3 4 3 4" xfId="16428"/>
    <cellStyle name="40% - Accent3 4 3 4 3 4 2" xfId="16429"/>
    <cellStyle name="40% - Accent3 4 3 4 3 5" xfId="16430"/>
    <cellStyle name="40% - Accent3 4 3 4 3 6" xfId="16431"/>
    <cellStyle name="40% - Accent3 4 3 4 4" xfId="16432"/>
    <cellStyle name="40% - Accent3 4 3 4 4 2" xfId="16433"/>
    <cellStyle name="40% - Accent3 4 3 4 4 2 2" xfId="16434"/>
    <cellStyle name="40% - Accent3 4 3 4 4 2 3" xfId="16435"/>
    <cellStyle name="40% - Accent3 4 3 4 4 3" xfId="16436"/>
    <cellStyle name="40% - Accent3 4 3 4 4 3 2" xfId="16437"/>
    <cellStyle name="40% - Accent3 4 3 4 4 4" xfId="16438"/>
    <cellStyle name="40% - Accent3 4 3 4 4 5" xfId="16439"/>
    <cellStyle name="40% - Accent3 4 3 4 5" xfId="16440"/>
    <cellStyle name="40% - Accent3 4 3 4 5 2" xfId="16441"/>
    <cellStyle name="40% - Accent3 4 3 4 5 3" xfId="16442"/>
    <cellStyle name="40% - Accent3 4 3 4 6" xfId="16443"/>
    <cellStyle name="40% - Accent3 4 3 4 6 2" xfId="16444"/>
    <cellStyle name="40% - Accent3 4 3 4 6 3" xfId="16445"/>
    <cellStyle name="40% - Accent3 4 3 4 7" xfId="16446"/>
    <cellStyle name="40% - Accent3 4 3 4 7 2" xfId="16447"/>
    <cellStyle name="40% - Accent3 4 3 4 8" xfId="16448"/>
    <cellStyle name="40% - Accent3 4 3 4 9" xfId="16449"/>
    <cellStyle name="40% - Accent3 4 3 5" xfId="16450"/>
    <cellStyle name="40% - Accent3 4 3 5 2" xfId="16451"/>
    <cellStyle name="40% - Accent3 4 3 5 2 2" xfId="16452"/>
    <cellStyle name="40% - Accent3 4 3 5 2 2 2" xfId="16453"/>
    <cellStyle name="40% - Accent3 4 3 5 2 2 3" xfId="16454"/>
    <cellStyle name="40% - Accent3 4 3 5 2 3" xfId="16455"/>
    <cellStyle name="40% - Accent3 4 3 5 2 3 2" xfId="16456"/>
    <cellStyle name="40% - Accent3 4 3 5 2 3 3" xfId="16457"/>
    <cellStyle name="40% - Accent3 4 3 5 2 4" xfId="16458"/>
    <cellStyle name="40% - Accent3 4 3 5 2 4 2" xfId="16459"/>
    <cellStyle name="40% - Accent3 4 3 5 2 5" xfId="16460"/>
    <cellStyle name="40% - Accent3 4 3 5 2 6" xfId="16461"/>
    <cellStyle name="40% - Accent3 4 3 5 3" xfId="16462"/>
    <cellStyle name="40% - Accent3 4 3 5 3 2" xfId="16463"/>
    <cellStyle name="40% - Accent3 4 3 5 3 2 2" xfId="16464"/>
    <cellStyle name="40% - Accent3 4 3 5 3 2 3" xfId="16465"/>
    <cellStyle name="40% - Accent3 4 3 5 3 3" xfId="16466"/>
    <cellStyle name="40% - Accent3 4 3 5 3 3 2" xfId="16467"/>
    <cellStyle name="40% - Accent3 4 3 5 3 3 3" xfId="16468"/>
    <cellStyle name="40% - Accent3 4 3 5 3 4" xfId="16469"/>
    <cellStyle name="40% - Accent3 4 3 5 3 4 2" xfId="16470"/>
    <cellStyle name="40% - Accent3 4 3 5 3 5" xfId="16471"/>
    <cellStyle name="40% - Accent3 4 3 5 3 6" xfId="16472"/>
    <cellStyle name="40% - Accent3 4 3 5 4" xfId="16473"/>
    <cellStyle name="40% - Accent3 4 3 5 4 2" xfId="16474"/>
    <cellStyle name="40% - Accent3 4 3 5 4 2 2" xfId="16475"/>
    <cellStyle name="40% - Accent3 4 3 5 4 2 3" xfId="16476"/>
    <cellStyle name="40% - Accent3 4 3 5 4 3" xfId="16477"/>
    <cellStyle name="40% - Accent3 4 3 5 4 3 2" xfId="16478"/>
    <cellStyle name="40% - Accent3 4 3 5 4 4" xfId="16479"/>
    <cellStyle name="40% - Accent3 4 3 5 4 5" xfId="16480"/>
    <cellStyle name="40% - Accent3 4 3 5 5" xfId="16481"/>
    <cellStyle name="40% - Accent3 4 3 5 5 2" xfId="16482"/>
    <cellStyle name="40% - Accent3 4 3 5 5 3" xfId="16483"/>
    <cellStyle name="40% - Accent3 4 3 5 6" xfId="16484"/>
    <cellStyle name="40% - Accent3 4 3 5 6 2" xfId="16485"/>
    <cellStyle name="40% - Accent3 4 3 5 6 3" xfId="16486"/>
    <cellStyle name="40% - Accent3 4 3 5 7" xfId="16487"/>
    <cellStyle name="40% - Accent3 4 3 5 7 2" xfId="16488"/>
    <cellStyle name="40% - Accent3 4 3 5 8" xfId="16489"/>
    <cellStyle name="40% - Accent3 4 3 5 9" xfId="16490"/>
    <cellStyle name="40% - Accent3 4 3 6" xfId="16491"/>
    <cellStyle name="40% - Accent3 4 3 6 2" xfId="16492"/>
    <cellStyle name="40% - Accent3 4 3 6 2 2" xfId="16493"/>
    <cellStyle name="40% - Accent3 4 3 6 2 3" xfId="16494"/>
    <cellStyle name="40% - Accent3 4 3 6 3" xfId="16495"/>
    <cellStyle name="40% - Accent3 4 3 6 3 2" xfId="16496"/>
    <cellStyle name="40% - Accent3 4 3 6 3 3" xfId="16497"/>
    <cellStyle name="40% - Accent3 4 3 6 4" xfId="16498"/>
    <cellStyle name="40% - Accent3 4 3 6 4 2" xfId="16499"/>
    <cellStyle name="40% - Accent3 4 3 6 5" xfId="16500"/>
    <cellStyle name="40% - Accent3 4 3 6 6" xfId="16501"/>
    <cellStyle name="40% - Accent3 4 3 7" xfId="16502"/>
    <cellStyle name="40% - Accent3 4 3 7 2" xfId="16503"/>
    <cellStyle name="40% - Accent3 4 3 7 2 2" xfId="16504"/>
    <cellStyle name="40% - Accent3 4 3 7 2 3" xfId="16505"/>
    <cellStyle name="40% - Accent3 4 3 7 3" xfId="16506"/>
    <cellStyle name="40% - Accent3 4 3 7 3 2" xfId="16507"/>
    <cellStyle name="40% - Accent3 4 3 7 3 3" xfId="16508"/>
    <cellStyle name="40% - Accent3 4 3 7 4" xfId="16509"/>
    <cellStyle name="40% - Accent3 4 3 7 4 2" xfId="16510"/>
    <cellStyle name="40% - Accent3 4 3 7 5" xfId="16511"/>
    <cellStyle name="40% - Accent3 4 3 7 6" xfId="16512"/>
    <cellStyle name="40% - Accent3 4 3 8" xfId="16513"/>
    <cellStyle name="40% - Accent3 4 3 8 2" xfId="16514"/>
    <cellStyle name="40% - Accent3 4 3 8 2 2" xfId="16515"/>
    <cellStyle name="40% - Accent3 4 3 8 2 3" xfId="16516"/>
    <cellStyle name="40% - Accent3 4 3 8 3" xfId="16517"/>
    <cellStyle name="40% - Accent3 4 3 8 3 2" xfId="16518"/>
    <cellStyle name="40% - Accent3 4 3 8 4" xfId="16519"/>
    <cellStyle name="40% - Accent3 4 3 8 5" xfId="16520"/>
    <cellStyle name="40% - Accent3 4 3 9" xfId="16521"/>
    <cellStyle name="40% - Accent3 4 3 9 2" xfId="16522"/>
    <cellStyle name="40% - Accent3 4 3 9 3" xfId="16523"/>
    <cellStyle name="40% - Accent3 4 4" xfId="16524"/>
    <cellStyle name="40% - Accent3 4 4 10" xfId="16525"/>
    <cellStyle name="40% - Accent3 4 4 10 2" xfId="16526"/>
    <cellStyle name="40% - Accent3 4 4 11" xfId="16527"/>
    <cellStyle name="40% - Accent3 4 4 12" xfId="16528"/>
    <cellStyle name="40% - Accent3 4 4 2" xfId="16529"/>
    <cellStyle name="40% - Accent3 4 4 2 10" xfId="16530"/>
    <cellStyle name="40% - Accent3 4 4 2 2" xfId="16531"/>
    <cellStyle name="40% - Accent3 4 4 2 2 2" xfId="16532"/>
    <cellStyle name="40% - Accent3 4 4 2 2 2 2" xfId="16533"/>
    <cellStyle name="40% - Accent3 4 4 2 2 2 2 2" xfId="16534"/>
    <cellStyle name="40% - Accent3 4 4 2 2 2 2 3" xfId="16535"/>
    <cellStyle name="40% - Accent3 4 4 2 2 2 3" xfId="16536"/>
    <cellStyle name="40% - Accent3 4 4 2 2 2 3 2" xfId="16537"/>
    <cellStyle name="40% - Accent3 4 4 2 2 2 3 3" xfId="16538"/>
    <cellStyle name="40% - Accent3 4 4 2 2 2 4" xfId="16539"/>
    <cellStyle name="40% - Accent3 4 4 2 2 2 4 2" xfId="16540"/>
    <cellStyle name="40% - Accent3 4 4 2 2 2 5" xfId="16541"/>
    <cellStyle name="40% - Accent3 4 4 2 2 2 6" xfId="16542"/>
    <cellStyle name="40% - Accent3 4 4 2 2 3" xfId="16543"/>
    <cellStyle name="40% - Accent3 4 4 2 2 3 2" xfId="16544"/>
    <cellStyle name="40% - Accent3 4 4 2 2 3 2 2" xfId="16545"/>
    <cellStyle name="40% - Accent3 4 4 2 2 3 2 3" xfId="16546"/>
    <cellStyle name="40% - Accent3 4 4 2 2 3 3" xfId="16547"/>
    <cellStyle name="40% - Accent3 4 4 2 2 3 3 2" xfId="16548"/>
    <cellStyle name="40% - Accent3 4 4 2 2 3 3 3" xfId="16549"/>
    <cellStyle name="40% - Accent3 4 4 2 2 3 4" xfId="16550"/>
    <cellStyle name="40% - Accent3 4 4 2 2 3 4 2" xfId="16551"/>
    <cellStyle name="40% - Accent3 4 4 2 2 3 5" xfId="16552"/>
    <cellStyle name="40% - Accent3 4 4 2 2 3 6" xfId="16553"/>
    <cellStyle name="40% - Accent3 4 4 2 2 4" xfId="16554"/>
    <cellStyle name="40% - Accent3 4 4 2 2 4 2" xfId="16555"/>
    <cellStyle name="40% - Accent3 4 4 2 2 4 2 2" xfId="16556"/>
    <cellStyle name="40% - Accent3 4 4 2 2 4 2 3" xfId="16557"/>
    <cellStyle name="40% - Accent3 4 4 2 2 4 3" xfId="16558"/>
    <cellStyle name="40% - Accent3 4 4 2 2 4 3 2" xfId="16559"/>
    <cellStyle name="40% - Accent3 4 4 2 2 4 4" xfId="16560"/>
    <cellStyle name="40% - Accent3 4 4 2 2 4 5" xfId="16561"/>
    <cellStyle name="40% - Accent3 4 4 2 2 5" xfId="16562"/>
    <cellStyle name="40% - Accent3 4 4 2 2 5 2" xfId="16563"/>
    <cellStyle name="40% - Accent3 4 4 2 2 5 3" xfId="16564"/>
    <cellStyle name="40% - Accent3 4 4 2 2 6" xfId="16565"/>
    <cellStyle name="40% - Accent3 4 4 2 2 6 2" xfId="16566"/>
    <cellStyle name="40% - Accent3 4 4 2 2 6 3" xfId="16567"/>
    <cellStyle name="40% - Accent3 4 4 2 2 7" xfId="16568"/>
    <cellStyle name="40% - Accent3 4 4 2 2 7 2" xfId="16569"/>
    <cellStyle name="40% - Accent3 4 4 2 2 8" xfId="16570"/>
    <cellStyle name="40% - Accent3 4 4 2 2 9" xfId="16571"/>
    <cellStyle name="40% - Accent3 4 4 2 3" xfId="16572"/>
    <cellStyle name="40% - Accent3 4 4 2 3 2" xfId="16573"/>
    <cellStyle name="40% - Accent3 4 4 2 3 2 2" xfId="16574"/>
    <cellStyle name="40% - Accent3 4 4 2 3 2 3" xfId="16575"/>
    <cellStyle name="40% - Accent3 4 4 2 3 3" xfId="16576"/>
    <cellStyle name="40% - Accent3 4 4 2 3 3 2" xfId="16577"/>
    <cellStyle name="40% - Accent3 4 4 2 3 3 3" xfId="16578"/>
    <cellStyle name="40% - Accent3 4 4 2 3 4" xfId="16579"/>
    <cellStyle name="40% - Accent3 4 4 2 3 4 2" xfId="16580"/>
    <cellStyle name="40% - Accent3 4 4 2 3 5" xfId="16581"/>
    <cellStyle name="40% - Accent3 4 4 2 3 6" xfId="16582"/>
    <cellStyle name="40% - Accent3 4 4 2 4" xfId="16583"/>
    <cellStyle name="40% - Accent3 4 4 2 4 2" xfId="16584"/>
    <cellStyle name="40% - Accent3 4 4 2 4 2 2" xfId="16585"/>
    <cellStyle name="40% - Accent3 4 4 2 4 2 3" xfId="16586"/>
    <cellStyle name="40% - Accent3 4 4 2 4 3" xfId="16587"/>
    <cellStyle name="40% - Accent3 4 4 2 4 3 2" xfId="16588"/>
    <cellStyle name="40% - Accent3 4 4 2 4 3 3" xfId="16589"/>
    <cellStyle name="40% - Accent3 4 4 2 4 4" xfId="16590"/>
    <cellStyle name="40% - Accent3 4 4 2 4 4 2" xfId="16591"/>
    <cellStyle name="40% - Accent3 4 4 2 4 5" xfId="16592"/>
    <cellStyle name="40% - Accent3 4 4 2 4 6" xfId="16593"/>
    <cellStyle name="40% - Accent3 4 4 2 5" xfId="16594"/>
    <cellStyle name="40% - Accent3 4 4 2 5 2" xfId="16595"/>
    <cellStyle name="40% - Accent3 4 4 2 5 2 2" xfId="16596"/>
    <cellStyle name="40% - Accent3 4 4 2 5 2 3" xfId="16597"/>
    <cellStyle name="40% - Accent3 4 4 2 5 3" xfId="16598"/>
    <cellStyle name="40% - Accent3 4 4 2 5 3 2" xfId="16599"/>
    <cellStyle name="40% - Accent3 4 4 2 5 4" xfId="16600"/>
    <cellStyle name="40% - Accent3 4 4 2 5 5" xfId="16601"/>
    <cellStyle name="40% - Accent3 4 4 2 6" xfId="16602"/>
    <cellStyle name="40% - Accent3 4 4 2 6 2" xfId="16603"/>
    <cellStyle name="40% - Accent3 4 4 2 6 3" xfId="16604"/>
    <cellStyle name="40% - Accent3 4 4 2 7" xfId="16605"/>
    <cellStyle name="40% - Accent3 4 4 2 7 2" xfId="16606"/>
    <cellStyle name="40% - Accent3 4 4 2 7 3" xfId="16607"/>
    <cellStyle name="40% - Accent3 4 4 2 8" xfId="16608"/>
    <cellStyle name="40% - Accent3 4 4 2 8 2" xfId="16609"/>
    <cellStyle name="40% - Accent3 4 4 2 9" xfId="16610"/>
    <cellStyle name="40% - Accent3 4 4 3" xfId="16611"/>
    <cellStyle name="40% - Accent3 4 4 3 2" xfId="16612"/>
    <cellStyle name="40% - Accent3 4 4 3 2 2" xfId="16613"/>
    <cellStyle name="40% - Accent3 4 4 3 2 2 2" xfId="16614"/>
    <cellStyle name="40% - Accent3 4 4 3 2 2 3" xfId="16615"/>
    <cellStyle name="40% - Accent3 4 4 3 2 3" xfId="16616"/>
    <cellStyle name="40% - Accent3 4 4 3 2 3 2" xfId="16617"/>
    <cellStyle name="40% - Accent3 4 4 3 2 3 3" xfId="16618"/>
    <cellStyle name="40% - Accent3 4 4 3 2 4" xfId="16619"/>
    <cellStyle name="40% - Accent3 4 4 3 2 4 2" xfId="16620"/>
    <cellStyle name="40% - Accent3 4 4 3 2 5" xfId="16621"/>
    <cellStyle name="40% - Accent3 4 4 3 2 6" xfId="16622"/>
    <cellStyle name="40% - Accent3 4 4 3 3" xfId="16623"/>
    <cellStyle name="40% - Accent3 4 4 3 3 2" xfId="16624"/>
    <cellStyle name="40% - Accent3 4 4 3 3 2 2" xfId="16625"/>
    <cellStyle name="40% - Accent3 4 4 3 3 2 3" xfId="16626"/>
    <cellStyle name="40% - Accent3 4 4 3 3 3" xfId="16627"/>
    <cellStyle name="40% - Accent3 4 4 3 3 3 2" xfId="16628"/>
    <cellStyle name="40% - Accent3 4 4 3 3 3 3" xfId="16629"/>
    <cellStyle name="40% - Accent3 4 4 3 3 4" xfId="16630"/>
    <cellStyle name="40% - Accent3 4 4 3 3 4 2" xfId="16631"/>
    <cellStyle name="40% - Accent3 4 4 3 3 5" xfId="16632"/>
    <cellStyle name="40% - Accent3 4 4 3 3 6" xfId="16633"/>
    <cellStyle name="40% - Accent3 4 4 3 4" xfId="16634"/>
    <cellStyle name="40% - Accent3 4 4 3 4 2" xfId="16635"/>
    <cellStyle name="40% - Accent3 4 4 3 4 2 2" xfId="16636"/>
    <cellStyle name="40% - Accent3 4 4 3 4 2 3" xfId="16637"/>
    <cellStyle name="40% - Accent3 4 4 3 4 3" xfId="16638"/>
    <cellStyle name="40% - Accent3 4 4 3 4 3 2" xfId="16639"/>
    <cellStyle name="40% - Accent3 4 4 3 4 4" xfId="16640"/>
    <cellStyle name="40% - Accent3 4 4 3 4 5" xfId="16641"/>
    <cellStyle name="40% - Accent3 4 4 3 5" xfId="16642"/>
    <cellStyle name="40% - Accent3 4 4 3 5 2" xfId="16643"/>
    <cellStyle name="40% - Accent3 4 4 3 5 3" xfId="16644"/>
    <cellStyle name="40% - Accent3 4 4 3 6" xfId="16645"/>
    <cellStyle name="40% - Accent3 4 4 3 6 2" xfId="16646"/>
    <cellStyle name="40% - Accent3 4 4 3 6 3" xfId="16647"/>
    <cellStyle name="40% - Accent3 4 4 3 7" xfId="16648"/>
    <cellStyle name="40% - Accent3 4 4 3 7 2" xfId="16649"/>
    <cellStyle name="40% - Accent3 4 4 3 8" xfId="16650"/>
    <cellStyle name="40% - Accent3 4 4 3 9" xfId="16651"/>
    <cellStyle name="40% - Accent3 4 4 4" xfId="16652"/>
    <cellStyle name="40% - Accent3 4 4 4 2" xfId="16653"/>
    <cellStyle name="40% - Accent3 4 4 4 2 2" xfId="16654"/>
    <cellStyle name="40% - Accent3 4 4 4 2 2 2" xfId="16655"/>
    <cellStyle name="40% - Accent3 4 4 4 2 2 3" xfId="16656"/>
    <cellStyle name="40% - Accent3 4 4 4 2 3" xfId="16657"/>
    <cellStyle name="40% - Accent3 4 4 4 2 3 2" xfId="16658"/>
    <cellStyle name="40% - Accent3 4 4 4 2 3 3" xfId="16659"/>
    <cellStyle name="40% - Accent3 4 4 4 2 4" xfId="16660"/>
    <cellStyle name="40% - Accent3 4 4 4 2 4 2" xfId="16661"/>
    <cellStyle name="40% - Accent3 4 4 4 2 5" xfId="16662"/>
    <cellStyle name="40% - Accent3 4 4 4 2 6" xfId="16663"/>
    <cellStyle name="40% - Accent3 4 4 4 3" xfId="16664"/>
    <cellStyle name="40% - Accent3 4 4 4 3 2" xfId="16665"/>
    <cellStyle name="40% - Accent3 4 4 4 3 2 2" xfId="16666"/>
    <cellStyle name="40% - Accent3 4 4 4 3 2 3" xfId="16667"/>
    <cellStyle name="40% - Accent3 4 4 4 3 3" xfId="16668"/>
    <cellStyle name="40% - Accent3 4 4 4 3 3 2" xfId="16669"/>
    <cellStyle name="40% - Accent3 4 4 4 3 3 3" xfId="16670"/>
    <cellStyle name="40% - Accent3 4 4 4 3 4" xfId="16671"/>
    <cellStyle name="40% - Accent3 4 4 4 3 4 2" xfId="16672"/>
    <cellStyle name="40% - Accent3 4 4 4 3 5" xfId="16673"/>
    <cellStyle name="40% - Accent3 4 4 4 3 6" xfId="16674"/>
    <cellStyle name="40% - Accent3 4 4 4 4" xfId="16675"/>
    <cellStyle name="40% - Accent3 4 4 4 4 2" xfId="16676"/>
    <cellStyle name="40% - Accent3 4 4 4 4 2 2" xfId="16677"/>
    <cellStyle name="40% - Accent3 4 4 4 4 2 3" xfId="16678"/>
    <cellStyle name="40% - Accent3 4 4 4 4 3" xfId="16679"/>
    <cellStyle name="40% - Accent3 4 4 4 4 3 2" xfId="16680"/>
    <cellStyle name="40% - Accent3 4 4 4 4 4" xfId="16681"/>
    <cellStyle name="40% - Accent3 4 4 4 4 5" xfId="16682"/>
    <cellStyle name="40% - Accent3 4 4 4 5" xfId="16683"/>
    <cellStyle name="40% - Accent3 4 4 4 5 2" xfId="16684"/>
    <cellStyle name="40% - Accent3 4 4 4 5 3" xfId="16685"/>
    <cellStyle name="40% - Accent3 4 4 4 6" xfId="16686"/>
    <cellStyle name="40% - Accent3 4 4 4 6 2" xfId="16687"/>
    <cellStyle name="40% - Accent3 4 4 4 6 3" xfId="16688"/>
    <cellStyle name="40% - Accent3 4 4 4 7" xfId="16689"/>
    <cellStyle name="40% - Accent3 4 4 4 7 2" xfId="16690"/>
    <cellStyle name="40% - Accent3 4 4 4 8" xfId="16691"/>
    <cellStyle name="40% - Accent3 4 4 4 9" xfId="16692"/>
    <cellStyle name="40% - Accent3 4 4 5" xfId="16693"/>
    <cellStyle name="40% - Accent3 4 4 5 2" xfId="16694"/>
    <cellStyle name="40% - Accent3 4 4 5 2 2" xfId="16695"/>
    <cellStyle name="40% - Accent3 4 4 5 2 3" xfId="16696"/>
    <cellStyle name="40% - Accent3 4 4 5 3" xfId="16697"/>
    <cellStyle name="40% - Accent3 4 4 5 3 2" xfId="16698"/>
    <cellStyle name="40% - Accent3 4 4 5 3 3" xfId="16699"/>
    <cellStyle name="40% - Accent3 4 4 5 4" xfId="16700"/>
    <cellStyle name="40% - Accent3 4 4 5 4 2" xfId="16701"/>
    <cellStyle name="40% - Accent3 4 4 5 5" xfId="16702"/>
    <cellStyle name="40% - Accent3 4 4 5 6" xfId="16703"/>
    <cellStyle name="40% - Accent3 4 4 6" xfId="16704"/>
    <cellStyle name="40% - Accent3 4 4 6 2" xfId="16705"/>
    <cellStyle name="40% - Accent3 4 4 6 2 2" xfId="16706"/>
    <cellStyle name="40% - Accent3 4 4 6 2 3" xfId="16707"/>
    <cellStyle name="40% - Accent3 4 4 6 3" xfId="16708"/>
    <cellStyle name="40% - Accent3 4 4 6 3 2" xfId="16709"/>
    <cellStyle name="40% - Accent3 4 4 6 3 3" xfId="16710"/>
    <cellStyle name="40% - Accent3 4 4 6 4" xfId="16711"/>
    <cellStyle name="40% - Accent3 4 4 6 4 2" xfId="16712"/>
    <cellStyle name="40% - Accent3 4 4 6 5" xfId="16713"/>
    <cellStyle name="40% - Accent3 4 4 6 6" xfId="16714"/>
    <cellStyle name="40% - Accent3 4 4 7" xfId="16715"/>
    <cellStyle name="40% - Accent3 4 4 7 2" xfId="16716"/>
    <cellStyle name="40% - Accent3 4 4 7 2 2" xfId="16717"/>
    <cellStyle name="40% - Accent3 4 4 7 2 3" xfId="16718"/>
    <cellStyle name="40% - Accent3 4 4 7 3" xfId="16719"/>
    <cellStyle name="40% - Accent3 4 4 7 3 2" xfId="16720"/>
    <cellStyle name="40% - Accent3 4 4 7 4" xfId="16721"/>
    <cellStyle name="40% - Accent3 4 4 7 5" xfId="16722"/>
    <cellStyle name="40% - Accent3 4 4 8" xfId="16723"/>
    <cellStyle name="40% - Accent3 4 4 8 2" xfId="16724"/>
    <cellStyle name="40% - Accent3 4 4 8 3" xfId="16725"/>
    <cellStyle name="40% - Accent3 4 4 9" xfId="16726"/>
    <cellStyle name="40% - Accent3 4 4 9 2" xfId="16727"/>
    <cellStyle name="40% - Accent3 4 4 9 3" xfId="16728"/>
    <cellStyle name="40% - Accent3 4 5" xfId="16729"/>
    <cellStyle name="40% - Accent3 4 5 10" xfId="16730"/>
    <cellStyle name="40% - Accent3 4 5 2" xfId="16731"/>
    <cellStyle name="40% - Accent3 4 5 2 2" xfId="16732"/>
    <cellStyle name="40% - Accent3 4 5 2 2 2" xfId="16733"/>
    <cellStyle name="40% - Accent3 4 5 2 2 2 2" xfId="16734"/>
    <cellStyle name="40% - Accent3 4 5 2 2 2 3" xfId="16735"/>
    <cellStyle name="40% - Accent3 4 5 2 2 3" xfId="16736"/>
    <cellStyle name="40% - Accent3 4 5 2 2 3 2" xfId="16737"/>
    <cellStyle name="40% - Accent3 4 5 2 2 3 3" xfId="16738"/>
    <cellStyle name="40% - Accent3 4 5 2 2 4" xfId="16739"/>
    <cellStyle name="40% - Accent3 4 5 2 2 4 2" xfId="16740"/>
    <cellStyle name="40% - Accent3 4 5 2 2 5" xfId="16741"/>
    <cellStyle name="40% - Accent3 4 5 2 2 6" xfId="16742"/>
    <cellStyle name="40% - Accent3 4 5 2 3" xfId="16743"/>
    <cellStyle name="40% - Accent3 4 5 2 3 2" xfId="16744"/>
    <cellStyle name="40% - Accent3 4 5 2 3 2 2" xfId="16745"/>
    <cellStyle name="40% - Accent3 4 5 2 3 2 3" xfId="16746"/>
    <cellStyle name="40% - Accent3 4 5 2 3 3" xfId="16747"/>
    <cellStyle name="40% - Accent3 4 5 2 3 3 2" xfId="16748"/>
    <cellStyle name="40% - Accent3 4 5 2 3 3 3" xfId="16749"/>
    <cellStyle name="40% - Accent3 4 5 2 3 4" xfId="16750"/>
    <cellStyle name="40% - Accent3 4 5 2 3 4 2" xfId="16751"/>
    <cellStyle name="40% - Accent3 4 5 2 3 5" xfId="16752"/>
    <cellStyle name="40% - Accent3 4 5 2 3 6" xfId="16753"/>
    <cellStyle name="40% - Accent3 4 5 2 4" xfId="16754"/>
    <cellStyle name="40% - Accent3 4 5 2 4 2" xfId="16755"/>
    <cellStyle name="40% - Accent3 4 5 2 4 2 2" xfId="16756"/>
    <cellStyle name="40% - Accent3 4 5 2 4 2 3" xfId="16757"/>
    <cellStyle name="40% - Accent3 4 5 2 4 3" xfId="16758"/>
    <cellStyle name="40% - Accent3 4 5 2 4 3 2" xfId="16759"/>
    <cellStyle name="40% - Accent3 4 5 2 4 4" xfId="16760"/>
    <cellStyle name="40% - Accent3 4 5 2 4 5" xfId="16761"/>
    <cellStyle name="40% - Accent3 4 5 2 5" xfId="16762"/>
    <cellStyle name="40% - Accent3 4 5 2 5 2" xfId="16763"/>
    <cellStyle name="40% - Accent3 4 5 2 5 3" xfId="16764"/>
    <cellStyle name="40% - Accent3 4 5 2 6" xfId="16765"/>
    <cellStyle name="40% - Accent3 4 5 2 6 2" xfId="16766"/>
    <cellStyle name="40% - Accent3 4 5 2 6 3" xfId="16767"/>
    <cellStyle name="40% - Accent3 4 5 2 7" xfId="16768"/>
    <cellStyle name="40% - Accent3 4 5 2 7 2" xfId="16769"/>
    <cellStyle name="40% - Accent3 4 5 2 8" xfId="16770"/>
    <cellStyle name="40% - Accent3 4 5 2 9" xfId="16771"/>
    <cellStyle name="40% - Accent3 4 5 3" xfId="16772"/>
    <cellStyle name="40% - Accent3 4 5 3 2" xfId="16773"/>
    <cellStyle name="40% - Accent3 4 5 3 2 2" xfId="16774"/>
    <cellStyle name="40% - Accent3 4 5 3 2 3" xfId="16775"/>
    <cellStyle name="40% - Accent3 4 5 3 3" xfId="16776"/>
    <cellStyle name="40% - Accent3 4 5 3 3 2" xfId="16777"/>
    <cellStyle name="40% - Accent3 4 5 3 3 3" xfId="16778"/>
    <cellStyle name="40% - Accent3 4 5 3 4" xfId="16779"/>
    <cellStyle name="40% - Accent3 4 5 3 4 2" xfId="16780"/>
    <cellStyle name="40% - Accent3 4 5 3 5" xfId="16781"/>
    <cellStyle name="40% - Accent3 4 5 3 6" xfId="16782"/>
    <cellStyle name="40% - Accent3 4 5 4" xfId="16783"/>
    <cellStyle name="40% - Accent3 4 5 4 2" xfId="16784"/>
    <cellStyle name="40% - Accent3 4 5 4 2 2" xfId="16785"/>
    <cellStyle name="40% - Accent3 4 5 4 2 3" xfId="16786"/>
    <cellStyle name="40% - Accent3 4 5 4 3" xfId="16787"/>
    <cellStyle name="40% - Accent3 4 5 4 3 2" xfId="16788"/>
    <cellStyle name="40% - Accent3 4 5 4 3 3" xfId="16789"/>
    <cellStyle name="40% - Accent3 4 5 4 4" xfId="16790"/>
    <cellStyle name="40% - Accent3 4 5 4 4 2" xfId="16791"/>
    <cellStyle name="40% - Accent3 4 5 4 5" xfId="16792"/>
    <cellStyle name="40% - Accent3 4 5 4 6" xfId="16793"/>
    <cellStyle name="40% - Accent3 4 5 5" xfId="16794"/>
    <cellStyle name="40% - Accent3 4 5 5 2" xfId="16795"/>
    <cellStyle name="40% - Accent3 4 5 5 2 2" xfId="16796"/>
    <cellStyle name="40% - Accent3 4 5 5 2 3" xfId="16797"/>
    <cellStyle name="40% - Accent3 4 5 5 3" xfId="16798"/>
    <cellStyle name="40% - Accent3 4 5 5 3 2" xfId="16799"/>
    <cellStyle name="40% - Accent3 4 5 5 4" xfId="16800"/>
    <cellStyle name="40% - Accent3 4 5 5 5" xfId="16801"/>
    <cellStyle name="40% - Accent3 4 5 6" xfId="16802"/>
    <cellStyle name="40% - Accent3 4 5 6 2" xfId="16803"/>
    <cellStyle name="40% - Accent3 4 5 6 3" xfId="16804"/>
    <cellStyle name="40% - Accent3 4 5 7" xfId="16805"/>
    <cellStyle name="40% - Accent3 4 5 7 2" xfId="16806"/>
    <cellStyle name="40% - Accent3 4 5 7 3" xfId="16807"/>
    <cellStyle name="40% - Accent3 4 5 8" xfId="16808"/>
    <cellStyle name="40% - Accent3 4 5 8 2" xfId="16809"/>
    <cellStyle name="40% - Accent3 4 5 9" xfId="16810"/>
    <cellStyle name="40% - Accent3 4 6" xfId="16811"/>
    <cellStyle name="40% - Accent3 4 6 2" xfId="16812"/>
    <cellStyle name="40% - Accent3 4 6 2 2" xfId="16813"/>
    <cellStyle name="40% - Accent3 4 6 2 2 2" xfId="16814"/>
    <cellStyle name="40% - Accent3 4 6 2 2 3" xfId="16815"/>
    <cellStyle name="40% - Accent3 4 6 2 3" xfId="16816"/>
    <cellStyle name="40% - Accent3 4 6 2 3 2" xfId="16817"/>
    <cellStyle name="40% - Accent3 4 6 2 3 3" xfId="16818"/>
    <cellStyle name="40% - Accent3 4 6 2 4" xfId="16819"/>
    <cellStyle name="40% - Accent3 4 6 2 4 2" xfId="16820"/>
    <cellStyle name="40% - Accent3 4 6 2 5" xfId="16821"/>
    <cellStyle name="40% - Accent3 4 6 2 6" xfId="16822"/>
    <cellStyle name="40% - Accent3 4 6 3" xfId="16823"/>
    <cellStyle name="40% - Accent3 4 6 3 2" xfId="16824"/>
    <cellStyle name="40% - Accent3 4 6 3 2 2" xfId="16825"/>
    <cellStyle name="40% - Accent3 4 6 3 2 3" xfId="16826"/>
    <cellStyle name="40% - Accent3 4 6 3 3" xfId="16827"/>
    <cellStyle name="40% - Accent3 4 6 3 3 2" xfId="16828"/>
    <cellStyle name="40% - Accent3 4 6 3 3 3" xfId="16829"/>
    <cellStyle name="40% - Accent3 4 6 3 4" xfId="16830"/>
    <cellStyle name="40% - Accent3 4 6 3 4 2" xfId="16831"/>
    <cellStyle name="40% - Accent3 4 6 3 5" xfId="16832"/>
    <cellStyle name="40% - Accent3 4 6 3 6" xfId="16833"/>
    <cellStyle name="40% - Accent3 4 6 4" xfId="16834"/>
    <cellStyle name="40% - Accent3 4 6 4 2" xfId="16835"/>
    <cellStyle name="40% - Accent3 4 6 4 2 2" xfId="16836"/>
    <cellStyle name="40% - Accent3 4 6 4 2 3" xfId="16837"/>
    <cellStyle name="40% - Accent3 4 6 4 3" xfId="16838"/>
    <cellStyle name="40% - Accent3 4 6 4 3 2" xfId="16839"/>
    <cellStyle name="40% - Accent3 4 6 4 4" xfId="16840"/>
    <cellStyle name="40% - Accent3 4 6 4 5" xfId="16841"/>
    <cellStyle name="40% - Accent3 4 6 5" xfId="16842"/>
    <cellStyle name="40% - Accent3 4 6 5 2" xfId="16843"/>
    <cellStyle name="40% - Accent3 4 6 5 3" xfId="16844"/>
    <cellStyle name="40% - Accent3 4 6 6" xfId="16845"/>
    <cellStyle name="40% - Accent3 4 6 6 2" xfId="16846"/>
    <cellStyle name="40% - Accent3 4 6 6 3" xfId="16847"/>
    <cellStyle name="40% - Accent3 4 6 7" xfId="16848"/>
    <cellStyle name="40% - Accent3 4 6 7 2" xfId="16849"/>
    <cellStyle name="40% - Accent3 4 6 8" xfId="16850"/>
    <cellStyle name="40% - Accent3 4 6 9" xfId="16851"/>
    <cellStyle name="40% - Accent3 4 7" xfId="16852"/>
    <cellStyle name="40% - Accent3 4 7 2" xfId="16853"/>
    <cellStyle name="40% - Accent3 4 7 2 2" xfId="16854"/>
    <cellStyle name="40% - Accent3 4 7 2 2 2" xfId="16855"/>
    <cellStyle name="40% - Accent3 4 7 2 2 3" xfId="16856"/>
    <cellStyle name="40% - Accent3 4 7 2 3" xfId="16857"/>
    <cellStyle name="40% - Accent3 4 7 2 3 2" xfId="16858"/>
    <cellStyle name="40% - Accent3 4 7 2 3 3" xfId="16859"/>
    <cellStyle name="40% - Accent3 4 7 2 4" xfId="16860"/>
    <cellStyle name="40% - Accent3 4 7 2 4 2" xfId="16861"/>
    <cellStyle name="40% - Accent3 4 7 2 5" xfId="16862"/>
    <cellStyle name="40% - Accent3 4 7 2 6" xfId="16863"/>
    <cellStyle name="40% - Accent3 4 7 3" xfId="16864"/>
    <cellStyle name="40% - Accent3 4 7 3 2" xfId="16865"/>
    <cellStyle name="40% - Accent3 4 7 3 2 2" xfId="16866"/>
    <cellStyle name="40% - Accent3 4 7 3 2 3" xfId="16867"/>
    <cellStyle name="40% - Accent3 4 7 3 3" xfId="16868"/>
    <cellStyle name="40% - Accent3 4 7 3 3 2" xfId="16869"/>
    <cellStyle name="40% - Accent3 4 7 3 3 3" xfId="16870"/>
    <cellStyle name="40% - Accent3 4 7 3 4" xfId="16871"/>
    <cellStyle name="40% - Accent3 4 7 3 4 2" xfId="16872"/>
    <cellStyle name="40% - Accent3 4 7 3 5" xfId="16873"/>
    <cellStyle name="40% - Accent3 4 7 3 6" xfId="16874"/>
    <cellStyle name="40% - Accent3 4 7 4" xfId="16875"/>
    <cellStyle name="40% - Accent3 4 7 4 2" xfId="16876"/>
    <cellStyle name="40% - Accent3 4 7 4 2 2" xfId="16877"/>
    <cellStyle name="40% - Accent3 4 7 4 2 3" xfId="16878"/>
    <cellStyle name="40% - Accent3 4 7 4 3" xfId="16879"/>
    <cellStyle name="40% - Accent3 4 7 4 3 2" xfId="16880"/>
    <cellStyle name="40% - Accent3 4 7 4 4" xfId="16881"/>
    <cellStyle name="40% - Accent3 4 7 4 5" xfId="16882"/>
    <cellStyle name="40% - Accent3 4 7 5" xfId="16883"/>
    <cellStyle name="40% - Accent3 4 7 5 2" xfId="16884"/>
    <cellStyle name="40% - Accent3 4 7 5 3" xfId="16885"/>
    <cellStyle name="40% - Accent3 4 7 6" xfId="16886"/>
    <cellStyle name="40% - Accent3 4 7 6 2" xfId="16887"/>
    <cellStyle name="40% - Accent3 4 7 6 3" xfId="16888"/>
    <cellStyle name="40% - Accent3 4 7 7" xfId="16889"/>
    <cellStyle name="40% - Accent3 4 7 7 2" xfId="16890"/>
    <cellStyle name="40% - Accent3 4 7 8" xfId="16891"/>
    <cellStyle name="40% - Accent3 4 7 9" xfId="16892"/>
    <cellStyle name="40% - Accent3 4 8" xfId="16893"/>
    <cellStyle name="40% - Accent3 4 8 2" xfId="16894"/>
    <cellStyle name="40% - Accent3 4 8 2 2" xfId="16895"/>
    <cellStyle name="40% - Accent3 4 8 2 3" xfId="16896"/>
    <cellStyle name="40% - Accent3 4 8 3" xfId="16897"/>
    <cellStyle name="40% - Accent3 4 8 3 2" xfId="16898"/>
    <cellStyle name="40% - Accent3 4 8 3 3" xfId="16899"/>
    <cellStyle name="40% - Accent3 4 8 4" xfId="16900"/>
    <cellStyle name="40% - Accent3 4 8 4 2" xfId="16901"/>
    <cellStyle name="40% - Accent3 4 8 5" xfId="16902"/>
    <cellStyle name="40% - Accent3 4 8 6" xfId="16903"/>
    <cellStyle name="40% - Accent3 4 9" xfId="16904"/>
    <cellStyle name="40% - Accent3 4 9 2" xfId="16905"/>
    <cellStyle name="40% - Accent3 4 9 2 2" xfId="16906"/>
    <cellStyle name="40% - Accent3 4 9 2 3" xfId="16907"/>
    <cellStyle name="40% - Accent3 4 9 3" xfId="16908"/>
    <cellStyle name="40% - Accent3 4 9 3 2" xfId="16909"/>
    <cellStyle name="40% - Accent3 4 9 3 3" xfId="16910"/>
    <cellStyle name="40% - Accent3 4 9 4" xfId="16911"/>
    <cellStyle name="40% - Accent3 4 9 4 2" xfId="16912"/>
    <cellStyle name="40% - Accent3 4 9 5" xfId="16913"/>
    <cellStyle name="40% - Accent3 4 9 6" xfId="16914"/>
    <cellStyle name="40% - Accent3 5" xfId="16915"/>
    <cellStyle name="40% - Accent3 5 2" xfId="16916"/>
    <cellStyle name="40% - Accent3 5 2 2" xfId="16917"/>
    <cellStyle name="40% - Accent3 5 2 2 2" xfId="16918"/>
    <cellStyle name="40% - Accent3 5 2 2 2 2" xfId="16919"/>
    <cellStyle name="40% - Accent3 5 2 2 3" xfId="16920"/>
    <cellStyle name="40% - Accent3 5 2 3" xfId="16921"/>
    <cellStyle name="40% - Accent3 5 2 3 2" xfId="16922"/>
    <cellStyle name="40% - Accent3 5 2 4" xfId="16923"/>
    <cellStyle name="40% - Accent3 5 2 5" xfId="16924"/>
    <cellStyle name="40% - Accent3 5 3" xfId="16925"/>
    <cellStyle name="40% - Accent3 5 3 2" xfId="16926"/>
    <cellStyle name="40% - Accent3 5 3 2 2" xfId="16927"/>
    <cellStyle name="40% - Accent3 5 3 3" xfId="16928"/>
    <cellStyle name="40% - Accent3 5 4" xfId="16929"/>
    <cellStyle name="40% - Accent3 5 4 2" xfId="16930"/>
    <cellStyle name="40% - Accent3 5 5" xfId="16931"/>
    <cellStyle name="40% - Accent3 5 6" xfId="16932"/>
    <cellStyle name="40% - Accent3 6" xfId="16933"/>
    <cellStyle name="40% - Accent3 6 2" xfId="16934"/>
    <cellStyle name="40% - Accent3 6 2 2" xfId="16935"/>
    <cellStyle name="40% - Accent3 6 2 2 2" xfId="16936"/>
    <cellStyle name="40% - Accent3 6 2 3" xfId="16937"/>
    <cellStyle name="40% - Accent3 6 2 4" xfId="16938"/>
    <cellStyle name="40% - Accent3 6 2 5" xfId="16939"/>
    <cellStyle name="40% - Accent3 6 3" xfId="16940"/>
    <cellStyle name="40% - Accent3 6 3 2" xfId="16941"/>
    <cellStyle name="40% - Accent3 6 4" xfId="16942"/>
    <cellStyle name="40% - Accent3 6 5" xfId="16943"/>
    <cellStyle name="40% - Accent3 7" xfId="16944"/>
    <cellStyle name="40% - Accent3 7 2" xfId="16945"/>
    <cellStyle name="40% - Accent3 7 2 2" xfId="16946"/>
    <cellStyle name="40% - Accent3 7 2 2 2" xfId="16947"/>
    <cellStyle name="40% - Accent3 7 2 3" xfId="16948"/>
    <cellStyle name="40% - Accent3 7 3" xfId="16949"/>
    <cellStyle name="40% - Accent3 7 3 2" xfId="16950"/>
    <cellStyle name="40% - Accent3 7 4" xfId="16951"/>
    <cellStyle name="40% - Accent3 7 5" xfId="16952"/>
    <cellStyle name="40% - Accent3 8" xfId="16953"/>
    <cellStyle name="40% - Accent3 8 2" xfId="16954"/>
    <cellStyle name="40% - Accent3 8 2 2" xfId="16955"/>
    <cellStyle name="40% - Accent3 8 2 2 2" xfId="16956"/>
    <cellStyle name="40% - Accent3 8 2 3" xfId="16957"/>
    <cellStyle name="40% - Accent3 8 3" xfId="16958"/>
    <cellStyle name="40% - Accent3 8 3 2" xfId="16959"/>
    <cellStyle name="40% - Accent3 8 4" xfId="16960"/>
    <cellStyle name="40% - Accent3 8 5" xfId="16961"/>
    <cellStyle name="40% - Accent3 9" xfId="16962"/>
    <cellStyle name="40% - Accent3 9 2" xfId="16963"/>
    <cellStyle name="40% - Accent3 9 2 2" xfId="16964"/>
    <cellStyle name="40% - Accent3 9 3" xfId="16965"/>
    <cellStyle name="40% - Accent3 9 4" xfId="16966"/>
    <cellStyle name="40% - Accent4 10" xfId="16967"/>
    <cellStyle name="40% - Accent4 10 2" xfId="16968"/>
    <cellStyle name="40% - Accent4 10 2 2" xfId="16969"/>
    <cellStyle name="40% - Accent4 10 3" xfId="16970"/>
    <cellStyle name="40% - Accent4 10 4" xfId="16971"/>
    <cellStyle name="40% - Accent4 11" xfId="16972"/>
    <cellStyle name="40% - Accent4 11 2" xfId="16973"/>
    <cellStyle name="40% - Accent4 11 2 2" xfId="16974"/>
    <cellStyle name="40% - Accent4 11 3" xfId="16975"/>
    <cellStyle name="40% - Accent4 11 4" xfId="16976"/>
    <cellStyle name="40% - Accent4 12" xfId="16977"/>
    <cellStyle name="40% - Accent4 12 2" xfId="16978"/>
    <cellStyle name="40% - Accent4 12 3" xfId="16979"/>
    <cellStyle name="40% - Accent4 13" xfId="16980"/>
    <cellStyle name="40% - Accent4 13 2" xfId="16981"/>
    <cellStyle name="40% - Accent4 14" xfId="16982"/>
    <cellStyle name="40% - Accent4 15" xfId="16983"/>
    <cellStyle name="40% - Accent4 16" xfId="16984"/>
    <cellStyle name="40% - Accent4 17" xfId="16985"/>
    <cellStyle name="40% - Accent4 17 2" xfId="16986"/>
    <cellStyle name="40% - Accent4 18" xfId="16987"/>
    <cellStyle name="40% - Accent4 19" xfId="16988"/>
    <cellStyle name="40% - Accent4 2" xfId="16989"/>
    <cellStyle name="40% - Accent4 2 2" xfId="16990"/>
    <cellStyle name="40% - Accent4 2 2 2" xfId="16991"/>
    <cellStyle name="40% - Accent4 2 2 2 2" xfId="16992"/>
    <cellStyle name="40% - Accent4 2 2 2 2 2" xfId="16993"/>
    <cellStyle name="40% - Accent4 2 2 2 2 2 2" xfId="16994"/>
    <cellStyle name="40% - Accent4 2 2 2 2 2 2 2" xfId="16995"/>
    <cellStyle name="40% - Accent4 2 2 2 2 2 3" xfId="16996"/>
    <cellStyle name="40% - Accent4 2 2 2 2 3" xfId="16997"/>
    <cellStyle name="40% - Accent4 2 2 2 2 3 2" xfId="16998"/>
    <cellStyle name="40% - Accent4 2 2 2 2 4" xfId="16999"/>
    <cellStyle name="40% - Accent4 2 2 2 2 5" xfId="17000"/>
    <cellStyle name="40% - Accent4 2 2 2 3" xfId="17001"/>
    <cellStyle name="40% - Accent4 2 2 2 3 2" xfId="17002"/>
    <cellStyle name="40% - Accent4 2 2 2 3 2 2" xfId="17003"/>
    <cellStyle name="40% - Accent4 2 2 2 3 3" xfId="17004"/>
    <cellStyle name="40% - Accent4 2 2 2 4" xfId="17005"/>
    <cellStyle name="40% - Accent4 2 2 2 4 2" xfId="17006"/>
    <cellStyle name="40% - Accent4 2 2 2 5" xfId="17007"/>
    <cellStyle name="40% - Accent4 2 2 2 6" xfId="17008"/>
    <cellStyle name="40% - Accent4 2 2 3" xfId="17009"/>
    <cellStyle name="40% - Accent4 2 2 3 2" xfId="17010"/>
    <cellStyle name="40% - Accent4 2 2 3 2 2" xfId="17011"/>
    <cellStyle name="40% - Accent4 2 2 3 2 2 2" xfId="17012"/>
    <cellStyle name="40% - Accent4 2 2 3 2 3" xfId="17013"/>
    <cellStyle name="40% - Accent4 2 2 3 3" xfId="17014"/>
    <cellStyle name="40% - Accent4 2 2 3 3 2" xfId="17015"/>
    <cellStyle name="40% - Accent4 2 2 3 4" xfId="17016"/>
    <cellStyle name="40% - Accent4 2 2 3 5" xfId="17017"/>
    <cellStyle name="40% - Accent4 2 2 4" xfId="17018"/>
    <cellStyle name="40% - Accent4 2 2 4 2" xfId="17019"/>
    <cellStyle name="40% - Accent4 2 2 4 2 2" xfId="17020"/>
    <cellStyle name="40% - Accent4 2 2 4 3" xfId="17021"/>
    <cellStyle name="40% - Accent4 2 2 5" xfId="17022"/>
    <cellStyle name="40% - Accent4 2 2 5 2" xfId="17023"/>
    <cellStyle name="40% - Accent4 2 2 6" xfId="17024"/>
    <cellStyle name="40% - Accent4 2 2 7" xfId="17025"/>
    <cellStyle name="40% - Accent4 2 3" xfId="17026"/>
    <cellStyle name="40% - Accent4 2 3 2" xfId="17027"/>
    <cellStyle name="40% - Accent4 2 3 2 2" xfId="17028"/>
    <cellStyle name="40% - Accent4 2 3 2 2 2" xfId="17029"/>
    <cellStyle name="40% - Accent4 2 3 2 2 2 2" xfId="17030"/>
    <cellStyle name="40% - Accent4 2 3 2 2 3" xfId="17031"/>
    <cellStyle name="40% - Accent4 2 3 2 3" xfId="17032"/>
    <cellStyle name="40% - Accent4 2 3 2 3 2" xfId="17033"/>
    <cellStyle name="40% - Accent4 2 3 2 4" xfId="17034"/>
    <cellStyle name="40% - Accent4 2 3 3" xfId="17035"/>
    <cellStyle name="40% - Accent4 2 3 3 2" xfId="17036"/>
    <cellStyle name="40% - Accent4 2 3 3 2 2" xfId="17037"/>
    <cellStyle name="40% - Accent4 2 3 3 3" xfId="17038"/>
    <cellStyle name="40% - Accent4 2 3 4" xfId="17039"/>
    <cellStyle name="40% - Accent4 2 3 4 2" xfId="17040"/>
    <cellStyle name="40% - Accent4 2 3 5" xfId="17041"/>
    <cellStyle name="40% - Accent4 2 3 6" xfId="17042"/>
    <cellStyle name="40% - Accent4 2 4" xfId="17043"/>
    <cellStyle name="40% - Accent4 2 4 2" xfId="17044"/>
    <cellStyle name="40% - Accent4 2 4 2 2" xfId="17045"/>
    <cellStyle name="40% - Accent4 2 4 2 2 2" xfId="17046"/>
    <cellStyle name="40% - Accent4 2 4 2 3" xfId="17047"/>
    <cellStyle name="40% - Accent4 2 4 3" xfId="17048"/>
    <cellStyle name="40% - Accent4 2 4 3 2" xfId="17049"/>
    <cellStyle name="40% - Accent4 2 4 4" xfId="17050"/>
    <cellStyle name="40% - Accent4 2 4 5" xfId="17051"/>
    <cellStyle name="40% - Accent4 2 5" xfId="17052"/>
    <cellStyle name="40% - Accent4 2 5 2" xfId="17053"/>
    <cellStyle name="40% - Accent4 2 5 2 2" xfId="17054"/>
    <cellStyle name="40% - Accent4 2 5 3" xfId="17055"/>
    <cellStyle name="40% - Accent4 2 5 4" xfId="17056"/>
    <cellStyle name="40% - Accent4 2 6" xfId="17057"/>
    <cellStyle name="40% - Accent4 2 6 2" xfId="17058"/>
    <cellStyle name="40% - Accent4 2 6 3" xfId="17059"/>
    <cellStyle name="40% - Accent4 2 7" xfId="17060"/>
    <cellStyle name="40% - Accent4 2 8" xfId="17061"/>
    <cellStyle name="40% - Accent4 2 9" xfId="17062"/>
    <cellStyle name="40% - Accent4 20" xfId="17063"/>
    <cellStyle name="40% - Accent4 21" xfId="17064"/>
    <cellStyle name="40% - Accent4 22" xfId="17065"/>
    <cellStyle name="40% - Accent4 3" xfId="17066"/>
    <cellStyle name="40% - Accent4 3 2" xfId="17067"/>
    <cellStyle name="40% - Accent4 3 2 2" xfId="17068"/>
    <cellStyle name="40% - Accent4 3 2 2 2" xfId="17069"/>
    <cellStyle name="40% - Accent4 3 2 2 2 2" xfId="17070"/>
    <cellStyle name="40% - Accent4 3 2 2 2 2 2" xfId="17071"/>
    <cellStyle name="40% - Accent4 3 2 2 2 2 2 2" xfId="17072"/>
    <cellStyle name="40% - Accent4 3 2 2 2 2 3" xfId="17073"/>
    <cellStyle name="40% - Accent4 3 2 2 2 3" xfId="17074"/>
    <cellStyle name="40% - Accent4 3 2 2 2 3 2" xfId="17075"/>
    <cellStyle name="40% - Accent4 3 2 2 2 4" xfId="17076"/>
    <cellStyle name="40% - Accent4 3 2 2 2 5" xfId="17077"/>
    <cellStyle name="40% - Accent4 3 2 2 3" xfId="17078"/>
    <cellStyle name="40% - Accent4 3 2 2 3 2" xfId="17079"/>
    <cellStyle name="40% - Accent4 3 2 2 3 2 2" xfId="17080"/>
    <cellStyle name="40% - Accent4 3 2 2 3 3" xfId="17081"/>
    <cellStyle name="40% - Accent4 3 2 2 4" xfId="17082"/>
    <cellStyle name="40% - Accent4 3 2 2 4 2" xfId="17083"/>
    <cellStyle name="40% - Accent4 3 2 2 5" xfId="17084"/>
    <cellStyle name="40% - Accent4 3 2 2 6" xfId="17085"/>
    <cellStyle name="40% - Accent4 3 2 3" xfId="17086"/>
    <cellStyle name="40% - Accent4 3 2 3 2" xfId="17087"/>
    <cellStyle name="40% - Accent4 3 2 3 2 2" xfId="17088"/>
    <cellStyle name="40% - Accent4 3 2 3 2 2 2" xfId="17089"/>
    <cellStyle name="40% - Accent4 3 2 3 2 3" xfId="17090"/>
    <cellStyle name="40% - Accent4 3 2 3 3" xfId="17091"/>
    <cellStyle name="40% - Accent4 3 2 3 3 2" xfId="17092"/>
    <cellStyle name="40% - Accent4 3 2 3 4" xfId="17093"/>
    <cellStyle name="40% - Accent4 3 2 3 5" xfId="17094"/>
    <cellStyle name="40% - Accent4 3 2 4" xfId="17095"/>
    <cellStyle name="40% - Accent4 3 2 4 2" xfId="17096"/>
    <cellStyle name="40% - Accent4 3 2 4 2 2" xfId="17097"/>
    <cellStyle name="40% - Accent4 3 2 4 3" xfId="17098"/>
    <cellStyle name="40% - Accent4 3 2 5" xfId="17099"/>
    <cellStyle name="40% - Accent4 3 2 5 2" xfId="17100"/>
    <cellStyle name="40% - Accent4 3 2 6" xfId="17101"/>
    <cellStyle name="40% - Accent4 3 2 7" xfId="17102"/>
    <cellStyle name="40% - Accent4 3 3" xfId="17103"/>
    <cellStyle name="40% - Accent4 3 3 2" xfId="17104"/>
    <cellStyle name="40% - Accent4 3 3 2 2" xfId="17105"/>
    <cellStyle name="40% - Accent4 3 3 2 2 2" xfId="17106"/>
    <cellStyle name="40% - Accent4 3 3 2 2 2 2" xfId="17107"/>
    <cellStyle name="40% - Accent4 3 3 2 2 3" xfId="17108"/>
    <cellStyle name="40% - Accent4 3 3 2 3" xfId="17109"/>
    <cellStyle name="40% - Accent4 3 3 2 3 2" xfId="17110"/>
    <cellStyle name="40% - Accent4 3 3 2 4" xfId="17111"/>
    <cellStyle name="40% - Accent4 3 3 2 5" xfId="17112"/>
    <cellStyle name="40% - Accent4 3 3 3" xfId="17113"/>
    <cellStyle name="40% - Accent4 3 3 3 2" xfId="17114"/>
    <cellStyle name="40% - Accent4 3 3 3 2 2" xfId="17115"/>
    <cellStyle name="40% - Accent4 3 3 3 3" xfId="17116"/>
    <cellStyle name="40% - Accent4 3 3 4" xfId="17117"/>
    <cellStyle name="40% - Accent4 3 3 4 2" xfId="17118"/>
    <cellStyle name="40% - Accent4 3 3 5" xfId="17119"/>
    <cellStyle name="40% - Accent4 3 3 6" xfId="17120"/>
    <cellStyle name="40% - Accent4 3 4" xfId="17121"/>
    <cellStyle name="40% - Accent4 3 4 2" xfId="17122"/>
    <cellStyle name="40% - Accent4 3 4 2 2" xfId="17123"/>
    <cellStyle name="40% - Accent4 3 4 2 2 2" xfId="17124"/>
    <cellStyle name="40% - Accent4 3 4 2 3" xfId="17125"/>
    <cellStyle name="40% - Accent4 3 4 3" xfId="17126"/>
    <cellStyle name="40% - Accent4 3 4 3 2" xfId="17127"/>
    <cellStyle name="40% - Accent4 3 4 4" xfId="17128"/>
    <cellStyle name="40% - Accent4 3 4 5" xfId="17129"/>
    <cellStyle name="40% - Accent4 3 5" xfId="17130"/>
    <cellStyle name="40% - Accent4 3 5 2" xfId="17131"/>
    <cellStyle name="40% - Accent4 3 5 2 2" xfId="17132"/>
    <cellStyle name="40% - Accent4 3 5 3" xfId="17133"/>
    <cellStyle name="40% - Accent4 3 6" xfId="17134"/>
    <cellStyle name="40% - Accent4 3 6 2" xfId="17135"/>
    <cellStyle name="40% - Accent4 3 7" xfId="17136"/>
    <cellStyle name="40% - Accent4 3 8" xfId="17137"/>
    <cellStyle name="40% - Accent4 3 9" xfId="17138"/>
    <cellStyle name="40% - Accent4 4" xfId="17139"/>
    <cellStyle name="40% - Accent4 4 10" xfId="17140"/>
    <cellStyle name="40% - Accent4 4 10 2" xfId="17141"/>
    <cellStyle name="40% - Accent4 4 10 2 2" xfId="17142"/>
    <cellStyle name="40% - Accent4 4 10 2 3" xfId="17143"/>
    <cellStyle name="40% - Accent4 4 10 3" xfId="17144"/>
    <cellStyle name="40% - Accent4 4 10 3 2" xfId="17145"/>
    <cellStyle name="40% - Accent4 4 10 4" xfId="17146"/>
    <cellStyle name="40% - Accent4 4 10 5" xfId="17147"/>
    <cellStyle name="40% - Accent4 4 11" xfId="17148"/>
    <cellStyle name="40% - Accent4 4 11 2" xfId="17149"/>
    <cellStyle name="40% - Accent4 4 11 3" xfId="17150"/>
    <cellStyle name="40% - Accent4 4 12" xfId="17151"/>
    <cellStyle name="40% - Accent4 4 12 2" xfId="17152"/>
    <cellStyle name="40% - Accent4 4 12 3" xfId="17153"/>
    <cellStyle name="40% - Accent4 4 13" xfId="17154"/>
    <cellStyle name="40% - Accent4 4 13 2" xfId="17155"/>
    <cellStyle name="40% - Accent4 4 14" xfId="17156"/>
    <cellStyle name="40% - Accent4 4 15" xfId="17157"/>
    <cellStyle name="40% - Accent4 4 16" xfId="17158"/>
    <cellStyle name="40% - Accent4 4 2" xfId="17159"/>
    <cellStyle name="40% - Accent4 4 2 10" xfId="17160"/>
    <cellStyle name="40% - Accent4 4 2 10 2" xfId="17161"/>
    <cellStyle name="40% - Accent4 4 2 10 3" xfId="17162"/>
    <cellStyle name="40% - Accent4 4 2 11" xfId="17163"/>
    <cellStyle name="40% - Accent4 4 2 11 2" xfId="17164"/>
    <cellStyle name="40% - Accent4 4 2 11 3" xfId="17165"/>
    <cellStyle name="40% - Accent4 4 2 12" xfId="17166"/>
    <cellStyle name="40% - Accent4 4 2 12 2" xfId="17167"/>
    <cellStyle name="40% - Accent4 4 2 13" xfId="17168"/>
    <cellStyle name="40% - Accent4 4 2 14" xfId="17169"/>
    <cellStyle name="40% - Accent4 4 2 15" xfId="17170"/>
    <cellStyle name="40% - Accent4 4 2 2" xfId="17171"/>
    <cellStyle name="40% - Accent4 4 2 2 10" xfId="17172"/>
    <cellStyle name="40% - Accent4 4 2 2 10 2" xfId="17173"/>
    <cellStyle name="40% - Accent4 4 2 2 10 3" xfId="17174"/>
    <cellStyle name="40% - Accent4 4 2 2 11" xfId="17175"/>
    <cellStyle name="40% - Accent4 4 2 2 11 2" xfId="17176"/>
    <cellStyle name="40% - Accent4 4 2 2 12" xfId="17177"/>
    <cellStyle name="40% - Accent4 4 2 2 13" xfId="17178"/>
    <cellStyle name="40% - Accent4 4 2 2 2" xfId="17179"/>
    <cellStyle name="40% - Accent4 4 2 2 2 10" xfId="17180"/>
    <cellStyle name="40% - Accent4 4 2 2 2 10 2" xfId="17181"/>
    <cellStyle name="40% - Accent4 4 2 2 2 11" xfId="17182"/>
    <cellStyle name="40% - Accent4 4 2 2 2 12" xfId="17183"/>
    <cellStyle name="40% - Accent4 4 2 2 2 2" xfId="17184"/>
    <cellStyle name="40% - Accent4 4 2 2 2 2 10" xfId="17185"/>
    <cellStyle name="40% - Accent4 4 2 2 2 2 2" xfId="17186"/>
    <cellStyle name="40% - Accent4 4 2 2 2 2 2 2" xfId="17187"/>
    <cellStyle name="40% - Accent4 4 2 2 2 2 2 2 2" xfId="17188"/>
    <cellStyle name="40% - Accent4 4 2 2 2 2 2 2 2 2" xfId="17189"/>
    <cellStyle name="40% - Accent4 4 2 2 2 2 2 2 2 3" xfId="17190"/>
    <cellStyle name="40% - Accent4 4 2 2 2 2 2 2 3" xfId="17191"/>
    <cellStyle name="40% - Accent4 4 2 2 2 2 2 2 3 2" xfId="17192"/>
    <cellStyle name="40% - Accent4 4 2 2 2 2 2 2 3 3" xfId="17193"/>
    <cellStyle name="40% - Accent4 4 2 2 2 2 2 2 4" xfId="17194"/>
    <cellStyle name="40% - Accent4 4 2 2 2 2 2 2 4 2" xfId="17195"/>
    <cellStyle name="40% - Accent4 4 2 2 2 2 2 2 5" xfId="17196"/>
    <cellStyle name="40% - Accent4 4 2 2 2 2 2 2 6" xfId="17197"/>
    <cellStyle name="40% - Accent4 4 2 2 2 2 2 3" xfId="17198"/>
    <cellStyle name="40% - Accent4 4 2 2 2 2 2 3 2" xfId="17199"/>
    <cellStyle name="40% - Accent4 4 2 2 2 2 2 3 2 2" xfId="17200"/>
    <cellStyle name="40% - Accent4 4 2 2 2 2 2 3 2 3" xfId="17201"/>
    <cellStyle name="40% - Accent4 4 2 2 2 2 2 3 3" xfId="17202"/>
    <cellStyle name="40% - Accent4 4 2 2 2 2 2 3 3 2" xfId="17203"/>
    <cellStyle name="40% - Accent4 4 2 2 2 2 2 3 3 3" xfId="17204"/>
    <cellStyle name="40% - Accent4 4 2 2 2 2 2 3 4" xfId="17205"/>
    <cellStyle name="40% - Accent4 4 2 2 2 2 2 3 4 2" xfId="17206"/>
    <cellStyle name="40% - Accent4 4 2 2 2 2 2 3 5" xfId="17207"/>
    <cellStyle name="40% - Accent4 4 2 2 2 2 2 3 6" xfId="17208"/>
    <cellStyle name="40% - Accent4 4 2 2 2 2 2 4" xfId="17209"/>
    <cellStyle name="40% - Accent4 4 2 2 2 2 2 4 2" xfId="17210"/>
    <cellStyle name="40% - Accent4 4 2 2 2 2 2 4 2 2" xfId="17211"/>
    <cellStyle name="40% - Accent4 4 2 2 2 2 2 4 2 3" xfId="17212"/>
    <cellStyle name="40% - Accent4 4 2 2 2 2 2 4 3" xfId="17213"/>
    <cellStyle name="40% - Accent4 4 2 2 2 2 2 4 3 2" xfId="17214"/>
    <cellStyle name="40% - Accent4 4 2 2 2 2 2 4 4" xfId="17215"/>
    <cellStyle name="40% - Accent4 4 2 2 2 2 2 4 5" xfId="17216"/>
    <cellStyle name="40% - Accent4 4 2 2 2 2 2 5" xfId="17217"/>
    <cellStyle name="40% - Accent4 4 2 2 2 2 2 5 2" xfId="17218"/>
    <cellStyle name="40% - Accent4 4 2 2 2 2 2 5 3" xfId="17219"/>
    <cellStyle name="40% - Accent4 4 2 2 2 2 2 6" xfId="17220"/>
    <cellStyle name="40% - Accent4 4 2 2 2 2 2 6 2" xfId="17221"/>
    <cellStyle name="40% - Accent4 4 2 2 2 2 2 6 3" xfId="17222"/>
    <cellStyle name="40% - Accent4 4 2 2 2 2 2 7" xfId="17223"/>
    <cellStyle name="40% - Accent4 4 2 2 2 2 2 7 2" xfId="17224"/>
    <cellStyle name="40% - Accent4 4 2 2 2 2 2 8" xfId="17225"/>
    <cellStyle name="40% - Accent4 4 2 2 2 2 2 9" xfId="17226"/>
    <cellStyle name="40% - Accent4 4 2 2 2 2 3" xfId="17227"/>
    <cellStyle name="40% - Accent4 4 2 2 2 2 3 2" xfId="17228"/>
    <cellStyle name="40% - Accent4 4 2 2 2 2 3 2 2" xfId="17229"/>
    <cellStyle name="40% - Accent4 4 2 2 2 2 3 2 3" xfId="17230"/>
    <cellStyle name="40% - Accent4 4 2 2 2 2 3 3" xfId="17231"/>
    <cellStyle name="40% - Accent4 4 2 2 2 2 3 3 2" xfId="17232"/>
    <cellStyle name="40% - Accent4 4 2 2 2 2 3 3 3" xfId="17233"/>
    <cellStyle name="40% - Accent4 4 2 2 2 2 3 4" xfId="17234"/>
    <cellStyle name="40% - Accent4 4 2 2 2 2 3 4 2" xfId="17235"/>
    <cellStyle name="40% - Accent4 4 2 2 2 2 3 5" xfId="17236"/>
    <cellStyle name="40% - Accent4 4 2 2 2 2 3 6" xfId="17237"/>
    <cellStyle name="40% - Accent4 4 2 2 2 2 4" xfId="17238"/>
    <cellStyle name="40% - Accent4 4 2 2 2 2 4 2" xfId="17239"/>
    <cellStyle name="40% - Accent4 4 2 2 2 2 4 2 2" xfId="17240"/>
    <cellStyle name="40% - Accent4 4 2 2 2 2 4 2 3" xfId="17241"/>
    <cellStyle name="40% - Accent4 4 2 2 2 2 4 3" xfId="17242"/>
    <cellStyle name="40% - Accent4 4 2 2 2 2 4 3 2" xfId="17243"/>
    <cellStyle name="40% - Accent4 4 2 2 2 2 4 3 3" xfId="17244"/>
    <cellStyle name="40% - Accent4 4 2 2 2 2 4 4" xfId="17245"/>
    <cellStyle name="40% - Accent4 4 2 2 2 2 4 4 2" xfId="17246"/>
    <cellStyle name="40% - Accent4 4 2 2 2 2 4 5" xfId="17247"/>
    <cellStyle name="40% - Accent4 4 2 2 2 2 4 6" xfId="17248"/>
    <cellStyle name="40% - Accent4 4 2 2 2 2 5" xfId="17249"/>
    <cellStyle name="40% - Accent4 4 2 2 2 2 5 2" xfId="17250"/>
    <cellStyle name="40% - Accent4 4 2 2 2 2 5 2 2" xfId="17251"/>
    <cellStyle name="40% - Accent4 4 2 2 2 2 5 2 3" xfId="17252"/>
    <cellStyle name="40% - Accent4 4 2 2 2 2 5 3" xfId="17253"/>
    <cellStyle name="40% - Accent4 4 2 2 2 2 5 3 2" xfId="17254"/>
    <cellStyle name="40% - Accent4 4 2 2 2 2 5 4" xfId="17255"/>
    <cellStyle name="40% - Accent4 4 2 2 2 2 5 5" xfId="17256"/>
    <cellStyle name="40% - Accent4 4 2 2 2 2 6" xfId="17257"/>
    <cellStyle name="40% - Accent4 4 2 2 2 2 6 2" xfId="17258"/>
    <cellStyle name="40% - Accent4 4 2 2 2 2 6 3" xfId="17259"/>
    <cellStyle name="40% - Accent4 4 2 2 2 2 7" xfId="17260"/>
    <cellStyle name="40% - Accent4 4 2 2 2 2 7 2" xfId="17261"/>
    <cellStyle name="40% - Accent4 4 2 2 2 2 7 3" xfId="17262"/>
    <cellStyle name="40% - Accent4 4 2 2 2 2 8" xfId="17263"/>
    <cellStyle name="40% - Accent4 4 2 2 2 2 8 2" xfId="17264"/>
    <cellStyle name="40% - Accent4 4 2 2 2 2 9" xfId="17265"/>
    <cellStyle name="40% - Accent4 4 2 2 2 3" xfId="17266"/>
    <cellStyle name="40% - Accent4 4 2 2 2 3 2" xfId="17267"/>
    <cellStyle name="40% - Accent4 4 2 2 2 3 2 2" xfId="17268"/>
    <cellStyle name="40% - Accent4 4 2 2 2 3 2 2 2" xfId="17269"/>
    <cellStyle name="40% - Accent4 4 2 2 2 3 2 2 3" xfId="17270"/>
    <cellStyle name="40% - Accent4 4 2 2 2 3 2 3" xfId="17271"/>
    <cellStyle name="40% - Accent4 4 2 2 2 3 2 3 2" xfId="17272"/>
    <cellStyle name="40% - Accent4 4 2 2 2 3 2 3 3" xfId="17273"/>
    <cellStyle name="40% - Accent4 4 2 2 2 3 2 4" xfId="17274"/>
    <cellStyle name="40% - Accent4 4 2 2 2 3 2 4 2" xfId="17275"/>
    <cellStyle name="40% - Accent4 4 2 2 2 3 2 5" xfId="17276"/>
    <cellStyle name="40% - Accent4 4 2 2 2 3 2 6" xfId="17277"/>
    <cellStyle name="40% - Accent4 4 2 2 2 3 3" xfId="17278"/>
    <cellStyle name="40% - Accent4 4 2 2 2 3 3 2" xfId="17279"/>
    <cellStyle name="40% - Accent4 4 2 2 2 3 3 2 2" xfId="17280"/>
    <cellStyle name="40% - Accent4 4 2 2 2 3 3 2 3" xfId="17281"/>
    <cellStyle name="40% - Accent4 4 2 2 2 3 3 3" xfId="17282"/>
    <cellStyle name="40% - Accent4 4 2 2 2 3 3 3 2" xfId="17283"/>
    <cellStyle name="40% - Accent4 4 2 2 2 3 3 3 3" xfId="17284"/>
    <cellStyle name="40% - Accent4 4 2 2 2 3 3 4" xfId="17285"/>
    <cellStyle name="40% - Accent4 4 2 2 2 3 3 4 2" xfId="17286"/>
    <cellStyle name="40% - Accent4 4 2 2 2 3 3 5" xfId="17287"/>
    <cellStyle name="40% - Accent4 4 2 2 2 3 3 6" xfId="17288"/>
    <cellStyle name="40% - Accent4 4 2 2 2 3 4" xfId="17289"/>
    <cellStyle name="40% - Accent4 4 2 2 2 3 4 2" xfId="17290"/>
    <cellStyle name="40% - Accent4 4 2 2 2 3 4 2 2" xfId="17291"/>
    <cellStyle name="40% - Accent4 4 2 2 2 3 4 2 3" xfId="17292"/>
    <cellStyle name="40% - Accent4 4 2 2 2 3 4 3" xfId="17293"/>
    <cellStyle name="40% - Accent4 4 2 2 2 3 4 3 2" xfId="17294"/>
    <cellStyle name="40% - Accent4 4 2 2 2 3 4 4" xfId="17295"/>
    <cellStyle name="40% - Accent4 4 2 2 2 3 4 5" xfId="17296"/>
    <cellStyle name="40% - Accent4 4 2 2 2 3 5" xfId="17297"/>
    <cellStyle name="40% - Accent4 4 2 2 2 3 5 2" xfId="17298"/>
    <cellStyle name="40% - Accent4 4 2 2 2 3 5 3" xfId="17299"/>
    <cellStyle name="40% - Accent4 4 2 2 2 3 6" xfId="17300"/>
    <cellStyle name="40% - Accent4 4 2 2 2 3 6 2" xfId="17301"/>
    <cellStyle name="40% - Accent4 4 2 2 2 3 6 3" xfId="17302"/>
    <cellStyle name="40% - Accent4 4 2 2 2 3 7" xfId="17303"/>
    <cellStyle name="40% - Accent4 4 2 2 2 3 7 2" xfId="17304"/>
    <cellStyle name="40% - Accent4 4 2 2 2 3 8" xfId="17305"/>
    <cellStyle name="40% - Accent4 4 2 2 2 3 9" xfId="17306"/>
    <cellStyle name="40% - Accent4 4 2 2 2 4" xfId="17307"/>
    <cellStyle name="40% - Accent4 4 2 2 2 4 2" xfId="17308"/>
    <cellStyle name="40% - Accent4 4 2 2 2 4 2 2" xfId="17309"/>
    <cellStyle name="40% - Accent4 4 2 2 2 4 2 2 2" xfId="17310"/>
    <cellStyle name="40% - Accent4 4 2 2 2 4 2 2 3" xfId="17311"/>
    <cellStyle name="40% - Accent4 4 2 2 2 4 2 3" xfId="17312"/>
    <cellStyle name="40% - Accent4 4 2 2 2 4 2 3 2" xfId="17313"/>
    <cellStyle name="40% - Accent4 4 2 2 2 4 2 3 3" xfId="17314"/>
    <cellStyle name="40% - Accent4 4 2 2 2 4 2 4" xfId="17315"/>
    <cellStyle name="40% - Accent4 4 2 2 2 4 2 4 2" xfId="17316"/>
    <cellStyle name="40% - Accent4 4 2 2 2 4 2 5" xfId="17317"/>
    <cellStyle name="40% - Accent4 4 2 2 2 4 2 6" xfId="17318"/>
    <cellStyle name="40% - Accent4 4 2 2 2 4 3" xfId="17319"/>
    <cellStyle name="40% - Accent4 4 2 2 2 4 3 2" xfId="17320"/>
    <cellStyle name="40% - Accent4 4 2 2 2 4 3 2 2" xfId="17321"/>
    <cellStyle name="40% - Accent4 4 2 2 2 4 3 2 3" xfId="17322"/>
    <cellStyle name="40% - Accent4 4 2 2 2 4 3 3" xfId="17323"/>
    <cellStyle name="40% - Accent4 4 2 2 2 4 3 3 2" xfId="17324"/>
    <cellStyle name="40% - Accent4 4 2 2 2 4 3 3 3" xfId="17325"/>
    <cellStyle name="40% - Accent4 4 2 2 2 4 3 4" xfId="17326"/>
    <cellStyle name="40% - Accent4 4 2 2 2 4 3 4 2" xfId="17327"/>
    <cellStyle name="40% - Accent4 4 2 2 2 4 3 5" xfId="17328"/>
    <cellStyle name="40% - Accent4 4 2 2 2 4 3 6" xfId="17329"/>
    <cellStyle name="40% - Accent4 4 2 2 2 4 4" xfId="17330"/>
    <cellStyle name="40% - Accent4 4 2 2 2 4 4 2" xfId="17331"/>
    <cellStyle name="40% - Accent4 4 2 2 2 4 4 2 2" xfId="17332"/>
    <cellStyle name="40% - Accent4 4 2 2 2 4 4 2 3" xfId="17333"/>
    <cellStyle name="40% - Accent4 4 2 2 2 4 4 3" xfId="17334"/>
    <cellStyle name="40% - Accent4 4 2 2 2 4 4 3 2" xfId="17335"/>
    <cellStyle name="40% - Accent4 4 2 2 2 4 4 4" xfId="17336"/>
    <cellStyle name="40% - Accent4 4 2 2 2 4 4 5" xfId="17337"/>
    <cellStyle name="40% - Accent4 4 2 2 2 4 5" xfId="17338"/>
    <cellStyle name="40% - Accent4 4 2 2 2 4 5 2" xfId="17339"/>
    <cellStyle name="40% - Accent4 4 2 2 2 4 5 3" xfId="17340"/>
    <cellStyle name="40% - Accent4 4 2 2 2 4 6" xfId="17341"/>
    <cellStyle name="40% - Accent4 4 2 2 2 4 6 2" xfId="17342"/>
    <cellStyle name="40% - Accent4 4 2 2 2 4 6 3" xfId="17343"/>
    <cellStyle name="40% - Accent4 4 2 2 2 4 7" xfId="17344"/>
    <cellStyle name="40% - Accent4 4 2 2 2 4 7 2" xfId="17345"/>
    <cellStyle name="40% - Accent4 4 2 2 2 4 8" xfId="17346"/>
    <cellStyle name="40% - Accent4 4 2 2 2 4 9" xfId="17347"/>
    <cellStyle name="40% - Accent4 4 2 2 2 5" xfId="17348"/>
    <cellStyle name="40% - Accent4 4 2 2 2 5 2" xfId="17349"/>
    <cellStyle name="40% - Accent4 4 2 2 2 5 2 2" xfId="17350"/>
    <cellStyle name="40% - Accent4 4 2 2 2 5 2 3" xfId="17351"/>
    <cellStyle name="40% - Accent4 4 2 2 2 5 3" xfId="17352"/>
    <cellStyle name="40% - Accent4 4 2 2 2 5 3 2" xfId="17353"/>
    <cellStyle name="40% - Accent4 4 2 2 2 5 3 3" xfId="17354"/>
    <cellStyle name="40% - Accent4 4 2 2 2 5 4" xfId="17355"/>
    <cellStyle name="40% - Accent4 4 2 2 2 5 4 2" xfId="17356"/>
    <cellStyle name="40% - Accent4 4 2 2 2 5 5" xfId="17357"/>
    <cellStyle name="40% - Accent4 4 2 2 2 5 6" xfId="17358"/>
    <cellStyle name="40% - Accent4 4 2 2 2 6" xfId="17359"/>
    <cellStyle name="40% - Accent4 4 2 2 2 6 2" xfId="17360"/>
    <cellStyle name="40% - Accent4 4 2 2 2 6 2 2" xfId="17361"/>
    <cellStyle name="40% - Accent4 4 2 2 2 6 2 3" xfId="17362"/>
    <cellStyle name="40% - Accent4 4 2 2 2 6 3" xfId="17363"/>
    <cellStyle name="40% - Accent4 4 2 2 2 6 3 2" xfId="17364"/>
    <cellStyle name="40% - Accent4 4 2 2 2 6 3 3" xfId="17365"/>
    <cellStyle name="40% - Accent4 4 2 2 2 6 4" xfId="17366"/>
    <cellStyle name="40% - Accent4 4 2 2 2 6 4 2" xfId="17367"/>
    <cellStyle name="40% - Accent4 4 2 2 2 6 5" xfId="17368"/>
    <cellStyle name="40% - Accent4 4 2 2 2 6 6" xfId="17369"/>
    <cellStyle name="40% - Accent4 4 2 2 2 7" xfId="17370"/>
    <cellStyle name="40% - Accent4 4 2 2 2 7 2" xfId="17371"/>
    <cellStyle name="40% - Accent4 4 2 2 2 7 2 2" xfId="17372"/>
    <cellStyle name="40% - Accent4 4 2 2 2 7 2 3" xfId="17373"/>
    <cellStyle name="40% - Accent4 4 2 2 2 7 3" xfId="17374"/>
    <cellStyle name="40% - Accent4 4 2 2 2 7 3 2" xfId="17375"/>
    <cellStyle name="40% - Accent4 4 2 2 2 7 4" xfId="17376"/>
    <cellStyle name="40% - Accent4 4 2 2 2 7 5" xfId="17377"/>
    <cellStyle name="40% - Accent4 4 2 2 2 8" xfId="17378"/>
    <cellStyle name="40% - Accent4 4 2 2 2 8 2" xfId="17379"/>
    <cellStyle name="40% - Accent4 4 2 2 2 8 3" xfId="17380"/>
    <cellStyle name="40% - Accent4 4 2 2 2 9" xfId="17381"/>
    <cellStyle name="40% - Accent4 4 2 2 2 9 2" xfId="17382"/>
    <cellStyle name="40% - Accent4 4 2 2 2 9 3" xfId="17383"/>
    <cellStyle name="40% - Accent4 4 2 2 3" xfId="17384"/>
    <cellStyle name="40% - Accent4 4 2 2 3 10" xfId="17385"/>
    <cellStyle name="40% - Accent4 4 2 2 3 2" xfId="17386"/>
    <cellStyle name="40% - Accent4 4 2 2 3 2 2" xfId="17387"/>
    <cellStyle name="40% - Accent4 4 2 2 3 2 2 2" xfId="17388"/>
    <cellStyle name="40% - Accent4 4 2 2 3 2 2 2 2" xfId="17389"/>
    <cellStyle name="40% - Accent4 4 2 2 3 2 2 2 3" xfId="17390"/>
    <cellStyle name="40% - Accent4 4 2 2 3 2 2 3" xfId="17391"/>
    <cellStyle name="40% - Accent4 4 2 2 3 2 2 3 2" xfId="17392"/>
    <cellStyle name="40% - Accent4 4 2 2 3 2 2 3 3" xfId="17393"/>
    <cellStyle name="40% - Accent4 4 2 2 3 2 2 4" xfId="17394"/>
    <cellStyle name="40% - Accent4 4 2 2 3 2 2 4 2" xfId="17395"/>
    <cellStyle name="40% - Accent4 4 2 2 3 2 2 5" xfId="17396"/>
    <cellStyle name="40% - Accent4 4 2 2 3 2 2 6" xfId="17397"/>
    <cellStyle name="40% - Accent4 4 2 2 3 2 3" xfId="17398"/>
    <cellStyle name="40% - Accent4 4 2 2 3 2 3 2" xfId="17399"/>
    <cellStyle name="40% - Accent4 4 2 2 3 2 3 2 2" xfId="17400"/>
    <cellStyle name="40% - Accent4 4 2 2 3 2 3 2 3" xfId="17401"/>
    <cellStyle name="40% - Accent4 4 2 2 3 2 3 3" xfId="17402"/>
    <cellStyle name="40% - Accent4 4 2 2 3 2 3 3 2" xfId="17403"/>
    <cellStyle name="40% - Accent4 4 2 2 3 2 3 3 3" xfId="17404"/>
    <cellStyle name="40% - Accent4 4 2 2 3 2 3 4" xfId="17405"/>
    <cellStyle name="40% - Accent4 4 2 2 3 2 3 4 2" xfId="17406"/>
    <cellStyle name="40% - Accent4 4 2 2 3 2 3 5" xfId="17407"/>
    <cellStyle name="40% - Accent4 4 2 2 3 2 3 6" xfId="17408"/>
    <cellStyle name="40% - Accent4 4 2 2 3 2 4" xfId="17409"/>
    <cellStyle name="40% - Accent4 4 2 2 3 2 4 2" xfId="17410"/>
    <cellStyle name="40% - Accent4 4 2 2 3 2 4 2 2" xfId="17411"/>
    <cellStyle name="40% - Accent4 4 2 2 3 2 4 2 3" xfId="17412"/>
    <cellStyle name="40% - Accent4 4 2 2 3 2 4 3" xfId="17413"/>
    <cellStyle name="40% - Accent4 4 2 2 3 2 4 3 2" xfId="17414"/>
    <cellStyle name="40% - Accent4 4 2 2 3 2 4 4" xfId="17415"/>
    <cellStyle name="40% - Accent4 4 2 2 3 2 4 5" xfId="17416"/>
    <cellStyle name="40% - Accent4 4 2 2 3 2 5" xfId="17417"/>
    <cellStyle name="40% - Accent4 4 2 2 3 2 5 2" xfId="17418"/>
    <cellStyle name="40% - Accent4 4 2 2 3 2 5 3" xfId="17419"/>
    <cellStyle name="40% - Accent4 4 2 2 3 2 6" xfId="17420"/>
    <cellStyle name="40% - Accent4 4 2 2 3 2 6 2" xfId="17421"/>
    <cellStyle name="40% - Accent4 4 2 2 3 2 6 3" xfId="17422"/>
    <cellStyle name="40% - Accent4 4 2 2 3 2 7" xfId="17423"/>
    <cellStyle name="40% - Accent4 4 2 2 3 2 7 2" xfId="17424"/>
    <cellStyle name="40% - Accent4 4 2 2 3 2 8" xfId="17425"/>
    <cellStyle name="40% - Accent4 4 2 2 3 2 9" xfId="17426"/>
    <cellStyle name="40% - Accent4 4 2 2 3 3" xfId="17427"/>
    <cellStyle name="40% - Accent4 4 2 2 3 3 2" xfId="17428"/>
    <cellStyle name="40% - Accent4 4 2 2 3 3 2 2" xfId="17429"/>
    <cellStyle name="40% - Accent4 4 2 2 3 3 2 3" xfId="17430"/>
    <cellStyle name="40% - Accent4 4 2 2 3 3 3" xfId="17431"/>
    <cellStyle name="40% - Accent4 4 2 2 3 3 3 2" xfId="17432"/>
    <cellStyle name="40% - Accent4 4 2 2 3 3 3 3" xfId="17433"/>
    <cellStyle name="40% - Accent4 4 2 2 3 3 4" xfId="17434"/>
    <cellStyle name="40% - Accent4 4 2 2 3 3 4 2" xfId="17435"/>
    <cellStyle name="40% - Accent4 4 2 2 3 3 5" xfId="17436"/>
    <cellStyle name="40% - Accent4 4 2 2 3 3 6" xfId="17437"/>
    <cellStyle name="40% - Accent4 4 2 2 3 4" xfId="17438"/>
    <cellStyle name="40% - Accent4 4 2 2 3 4 2" xfId="17439"/>
    <cellStyle name="40% - Accent4 4 2 2 3 4 2 2" xfId="17440"/>
    <cellStyle name="40% - Accent4 4 2 2 3 4 2 3" xfId="17441"/>
    <cellStyle name="40% - Accent4 4 2 2 3 4 3" xfId="17442"/>
    <cellStyle name="40% - Accent4 4 2 2 3 4 3 2" xfId="17443"/>
    <cellStyle name="40% - Accent4 4 2 2 3 4 3 3" xfId="17444"/>
    <cellStyle name="40% - Accent4 4 2 2 3 4 4" xfId="17445"/>
    <cellStyle name="40% - Accent4 4 2 2 3 4 4 2" xfId="17446"/>
    <cellStyle name="40% - Accent4 4 2 2 3 4 5" xfId="17447"/>
    <cellStyle name="40% - Accent4 4 2 2 3 4 6" xfId="17448"/>
    <cellStyle name="40% - Accent4 4 2 2 3 5" xfId="17449"/>
    <cellStyle name="40% - Accent4 4 2 2 3 5 2" xfId="17450"/>
    <cellStyle name="40% - Accent4 4 2 2 3 5 2 2" xfId="17451"/>
    <cellStyle name="40% - Accent4 4 2 2 3 5 2 3" xfId="17452"/>
    <cellStyle name="40% - Accent4 4 2 2 3 5 3" xfId="17453"/>
    <cellStyle name="40% - Accent4 4 2 2 3 5 3 2" xfId="17454"/>
    <cellStyle name="40% - Accent4 4 2 2 3 5 4" xfId="17455"/>
    <cellStyle name="40% - Accent4 4 2 2 3 5 5" xfId="17456"/>
    <cellStyle name="40% - Accent4 4 2 2 3 6" xfId="17457"/>
    <cellStyle name="40% - Accent4 4 2 2 3 6 2" xfId="17458"/>
    <cellStyle name="40% - Accent4 4 2 2 3 6 3" xfId="17459"/>
    <cellStyle name="40% - Accent4 4 2 2 3 7" xfId="17460"/>
    <cellStyle name="40% - Accent4 4 2 2 3 7 2" xfId="17461"/>
    <cellStyle name="40% - Accent4 4 2 2 3 7 3" xfId="17462"/>
    <cellStyle name="40% - Accent4 4 2 2 3 8" xfId="17463"/>
    <cellStyle name="40% - Accent4 4 2 2 3 8 2" xfId="17464"/>
    <cellStyle name="40% - Accent4 4 2 2 3 9" xfId="17465"/>
    <cellStyle name="40% - Accent4 4 2 2 4" xfId="17466"/>
    <cellStyle name="40% - Accent4 4 2 2 4 2" xfId="17467"/>
    <cellStyle name="40% - Accent4 4 2 2 4 2 2" xfId="17468"/>
    <cellStyle name="40% - Accent4 4 2 2 4 2 2 2" xfId="17469"/>
    <cellStyle name="40% - Accent4 4 2 2 4 2 2 3" xfId="17470"/>
    <cellStyle name="40% - Accent4 4 2 2 4 2 3" xfId="17471"/>
    <cellStyle name="40% - Accent4 4 2 2 4 2 3 2" xfId="17472"/>
    <cellStyle name="40% - Accent4 4 2 2 4 2 3 3" xfId="17473"/>
    <cellStyle name="40% - Accent4 4 2 2 4 2 4" xfId="17474"/>
    <cellStyle name="40% - Accent4 4 2 2 4 2 4 2" xfId="17475"/>
    <cellStyle name="40% - Accent4 4 2 2 4 2 5" xfId="17476"/>
    <cellStyle name="40% - Accent4 4 2 2 4 2 6" xfId="17477"/>
    <cellStyle name="40% - Accent4 4 2 2 4 3" xfId="17478"/>
    <cellStyle name="40% - Accent4 4 2 2 4 3 2" xfId="17479"/>
    <cellStyle name="40% - Accent4 4 2 2 4 3 2 2" xfId="17480"/>
    <cellStyle name="40% - Accent4 4 2 2 4 3 2 3" xfId="17481"/>
    <cellStyle name="40% - Accent4 4 2 2 4 3 3" xfId="17482"/>
    <cellStyle name="40% - Accent4 4 2 2 4 3 3 2" xfId="17483"/>
    <cellStyle name="40% - Accent4 4 2 2 4 3 3 3" xfId="17484"/>
    <cellStyle name="40% - Accent4 4 2 2 4 3 4" xfId="17485"/>
    <cellStyle name="40% - Accent4 4 2 2 4 3 4 2" xfId="17486"/>
    <cellStyle name="40% - Accent4 4 2 2 4 3 5" xfId="17487"/>
    <cellStyle name="40% - Accent4 4 2 2 4 3 6" xfId="17488"/>
    <cellStyle name="40% - Accent4 4 2 2 4 4" xfId="17489"/>
    <cellStyle name="40% - Accent4 4 2 2 4 4 2" xfId="17490"/>
    <cellStyle name="40% - Accent4 4 2 2 4 4 2 2" xfId="17491"/>
    <cellStyle name="40% - Accent4 4 2 2 4 4 2 3" xfId="17492"/>
    <cellStyle name="40% - Accent4 4 2 2 4 4 3" xfId="17493"/>
    <cellStyle name="40% - Accent4 4 2 2 4 4 3 2" xfId="17494"/>
    <cellStyle name="40% - Accent4 4 2 2 4 4 4" xfId="17495"/>
    <cellStyle name="40% - Accent4 4 2 2 4 4 5" xfId="17496"/>
    <cellStyle name="40% - Accent4 4 2 2 4 5" xfId="17497"/>
    <cellStyle name="40% - Accent4 4 2 2 4 5 2" xfId="17498"/>
    <cellStyle name="40% - Accent4 4 2 2 4 5 3" xfId="17499"/>
    <cellStyle name="40% - Accent4 4 2 2 4 6" xfId="17500"/>
    <cellStyle name="40% - Accent4 4 2 2 4 6 2" xfId="17501"/>
    <cellStyle name="40% - Accent4 4 2 2 4 6 3" xfId="17502"/>
    <cellStyle name="40% - Accent4 4 2 2 4 7" xfId="17503"/>
    <cellStyle name="40% - Accent4 4 2 2 4 7 2" xfId="17504"/>
    <cellStyle name="40% - Accent4 4 2 2 4 8" xfId="17505"/>
    <cellStyle name="40% - Accent4 4 2 2 4 9" xfId="17506"/>
    <cellStyle name="40% - Accent4 4 2 2 5" xfId="17507"/>
    <cellStyle name="40% - Accent4 4 2 2 5 2" xfId="17508"/>
    <cellStyle name="40% - Accent4 4 2 2 5 2 2" xfId="17509"/>
    <cellStyle name="40% - Accent4 4 2 2 5 2 2 2" xfId="17510"/>
    <cellStyle name="40% - Accent4 4 2 2 5 2 2 3" xfId="17511"/>
    <cellStyle name="40% - Accent4 4 2 2 5 2 3" xfId="17512"/>
    <cellStyle name="40% - Accent4 4 2 2 5 2 3 2" xfId="17513"/>
    <cellStyle name="40% - Accent4 4 2 2 5 2 3 3" xfId="17514"/>
    <cellStyle name="40% - Accent4 4 2 2 5 2 4" xfId="17515"/>
    <cellStyle name="40% - Accent4 4 2 2 5 2 4 2" xfId="17516"/>
    <cellStyle name="40% - Accent4 4 2 2 5 2 5" xfId="17517"/>
    <cellStyle name="40% - Accent4 4 2 2 5 2 6" xfId="17518"/>
    <cellStyle name="40% - Accent4 4 2 2 5 3" xfId="17519"/>
    <cellStyle name="40% - Accent4 4 2 2 5 3 2" xfId="17520"/>
    <cellStyle name="40% - Accent4 4 2 2 5 3 2 2" xfId="17521"/>
    <cellStyle name="40% - Accent4 4 2 2 5 3 2 3" xfId="17522"/>
    <cellStyle name="40% - Accent4 4 2 2 5 3 3" xfId="17523"/>
    <cellStyle name="40% - Accent4 4 2 2 5 3 3 2" xfId="17524"/>
    <cellStyle name="40% - Accent4 4 2 2 5 3 3 3" xfId="17525"/>
    <cellStyle name="40% - Accent4 4 2 2 5 3 4" xfId="17526"/>
    <cellStyle name="40% - Accent4 4 2 2 5 3 4 2" xfId="17527"/>
    <cellStyle name="40% - Accent4 4 2 2 5 3 5" xfId="17528"/>
    <cellStyle name="40% - Accent4 4 2 2 5 3 6" xfId="17529"/>
    <cellStyle name="40% - Accent4 4 2 2 5 4" xfId="17530"/>
    <cellStyle name="40% - Accent4 4 2 2 5 4 2" xfId="17531"/>
    <cellStyle name="40% - Accent4 4 2 2 5 4 2 2" xfId="17532"/>
    <cellStyle name="40% - Accent4 4 2 2 5 4 2 3" xfId="17533"/>
    <cellStyle name="40% - Accent4 4 2 2 5 4 3" xfId="17534"/>
    <cellStyle name="40% - Accent4 4 2 2 5 4 3 2" xfId="17535"/>
    <cellStyle name="40% - Accent4 4 2 2 5 4 4" xfId="17536"/>
    <cellStyle name="40% - Accent4 4 2 2 5 4 5" xfId="17537"/>
    <cellStyle name="40% - Accent4 4 2 2 5 5" xfId="17538"/>
    <cellStyle name="40% - Accent4 4 2 2 5 5 2" xfId="17539"/>
    <cellStyle name="40% - Accent4 4 2 2 5 5 3" xfId="17540"/>
    <cellStyle name="40% - Accent4 4 2 2 5 6" xfId="17541"/>
    <cellStyle name="40% - Accent4 4 2 2 5 6 2" xfId="17542"/>
    <cellStyle name="40% - Accent4 4 2 2 5 6 3" xfId="17543"/>
    <cellStyle name="40% - Accent4 4 2 2 5 7" xfId="17544"/>
    <cellStyle name="40% - Accent4 4 2 2 5 7 2" xfId="17545"/>
    <cellStyle name="40% - Accent4 4 2 2 5 8" xfId="17546"/>
    <cellStyle name="40% - Accent4 4 2 2 5 9" xfId="17547"/>
    <cellStyle name="40% - Accent4 4 2 2 6" xfId="17548"/>
    <cellStyle name="40% - Accent4 4 2 2 6 2" xfId="17549"/>
    <cellStyle name="40% - Accent4 4 2 2 6 2 2" xfId="17550"/>
    <cellStyle name="40% - Accent4 4 2 2 6 2 3" xfId="17551"/>
    <cellStyle name="40% - Accent4 4 2 2 6 3" xfId="17552"/>
    <cellStyle name="40% - Accent4 4 2 2 6 3 2" xfId="17553"/>
    <cellStyle name="40% - Accent4 4 2 2 6 3 3" xfId="17554"/>
    <cellStyle name="40% - Accent4 4 2 2 6 4" xfId="17555"/>
    <cellStyle name="40% - Accent4 4 2 2 6 4 2" xfId="17556"/>
    <cellStyle name="40% - Accent4 4 2 2 6 5" xfId="17557"/>
    <cellStyle name="40% - Accent4 4 2 2 6 6" xfId="17558"/>
    <cellStyle name="40% - Accent4 4 2 2 7" xfId="17559"/>
    <cellStyle name="40% - Accent4 4 2 2 7 2" xfId="17560"/>
    <cellStyle name="40% - Accent4 4 2 2 7 2 2" xfId="17561"/>
    <cellStyle name="40% - Accent4 4 2 2 7 2 3" xfId="17562"/>
    <cellStyle name="40% - Accent4 4 2 2 7 3" xfId="17563"/>
    <cellStyle name="40% - Accent4 4 2 2 7 3 2" xfId="17564"/>
    <cellStyle name="40% - Accent4 4 2 2 7 3 3" xfId="17565"/>
    <cellStyle name="40% - Accent4 4 2 2 7 4" xfId="17566"/>
    <cellStyle name="40% - Accent4 4 2 2 7 4 2" xfId="17567"/>
    <cellStyle name="40% - Accent4 4 2 2 7 5" xfId="17568"/>
    <cellStyle name="40% - Accent4 4 2 2 7 6" xfId="17569"/>
    <cellStyle name="40% - Accent4 4 2 2 8" xfId="17570"/>
    <cellStyle name="40% - Accent4 4 2 2 8 2" xfId="17571"/>
    <cellStyle name="40% - Accent4 4 2 2 8 2 2" xfId="17572"/>
    <cellStyle name="40% - Accent4 4 2 2 8 2 3" xfId="17573"/>
    <cellStyle name="40% - Accent4 4 2 2 8 3" xfId="17574"/>
    <cellStyle name="40% - Accent4 4 2 2 8 3 2" xfId="17575"/>
    <cellStyle name="40% - Accent4 4 2 2 8 4" xfId="17576"/>
    <cellStyle name="40% - Accent4 4 2 2 8 5" xfId="17577"/>
    <cellStyle name="40% - Accent4 4 2 2 9" xfId="17578"/>
    <cellStyle name="40% - Accent4 4 2 2 9 2" xfId="17579"/>
    <cellStyle name="40% - Accent4 4 2 2 9 3" xfId="17580"/>
    <cellStyle name="40% - Accent4 4 2 3" xfId="17581"/>
    <cellStyle name="40% - Accent4 4 2 3 10" xfId="17582"/>
    <cellStyle name="40% - Accent4 4 2 3 10 2" xfId="17583"/>
    <cellStyle name="40% - Accent4 4 2 3 11" xfId="17584"/>
    <cellStyle name="40% - Accent4 4 2 3 12" xfId="17585"/>
    <cellStyle name="40% - Accent4 4 2 3 2" xfId="17586"/>
    <cellStyle name="40% - Accent4 4 2 3 2 10" xfId="17587"/>
    <cellStyle name="40% - Accent4 4 2 3 2 2" xfId="17588"/>
    <cellStyle name="40% - Accent4 4 2 3 2 2 2" xfId="17589"/>
    <cellStyle name="40% - Accent4 4 2 3 2 2 2 2" xfId="17590"/>
    <cellStyle name="40% - Accent4 4 2 3 2 2 2 2 2" xfId="17591"/>
    <cellStyle name="40% - Accent4 4 2 3 2 2 2 2 3" xfId="17592"/>
    <cellStyle name="40% - Accent4 4 2 3 2 2 2 3" xfId="17593"/>
    <cellStyle name="40% - Accent4 4 2 3 2 2 2 3 2" xfId="17594"/>
    <cellStyle name="40% - Accent4 4 2 3 2 2 2 3 3" xfId="17595"/>
    <cellStyle name="40% - Accent4 4 2 3 2 2 2 4" xfId="17596"/>
    <cellStyle name="40% - Accent4 4 2 3 2 2 2 4 2" xfId="17597"/>
    <cellStyle name="40% - Accent4 4 2 3 2 2 2 5" xfId="17598"/>
    <cellStyle name="40% - Accent4 4 2 3 2 2 2 6" xfId="17599"/>
    <cellStyle name="40% - Accent4 4 2 3 2 2 3" xfId="17600"/>
    <cellStyle name="40% - Accent4 4 2 3 2 2 3 2" xfId="17601"/>
    <cellStyle name="40% - Accent4 4 2 3 2 2 3 2 2" xfId="17602"/>
    <cellStyle name="40% - Accent4 4 2 3 2 2 3 2 3" xfId="17603"/>
    <cellStyle name="40% - Accent4 4 2 3 2 2 3 3" xfId="17604"/>
    <cellStyle name="40% - Accent4 4 2 3 2 2 3 3 2" xfId="17605"/>
    <cellStyle name="40% - Accent4 4 2 3 2 2 3 3 3" xfId="17606"/>
    <cellStyle name="40% - Accent4 4 2 3 2 2 3 4" xfId="17607"/>
    <cellStyle name="40% - Accent4 4 2 3 2 2 3 4 2" xfId="17608"/>
    <cellStyle name="40% - Accent4 4 2 3 2 2 3 5" xfId="17609"/>
    <cellStyle name="40% - Accent4 4 2 3 2 2 3 6" xfId="17610"/>
    <cellStyle name="40% - Accent4 4 2 3 2 2 4" xfId="17611"/>
    <cellStyle name="40% - Accent4 4 2 3 2 2 4 2" xfId="17612"/>
    <cellStyle name="40% - Accent4 4 2 3 2 2 4 2 2" xfId="17613"/>
    <cellStyle name="40% - Accent4 4 2 3 2 2 4 2 3" xfId="17614"/>
    <cellStyle name="40% - Accent4 4 2 3 2 2 4 3" xfId="17615"/>
    <cellStyle name="40% - Accent4 4 2 3 2 2 4 3 2" xfId="17616"/>
    <cellStyle name="40% - Accent4 4 2 3 2 2 4 4" xfId="17617"/>
    <cellStyle name="40% - Accent4 4 2 3 2 2 4 5" xfId="17618"/>
    <cellStyle name="40% - Accent4 4 2 3 2 2 5" xfId="17619"/>
    <cellStyle name="40% - Accent4 4 2 3 2 2 5 2" xfId="17620"/>
    <cellStyle name="40% - Accent4 4 2 3 2 2 5 3" xfId="17621"/>
    <cellStyle name="40% - Accent4 4 2 3 2 2 6" xfId="17622"/>
    <cellStyle name="40% - Accent4 4 2 3 2 2 6 2" xfId="17623"/>
    <cellStyle name="40% - Accent4 4 2 3 2 2 6 3" xfId="17624"/>
    <cellStyle name="40% - Accent4 4 2 3 2 2 7" xfId="17625"/>
    <cellStyle name="40% - Accent4 4 2 3 2 2 7 2" xfId="17626"/>
    <cellStyle name="40% - Accent4 4 2 3 2 2 8" xfId="17627"/>
    <cellStyle name="40% - Accent4 4 2 3 2 2 9" xfId="17628"/>
    <cellStyle name="40% - Accent4 4 2 3 2 3" xfId="17629"/>
    <cellStyle name="40% - Accent4 4 2 3 2 3 2" xfId="17630"/>
    <cellStyle name="40% - Accent4 4 2 3 2 3 2 2" xfId="17631"/>
    <cellStyle name="40% - Accent4 4 2 3 2 3 2 3" xfId="17632"/>
    <cellStyle name="40% - Accent4 4 2 3 2 3 3" xfId="17633"/>
    <cellStyle name="40% - Accent4 4 2 3 2 3 3 2" xfId="17634"/>
    <cellStyle name="40% - Accent4 4 2 3 2 3 3 3" xfId="17635"/>
    <cellStyle name="40% - Accent4 4 2 3 2 3 4" xfId="17636"/>
    <cellStyle name="40% - Accent4 4 2 3 2 3 4 2" xfId="17637"/>
    <cellStyle name="40% - Accent4 4 2 3 2 3 5" xfId="17638"/>
    <cellStyle name="40% - Accent4 4 2 3 2 3 6" xfId="17639"/>
    <cellStyle name="40% - Accent4 4 2 3 2 4" xfId="17640"/>
    <cellStyle name="40% - Accent4 4 2 3 2 4 2" xfId="17641"/>
    <cellStyle name="40% - Accent4 4 2 3 2 4 2 2" xfId="17642"/>
    <cellStyle name="40% - Accent4 4 2 3 2 4 2 3" xfId="17643"/>
    <cellStyle name="40% - Accent4 4 2 3 2 4 3" xfId="17644"/>
    <cellStyle name="40% - Accent4 4 2 3 2 4 3 2" xfId="17645"/>
    <cellStyle name="40% - Accent4 4 2 3 2 4 3 3" xfId="17646"/>
    <cellStyle name="40% - Accent4 4 2 3 2 4 4" xfId="17647"/>
    <cellStyle name="40% - Accent4 4 2 3 2 4 4 2" xfId="17648"/>
    <cellStyle name="40% - Accent4 4 2 3 2 4 5" xfId="17649"/>
    <cellStyle name="40% - Accent4 4 2 3 2 4 6" xfId="17650"/>
    <cellStyle name="40% - Accent4 4 2 3 2 5" xfId="17651"/>
    <cellStyle name="40% - Accent4 4 2 3 2 5 2" xfId="17652"/>
    <cellStyle name="40% - Accent4 4 2 3 2 5 2 2" xfId="17653"/>
    <cellStyle name="40% - Accent4 4 2 3 2 5 2 3" xfId="17654"/>
    <cellStyle name="40% - Accent4 4 2 3 2 5 3" xfId="17655"/>
    <cellStyle name="40% - Accent4 4 2 3 2 5 3 2" xfId="17656"/>
    <cellStyle name="40% - Accent4 4 2 3 2 5 4" xfId="17657"/>
    <cellStyle name="40% - Accent4 4 2 3 2 5 5" xfId="17658"/>
    <cellStyle name="40% - Accent4 4 2 3 2 6" xfId="17659"/>
    <cellStyle name="40% - Accent4 4 2 3 2 6 2" xfId="17660"/>
    <cellStyle name="40% - Accent4 4 2 3 2 6 3" xfId="17661"/>
    <cellStyle name="40% - Accent4 4 2 3 2 7" xfId="17662"/>
    <cellStyle name="40% - Accent4 4 2 3 2 7 2" xfId="17663"/>
    <cellStyle name="40% - Accent4 4 2 3 2 7 3" xfId="17664"/>
    <cellStyle name="40% - Accent4 4 2 3 2 8" xfId="17665"/>
    <cellStyle name="40% - Accent4 4 2 3 2 8 2" xfId="17666"/>
    <cellStyle name="40% - Accent4 4 2 3 2 9" xfId="17667"/>
    <cellStyle name="40% - Accent4 4 2 3 3" xfId="17668"/>
    <cellStyle name="40% - Accent4 4 2 3 3 2" xfId="17669"/>
    <cellStyle name="40% - Accent4 4 2 3 3 2 2" xfId="17670"/>
    <cellStyle name="40% - Accent4 4 2 3 3 2 2 2" xfId="17671"/>
    <cellStyle name="40% - Accent4 4 2 3 3 2 2 3" xfId="17672"/>
    <cellStyle name="40% - Accent4 4 2 3 3 2 3" xfId="17673"/>
    <cellStyle name="40% - Accent4 4 2 3 3 2 3 2" xfId="17674"/>
    <cellStyle name="40% - Accent4 4 2 3 3 2 3 3" xfId="17675"/>
    <cellStyle name="40% - Accent4 4 2 3 3 2 4" xfId="17676"/>
    <cellStyle name="40% - Accent4 4 2 3 3 2 4 2" xfId="17677"/>
    <cellStyle name="40% - Accent4 4 2 3 3 2 5" xfId="17678"/>
    <cellStyle name="40% - Accent4 4 2 3 3 2 6" xfId="17679"/>
    <cellStyle name="40% - Accent4 4 2 3 3 3" xfId="17680"/>
    <cellStyle name="40% - Accent4 4 2 3 3 3 2" xfId="17681"/>
    <cellStyle name="40% - Accent4 4 2 3 3 3 2 2" xfId="17682"/>
    <cellStyle name="40% - Accent4 4 2 3 3 3 2 3" xfId="17683"/>
    <cellStyle name="40% - Accent4 4 2 3 3 3 3" xfId="17684"/>
    <cellStyle name="40% - Accent4 4 2 3 3 3 3 2" xfId="17685"/>
    <cellStyle name="40% - Accent4 4 2 3 3 3 3 3" xfId="17686"/>
    <cellStyle name="40% - Accent4 4 2 3 3 3 4" xfId="17687"/>
    <cellStyle name="40% - Accent4 4 2 3 3 3 4 2" xfId="17688"/>
    <cellStyle name="40% - Accent4 4 2 3 3 3 5" xfId="17689"/>
    <cellStyle name="40% - Accent4 4 2 3 3 3 6" xfId="17690"/>
    <cellStyle name="40% - Accent4 4 2 3 3 4" xfId="17691"/>
    <cellStyle name="40% - Accent4 4 2 3 3 4 2" xfId="17692"/>
    <cellStyle name="40% - Accent4 4 2 3 3 4 2 2" xfId="17693"/>
    <cellStyle name="40% - Accent4 4 2 3 3 4 2 3" xfId="17694"/>
    <cellStyle name="40% - Accent4 4 2 3 3 4 3" xfId="17695"/>
    <cellStyle name="40% - Accent4 4 2 3 3 4 3 2" xfId="17696"/>
    <cellStyle name="40% - Accent4 4 2 3 3 4 4" xfId="17697"/>
    <cellStyle name="40% - Accent4 4 2 3 3 4 5" xfId="17698"/>
    <cellStyle name="40% - Accent4 4 2 3 3 5" xfId="17699"/>
    <cellStyle name="40% - Accent4 4 2 3 3 5 2" xfId="17700"/>
    <cellStyle name="40% - Accent4 4 2 3 3 5 3" xfId="17701"/>
    <cellStyle name="40% - Accent4 4 2 3 3 6" xfId="17702"/>
    <cellStyle name="40% - Accent4 4 2 3 3 6 2" xfId="17703"/>
    <cellStyle name="40% - Accent4 4 2 3 3 6 3" xfId="17704"/>
    <cellStyle name="40% - Accent4 4 2 3 3 7" xfId="17705"/>
    <cellStyle name="40% - Accent4 4 2 3 3 7 2" xfId="17706"/>
    <cellStyle name="40% - Accent4 4 2 3 3 8" xfId="17707"/>
    <cellStyle name="40% - Accent4 4 2 3 3 9" xfId="17708"/>
    <cellStyle name="40% - Accent4 4 2 3 4" xfId="17709"/>
    <cellStyle name="40% - Accent4 4 2 3 4 2" xfId="17710"/>
    <cellStyle name="40% - Accent4 4 2 3 4 2 2" xfId="17711"/>
    <cellStyle name="40% - Accent4 4 2 3 4 2 2 2" xfId="17712"/>
    <cellStyle name="40% - Accent4 4 2 3 4 2 2 3" xfId="17713"/>
    <cellStyle name="40% - Accent4 4 2 3 4 2 3" xfId="17714"/>
    <cellStyle name="40% - Accent4 4 2 3 4 2 3 2" xfId="17715"/>
    <cellStyle name="40% - Accent4 4 2 3 4 2 3 3" xfId="17716"/>
    <cellStyle name="40% - Accent4 4 2 3 4 2 4" xfId="17717"/>
    <cellStyle name="40% - Accent4 4 2 3 4 2 4 2" xfId="17718"/>
    <cellStyle name="40% - Accent4 4 2 3 4 2 5" xfId="17719"/>
    <cellStyle name="40% - Accent4 4 2 3 4 2 6" xfId="17720"/>
    <cellStyle name="40% - Accent4 4 2 3 4 3" xfId="17721"/>
    <cellStyle name="40% - Accent4 4 2 3 4 3 2" xfId="17722"/>
    <cellStyle name="40% - Accent4 4 2 3 4 3 2 2" xfId="17723"/>
    <cellStyle name="40% - Accent4 4 2 3 4 3 2 3" xfId="17724"/>
    <cellStyle name="40% - Accent4 4 2 3 4 3 3" xfId="17725"/>
    <cellStyle name="40% - Accent4 4 2 3 4 3 3 2" xfId="17726"/>
    <cellStyle name="40% - Accent4 4 2 3 4 3 3 3" xfId="17727"/>
    <cellStyle name="40% - Accent4 4 2 3 4 3 4" xfId="17728"/>
    <cellStyle name="40% - Accent4 4 2 3 4 3 4 2" xfId="17729"/>
    <cellStyle name="40% - Accent4 4 2 3 4 3 5" xfId="17730"/>
    <cellStyle name="40% - Accent4 4 2 3 4 3 6" xfId="17731"/>
    <cellStyle name="40% - Accent4 4 2 3 4 4" xfId="17732"/>
    <cellStyle name="40% - Accent4 4 2 3 4 4 2" xfId="17733"/>
    <cellStyle name="40% - Accent4 4 2 3 4 4 2 2" xfId="17734"/>
    <cellStyle name="40% - Accent4 4 2 3 4 4 2 3" xfId="17735"/>
    <cellStyle name="40% - Accent4 4 2 3 4 4 3" xfId="17736"/>
    <cellStyle name="40% - Accent4 4 2 3 4 4 3 2" xfId="17737"/>
    <cellStyle name="40% - Accent4 4 2 3 4 4 4" xfId="17738"/>
    <cellStyle name="40% - Accent4 4 2 3 4 4 5" xfId="17739"/>
    <cellStyle name="40% - Accent4 4 2 3 4 5" xfId="17740"/>
    <cellStyle name="40% - Accent4 4 2 3 4 5 2" xfId="17741"/>
    <cellStyle name="40% - Accent4 4 2 3 4 5 3" xfId="17742"/>
    <cellStyle name="40% - Accent4 4 2 3 4 6" xfId="17743"/>
    <cellStyle name="40% - Accent4 4 2 3 4 6 2" xfId="17744"/>
    <cellStyle name="40% - Accent4 4 2 3 4 6 3" xfId="17745"/>
    <cellStyle name="40% - Accent4 4 2 3 4 7" xfId="17746"/>
    <cellStyle name="40% - Accent4 4 2 3 4 7 2" xfId="17747"/>
    <cellStyle name="40% - Accent4 4 2 3 4 8" xfId="17748"/>
    <cellStyle name="40% - Accent4 4 2 3 4 9" xfId="17749"/>
    <cellStyle name="40% - Accent4 4 2 3 5" xfId="17750"/>
    <cellStyle name="40% - Accent4 4 2 3 5 2" xfId="17751"/>
    <cellStyle name="40% - Accent4 4 2 3 5 2 2" xfId="17752"/>
    <cellStyle name="40% - Accent4 4 2 3 5 2 3" xfId="17753"/>
    <cellStyle name="40% - Accent4 4 2 3 5 3" xfId="17754"/>
    <cellStyle name="40% - Accent4 4 2 3 5 3 2" xfId="17755"/>
    <cellStyle name="40% - Accent4 4 2 3 5 3 3" xfId="17756"/>
    <cellStyle name="40% - Accent4 4 2 3 5 4" xfId="17757"/>
    <cellStyle name="40% - Accent4 4 2 3 5 4 2" xfId="17758"/>
    <cellStyle name="40% - Accent4 4 2 3 5 5" xfId="17759"/>
    <cellStyle name="40% - Accent4 4 2 3 5 6" xfId="17760"/>
    <cellStyle name="40% - Accent4 4 2 3 6" xfId="17761"/>
    <cellStyle name="40% - Accent4 4 2 3 6 2" xfId="17762"/>
    <cellStyle name="40% - Accent4 4 2 3 6 2 2" xfId="17763"/>
    <cellStyle name="40% - Accent4 4 2 3 6 2 3" xfId="17764"/>
    <cellStyle name="40% - Accent4 4 2 3 6 3" xfId="17765"/>
    <cellStyle name="40% - Accent4 4 2 3 6 3 2" xfId="17766"/>
    <cellStyle name="40% - Accent4 4 2 3 6 3 3" xfId="17767"/>
    <cellStyle name="40% - Accent4 4 2 3 6 4" xfId="17768"/>
    <cellStyle name="40% - Accent4 4 2 3 6 4 2" xfId="17769"/>
    <cellStyle name="40% - Accent4 4 2 3 6 5" xfId="17770"/>
    <cellStyle name="40% - Accent4 4 2 3 6 6" xfId="17771"/>
    <cellStyle name="40% - Accent4 4 2 3 7" xfId="17772"/>
    <cellStyle name="40% - Accent4 4 2 3 7 2" xfId="17773"/>
    <cellStyle name="40% - Accent4 4 2 3 7 2 2" xfId="17774"/>
    <cellStyle name="40% - Accent4 4 2 3 7 2 3" xfId="17775"/>
    <cellStyle name="40% - Accent4 4 2 3 7 3" xfId="17776"/>
    <cellStyle name="40% - Accent4 4 2 3 7 3 2" xfId="17777"/>
    <cellStyle name="40% - Accent4 4 2 3 7 4" xfId="17778"/>
    <cellStyle name="40% - Accent4 4 2 3 7 5" xfId="17779"/>
    <cellStyle name="40% - Accent4 4 2 3 8" xfId="17780"/>
    <cellStyle name="40% - Accent4 4 2 3 8 2" xfId="17781"/>
    <cellStyle name="40% - Accent4 4 2 3 8 3" xfId="17782"/>
    <cellStyle name="40% - Accent4 4 2 3 9" xfId="17783"/>
    <cellStyle name="40% - Accent4 4 2 3 9 2" xfId="17784"/>
    <cellStyle name="40% - Accent4 4 2 3 9 3" xfId="17785"/>
    <cellStyle name="40% - Accent4 4 2 4" xfId="17786"/>
    <cellStyle name="40% - Accent4 4 2 4 10" xfId="17787"/>
    <cellStyle name="40% - Accent4 4 2 4 2" xfId="17788"/>
    <cellStyle name="40% - Accent4 4 2 4 2 2" xfId="17789"/>
    <cellStyle name="40% - Accent4 4 2 4 2 2 2" xfId="17790"/>
    <cellStyle name="40% - Accent4 4 2 4 2 2 2 2" xfId="17791"/>
    <cellStyle name="40% - Accent4 4 2 4 2 2 2 3" xfId="17792"/>
    <cellStyle name="40% - Accent4 4 2 4 2 2 3" xfId="17793"/>
    <cellStyle name="40% - Accent4 4 2 4 2 2 3 2" xfId="17794"/>
    <cellStyle name="40% - Accent4 4 2 4 2 2 3 3" xfId="17795"/>
    <cellStyle name="40% - Accent4 4 2 4 2 2 4" xfId="17796"/>
    <cellStyle name="40% - Accent4 4 2 4 2 2 4 2" xfId="17797"/>
    <cellStyle name="40% - Accent4 4 2 4 2 2 5" xfId="17798"/>
    <cellStyle name="40% - Accent4 4 2 4 2 2 6" xfId="17799"/>
    <cellStyle name="40% - Accent4 4 2 4 2 3" xfId="17800"/>
    <cellStyle name="40% - Accent4 4 2 4 2 3 2" xfId="17801"/>
    <cellStyle name="40% - Accent4 4 2 4 2 3 2 2" xfId="17802"/>
    <cellStyle name="40% - Accent4 4 2 4 2 3 2 3" xfId="17803"/>
    <cellStyle name="40% - Accent4 4 2 4 2 3 3" xfId="17804"/>
    <cellStyle name="40% - Accent4 4 2 4 2 3 3 2" xfId="17805"/>
    <cellStyle name="40% - Accent4 4 2 4 2 3 3 3" xfId="17806"/>
    <cellStyle name="40% - Accent4 4 2 4 2 3 4" xfId="17807"/>
    <cellStyle name="40% - Accent4 4 2 4 2 3 4 2" xfId="17808"/>
    <cellStyle name="40% - Accent4 4 2 4 2 3 5" xfId="17809"/>
    <cellStyle name="40% - Accent4 4 2 4 2 3 6" xfId="17810"/>
    <cellStyle name="40% - Accent4 4 2 4 2 4" xfId="17811"/>
    <cellStyle name="40% - Accent4 4 2 4 2 4 2" xfId="17812"/>
    <cellStyle name="40% - Accent4 4 2 4 2 4 2 2" xfId="17813"/>
    <cellStyle name="40% - Accent4 4 2 4 2 4 2 3" xfId="17814"/>
    <cellStyle name="40% - Accent4 4 2 4 2 4 3" xfId="17815"/>
    <cellStyle name="40% - Accent4 4 2 4 2 4 3 2" xfId="17816"/>
    <cellStyle name="40% - Accent4 4 2 4 2 4 4" xfId="17817"/>
    <cellStyle name="40% - Accent4 4 2 4 2 4 5" xfId="17818"/>
    <cellStyle name="40% - Accent4 4 2 4 2 5" xfId="17819"/>
    <cellStyle name="40% - Accent4 4 2 4 2 5 2" xfId="17820"/>
    <cellStyle name="40% - Accent4 4 2 4 2 5 3" xfId="17821"/>
    <cellStyle name="40% - Accent4 4 2 4 2 6" xfId="17822"/>
    <cellStyle name="40% - Accent4 4 2 4 2 6 2" xfId="17823"/>
    <cellStyle name="40% - Accent4 4 2 4 2 6 3" xfId="17824"/>
    <cellStyle name="40% - Accent4 4 2 4 2 7" xfId="17825"/>
    <cellStyle name="40% - Accent4 4 2 4 2 7 2" xfId="17826"/>
    <cellStyle name="40% - Accent4 4 2 4 2 8" xfId="17827"/>
    <cellStyle name="40% - Accent4 4 2 4 2 9" xfId="17828"/>
    <cellStyle name="40% - Accent4 4 2 4 3" xfId="17829"/>
    <cellStyle name="40% - Accent4 4 2 4 3 2" xfId="17830"/>
    <cellStyle name="40% - Accent4 4 2 4 3 2 2" xfId="17831"/>
    <cellStyle name="40% - Accent4 4 2 4 3 2 3" xfId="17832"/>
    <cellStyle name="40% - Accent4 4 2 4 3 3" xfId="17833"/>
    <cellStyle name="40% - Accent4 4 2 4 3 3 2" xfId="17834"/>
    <cellStyle name="40% - Accent4 4 2 4 3 3 3" xfId="17835"/>
    <cellStyle name="40% - Accent4 4 2 4 3 4" xfId="17836"/>
    <cellStyle name="40% - Accent4 4 2 4 3 4 2" xfId="17837"/>
    <cellStyle name="40% - Accent4 4 2 4 3 5" xfId="17838"/>
    <cellStyle name="40% - Accent4 4 2 4 3 6" xfId="17839"/>
    <cellStyle name="40% - Accent4 4 2 4 4" xfId="17840"/>
    <cellStyle name="40% - Accent4 4 2 4 4 2" xfId="17841"/>
    <cellStyle name="40% - Accent4 4 2 4 4 2 2" xfId="17842"/>
    <cellStyle name="40% - Accent4 4 2 4 4 2 3" xfId="17843"/>
    <cellStyle name="40% - Accent4 4 2 4 4 3" xfId="17844"/>
    <cellStyle name="40% - Accent4 4 2 4 4 3 2" xfId="17845"/>
    <cellStyle name="40% - Accent4 4 2 4 4 3 3" xfId="17846"/>
    <cellStyle name="40% - Accent4 4 2 4 4 4" xfId="17847"/>
    <cellStyle name="40% - Accent4 4 2 4 4 4 2" xfId="17848"/>
    <cellStyle name="40% - Accent4 4 2 4 4 5" xfId="17849"/>
    <cellStyle name="40% - Accent4 4 2 4 4 6" xfId="17850"/>
    <cellStyle name="40% - Accent4 4 2 4 5" xfId="17851"/>
    <cellStyle name="40% - Accent4 4 2 4 5 2" xfId="17852"/>
    <cellStyle name="40% - Accent4 4 2 4 5 2 2" xfId="17853"/>
    <cellStyle name="40% - Accent4 4 2 4 5 2 3" xfId="17854"/>
    <cellStyle name="40% - Accent4 4 2 4 5 3" xfId="17855"/>
    <cellStyle name="40% - Accent4 4 2 4 5 3 2" xfId="17856"/>
    <cellStyle name="40% - Accent4 4 2 4 5 4" xfId="17857"/>
    <cellStyle name="40% - Accent4 4 2 4 5 5" xfId="17858"/>
    <cellStyle name="40% - Accent4 4 2 4 6" xfId="17859"/>
    <cellStyle name="40% - Accent4 4 2 4 6 2" xfId="17860"/>
    <cellStyle name="40% - Accent4 4 2 4 6 3" xfId="17861"/>
    <cellStyle name="40% - Accent4 4 2 4 7" xfId="17862"/>
    <cellStyle name="40% - Accent4 4 2 4 7 2" xfId="17863"/>
    <cellStyle name="40% - Accent4 4 2 4 7 3" xfId="17864"/>
    <cellStyle name="40% - Accent4 4 2 4 8" xfId="17865"/>
    <cellStyle name="40% - Accent4 4 2 4 8 2" xfId="17866"/>
    <cellStyle name="40% - Accent4 4 2 4 9" xfId="17867"/>
    <cellStyle name="40% - Accent4 4 2 5" xfId="17868"/>
    <cellStyle name="40% - Accent4 4 2 5 2" xfId="17869"/>
    <cellStyle name="40% - Accent4 4 2 5 2 2" xfId="17870"/>
    <cellStyle name="40% - Accent4 4 2 5 2 2 2" xfId="17871"/>
    <cellStyle name="40% - Accent4 4 2 5 2 2 3" xfId="17872"/>
    <cellStyle name="40% - Accent4 4 2 5 2 3" xfId="17873"/>
    <cellStyle name="40% - Accent4 4 2 5 2 3 2" xfId="17874"/>
    <cellStyle name="40% - Accent4 4 2 5 2 3 3" xfId="17875"/>
    <cellStyle name="40% - Accent4 4 2 5 2 4" xfId="17876"/>
    <cellStyle name="40% - Accent4 4 2 5 2 4 2" xfId="17877"/>
    <cellStyle name="40% - Accent4 4 2 5 2 5" xfId="17878"/>
    <cellStyle name="40% - Accent4 4 2 5 2 6" xfId="17879"/>
    <cellStyle name="40% - Accent4 4 2 5 3" xfId="17880"/>
    <cellStyle name="40% - Accent4 4 2 5 3 2" xfId="17881"/>
    <cellStyle name="40% - Accent4 4 2 5 3 2 2" xfId="17882"/>
    <cellStyle name="40% - Accent4 4 2 5 3 2 3" xfId="17883"/>
    <cellStyle name="40% - Accent4 4 2 5 3 3" xfId="17884"/>
    <cellStyle name="40% - Accent4 4 2 5 3 3 2" xfId="17885"/>
    <cellStyle name="40% - Accent4 4 2 5 3 3 3" xfId="17886"/>
    <cellStyle name="40% - Accent4 4 2 5 3 4" xfId="17887"/>
    <cellStyle name="40% - Accent4 4 2 5 3 4 2" xfId="17888"/>
    <cellStyle name="40% - Accent4 4 2 5 3 5" xfId="17889"/>
    <cellStyle name="40% - Accent4 4 2 5 3 6" xfId="17890"/>
    <cellStyle name="40% - Accent4 4 2 5 4" xfId="17891"/>
    <cellStyle name="40% - Accent4 4 2 5 4 2" xfId="17892"/>
    <cellStyle name="40% - Accent4 4 2 5 4 2 2" xfId="17893"/>
    <cellStyle name="40% - Accent4 4 2 5 4 2 3" xfId="17894"/>
    <cellStyle name="40% - Accent4 4 2 5 4 3" xfId="17895"/>
    <cellStyle name="40% - Accent4 4 2 5 4 3 2" xfId="17896"/>
    <cellStyle name="40% - Accent4 4 2 5 4 4" xfId="17897"/>
    <cellStyle name="40% - Accent4 4 2 5 4 5" xfId="17898"/>
    <cellStyle name="40% - Accent4 4 2 5 5" xfId="17899"/>
    <cellStyle name="40% - Accent4 4 2 5 5 2" xfId="17900"/>
    <cellStyle name="40% - Accent4 4 2 5 5 3" xfId="17901"/>
    <cellStyle name="40% - Accent4 4 2 5 6" xfId="17902"/>
    <cellStyle name="40% - Accent4 4 2 5 6 2" xfId="17903"/>
    <cellStyle name="40% - Accent4 4 2 5 6 3" xfId="17904"/>
    <cellStyle name="40% - Accent4 4 2 5 7" xfId="17905"/>
    <cellStyle name="40% - Accent4 4 2 5 7 2" xfId="17906"/>
    <cellStyle name="40% - Accent4 4 2 5 8" xfId="17907"/>
    <cellStyle name="40% - Accent4 4 2 5 9" xfId="17908"/>
    <cellStyle name="40% - Accent4 4 2 6" xfId="17909"/>
    <cellStyle name="40% - Accent4 4 2 6 2" xfId="17910"/>
    <cellStyle name="40% - Accent4 4 2 6 2 2" xfId="17911"/>
    <cellStyle name="40% - Accent4 4 2 6 2 2 2" xfId="17912"/>
    <cellStyle name="40% - Accent4 4 2 6 2 2 3" xfId="17913"/>
    <cellStyle name="40% - Accent4 4 2 6 2 3" xfId="17914"/>
    <cellStyle name="40% - Accent4 4 2 6 2 3 2" xfId="17915"/>
    <cellStyle name="40% - Accent4 4 2 6 2 3 3" xfId="17916"/>
    <cellStyle name="40% - Accent4 4 2 6 2 4" xfId="17917"/>
    <cellStyle name="40% - Accent4 4 2 6 2 4 2" xfId="17918"/>
    <cellStyle name="40% - Accent4 4 2 6 2 5" xfId="17919"/>
    <cellStyle name="40% - Accent4 4 2 6 2 6" xfId="17920"/>
    <cellStyle name="40% - Accent4 4 2 6 3" xfId="17921"/>
    <cellStyle name="40% - Accent4 4 2 6 3 2" xfId="17922"/>
    <cellStyle name="40% - Accent4 4 2 6 3 2 2" xfId="17923"/>
    <cellStyle name="40% - Accent4 4 2 6 3 2 3" xfId="17924"/>
    <cellStyle name="40% - Accent4 4 2 6 3 3" xfId="17925"/>
    <cellStyle name="40% - Accent4 4 2 6 3 3 2" xfId="17926"/>
    <cellStyle name="40% - Accent4 4 2 6 3 3 3" xfId="17927"/>
    <cellStyle name="40% - Accent4 4 2 6 3 4" xfId="17928"/>
    <cellStyle name="40% - Accent4 4 2 6 3 4 2" xfId="17929"/>
    <cellStyle name="40% - Accent4 4 2 6 3 5" xfId="17930"/>
    <cellStyle name="40% - Accent4 4 2 6 3 6" xfId="17931"/>
    <cellStyle name="40% - Accent4 4 2 6 4" xfId="17932"/>
    <cellStyle name="40% - Accent4 4 2 6 4 2" xfId="17933"/>
    <cellStyle name="40% - Accent4 4 2 6 4 2 2" xfId="17934"/>
    <cellStyle name="40% - Accent4 4 2 6 4 2 3" xfId="17935"/>
    <cellStyle name="40% - Accent4 4 2 6 4 3" xfId="17936"/>
    <cellStyle name="40% - Accent4 4 2 6 4 3 2" xfId="17937"/>
    <cellStyle name="40% - Accent4 4 2 6 4 4" xfId="17938"/>
    <cellStyle name="40% - Accent4 4 2 6 4 5" xfId="17939"/>
    <cellStyle name="40% - Accent4 4 2 6 5" xfId="17940"/>
    <cellStyle name="40% - Accent4 4 2 6 5 2" xfId="17941"/>
    <cellStyle name="40% - Accent4 4 2 6 5 3" xfId="17942"/>
    <cellStyle name="40% - Accent4 4 2 6 6" xfId="17943"/>
    <cellStyle name="40% - Accent4 4 2 6 6 2" xfId="17944"/>
    <cellStyle name="40% - Accent4 4 2 6 6 3" xfId="17945"/>
    <cellStyle name="40% - Accent4 4 2 6 7" xfId="17946"/>
    <cellStyle name="40% - Accent4 4 2 6 7 2" xfId="17947"/>
    <cellStyle name="40% - Accent4 4 2 6 8" xfId="17948"/>
    <cellStyle name="40% - Accent4 4 2 6 9" xfId="17949"/>
    <cellStyle name="40% - Accent4 4 2 7" xfId="17950"/>
    <cellStyle name="40% - Accent4 4 2 7 2" xfId="17951"/>
    <cellStyle name="40% - Accent4 4 2 7 2 2" xfId="17952"/>
    <cellStyle name="40% - Accent4 4 2 7 2 3" xfId="17953"/>
    <cellStyle name="40% - Accent4 4 2 7 3" xfId="17954"/>
    <cellStyle name="40% - Accent4 4 2 7 3 2" xfId="17955"/>
    <cellStyle name="40% - Accent4 4 2 7 3 3" xfId="17956"/>
    <cellStyle name="40% - Accent4 4 2 7 4" xfId="17957"/>
    <cellStyle name="40% - Accent4 4 2 7 4 2" xfId="17958"/>
    <cellStyle name="40% - Accent4 4 2 7 5" xfId="17959"/>
    <cellStyle name="40% - Accent4 4 2 7 6" xfId="17960"/>
    <cellStyle name="40% - Accent4 4 2 8" xfId="17961"/>
    <cellStyle name="40% - Accent4 4 2 8 2" xfId="17962"/>
    <cellStyle name="40% - Accent4 4 2 8 2 2" xfId="17963"/>
    <cellStyle name="40% - Accent4 4 2 8 2 3" xfId="17964"/>
    <cellStyle name="40% - Accent4 4 2 8 3" xfId="17965"/>
    <cellStyle name="40% - Accent4 4 2 8 3 2" xfId="17966"/>
    <cellStyle name="40% - Accent4 4 2 8 3 3" xfId="17967"/>
    <cellStyle name="40% - Accent4 4 2 8 4" xfId="17968"/>
    <cellStyle name="40% - Accent4 4 2 8 4 2" xfId="17969"/>
    <cellStyle name="40% - Accent4 4 2 8 5" xfId="17970"/>
    <cellStyle name="40% - Accent4 4 2 8 6" xfId="17971"/>
    <cellStyle name="40% - Accent4 4 2 9" xfId="17972"/>
    <cellStyle name="40% - Accent4 4 2 9 2" xfId="17973"/>
    <cellStyle name="40% - Accent4 4 2 9 2 2" xfId="17974"/>
    <cellStyle name="40% - Accent4 4 2 9 2 3" xfId="17975"/>
    <cellStyle name="40% - Accent4 4 2 9 3" xfId="17976"/>
    <cellStyle name="40% - Accent4 4 2 9 3 2" xfId="17977"/>
    <cellStyle name="40% - Accent4 4 2 9 4" xfId="17978"/>
    <cellStyle name="40% - Accent4 4 2 9 5" xfId="17979"/>
    <cellStyle name="40% - Accent4 4 3" xfId="17980"/>
    <cellStyle name="40% - Accent4 4 3 10" xfId="17981"/>
    <cellStyle name="40% - Accent4 4 3 10 2" xfId="17982"/>
    <cellStyle name="40% - Accent4 4 3 10 3" xfId="17983"/>
    <cellStyle name="40% - Accent4 4 3 11" xfId="17984"/>
    <cellStyle name="40% - Accent4 4 3 11 2" xfId="17985"/>
    <cellStyle name="40% - Accent4 4 3 12" xfId="17986"/>
    <cellStyle name="40% - Accent4 4 3 13" xfId="17987"/>
    <cellStyle name="40% - Accent4 4 3 14" xfId="17988"/>
    <cellStyle name="40% - Accent4 4 3 2" xfId="17989"/>
    <cellStyle name="40% - Accent4 4 3 2 10" xfId="17990"/>
    <cellStyle name="40% - Accent4 4 3 2 10 2" xfId="17991"/>
    <cellStyle name="40% - Accent4 4 3 2 11" xfId="17992"/>
    <cellStyle name="40% - Accent4 4 3 2 12" xfId="17993"/>
    <cellStyle name="40% - Accent4 4 3 2 2" xfId="17994"/>
    <cellStyle name="40% - Accent4 4 3 2 2 10" xfId="17995"/>
    <cellStyle name="40% - Accent4 4 3 2 2 2" xfId="17996"/>
    <cellStyle name="40% - Accent4 4 3 2 2 2 2" xfId="17997"/>
    <cellStyle name="40% - Accent4 4 3 2 2 2 2 2" xfId="17998"/>
    <cellStyle name="40% - Accent4 4 3 2 2 2 2 2 2" xfId="17999"/>
    <cellStyle name="40% - Accent4 4 3 2 2 2 2 2 3" xfId="18000"/>
    <cellStyle name="40% - Accent4 4 3 2 2 2 2 3" xfId="18001"/>
    <cellStyle name="40% - Accent4 4 3 2 2 2 2 3 2" xfId="18002"/>
    <cellStyle name="40% - Accent4 4 3 2 2 2 2 3 3" xfId="18003"/>
    <cellStyle name="40% - Accent4 4 3 2 2 2 2 4" xfId="18004"/>
    <cellStyle name="40% - Accent4 4 3 2 2 2 2 4 2" xfId="18005"/>
    <cellStyle name="40% - Accent4 4 3 2 2 2 2 5" xfId="18006"/>
    <cellStyle name="40% - Accent4 4 3 2 2 2 2 6" xfId="18007"/>
    <cellStyle name="40% - Accent4 4 3 2 2 2 3" xfId="18008"/>
    <cellStyle name="40% - Accent4 4 3 2 2 2 3 2" xfId="18009"/>
    <cellStyle name="40% - Accent4 4 3 2 2 2 3 2 2" xfId="18010"/>
    <cellStyle name="40% - Accent4 4 3 2 2 2 3 2 3" xfId="18011"/>
    <cellStyle name="40% - Accent4 4 3 2 2 2 3 3" xfId="18012"/>
    <cellStyle name="40% - Accent4 4 3 2 2 2 3 3 2" xfId="18013"/>
    <cellStyle name="40% - Accent4 4 3 2 2 2 3 3 3" xfId="18014"/>
    <cellStyle name="40% - Accent4 4 3 2 2 2 3 4" xfId="18015"/>
    <cellStyle name="40% - Accent4 4 3 2 2 2 3 4 2" xfId="18016"/>
    <cellStyle name="40% - Accent4 4 3 2 2 2 3 5" xfId="18017"/>
    <cellStyle name="40% - Accent4 4 3 2 2 2 3 6" xfId="18018"/>
    <cellStyle name="40% - Accent4 4 3 2 2 2 4" xfId="18019"/>
    <cellStyle name="40% - Accent4 4 3 2 2 2 4 2" xfId="18020"/>
    <cellStyle name="40% - Accent4 4 3 2 2 2 4 2 2" xfId="18021"/>
    <cellStyle name="40% - Accent4 4 3 2 2 2 4 2 3" xfId="18022"/>
    <cellStyle name="40% - Accent4 4 3 2 2 2 4 3" xfId="18023"/>
    <cellStyle name="40% - Accent4 4 3 2 2 2 4 3 2" xfId="18024"/>
    <cellStyle name="40% - Accent4 4 3 2 2 2 4 4" xfId="18025"/>
    <cellStyle name="40% - Accent4 4 3 2 2 2 4 5" xfId="18026"/>
    <cellStyle name="40% - Accent4 4 3 2 2 2 5" xfId="18027"/>
    <cellStyle name="40% - Accent4 4 3 2 2 2 5 2" xfId="18028"/>
    <cellStyle name="40% - Accent4 4 3 2 2 2 5 3" xfId="18029"/>
    <cellStyle name="40% - Accent4 4 3 2 2 2 6" xfId="18030"/>
    <cellStyle name="40% - Accent4 4 3 2 2 2 6 2" xfId="18031"/>
    <cellStyle name="40% - Accent4 4 3 2 2 2 6 3" xfId="18032"/>
    <cellStyle name="40% - Accent4 4 3 2 2 2 7" xfId="18033"/>
    <cellStyle name="40% - Accent4 4 3 2 2 2 7 2" xfId="18034"/>
    <cellStyle name="40% - Accent4 4 3 2 2 2 8" xfId="18035"/>
    <cellStyle name="40% - Accent4 4 3 2 2 2 9" xfId="18036"/>
    <cellStyle name="40% - Accent4 4 3 2 2 3" xfId="18037"/>
    <cellStyle name="40% - Accent4 4 3 2 2 3 2" xfId="18038"/>
    <cellStyle name="40% - Accent4 4 3 2 2 3 2 2" xfId="18039"/>
    <cellStyle name="40% - Accent4 4 3 2 2 3 2 3" xfId="18040"/>
    <cellStyle name="40% - Accent4 4 3 2 2 3 3" xfId="18041"/>
    <cellStyle name="40% - Accent4 4 3 2 2 3 3 2" xfId="18042"/>
    <cellStyle name="40% - Accent4 4 3 2 2 3 3 3" xfId="18043"/>
    <cellStyle name="40% - Accent4 4 3 2 2 3 4" xfId="18044"/>
    <cellStyle name="40% - Accent4 4 3 2 2 3 4 2" xfId="18045"/>
    <cellStyle name="40% - Accent4 4 3 2 2 3 5" xfId="18046"/>
    <cellStyle name="40% - Accent4 4 3 2 2 3 6" xfId="18047"/>
    <cellStyle name="40% - Accent4 4 3 2 2 4" xfId="18048"/>
    <cellStyle name="40% - Accent4 4 3 2 2 4 2" xfId="18049"/>
    <cellStyle name="40% - Accent4 4 3 2 2 4 2 2" xfId="18050"/>
    <cellStyle name="40% - Accent4 4 3 2 2 4 2 3" xfId="18051"/>
    <cellStyle name="40% - Accent4 4 3 2 2 4 3" xfId="18052"/>
    <cellStyle name="40% - Accent4 4 3 2 2 4 3 2" xfId="18053"/>
    <cellStyle name="40% - Accent4 4 3 2 2 4 3 3" xfId="18054"/>
    <cellStyle name="40% - Accent4 4 3 2 2 4 4" xfId="18055"/>
    <cellStyle name="40% - Accent4 4 3 2 2 4 4 2" xfId="18056"/>
    <cellStyle name="40% - Accent4 4 3 2 2 4 5" xfId="18057"/>
    <cellStyle name="40% - Accent4 4 3 2 2 4 6" xfId="18058"/>
    <cellStyle name="40% - Accent4 4 3 2 2 5" xfId="18059"/>
    <cellStyle name="40% - Accent4 4 3 2 2 5 2" xfId="18060"/>
    <cellStyle name="40% - Accent4 4 3 2 2 5 2 2" xfId="18061"/>
    <cellStyle name="40% - Accent4 4 3 2 2 5 2 3" xfId="18062"/>
    <cellStyle name="40% - Accent4 4 3 2 2 5 3" xfId="18063"/>
    <cellStyle name="40% - Accent4 4 3 2 2 5 3 2" xfId="18064"/>
    <cellStyle name="40% - Accent4 4 3 2 2 5 4" xfId="18065"/>
    <cellStyle name="40% - Accent4 4 3 2 2 5 5" xfId="18066"/>
    <cellStyle name="40% - Accent4 4 3 2 2 6" xfId="18067"/>
    <cellStyle name="40% - Accent4 4 3 2 2 6 2" xfId="18068"/>
    <cellStyle name="40% - Accent4 4 3 2 2 6 3" xfId="18069"/>
    <cellStyle name="40% - Accent4 4 3 2 2 7" xfId="18070"/>
    <cellStyle name="40% - Accent4 4 3 2 2 7 2" xfId="18071"/>
    <cellStyle name="40% - Accent4 4 3 2 2 7 3" xfId="18072"/>
    <cellStyle name="40% - Accent4 4 3 2 2 8" xfId="18073"/>
    <cellStyle name="40% - Accent4 4 3 2 2 8 2" xfId="18074"/>
    <cellStyle name="40% - Accent4 4 3 2 2 9" xfId="18075"/>
    <cellStyle name="40% - Accent4 4 3 2 3" xfId="18076"/>
    <cellStyle name="40% - Accent4 4 3 2 3 2" xfId="18077"/>
    <cellStyle name="40% - Accent4 4 3 2 3 2 2" xfId="18078"/>
    <cellStyle name="40% - Accent4 4 3 2 3 2 2 2" xfId="18079"/>
    <cellStyle name="40% - Accent4 4 3 2 3 2 2 3" xfId="18080"/>
    <cellStyle name="40% - Accent4 4 3 2 3 2 3" xfId="18081"/>
    <cellStyle name="40% - Accent4 4 3 2 3 2 3 2" xfId="18082"/>
    <cellStyle name="40% - Accent4 4 3 2 3 2 3 3" xfId="18083"/>
    <cellStyle name="40% - Accent4 4 3 2 3 2 4" xfId="18084"/>
    <cellStyle name="40% - Accent4 4 3 2 3 2 4 2" xfId="18085"/>
    <cellStyle name="40% - Accent4 4 3 2 3 2 5" xfId="18086"/>
    <cellStyle name="40% - Accent4 4 3 2 3 2 6" xfId="18087"/>
    <cellStyle name="40% - Accent4 4 3 2 3 3" xfId="18088"/>
    <cellStyle name="40% - Accent4 4 3 2 3 3 2" xfId="18089"/>
    <cellStyle name="40% - Accent4 4 3 2 3 3 2 2" xfId="18090"/>
    <cellStyle name="40% - Accent4 4 3 2 3 3 2 3" xfId="18091"/>
    <cellStyle name="40% - Accent4 4 3 2 3 3 3" xfId="18092"/>
    <cellStyle name="40% - Accent4 4 3 2 3 3 3 2" xfId="18093"/>
    <cellStyle name="40% - Accent4 4 3 2 3 3 3 3" xfId="18094"/>
    <cellStyle name="40% - Accent4 4 3 2 3 3 4" xfId="18095"/>
    <cellStyle name="40% - Accent4 4 3 2 3 3 4 2" xfId="18096"/>
    <cellStyle name="40% - Accent4 4 3 2 3 3 5" xfId="18097"/>
    <cellStyle name="40% - Accent4 4 3 2 3 3 6" xfId="18098"/>
    <cellStyle name="40% - Accent4 4 3 2 3 4" xfId="18099"/>
    <cellStyle name="40% - Accent4 4 3 2 3 4 2" xfId="18100"/>
    <cellStyle name="40% - Accent4 4 3 2 3 4 2 2" xfId="18101"/>
    <cellStyle name="40% - Accent4 4 3 2 3 4 2 3" xfId="18102"/>
    <cellStyle name="40% - Accent4 4 3 2 3 4 3" xfId="18103"/>
    <cellStyle name="40% - Accent4 4 3 2 3 4 3 2" xfId="18104"/>
    <cellStyle name="40% - Accent4 4 3 2 3 4 4" xfId="18105"/>
    <cellStyle name="40% - Accent4 4 3 2 3 4 5" xfId="18106"/>
    <cellStyle name="40% - Accent4 4 3 2 3 5" xfId="18107"/>
    <cellStyle name="40% - Accent4 4 3 2 3 5 2" xfId="18108"/>
    <cellStyle name="40% - Accent4 4 3 2 3 5 3" xfId="18109"/>
    <cellStyle name="40% - Accent4 4 3 2 3 6" xfId="18110"/>
    <cellStyle name="40% - Accent4 4 3 2 3 6 2" xfId="18111"/>
    <cellStyle name="40% - Accent4 4 3 2 3 6 3" xfId="18112"/>
    <cellStyle name="40% - Accent4 4 3 2 3 7" xfId="18113"/>
    <cellStyle name="40% - Accent4 4 3 2 3 7 2" xfId="18114"/>
    <cellStyle name="40% - Accent4 4 3 2 3 8" xfId="18115"/>
    <cellStyle name="40% - Accent4 4 3 2 3 9" xfId="18116"/>
    <cellStyle name="40% - Accent4 4 3 2 4" xfId="18117"/>
    <cellStyle name="40% - Accent4 4 3 2 4 2" xfId="18118"/>
    <cellStyle name="40% - Accent4 4 3 2 4 2 2" xfId="18119"/>
    <cellStyle name="40% - Accent4 4 3 2 4 2 2 2" xfId="18120"/>
    <cellStyle name="40% - Accent4 4 3 2 4 2 2 3" xfId="18121"/>
    <cellStyle name="40% - Accent4 4 3 2 4 2 3" xfId="18122"/>
    <cellStyle name="40% - Accent4 4 3 2 4 2 3 2" xfId="18123"/>
    <cellStyle name="40% - Accent4 4 3 2 4 2 3 3" xfId="18124"/>
    <cellStyle name="40% - Accent4 4 3 2 4 2 4" xfId="18125"/>
    <cellStyle name="40% - Accent4 4 3 2 4 2 4 2" xfId="18126"/>
    <cellStyle name="40% - Accent4 4 3 2 4 2 5" xfId="18127"/>
    <cellStyle name="40% - Accent4 4 3 2 4 2 6" xfId="18128"/>
    <cellStyle name="40% - Accent4 4 3 2 4 3" xfId="18129"/>
    <cellStyle name="40% - Accent4 4 3 2 4 3 2" xfId="18130"/>
    <cellStyle name="40% - Accent4 4 3 2 4 3 2 2" xfId="18131"/>
    <cellStyle name="40% - Accent4 4 3 2 4 3 2 3" xfId="18132"/>
    <cellStyle name="40% - Accent4 4 3 2 4 3 3" xfId="18133"/>
    <cellStyle name="40% - Accent4 4 3 2 4 3 3 2" xfId="18134"/>
    <cellStyle name="40% - Accent4 4 3 2 4 3 3 3" xfId="18135"/>
    <cellStyle name="40% - Accent4 4 3 2 4 3 4" xfId="18136"/>
    <cellStyle name="40% - Accent4 4 3 2 4 3 4 2" xfId="18137"/>
    <cellStyle name="40% - Accent4 4 3 2 4 3 5" xfId="18138"/>
    <cellStyle name="40% - Accent4 4 3 2 4 3 6" xfId="18139"/>
    <cellStyle name="40% - Accent4 4 3 2 4 4" xfId="18140"/>
    <cellStyle name="40% - Accent4 4 3 2 4 4 2" xfId="18141"/>
    <cellStyle name="40% - Accent4 4 3 2 4 4 2 2" xfId="18142"/>
    <cellStyle name="40% - Accent4 4 3 2 4 4 2 3" xfId="18143"/>
    <cellStyle name="40% - Accent4 4 3 2 4 4 3" xfId="18144"/>
    <cellStyle name="40% - Accent4 4 3 2 4 4 3 2" xfId="18145"/>
    <cellStyle name="40% - Accent4 4 3 2 4 4 4" xfId="18146"/>
    <cellStyle name="40% - Accent4 4 3 2 4 4 5" xfId="18147"/>
    <cellStyle name="40% - Accent4 4 3 2 4 5" xfId="18148"/>
    <cellStyle name="40% - Accent4 4 3 2 4 5 2" xfId="18149"/>
    <cellStyle name="40% - Accent4 4 3 2 4 5 3" xfId="18150"/>
    <cellStyle name="40% - Accent4 4 3 2 4 6" xfId="18151"/>
    <cellStyle name="40% - Accent4 4 3 2 4 6 2" xfId="18152"/>
    <cellStyle name="40% - Accent4 4 3 2 4 6 3" xfId="18153"/>
    <cellStyle name="40% - Accent4 4 3 2 4 7" xfId="18154"/>
    <cellStyle name="40% - Accent4 4 3 2 4 7 2" xfId="18155"/>
    <cellStyle name="40% - Accent4 4 3 2 4 8" xfId="18156"/>
    <cellStyle name="40% - Accent4 4 3 2 4 9" xfId="18157"/>
    <cellStyle name="40% - Accent4 4 3 2 5" xfId="18158"/>
    <cellStyle name="40% - Accent4 4 3 2 5 2" xfId="18159"/>
    <cellStyle name="40% - Accent4 4 3 2 5 2 2" xfId="18160"/>
    <cellStyle name="40% - Accent4 4 3 2 5 2 3" xfId="18161"/>
    <cellStyle name="40% - Accent4 4 3 2 5 3" xfId="18162"/>
    <cellStyle name="40% - Accent4 4 3 2 5 3 2" xfId="18163"/>
    <cellStyle name="40% - Accent4 4 3 2 5 3 3" xfId="18164"/>
    <cellStyle name="40% - Accent4 4 3 2 5 4" xfId="18165"/>
    <cellStyle name="40% - Accent4 4 3 2 5 4 2" xfId="18166"/>
    <cellStyle name="40% - Accent4 4 3 2 5 5" xfId="18167"/>
    <cellStyle name="40% - Accent4 4 3 2 5 6" xfId="18168"/>
    <cellStyle name="40% - Accent4 4 3 2 6" xfId="18169"/>
    <cellStyle name="40% - Accent4 4 3 2 6 2" xfId="18170"/>
    <cellStyle name="40% - Accent4 4 3 2 6 2 2" xfId="18171"/>
    <cellStyle name="40% - Accent4 4 3 2 6 2 3" xfId="18172"/>
    <cellStyle name="40% - Accent4 4 3 2 6 3" xfId="18173"/>
    <cellStyle name="40% - Accent4 4 3 2 6 3 2" xfId="18174"/>
    <cellStyle name="40% - Accent4 4 3 2 6 3 3" xfId="18175"/>
    <cellStyle name="40% - Accent4 4 3 2 6 4" xfId="18176"/>
    <cellStyle name="40% - Accent4 4 3 2 6 4 2" xfId="18177"/>
    <cellStyle name="40% - Accent4 4 3 2 6 5" xfId="18178"/>
    <cellStyle name="40% - Accent4 4 3 2 6 6" xfId="18179"/>
    <cellStyle name="40% - Accent4 4 3 2 7" xfId="18180"/>
    <cellStyle name="40% - Accent4 4 3 2 7 2" xfId="18181"/>
    <cellStyle name="40% - Accent4 4 3 2 7 2 2" xfId="18182"/>
    <cellStyle name="40% - Accent4 4 3 2 7 2 3" xfId="18183"/>
    <cellStyle name="40% - Accent4 4 3 2 7 3" xfId="18184"/>
    <cellStyle name="40% - Accent4 4 3 2 7 3 2" xfId="18185"/>
    <cellStyle name="40% - Accent4 4 3 2 7 4" xfId="18186"/>
    <cellStyle name="40% - Accent4 4 3 2 7 5" xfId="18187"/>
    <cellStyle name="40% - Accent4 4 3 2 8" xfId="18188"/>
    <cellStyle name="40% - Accent4 4 3 2 8 2" xfId="18189"/>
    <cellStyle name="40% - Accent4 4 3 2 8 3" xfId="18190"/>
    <cellStyle name="40% - Accent4 4 3 2 9" xfId="18191"/>
    <cellStyle name="40% - Accent4 4 3 2 9 2" xfId="18192"/>
    <cellStyle name="40% - Accent4 4 3 2 9 3" xfId="18193"/>
    <cellStyle name="40% - Accent4 4 3 3" xfId="18194"/>
    <cellStyle name="40% - Accent4 4 3 3 10" xfId="18195"/>
    <cellStyle name="40% - Accent4 4 3 3 2" xfId="18196"/>
    <cellStyle name="40% - Accent4 4 3 3 2 2" xfId="18197"/>
    <cellStyle name="40% - Accent4 4 3 3 2 2 2" xfId="18198"/>
    <cellStyle name="40% - Accent4 4 3 3 2 2 2 2" xfId="18199"/>
    <cellStyle name="40% - Accent4 4 3 3 2 2 2 3" xfId="18200"/>
    <cellStyle name="40% - Accent4 4 3 3 2 2 3" xfId="18201"/>
    <cellStyle name="40% - Accent4 4 3 3 2 2 3 2" xfId="18202"/>
    <cellStyle name="40% - Accent4 4 3 3 2 2 3 3" xfId="18203"/>
    <cellStyle name="40% - Accent4 4 3 3 2 2 4" xfId="18204"/>
    <cellStyle name="40% - Accent4 4 3 3 2 2 4 2" xfId="18205"/>
    <cellStyle name="40% - Accent4 4 3 3 2 2 5" xfId="18206"/>
    <cellStyle name="40% - Accent4 4 3 3 2 2 6" xfId="18207"/>
    <cellStyle name="40% - Accent4 4 3 3 2 3" xfId="18208"/>
    <cellStyle name="40% - Accent4 4 3 3 2 3 2" xfId="18209"/>
    <cellStyle name="40% - Accent4 4 3 3 2 3 2 2" xfId="18210"/>
    <cellStyle name="40% - Accent4 4 3 3 2 3 2 3" xfId="18211"/>
    <cellStyle name="40% - Accent4 4 3 3 2 3 3" xfId="18212"/>
    <cellStyle name="40% - Accent4 4 3 3 2 3 3 2" xfId="18213"/>
    <cellStyle name="40% - Accent4 4 3 3 2 3 3 3" xfId="18214"/>
    <cellStyle name="40% - Accent4 4 3 3 2 3 4" xfId="18215"/>
    <cellStyle name="40% - Accent4 4 3 3 2 3 4 2" xfId="18216"/>
    <cellStyle name="40% - Accent4 4 3 3 2 3 5" xfId="18217"/>
    <cellStyle name="40% - Accent4 4 3 3 2 3 6" xfId="18218"/>
    <cellStyle name="40% - Accent4 4 3 3 2 4" xfId="18219"/>
    <cellStyle name="40% - Accent4 4 3 3 2 4 2" xfId="18220"/>
    <cellStyle name="40% - Accent4 4 3 3 2 4 2 2" xfId="18221"/>
    <cellStyle name="40% - Accent4 4 3 3 2 4 2 3" xfId="18222"/>
    <cellStyle name="40% - Accent4 4 3 3 2 4 3" xfId="18223"/>
    <cellStyle name="40% - Accent4 4 3 3 2 4 3 2" xfId="18224"/>
    <cellStyle name="40% - Accent4 4 3 3 2 4 4" xfId="18225"/>
    <cellStyle name="40% - Accent4 4 3 3 2 4 5" xfId="18226"/>
    <cellStyle name="40% - Accent4 4 3 3 2 5" xfId="18227"/>
    <cellStyle name="40% - Accent4 4 3 3 2 5 2" xfId="18228"/>
    <cellStyle name="40% - Accent4 4 3 3 2 5 3" xfId="18229"/>
    <cellStyle name="40% - Accent4 4 3 3 2 6" xfId="18230"/>
    <cellStyle name="40% - Accent4 4 3 3 2 6 2" xfId="18231"/>
    <cellStyle name="40% - Accent4 4 3 3 2 6 3" xfId="18232"/>
    <cellStyle name="40% - Accent4 4 3 3 2 7" xfId="18233"/>
    <cellStyle name="40% - Accent4 4 3 3 2 7 2" xfId="18234"/>
    <cellStyle name="40% - Accent4 4 3 3 2 8" xfId="18235"/>
    <cellStyle name="40% - Accent4 4 3 3 2 9" xfId="18236"/>
    <cellStyle name="40% - Accent4 4 3 3 3" xfId="18237"/>
    <cellStyle name="40% - Accent4 4 3 3 3 2" xfId="18238"/>
    <cellStyle name="40% - Accent4 4 3 3 3 2 2" xfId="18239"/>
    <cellStyle name="40% - Accent4 4 3 3 3 2 3" xfId="18240"/>
    <cellStyle name="40% - Accent4 4 3 3 3 3" xfId="18241"/>
    <cellStyle name="40% - Accent4 4 3 3 3 3 2" xfId="18242"/>
    <cellStyle name="40% - Accent4 4 3 3 3 3 3" xfId="18243"/>
    <cellStyle name="40% - Accent4 4 3 3 3 4" xfId="18244"/>
    <cellStyle name="40% - Accent4 4 3 3 3 4 2" xfId="18245"/>
    <cellStyle name="40% - Accent4 4 3 3 3 5" xfId="18246"/>
    <cellStyle name="40% - Accent4 4 3 3 3 6" xfId="18247"/>
    <cellStyle name="40% - Accent4 4 3 3 4" xfId="18248"/>
    <cellStyle name="40% - Accent4 4 3 3 4 2" xfId="18249"/>
    <cellStyle name="40% - Accent4 4 3 3 4 2 2" xfId="18250"/>
    <cellStyle name="40% - Accent4 4 3 3 4 2 3" xfId="18251"/>
    <cellStyle name="40% - Accent4 4 3 3 4 3" xfId="18252"/>
    <cellStyle name="40% - Accent4 4 3 3 4 3 2" xfId="18253"/>
    <cellStyle name="40% - Accent4 4 3 3 4 3 3" xfId="18254"/>
    <cellStyle name="40% - Accent4 4 3 3 4 4" xfId="18255"/>
    <cellStyle name="40% - Accent4 4 3 3 4 4 2" xfId="18256"/>
    <cellStyle name="40% - Accent4 4 3 3 4 5" xfId="18257"/>
    <cellStyle name="40% - Accent4 4 3 3 4 6" xfId="18258"/>
    <cellStyle name="40% - Accent4 4 3 3 5" xfId="18259"/>
    <cellStyle name="40% - Accent4 4 3 3 5 2" xfId="18260"/>
    <cellStyle name="40% - Accent4 4 3 3 5 2 2" xfId="18261"/>
    <cellStyle name="40% - Accent4 4 3 3 5 2 3" xfId="18262"/>
    <cellStyle name="40% - Accent4 4 3 3 5 3" xfId="18263"/>
    <cellStyle name="40% - Accent4 4 3 3 5 3 2" xfId="18264"/>
    <cellStyle name="40% - Accent4 4 3 3 5 4" xfId="18265"/>
    <cellStyle name="40% - Accent4 4 3 3 5 5" xfId="18266"/>
    <cellStyle name="40% - Accent4 4 3 3 6" xfId="18267"/>
    <cellStyle name="40% - Accent4 4 3 3 6 2" xfId="18268"/>
    <cellStyle name="40% - Accent4 4 3 3 6 3" xfId="18269"/>
    <cellStyle name="40% - Accent4 4 3 3 7" xfId="18270"/>
    <cellStyle name="40% - Accent4 4 3 3 7 2" xfId="18271"/>
    <cellStyle name="40% - Accent4 4 3 3 7 3" xfId="18272"/>
    <cellStyle name="40% - Accent4 4 3 3 8" xfId="18273"/>
    <cellStyle name="40% - Accent4 4 3 3 8 2" xfId="18274"/>
    <cellStyle name="40% - Accent4 4 3 3 9" xfId="18275"/>
    <cellStyle name="40% - Accent4 4 3 4" xfId="18276"/>
    <cellStyle name="40% - Accent4 4 3 4 2" xfId="18277"/>
    <cellStyle name="40% - Accent4 4 3 4 2 2" xfId="18278"/>
    <cellStyle name="40% - Accent4 4 3 4 2 2 2" xfId="18279"/>
    <cellStyle name="40% - Accent4 4 3 4 2 2 3" xfId="18280"/>
    <cellStyle name="40% - Accent4 4 3 4 2 3" xfId="18281"/>
    <cellStyle name="40% - Accent4 4 3 4 2 3 2" xfId="18282"/>
    <cellStyle name="40% - Accent4 4 3 4 2 3 3" xfId="18283"/>
    <cellStyle name="40% - Accent4 4 3 4 2 4" xfId="18284"/>
    <cellStyle name="40% - Accent4 4 3 4 2 4 2" xfId="18285"/>
    <cellStyle name="40% - Accent4 4 3 4 2 5" xfId="18286"/>
    <cellStyle name="40% - Accent4 4 3 4 2 6" xfId="18287"/>
    <cellStyle name="40% - Accent4 4 3 4 3" xfId="18288"/>
    <cellStyle name="40% - Accent4 4 3 4 3 2" xfId="18289"/>
    <cellStyle name="40% - Accent4 4 3 4 3 2 2" xfId="18290"/>
    <cellStyle name="40% - Accent4 4 3 4 3 2 3" xfId="18291"/>
    <cellStyle name="40% - Accent4 4 3 4 3 3" xfId="18292"/>
    <cellStyle name="40% - Accent4 4 3 4 3 3 2" xfId="18293"/>
    <cellStyle name="40% - Accent4 4 3 4 3 3 3" xfId="18294"/>
    <cellStyle name="40% - Accent4 4 3 4 3 4" xfId="18295"/>
    <cellStyle name="40% - Accent4 4 3 4 3 4 2" xfId="18296"/>
    <cellStyle name="40% - Accent4 4 3 4 3 5" xfId="18297"/>
    <cellStyle name="40% - Accent4 4 3 4 3 6" xfId="18298"/>
    <cellStyle name="40% - Accent4 4 3 4 4" xfId="18299"/>
    <cellStyle name="40% - Accent4 4 3 4 4 2" xfId="18300"/>
    <cellStyle name="40% - Accent4 4 3 4 4 2 2" xfId="18301"/>
    <cellStyle name="40% - Accent4 4 3 4 4 2 3" xfId="18302"/>
    <cellStyle name="40% - Accent4 4 3 4 4 3" xfId="18303"/>
    <cellStyle name="40% - Accent4 4 3 4 4 3 2" xfId="18304"/>
    <cellStyle name="40% - Accent4 4 3 4 4 4" xfId="18305"/>
    <cellStyle name="40% - Accent4 4 3 4 4 5" xfId="18306"/>
    <cellStyle name="40% - Accent4 4 3 4 5" xfId="18307"/>
    <cellStyle name="40% - Accent4 4 3 4 5 2" xfId="18308"/>
    <cellStyle name="40% - Accent4 4 3 4 5 3" xfId="18309"/>
    <cellStyle name="40% - Accent4 4 3 4 6" xfId="18310"/>
    <cellStyle name="40% - Accent4 4 3 4 6 2" xfId="18311"/>
    <cellStyle name="40% - Accent4 4 3 4 6 3" xfId="18312"/>
    <cellStyle name="40% - Accent4 4 3 4 7" xfId="18313"/>
    <cellStyle name="40% - Accent4 4 3 4 7 2" xfId="18314"/>
    <cellStyle name="40% - Accent4 4 3 4 8" xfId="18315"/>
    <cellStyle name="40% - Accent4 4 3 4 9" xfId="18316"/>
    <cellStyle name="40% - Accent4 4 3 5" xfId="18317"/>
    <cellStyle name="40% - Accent4 4 3 5 2" xfId="18318"/>
    <cellStyle name="40% - Accent4 4 3 5 2 2" xfId="18319"/>
    <cellStyle name="40% - Accent4 4 3 5 2 2 2" xfId="18320"/>
    <cellStyle name="40% - Accent4 4 3 5 2 2 3" xfId="18321"/>
    <cellStyle name="40% - Accent4 4 3 5 2 3" xfId="18322"/>
    <cellStyle name="40% - Accent4 4 3 5 2 3 2" xfId="18323"/>
    <cellStyle name="40% - Accent4 4 3 5 2 3 3" xfId="18324"/>
    <cellStyle name="40% - Accent4 4 3 5 2 4" xfId="18325"/>
    <cellStyle name="40% - Accent4 4 3 5 2 4 2" xfId="18326"/>
    <cellStyle name="40% - Accent4 4 3 5 2 5" xfId="18327"/>
    <cellStyle name="40% - Accent4 4 3 5 2 6" xfId="18328"/>
    <cellStyle name="40% - Accent4 4 3 5 3" xfId="18329"/>
    <cellStyle name="40% - Accent4 4 3 5 3 2" xfId="18330"/>
    <cellStyle name="40% - Accent4 4 3 5 3 2 2" xfId="18331"/>
    <cellStyle name="40% - Accent4 4 3 5 3 2 3" xfId="18332"/>
    <cellStyle name="40% - Accent4 4 3 5 3 3" xfId="18333"/>
    <cellStyle name="40% - Accent4 4 3 5 3 3 2" xfId="18334"/>
    <cellStyle name="40% - Accent4 4 3 5 3 3 3" xfId="18335"/>
    <cellStyle name="40% - Accent4 4 3 5 3 4" xfId="18336"/>
    <cellStyle name="40% - Accent4 4 3 5 3 4 2" xfId="18337"/>
    <cellStyle name="40% - Accent4 4 3 5 3 5" xfId="18338"/>
    <cellStyle name="40% - Accent4 4 3 5 3 6" xfId="18339"/>
    <cellStyle name="40% - Accent4 4 3 5 4" xfId="18340"/>
    <cellStyle name="40% - Accent4 4 3 5 4 2" xfId="18341"/>
    <cellStyle name="40% - Accent4 4 3 5 4 2 2" xfId="18342"/>
    <cellStyle name="40% - Accent4 4 3 5 4 2 3" xfId="18343"/>
    <cellStyle name="40% - Accent4 4 3 5 4 3" xfId="18344"/>
    <cellStyle name="40% - Accent4 4 3 5 4 3 2" xfId="18345"/>
    <cellStyle name="40% - Accent4 4 3 5 4 4" xfId="18346"/>
    <cellStyle name="40% - Accent4 4 3 5 4 5" xfId="18347"/>
    <cellStyle name="40% - Accent4 4 3 5 5" xfId="18348"/>
    <cellStyle name="40% - Accent4 4 3 5 5 2" xfId="18349"/>
    <cellStyle name="40% - Accent4 4 3 5 5 3" xfId="18350"/>
    <cellStyle name="40% - Accent4 4 3 5 6" xfId="18351"/>
    <cellStyle name="40% - Accent4 4 3 5 6 2" xfId="18352"/>
    <cellStyle name="40% - Accent4 4 3 5 6 3" xfId="18353"/>
    <cellStyle name="40% - Accent4 4 3 5 7" xfId="18354"/>
    <cellStyle name="40% - Accent4 4 3 5 7 2" xfId="18355"/>
    <cellStyle name="40% - Accent4 4 3 5 8" xfId="18356"/>
    <cellStyle name="40% - Accent4 4 3 5 9" xfId="18357"/>
    <cellStyle name="40% - Accent4 4 3 6" xfId="18358"/>
    <cellStyle name="40% - Accent4 4 3 6 2" xfId="18359"/>
    <cellStyle name="40% - Accent4 4 3 6 2 2" xfId="18360"/>
    <cellStyle name="40% - Accent4 4 3 6 2 3" xfId="18361"/>
    <cellStyle name="40% - Accent4 4 3 6 3" xfId="18362"/>
    <cellStyle name="40% - Accent4 4 3 6 3 2" xfId="18363"/>
    <cellStyle name="40% - Accent4 4 3 6 3 3" xfId="18364"/>
    <cellStyle name="40% - Accent4 4 3 6 4" xfId="18365"/>
    <cellStyle name="40% - Accent4 4 3 6 4 2" xfId="18366"/>
    <cellStyle name="40% - Accent4 4 3 6 5" xfId="18367"/>
    <cellStyle name="40% - Accent4 4 3 6 6" xfId="18368"/>
    <cellStyle name="40% - Accent4 4 3 7" xfId="18369"/>
    <cellStyle name="40% - Accent4 4 3 7 2" xfId="18370"/>
    <cellStyle name="40% - Accent4 4 3 7 2 2" xfId="18371"/>
    <cellStyle name="40% - Accent4 4 3 7 2 3" xfId="18372"/>
    <cellStyle name="40% - Accent4 4 3 7 3" xfId="18373"/>
    <cellStyle name="40% - Accent4 4 3 7 3 2" xfId="18374"/>
    <cellStyle name="40% - Accent4 4 3 7 3 3" xfId="18375"/>
    <cellStyle name="40% - Accent4 4 3 7 4" xfId="18376"/>
    <cellStyle name="40% - Accent4 4 3 7 4 2" xfId="18377"/>
    <cellStyle name="40% - Accent4 4 3 7 5" xfId="18378"/>
    <cellStyle name="40% - Accent4 4 3 7 6" xfId="18379"/>
    <cellStyle name="40% - Accent4 4 3 8" xfId="18380"/>
    <cellStyle name="40% - Accent4 4 3 8 2" xfId="18381"/>
    <cellStyle name="40% - Accent4 4 3 8 2 2" xfId="18382"/>
    <cellStyle name="40% - Accent4 4 3 8 2 3" xfId="18383"/>
    <cellStyle name="40% - Accent4 4 3 8 3" xfId="18384"/>
    <cellStyle name="40% - Accent4 4 3 8 3 2" xfId="18385"/>
    <cellStyle name="40% - Accent4 4 3 8 4" xfId="18386"/>
    <cellStyle name="40% - Accent4 4 3 8 5" xfId="18387"/>
    <cellStyle name="40% - Accent4 4 3 9" xfId="18388"/>
    <cellStyle name="40% - Accent4 4 3 9 2" xfId="18389"/>
    <cellStyle name="40% - Accent4 4 3 9 3" xfId="18390"/>
    <cellStyle name="40% - Accent4 4 4" xfId="18391"/>
    <cellStyle name="40% - Accent4 4 4 10" xfId="18392"/>
    <cellStyle name="40% - Accent4 4 4 10 2" xfId="18393"/>
    <cellStyle name="40% - Accent4 4 4 11" xfId="18394"/>
    <cellStyle name="40% - Accent4 4 4 12" xfId="18395"/>
    <cellStyle name="40% - Accent4 4 4 2" xfId="18396"/>
    <cellStyle name="40% - Accent4 4 4 2 10" xfId="18397"/>
    <cellStyle name="40% - Accent4 4 4 2 2" xfId="18398"/>
    <cellStyle name="40% - Accent4 4 4 2 2 2" xfId="18399"/>
    <cellStyle name="40% - Accent4 4 4 2 2 2 2" xfId="18400"/>
    <cellStyle name="40% - Accent4 4 4 2 2 2 2 2" xfId="18401"/>
    <cellStyle name="40% - Accent4 4 4 2 2 2 2 3" xfId="18402"/>
    <cellStyle name="40% - Accent4 4 4 2 2 2 3" xfId="18403"/>
    <cellStyle name="40% - Accent4 4 4 2 2 2 3 2" xfId="18404"/>
    <cellStyle name="40% - Accent4 4 4 2 2 2 3 3" xfId="18405"/>
    <cellStyle name="40% - Accent4 4 4 2 2 2 4" xfId="18406"/>
    <cellStyle name="40% - Accent4 4 4 2 2 2 4 2" xfId="18407"/>
    <cellStyle name="40% - Accent4 4 4 2 2 2 5" xfId="18408"/>
    <cellStyle name="40% - Accent4 4 4 2 2 2 6" xfId="18409"/>
    <cellStyle name="40% - Accent4 4 4 2 2 3" xfId="18410"/>
    <cellStyle name="40% - Accent4 4 4 2 2 3 2" xfId="18411"/>
    <cellStyle name="40% - Accent4 4 4 2 2 3 2 2" xfId="18412"/>
    <cellStyle name="40% - Accent4 4 4 2 2 3 2 3" xfId="18413"/>
    <cellStyle name="40% - Accent4 4 4 2 2 3 3" xfId="18414"/>
    <cellStyle name="40% - Accent4 4 4 2 2 3 3 2" xfId="18415"/>
    <cellStyle name="40% - Accent4 4 4 2 2 3 3 3" xfId="18416"/>
    <cellStyle name="40% - Accent4 4 4 2 2 3 4" xfId="18417"/>
    <cellStyle name="40% - Accent4 4 4 2 2 3 4 2" xfId="18418"/>
    <cellStyle name="40% - Accent4 4 4 2 2 3 5" xfId="18419"/>
    <cellStyle name="40% - Accent4 4 4 2 2 3 6" xfId="18420"/>
    <cellStyle name="40% - Accent4 4 4 2 2 4" xfId="18421"/>
    <cellStyle name="40% - Accent4 4 4 2 2 4 2" xfId="18422"/>
    <cellStyle name="40% - Accent4 4 4 2 2 4 2 2" xfId="18423"/>
    <cellStyle name="40% - Accent4 4 4 2 2 4 2 3" xfId="18424"/>
    <cellStyle name="40% - Accent4 4 4 2 2 4 3" xfId="18425"/>
    <cellStyle name="40% - Accent4 4 4 2 2 4 3 2" xfId="18426"/>
    <cellStyle name="40% - Accent4 4 4 2 2 4 4" xfId="18427"/>
    <cellStyle name="40% - Accent4 4 4 2 2 4 5" xfId="18428"/>
    <cellStyle name="40% - Accent4 4 4 2 2 5" xfId="18429"/>
    <cellStyle name="40% - Accent4 4 4 2 2 5 2" xfId="18430"/>
    <cellStyle name="40% - Accent4 4 4 2 2 5 3" xfId="18431"/>
    <cellStyle name="40% - Accent4 4 4 2 2 6" xfId="18432"/>
    <cellStyle name="40% - Accent4 4 4 2 2 6 2" xfId="18433"/>
    <cellStyle name="40% - Accent4 4 4 2 2 6 3" xfId="18434"/>
    <cellStyle name="40% - Accent4 4 4 2 2 7" xfId="18435"/>
    <cellStyle name="40% - Accent4 4 4 2 2 7 2" xfId="18436"/>
    <cellStyle name="40% - Accent4 4 4 2 2 8" xfId="18437"/>
    <cellStyle name="40% - Accent4 4 4 2 2 9" xfId="18438"/>
    <cellStyle name="40% - Accent4 4 4 2 3" xfId="18439"/>
    <cellStyle name="40% - Accent4 4 4 2 3 2" xfId="18440"/>
    <cellStyle name="40% - Accent4 4 4 2 3 2 2" xfId="18441"/>
    <cellStyle name="40% - Accent4 4 4 2 3 2 3" xfId="18442"/>
    <cellStyle name="40% - Accent4 4 4 2 3 3" xfId="18443"/>
    <cellStyle name="40% - Accent4 4 4 2 3 3 2" xfId="18444"/>
    <cellStyle name="40% - Accent4 4 4 2 3 3 3" xfId="18445"/>
    <cellStyle name="40% - Accent4 4 4 2 3 4" xfId="18446"/>
    <cellStyle name="40% - Accent4 4 4 2 3 4 2" xfId="18447"/>
    <cellStyle name="40% - Accent4 4 4 2 3 5" xfId="18448"/>
    <cellStyle name="40% - Accent4 4 4 2 3 6" xfId="18449"/>
    <cellStyle name="40% - Accent4 4 4 2 4" xfId="18450"/>
    <cellStyle name="40% - Accent4 4 4 2 4 2" xfId="18451"/>
    <cellStyle name="40% - Accent4 4 4 2 4 2 2" xfId="18452"/>
    <cellStyle name="40% - Accent4 4 4 2 4 2 3" xfId="18453"/>
    <cellStyle name="40% - Accent4 4 4 2 4 3" xfId="18454"/>
    <cellStyle name="40% - Accent4 4 4 2 4 3 2" xfId="18455"/>
    <cellStyle name="40% - Accent4 4 4 2 4 3 3" xfId="18456"/>
    <cellStyle name="40% - Accent4 4 4 2 4 4" xfId="18457"/>
    <cellStyle name="40% - Accent4 4 4 2 4 4 2" xfId="18458"/>
    <cellStyle name="40% - Accent4 4 4 2 4 5" xfId="18459"/>
    <cellStyle name="40% - Accent4 4 4 2 4 6" xfId="18460"/>
    <cellStyle name="40% - Accent4 4 4 2 5" xfId="18461"/>
    <cellStyle name="40% - Accent4 4 4 2 5 2" xfId="18462"/>
    <cellStyle name="40% - Accent4 4 4 2 5 2 2" xfId="18463"/>
    <cellStyle name="40% - Accent4 4 4 2 5 2 3" xfId="18464"/>
    <cellStyle name="40% - Accent4 4 4 2 5 3" xfId="18465"/>
    <cellStyle name="40% - Accent4 4 4 2 5 3 2" xfId="18466"/>
    <cellStyle name="40% - Accent4 4 4 2 5 4" xfId="18467"/>
    <cellStyle name="40% - Accent4 4 4 2 5 5" xfId="18468"/>
    <cellStyle name="40% - Accent4 4 4 2 6" xfId="18469"/>
    <cellStyle name="40% - Accent4 4 4 2 6 2" xfId="18470"/>
    <cellStyle name="40% - Accent4 4 4 2 6 3" xfId="18471"/>
    <cellStyle name="40% - Accent4 4 4 2 7" xfId="18472"/>
    <cellStyle name="40% - Accent4 4 4 2 7 2" xfId="18473"/>
    <cellStyle name="40% - Accent4 4 4 2 7 3" xfId="18474"/>
    <cellStyle name="40% - Accent4 4 4 2 8" xfId="18475"/>
    <cellStyle name="40% - Accent4 4 4 2 8 2" xfId="18476"/>
    <cellStyle name="40% - Accent4 4 4 2 9" xfId="18477"/>
    <cellStyle name="40% - Accent4 4 4 3" xfId="18478"/>
    <cellStyle name="40% - Accent4 4 4 3 2" xfId="18479"/>
    <cellStyle name="40% - Accent4 4 4 3 2 2" xfId="18480"/>
    <cellStyle name="40% - Accent4 4 4 3 2 2 2" xfId="18481"/>
    <cellStyle name="40% - Accent4 4 4 3 2 2 3" xfId="18482"/>
    <cellStyle name="40% - Accent4 4 4 3 2 3" xfId="18483"/>
    <cellStyle name="40% - Accent4 4 4 3 2 3 2" xfId="18484"/>
    <cellStyle name="40% - Accent4 4 4 3 2 3 3" xfId="18485"/>
    <cellStyle name="40% - Accent4 4 4 3 2 4" xfId="18486"/>
    <cellStyle name="40% - Accent4 4 4 3 2 4 2" xfId="18487"/>
    <cellStyle name="40% - Accent4 4 4 3 2 5" xfId="18488"/>
    <cellStyle name="40% - Accent4 4 4 3 2 6" xfId="18489"/>
    <cellStyle name="40% - Accent4 4 4 3 3" xfId="18490"/>
    <cellStyle name="40% - Accent4 4 4 3 3 2" xfId="18491"/>
    <cellStyle name="40% - Accent4 4 4 3 3 2 2" xfId="18492"/>
    <cellStyle name="40% - Accent4 4 4 3 3 2 3" xfId="18493"/>
    <cellStyle name="40% - Accent4 4 4 3 3 3" xfId="18494"/>
    <cellStyle name="40% - Accent4 4 4 3 3 3 2" xfId="18495"/>
    <cellStyle name="40% - Accent4 4 4 3 3 3 3" xfId="18496"/>
    <cellStyle name="40% - Accent4 4 4 3 3 4" xfId="18497"/>
    <cellStyle name="40% - Accent4 4 4 3 3 4 2" xfId="18498"/>
    <cellStyle name="40% - Accent4 4 4 3 3 5" xfId="18499"/>
    <cellStyle name="40% - Accent4 4 4 3 3 6" xfId="18500"/>
    <cellStyle name="40% - Accent4 4 4 3 4" xfId="18501"/>
    <cellStyle name="40% - Accent4 4 4 3 4 2" xfId="18502"/>
    <cellStyle name="40% - Accent4 4 4 3 4 2 2" xfId="18503"/>
    <cellStyle name="40% - Accent4 4 4 3 4 2 3" xfId="18504"/>
    <cellStyle name="40% - Accent4 4 4 3 4 3" xfId="18505"/>
    <cellStyle name="40% - Accent4 4 4 3 4 3 2" xfId="18506"/>
    <cellStyle name="40% - Accent4 4 4 3 4 4" xfId="18507"/>
    <cellStyle name="40% - Accent4 4 4 3 4 5" xfId="18508"/>
    <cellStyle name="40% - Accent4 4 4 3 5" xfId="18509"/>
    <cellStyle name="40% - Accent4 4 4 3 5 2" xfId="18510"/>
    <cellStyle name="40% - Accent4 4 4 3 5 3" xfId="18511"/>
    <cellStyle name="40% - Accent4 4 4 3 6" xfId="18512"/>
    <cellStyle name="40% - Accent4 4 4 3 6 2" xfId="18513"/>
    <cellStyle name="40% - Accent4 4 4 3 6 3" xfId="18514"/>
    <cellStyle name="40% - Accent4 4 4 3 7" xfId="18515"/>
    <cellStyle name="40% - Accent4 4 4 3 7 2" xfId="18516"/>
    <cellStyle name="40% - Accent4 4 4 3 8" xfId="18517"/>
    <cellStyle name="40% - Accent4 4 4 3 9" xfId="18518"/>
    <cellStyle name="40% - Accent4 4 4 4" xfId="18519"/>
    <cellStyle name="40% - Accent4 4 4 4 2" xfId="18520"/>
    <cellStyle name="40% - Accent4 4 4 4 2 2" xfId="18521"/>
    <cellStyle name="40% - Accent4 4 4 4 2 2 2" xfId="18522"/>
    <cellStyle name="40% - Accent4 4 4 4 2 2 3" xfId="18523"/>
    <cellStyle name="40% - Accent4 4 4 4 2 3" xfId="18524"/>
    <cellStyle name="40% - Accent4 4 4 4 2 3 2" xfId="18525"/>
    <cellStyle name="40% - Accent4 4 4 4 2 3 3" xfId="18526"/>
    <cellStyle name="40% - Accent4 4 4 4 2 4" xfId="18527"/>
    <cellStyle name="40% - Accent4 4 4 4 2 4 2" xfId="18528"/>
    <cellStyle name="40% - Accent4 4 4 4 2 5" xfId="18529"/>
    <cellStyle name="40% - Accent4 4 4 4 2 6" xfId="18530"/>
    <cellStyle name="40% - Accent4 4 4 4 3" xfId="18531"/>
    <cellStyle name="40% - Accent4 4 4 4 3 2" xfId="18532"/>
    <cellStyle name="40% - Accent4 4 4 4 3 2 2" xfId="18533"/>
    <cellStyle name="40% - Accent4 4 4 4 3 2 3" xfId="18534"/>
    <cellStyle name="40% - Accent4 4 4 4 3 3" xfId="18535"/>
    <cellStyle name="40% - Accent4 4 4 4 3 3 2" xfId="18536"/>
    <cellStyle name="40% - Accent4 4 4 4 3 3 3" xfId="18537"/>
    <cellStyle name="40% - Accent4 4 4 4 3 4" xfId="18538"/>
    <cellStyle name="40% - Accent4 4 4 4 3 4 2" xfId="18539"/>
    <cellStyle name="40% - Accent4 4 4 4 3 5" xfId="18540"/>
    <cellStyle name="40% - Accent4 4 4 4 3 6" xfId="18541"/>
    <cellStyle name="40% - Accent4 4 4 4 4" xfId="18542"/>
    <cellStyle name="40% - Accent4 4 4 4 4 2" xfId="18543"/>
    <cellStyle name="40% - Accent4 4 4 4 4 2 2" xfId="18544"/>
    <cellStyle name="40% - Accent4 4 4 4 4 2 3" xfId="18545"/>
    <cellStyle name="40% - Accent4 4 4 4 4 3" xfId="18546"/>
    <cellStyle name="40% - Accent4 4 4 4 4 3 2" xfId="18547"/>
    <cellStyle name="40% - Accent4 4 4 4 4 4" xfId="18548"/>
    <cellStyle name="40% - Accent4 4 4 4 4 5" xfId="18549"/>
    <cellStyle name="40% - Accent4 4 4 4 5" xfId="18550"/>
    <cellStyle name="40% - Accent4 4 4 4 5 2" xfId="18551"/>
    <cellStyle name="40% - Accent4 4 4 4 5 3" xfId="18552"/>
    <cellStyle name="40% - Accent4 4 4 4 6" xfId="18553"/>
    <cellStyle name="40% - Accent4 4 4 4 6 2" xfId="18554"/>
    <cellStyle name="40% - Accent4 4 4 4 6 3" xfId="18555"/>
    <cellStyle name="40% - Accent4 4 4 4 7" xfId="18556"/>
    <cellStyle name="40% - Accent4 4 4 4 7 2" xfId="18557"/>
    <cellStyle name="40% - Accent4 4 4 4 8" xfId="18558"/>
    <cellStyle name="40% - Accent4 4 4 4 9" xfId="18559"/>
    <cellStyle name="40% - Accent4 4 4 5" xfId="18560"/>
    <cellStyle name="40% - Accent4 4 4 5 2" xfId="18561"/>
    <cellStyle name="40% - Accent4 4 4 5 2 2" xfId="18562"/>
    <cellStyle name="40% - Accent4 4 4 5 2 3" xfId="18563"/>
    <cellStyle name="40% - Accent4 4 4 5 3" xfId="18564"/>
    <cellStyle name="40% - Accent4 4 4 5 3 2" xfId="18565"/>
    <cellStyle name="40% - Accent4 4 4 5 3 3" xfId="18566"/>
    <cellStyle name="40% - Accent4 4 4 5 4" xfId="18567"/>
    <cellStyle name="40% - Accent4 4 4 5 4 2" xfId="18568"/>
    <cellStyle name="40% - Accent4 4 4 5 5" xfId="18569"/>
    <cellStyle name="40% - Accent4 4 4 5 6" xfId="18570"/>
    <cellStyle name="40% - Accent4 4 4 6" xfId="18571"/>
    <cellStyle name="40% - Accent4 4 4 6 2" xfId="18572"/>
    <cellStyle name="40% - Accent4 4 4 6 2 2" xfId="18573"/>
    <cellStyle name="40% - Accent4 4 4 6 2 3" xfId="18574"/>
    <cellStyle name="40% - Accent4 4 4 6 3" xfId="18575"/>
    <cellStyle name="40% - Accent4 4 4 6 3 2" xfId="18576"/>
    <cellStyle name="40% - Accent4 4 4 6 3 3" xfId="18577"/>
    <cellStyle name="40% - Accent4 4 4 6 4" xfId="18578"/>
    <cellStyle name="40% - Accent4 4 4 6 4 2" xfId="18579"/>
    <cellStyle name="40% - Accent4 4 4 6 5" xfId="18580"/>
    <cellStyle name="40% - Accent4 4 4 6 6" xfId="18581"/>
    <cellStyle name="40% - Accent4 4 4 7" xfId="18582"/>
    <cellStyle name="40% - Accent4 4 4 7 2" xfId="18583"/>
    <cellStyle name="40% - Accent4 4 4 7 2 2" xfId="18584"/>
    <cellStyle name="40% - Accent4 4 4 7 2 3" xfId="18585"/>
    <cellStyle name="40% - Accent4 4 4 7 3" xfId="18586"/>
    <cellStyle name="40% - Accent4 4 4 7 3 2" xfId="18587"/>
    <cellStyle name="40% - Accent4 4 4 7 4" xfId="18588"/>
    <cellStyle name="40% - Accent4 4 4 7 5" xfId="18589"/>
    <cellStyle name="40% - Accent4 4 4 8" xfId="18590"/>
    <cellStyle name="40% - Accent4 4 4 8 2" xfId="18591"/>
    <cellStyle name="40% - Accent4 4 4 8 3" xfId="18592"/>
    <cellStyle name="40% - Accent4 4 4 9" xfId="18593"/>
    <cellStyle name="40% - Accent4 4 4 9 2" xfId="18594"/>
    <cellStyle name="40% - Accent4 4 4 9 3" xfId="18595"/>
    <cellStyle name="40% - Accent4 4 5" xfId="18596"/>
    <cellStyle name="40% - Accent4 4 5 10" xfId="18597"/>
    <cellStyle name="40% - Accent4 4 5 2" xfId="18598"/>
    <cellStyle name="40% - Accent4 4 5 2 2" xfId="18599"/>
    <cellStyle name="40% - Accent4 4 5 2 2 2" xfId="18600"/>
    <cellStyle name="40% - Accent4 4 5 2 2 2 2" xfId="18601"/>
    <cellStyle name="40% - Accent4 4 5 2 2 2 3" xfId="18602"/>
    <cellStyle name="40% - Accent4 4 5 2 2 3" xfId="18603"/>
    <cellStyle name="40% - Accent4 4 5 2 2 3 2" xfId="18604"/>
    <cellStyle name="40% - Accent4 4 5 2 2 3 3" xfId="18605"/>
    <cellStyle name="40% - Accent4 4 5 2 2 4" xfId="18606"/>
    <cellStyle name="40% - Accent4 4 5 2 2 4 2" xfId="18607"/>
    <cellStyle name="40% - Accent4 4 5 2 2 5" xfId="18608"/>
    <cellStyle name="40% - Accent4 4 5 2 2 6" xfId="18609"/>
    <cellStyle name="40% - Accent4 4 5 2 3" xfId="18610"/>
    <cellStyle name="40% - Accent4 4 5 2 3 2" xfId="18611"/>
    <cellStyle name="40% - Accent4 4 5 2 3 2 2" xfId="18612"/>
    <cellStyle name="40% - Accent4 4 5 2 3 2 3" xfId="18613"/>
    <cellStyle name="40% - Accent4 4 5 2 3 3" xfId="18614"/>
    <cellStyle name="40% - Accent4 4 5 2 3 3 2" xfId="18615"/>
    <cellStyle name="40% - Accent4 4 5 2 3 3 3" xfId="18616"/>
    <cellStyle name="40% - Accent4 4 5 2 3 4" xfId="18617"/>
    <cellStyle name="40% - Accent4 4 5 2 3 4 2" xfId="18618"/>
    <cellStyle name="40% - Accent4 4 5 2 3 5" xfId="18619"/>
    <cellStyle name="40% - Accent4 4 5 2 3 6" xfId="18620"/>
    <cellStyle name="40% - Accent4 4 5 2 4" xfId="18621"/>
    <cellStyle name="40% - Accent4 4 5 2 4 2" xfId="18622"/>
    <cellStyle name="40% - Accent4 4 5 2 4 2 2" xfId="18623"/>
    <cellStyle name="40% - Accent4 4 5 2 4 2 3" xfId="18624"/>
    <cellStyle name="40% - Accent4 4 5 2 4 3" xfId="18625"/>
    <cellStyle name="40% - Accent4 4 5 2 4 3 2" xfId="18626"/>
    <cellStyle name="40% - Accent4 4 5 2 4 4" xfId="18627"/>
    <cellStyle name="40% - Accent4 4 5 2 4 5" xfId="18628"/>
    <cellStyle name="40% - Accent4 4 5 2 5" xfId="18629"/>
    <cellStyle name="40% - Accent4 4 5 2 5 2" xfId="18630"/>
    <cellStyle name="40% - Accent4 4 5 2 5 3" xfId="18631"/>
    <cellStyle name="40% - Accent4 4 5 2 6" xfId="18632"/>
    <cellStyle name="40% - Accent4 4 5 2 6 2" xfId="18633"/>
    <cellStyle name="40% - Accent4 4 5 2 6 3" xfId="18634"/>
    <cellStyle name="40% - Accent4 4 5 2 7" xfId="18635"/>
    <cellStyle name="40% - Accent4 4 5 2 7 2" xfId="18636"/>
    <cellStyle name="40% - Accent4 4 5 2 8" xfId="18637"/>
    <cellStyle name="40% - Accent4 4 5 2 9" xfId="18638"/>
    <cellStyle name="40% - Accent4 4 5 3" xfId="18639"/>
    <cellStyle name="40% - Accent4 4 5 3 2" xfId="18640"/>
    <cellStyle name="40% - Accent4 4 5 3 2 2" xfId="18641"/>
    <cellStyle name="40% - Accent4 4 5 3 2 3" xfId="18642"/>
    <cellStyle name="40% - Accent4 4 5 3 3" xfId="18643"/>
    <cellStyle name="40% - Accent4 4 5 3 3 2" xfId="18644"/>
    <cellStyle name="40% - Accent4 4 5 3 3 3" xfId="18645"/>
    <cellStyle name="40% - Accent4 4 5 3 4" xfId="18646"/>
    <cellStyle name="40% - Accent4 4 5 3 4 2" xfId="18647"/>
    <cellStyle name="40% - Accent4 4 5 3 5" xfId="18648"/>
    <cellStyle name="40% - Accent4 4 5 3 6" xfId="18649"/>
    <cellStyle name="40% - Accent4 4 5 4" xfId="18650"/>
    <cellStyle name="40% - Accent4 4 5 4 2" xfId="18651"/>
    <cellStyle name="40% - Accent4 4 5 4 2 2" xfId="18652"/>
    <cellStyle name="40% - Accent4 4 5 4 2 3" xfId="18653"/>
    <cellStyle name="40% - Accent4 4 5 4 3" xfId="18654"/>
    <cellStyle name="40% - Accent4 4 5 4 3 2" xfId="18655"/>
    <cellStyle name="40% - Accent4 4 5 4 3 3" xfId="18656"/>
    <cellStyle name="40% - Accent4 4 5 4 4" xfId="18657"/>
    <cellStyle name="40% - Accent4 4 5 4 4 2" xfId="18658"/>
    <cellStyle name="40% - Accent4 4 5 4 5" xfId="18659"/>
    <cellStyle name="40% - Accent4 4 5 4 6" xfId="18660"/>
    <cellStyle name="40% - Accent4 4 5 5" xfId="18661"/>
    <cellStyle name="40% - Accent4 4 5 5 2" xfId="18662"/>
    <cellStyle name="40% - Accent4 4 5 5 2 2" xfId="18663"/>
    <cellStyle name="40% - Accent4 4 5 5 2 3" xfId="18664"/>
    <cellStyle name="40% - Accent4 4 5 5 3" xfId="18665"/>
    <cellStyle name="40% - Accent4 4 5 5 3 2" xfId="18666"/>
    <cellStyle name="40% - Accent4 4 5 5 4" xfId="18667"/>
    <cellStyle name="40% - Accent4 4 5 5 5" xfId="18668"/>
    <cellStyle name="40% - Accent4 4 5 6" xfId="18669"/>
    <cellStyle name="40% - Accent4 4 5 6 2" xfId="18670"/>
    <cellStyle name="40% - Accent4 4 5 6 3" xfId="18671"/>
    <cellStyle name="40% - Accent4 4 5 7" xfId="18672"/>
    <cellStyle name="40% - Accent4 4 5 7 2" xfId="18673"/>
    <cellStyle name="40% - Accent4 4 5 7 3" xfId="18674"/>
    <cellStyle name="40% - Accent4 4 5 8" xfId="18675"/>
    <cellStyle name="40% - Accent4 4 5 8 2" xfId="18676"/>
    <cellStyle name="40% - Accent4 4 5 9" xfId="18677"/>
    <cellStyle name="40% - Accent4 4 6" xfId="18678"/>
    <cellStyle name="40% - Accent4 4 6 2" xfId="18679"/>
    <cellStyle name="40% - Accent4 4 6 2 2" xfId="18680"/>
    <cellStyle name="40% - Accent4 4 6 2 2 2" xfId="18681"/>
    <cellStyle name="40% - Accent4 4 6 2 2 3" xfId="18682"/>
    <cellStyle name="40% - Accent4 4 6 2 3" xfId="18683"/>
    <cellStyle name="40% - Accent4 4 6 2 3 2" xfId="18684"/>
    <cellStyle name="40% - Accent4 4 6 2 3 3" xfId="18685"/>
    <cellStyle name="40% - Accent4 4 6 2 4" xfId="18686"/>
    <cellStyle name="40% - Accent4 4 6 2 4 2" xfId="18687"/>
    <cellStyle name="40% - Accent4 4 6 2 5" xfId="18688"/>
    <cellStyle name="40% - Accent4 4 6 2 6" xfId="18689"/>
    <cellStyle name="40% - Accent4 4 6 3" xfId="18690"/>
    <cellStyle name="40% - Accent4 4 6 3 2" xfId="18691"/>
    <cellStyle name="40% - Accent4 4 6 3 2 2" xfId="18692"/>
    <cellStyle name="40% - Accent4 4 6 3 2 3" xfId="18693"/>
    <cellStyle name="40% - Accent4 4 6 3 3" xfId="18694"/>
    <cellStyle name="40% - Accent4 4 6 3 3 2" xfId="18695"/>
    <cellStyle name="40% - Accent4 4 6 3 3 3" xfId="18696"/>
    <cellStyle name="40% - Accent4 4 6 3 4" xfId="18697"/>
    <cellStyle name="40% - Accent4 4 6 3 4 2" xfId="18698"/>
    <cellStyle name="40% - Accent4 4 6 3 5" xfId="18699"/>
    <cellStyle name="40% - Accent4 4 6 3 6" xfId="18700"/>
    <cellStyle name="40% - Accent4 4 6 4" xfId="18701"/>
    <cellStyle name="40% - Accent4 4 6 4 2" xfId="18702"/>
    <cellStyle name="40% - Accent4 4 6 4 2 2" xfId="18703"/>
    <cellStyle name="40% - Accent4 4 6 4 2 3" xfId="18704"/>
    <cellStyle name="40% - Accent4 4 6 4 3" xfId="18705"/>
    <cellStyle name="40% - Accent4 4 6 4 3 2" xfId="18706"/>
    <cellStyle name="40% - Accent4 4 6 4 4" xfId="18707"/>
    <cellStyle name="40% - Accent4 4 6 4 5" xfId="18708"/>
    <cellStyle name="40% - Accent4 4 6 5" xfId="18709"/>
    <cellStyle name="40% - Accent4 4 6 5 2" xfId="18710"/>
    <cellStyle name="40% - Accent4 4 6 5 3" xfId="18711"/>
    <cellStyle name="40% - Accent4 4 6 6" xfId="18712"/>
    <cellStyle name="40% - Accent4 4 6 6 2" xfId="18713"/>
    <cellStyle name="40% - Accent4 4 6 6 3" xfId="18714"/>
    <cellStyle name="40% - Accent4 4 6 7" xfId="18715"/>
    <cellStyle name="40% - Accent4 4 6 7 2" xfId="18716"/>
    <cellStyle name="40% - Accent4 4 6 8" xfId="18717"/>
    <cellStyle name="40% - Accent4 4 6 9" xfId="18718"/>
    <cellStyle name="40% - Accent4 4 7" xfId="18719"/>
    <cellStyle name="40% - Accent4 4 7 2" xfId="18720"/>
    <cellStyle name="40% - Accent4 4 7 2 2" xfId="18721"/>
    <cellStyle name="40% - Accent4 4 7 2 2 2" xfId="18722"/>
    <cellStyle name="40% - Accent4 4 7 2 2 3" xfId="18723"/>
    <cellStyle name="40% - Accent4 4 7 2 3" xfId="18724"/>
    <cellStyle name="40% - Accent4 4 7 2 3 2" xfId="18725"/>
    <cellStyle name="40% - Accent4 4 7 2 3 3" xfId="18726"/>
    <cellStyle name="40% - Accent4 4 7 2 4" xfId="18727"/>
    <cellStyle name="40% - Accent4 4 7 2 4 2" xfId="18728"/>
    <cellStyle name="40% - Accent4 4 7 2 5" xfId="18729"/>
    <cellStyle name="40% - Accent4 4 7 2 6" xfId="18730"/>
    <cellStyle name="40% - Accent4 4 7 3" xfId="18731"/>
    <cellStyle name="40% - Accent4 4 7 3 2" xfId="18732"/>
    <cellStyle name="40% - Accent4 4 7 3 2 2" xfId="18733"/>
    <cellStyle name="40% - Accent4 4 7 3 2 3" xfId="18734"/>
    <cellStyle name="40% - Accent4 4 7 3 3" xfId="18735"/>
    <cellStyle name="40% - Accent4 4 7 3 3 2" xfId="18736"/>
    <cellStyle name="40% - Accent4 4 7 3 3 3" xfId="18737"/>
    <cellStyle name="40% - Accent4 4 7 3 4" xfId="18738"/>
    <cellStyle name="40% - Accent4 4 7 3 4 2" xfId="18739"/>
    <cellStyle name="40% - Accent4 4 7 3 5" xfId="18740"/>
    <cellStyle name="40% - Accent4 4 7 3 6" xfId="18741"/>
    <cellStyle name="40% - Accent4 4 7 4" xfId="18742"/>
    <cellStyle name="40% - Accent4 4 7 4 2" xfId="18743"/>
    <cellStyle name="40% - Accent4 4 7 4 2 2" xfId="18744"/>
    <cellStyle name="40% - Accent4 4 7 4 2 3" xfId="18745"/>
    <cellStyle name="40% - Accent4 4 7 4 3" xfId="18746"/>
    <cellStyle name="40% - Accent4 4 7 4 3 2" xfId="18747"/>
    <cellStyle name="40% - Accent4 4 7 4 4" xfId="18748"/>
    <cellStyle name="40% - Accent4 4 7 4 5" xfId="18749"/>
    <cellStyle name="40% - Accent4 4 7 5" xfId="18750"/>
    <cellStyle name="40% - Accent4 4 7 5 2" xfId="18751"/>
    <cellStyle name="40% - Accent4 4 7 5 3" xfId="18752"/>
    <cellStyle name="40% - Accent4 4 7 6" xfId="18753"/>
    <cellStyle name="40% - Accent4 4 7 6 2" xfId="18754"/>
    <cellStyle name="40% - Accent4 4 7 6 3" xfId="18755"/>
    <cellStyle name="40% - Accent4 4 7 7" xfId="18756"/>
    <cellStyle name="40% - Accent4 4 7 7 2" xfId="18757"/>
    <cellStyle name="40% - Accent4 4 7 8" xfId="18758"/>
    <cellStyle name="40% - Accent4 4 7 9" xfId="18759"/>
    <cellStyle name="40% - Accent4 4 8" xfId="18760"/>
    <cellStyle name="40% - Accent4 4 8 2" xfId="18761"/>
    <cellStyle name="40% - Accent4 4 8 2 2" xfId="18762"/>
    <cellStyle name="40% - Accent4 4 8 2 3" xfId="18763"/>
    <cellStyle name="40% - Accent4 4 8 3" xfId="18764"/>
    <cellStyle name="40% - Accent4 4 8 3 2" xfId="18765"/>
    <cellStyle name="40% - Accent4 4 8 3 3" xfId="18766"/>
    <cellStyle name="40% - Accent4 4 8 4" xfId="18767"/>
    <cellStyle name="40% - Accent4 4 8 4 2" xfId="18768"/>
    <cellStyle name="40% - Accent4 4 8 5" xfId="18769"/>
    <cellStyle name="40% - Accent4 4 8 6" xfId="18770"/>
    <cellStyle name="40% - Accent4 4 9" xfId="18771"/>
    <cellStyle name="40% - Accent4 4 9 2" xfId="18772"/>
    <cellStyle name="40% - Accent4 4 9 2 2" xfId="18773"/>
    <cellStyle name="40% - Accent4 4 9 2 3" xfId="18774"/>
    <cellStyle name="40% - Accent4 4 9 3" xfId="18775"/>
    <cellStyle name="40% - Accent4 4 9 3 2" xfId="18776"/>
    <cellStyle name="40% - Accent4 4 9 3 3" xfId="18777"/>
    <cellStyle name="40% - Accent4 4 9 4" xfId="18778"/>
    <cellStyle name="40% - Accent4 4 9 4 2" xfId="18779"/>
    <cellStyle name="40% - Accent4 4 9 5" xfId="18780"/>
    <cellStyle name="40% - Accent4 4 9 6" xfId="18781"/>
    <cellStyle name="40% - Accent4 5" xfId="18782"/>
    <cellStyle name="40% - Accent4 5 2" xfId="18783"/>
    <cellStyle name="40% - Accent4 5 2 2" xfId="18784"/>
    <cellStyle name="40% - Accent4 5 2 2 2" xfId="18785"/>
    <cellStyle name="40% - Accent4 5 2 2 2 2" xfId="18786"/>
    <cellStyle name="40% - Accent4 5 2 2 3" xfId="18787"/>
    <cellStyle name="40% - Accent4 5 2 3" xfId="18788"/>
    <cellStyle name="40% - Accent4 5 2 3 2" xfId="18789"/>
    <cellStyle name="40% - Accent4 5 2 4" xfId="18790"/>
    <cellStyle name="40% - Accent4 5 2 5" xfId="18791"/>
    <cellStyle name="40% - Accent4 5 3" xfId="18792"/>
    <cellStyle name="40% - Accent4 5 3 2" xfId="18793"/>
    <cellStyle name="40% - Accent4 5 3 2 2" xfId="18794"/>
    <cellStyle name="40% - Accent4 5 3 3" xfId="18795"/>
    <cellStyle name="40% - Accent4 5 4" xfId="18796"/>
    <cellStyle name="40% - Accent4 5 4 2" xfId="18797"/>
    <cellStyle name="40% - Accent4 5 5" xfId="18798"/>
    <cellStyle name="40% - Accent4 5 6" xfId="18799"/>
    <cellStyle name="40% - Accent4 6" xfId="18800"/>
    <cellStyle name="40% - Accent4 6 2" xfId="18801"/>
    <cellStyle name="40% - Accent4 6 2 2" xfId="18802"/>
    <cellStyle name="40% - Accent4 6 2 2 2" xfId="18803"/>
    <cellStyle name="40% - Accent4 6 2 3" xfId="18804"/>
    <cellStyle name="40% - Accent4 6 2 4" xfId="18805"/>
    <cellStyle name="40% - Accent4 6 2 5" xfId="18806"/>
    <cellStyle name="40% - Accent4 6 3" xfId="18807"/>
    <cellStyle name="40% - Accent4 6 3 2" xfId="18808"/>
    <cellStyle name="40% - Accent4 6 4" xfId="18809"/>
    <cellStyle name="40% - Accent4 6 5" xfId="18810"/>
    <cellStyle name="40% - Accent4 7" xfId="18811"/>
    <cellStyle name="40% - Accent4 7 2" xfId="18812"/>
    <cellStyle name="40% - Accent4 7 2 2" xfId="18813"/>
    <cellStyle name="40% - Accent4 7 2 2 2" xfId="18814"/>
    <cellStyle name="40% - Accent4 7 2 3" xfId="18815"/>
    <cellStyle name="40% - Accent4 7 3" xfId="18816"/>
    <cellStyle name="40% - Accent4 7 3 2" xfId="18817"/>
    <cellStyle name="40% - Accent4 7 4" xfId="18818"/>
    <cellStyle name="40% - Accent4 7 5" xfId="18819"/>
    <cellStyle name="40% - Accent4 8" xfId="18820"/>
    <cellStyle name="40% - Accent4 8 2" xfId="18821"/>
    <cellStyle name="40% - Accent4 8 2 2" xfId="18822"/>
    <cellStyle name="40% - Accent4 8 2 2 2" xfId="18823"/>
    <cellStyle name="40% - Accent4 8 2 3" xfId="18824"/>
    <cellStyle name="40% - Accent4 8 3" xfId="18825"/>
    <cellStyle name="40% - Accent4 8 3 2" xfId="18826"/>
    <cellStyle name="40% - Accent4 8 4" xfId="18827"/>
    <cellStyle name="40% - Accent4 8 5" xfId="18828"/>
    <cellStyle name="40% - Accent4 9" xfId="18829"/>
    <cellStyle name="40% - Accent4 9 2" xfId="18830"/>
    <cellStyle name="40% - Accent4 9 2 2" xfId="18831"/>
    <cellStyle name="40% - Accent4 9 3" xfId="18832"/>
    <cellStyle name="40% - Accent4 9 4" xfId="18833"/>
    <cellStyle name="40% - Accent5 10" xfId="18834"/>
    <cellStyle name="40% - Accent5 10 2" xfId="18835"/>
    <cellStyle name="40% - Accent5 10 2 2" xfId="18836"/>
    <cellStyle name="40% - Accent5 10 3" xfId="18837"/>
    <cellStyle name="40% - Accent5 10 4" xfId="18838"/>
    <cellStyle name="40% - Accent5 11" xfId="18839"/>
    <cellStyle name="40% - Accent5 11 2" xfId="18840"/>
    <cellStyle name="40% - Accent5 11 2 2" xfId="18841"/>
    <cellStyle name="40% - Accent5 11 3" xfId="18842"/>
    <cellStyle name="40% - Accent5 11 4" xfId="18843"/>
    <cellStyle name="40% - Accent5 12" xfId="18844"/>
    <cellStyle name="40% - Accent5 12 2" xfId="18845"/>
    <cellStyle name="40% - Accent5 12 3" xfId="18846"/>
    <cellStyle name="40% - Accent5 13" xfId="18847"/>
    <cellStyle name="40% - Accent5 13 2" xfId="18848"/>
    <cellStyle name="40% - Accent5 14" xfId="18849"/>
    <cellStyle name="40% - Accent5 15" xfId="18850"/>
    <cellStyle name="40% - Accent5 16" xfId="18851"/>
    <cellStyle name="40% - Accent5 17" xfId="18852"/>
    <cellStyle name="40% - Accent5 17 2" xfId="18853"/>
    <cellStyle name="40% - Accent5 18" xfId="18854"/>
    <cellStyle name="40% - Accent5 19" xfId="18855"/>
    <cellStyle name="40% - Accent5 2" xfId="18856"/>
    <cellStyle name="40% - Accent5 2 2" xfId="18857"/>
    <cellStyle name="40% - Accent5 2 2 2" xfId="18858"/>
    <cellStyle name="40% - Accent5 2 2 2 2" xfId="18859"/>
    <cellStyle name="40% - Accent5 2 2 2 2 2" xfId="18860"/>
    <cellStyle name="40% - Accent5 2 2 2 2 2 2" xfId="18861"/>
    <cellStyle name="40% - Accent5 2 2 2 2 2 2 2" xfId="18862"/>
    <cellStyle name="40% - Accent5 2 2 2 2 2 3" xfId="18863"/>
    <cellStyle name="40% - Accent5 2 2 2 2 3" xfId="18864"/>
    <cellStyle name="40% - Accent5 2 2 2 2 3 2" xfId="18865"/>
    <cellStyle name="40% - Accent5 2 2 2 2 4" xfId="18866"/>
    <cellStyle name="40% - Accent5 2 2 2 2 5" xfId="18867"/>
    <cellStyle name="40% - Accent5 2 2 2 3" xfId="18868"/>
    <cellStyle name="40% - Accent5 2 2 2 3 2" xfId="18869"/>
    <cellStyle name="40% - Accent5 2 2 2 3 2 2" xfId="18870"/>
    <cellStyle name="40% - Accent5 2 2 2 3 3" xfId="18871"/>
    <cellStyle name="40% - Accent5 2 2 2 4" xfId="18872"/>
    <cellStyle name="40% - Accent5 2 2 2 4 2" xfId="18873"/>
    <cellStyle name="40% - Accent5 2 2 2 5" xfId="18874"/>
    <cellStyle name="40% - Accent5 2 2 2 6" xfId="18875"/>
    <cellStyle name="40% - Accent5 2 2 3" xfId="18876"/>
    <cellStyle name="40% - Accent5 2 2 3 2" xfId="18877"/>
    <cellStyle name="40% - Accent5 2 2 3 2 2" xfId="18878"/>
    <cellStyle name="40% - Accent5 2 2 3 2 2 2" xfId="18879"/>
    <cellStyle name="40% - Accent5 2 2 3 2 3" xfId="18880"/>
    <cellStyle name="40% - Accent5 2 2 3 3" xfId="18881"/>
    <cellStyle name="40% - Accent5 2 2 3 3 2" xfId="18882"/>
    <cellStyle name="40% - Accent5 2 2 3 4" xfId="18883"/>
    <cellStyle name="40% - Accent5 2 2 3 5" xfId="18884"/>
    <cellStyle name="40% - Accent5 2 2 4" xfId="18885"/>
    <cellStyle name="40% - Accent5 2 2 4 2" xfId="18886"/>
    <cellStyle name="40% - Accent5 2 2 4 2 2" xfId="18887"/>
    <cellStyle name="40% - Accent5 2 2 4 3" xfId="18888"/>
    <cellStyle name="40% - Accent5 2 2 5" xfId="18889"/>
    <cellStyle name="40% - Accent5 2 2 5 2" xfId="18890"/>
    <cellStyle name="40% - Accent5 2 2 6" xfId="18891"/>
    <cellStyle name="40% - Accent5 2 2 7" xfId="18892"/>
    <cellStyle name="40% - Accent5 2 3" xfId="18893"/>
    <cellStyle name="40% - Accent5 2 3 2" xfId="18894"/>
    <cellStyle name="40% - Accent5 2 3 2 2" xfId="18895"/>
    <cellStyle name="40% - Accent5 2 3 2 2 2" xfId="18896"/>
    <cellStyle name="40% - Accent5 2 3 2 2 2 2" xfId="18897"/>
    <cellStyle name="40% - Accent5 2 3 2 2 3" xfId="18898"/>
    <cellStyle name="40% - Accent5 2 3 2 3" xfId="18899"/>
    <cellStyle name="40% - Accent5 2 3 2 3 2" xfId="18900"/>
    <cellStyle name="40% - Accent5 2 3 2 4" xfId="18901"/>
    <cellStyle name="40% - Accent5 2 3 3" xfId="18902"/>
    <cellStyle name="40% - Accent5 2 3 3 2" xfId="18903"/>
    <cellStyle name="40% - Accent5 2 3 3 2 2" xfId="18904"/>
    <cellStyle name="40% - Accent5 2 3 3 3" xfId="18905"/>
    <cellStyle name="40% - Accent5 2 3 4" xfId="18906"/>
    <cellStyle name="40% - Accent5 2 3 4 2" xfId="18907"/>
    <cellStyle name="40% - Accent5 2 3 5" xfId="18908"/>
    <cellStyle name="40% - Accent5 2 3 6" xfId="18909"/>
    <cellStyle name="40% - Accent5 2 4" xfId="18910"/>
    <cellStyle name="40% - Accent5 2 4 2" xfId="18911"/>
    <cellStyle name="40% - Accent5 2 4 2 2" xfId="18912"/>
    <cellStyle name="40% - Accent5 2 4 2 2 2" xfId="18913"/>
    <cellStyle name="40% - Accent5 2 4 2 3" xfId="18914"/>
    <cellStyle name="40% - Accent5 2 4 3" xfId="18915"/>
    <cellStyle name="40% - Accent5 2 4 3 2" xfId="18916"/>
    <cellStyle name="40% - Accent5 2 4 4" xfId="18917"/>
    <cellStyle name="40% - Accent5 2 4 5" xfId="18918"/>
    <cellStyle name="40% - Accent5 2 5" xfId="18919"/>
    <cellStyle name="40% - Accent5 2 5 2" xfId="18920"/>
    <cellStyle name="40% - Accent5 2 5 2 2" xfId="18921"/>
    <cellStyle name="40% - Accent5 2 5 3" xfId="18922"/>
    <cellStyle name="40% - Accent5 2 5 4" xfId="18923"/>
    <cellStyle name="40% - Accent5 2 6" xfId="18924"/>
    <cellStyle name="40% - Accent5 2 6 2" xfId="18925"/>
    <cellStyle name="40% - Accent5 2 6 3" xfId="18926"/>
    <cellStyle name="40% - Accent5 2 7" xfId="18927"/>
    <cellStyle name="40% - Accent5 2 8" xfId="18928"/>
    <cellStyle name="40% - Accent5 2 9" xfId="18929"/>
    <cellStyle name="40% - Accent5 20" xfId="18930"/>
    <cellStyle name="40% - Accent5 21" xfId="18931"/>
    <cellStyle name="40% - Accent5 22" xfId="18932"/>
    <cellStyle name="40% - Accent5 3" xfId="18933"/>
    <cellStyle name="40% - Accent5 3 2" xfId="18934"/>
    <cellStyle name="40% - Accent5 3 2 2" xfId="18935"/>
    <cellStyle name="40% - Accent5 3 2 2 2" xfId="18936"/>
    <cellStyle name="40% - Accent5 3 2 2 2 2" xfId="18937"/>
    <cellStyle name="40% - Accent5 3 2 2 2 2 2" xfId="18938"/>
    <cellStyle name="40% - Accent5 3 2 2 2 2 2 2" xfId="18939"/>
    <cellStyle name="40% - Accent5 3 2 2 2 2 3" xfId="18940"/>
    <cellStyle name="40% - Accent5 3 2 2 2 3" xfId="18941"/>
    <cellStyle name="40% - Accent5 3 2 2 2 3 2" xfId="18942"/>
    <cellStyle name="40% - Accent5 3 2 2 2 4" xfId="18943"/>
    <cellStyle name="40% - Accent5 3 2 2 2 5" xfId="18944"/>
    <cellStyle name="40% - Accent5 3 2 2 3" xfId="18945"/>
    <cellStyle name="40% - Accent5 3 2 2 3 2" xfId="18946"/>
    <cellStyle name="40% - Accent5 3 2 2 3 2 2" xfId="18947"/>
    <cellStyle name="40% - Accent5 3 2 2 3 3" xfId="18948"/>
    <cellStyle name="40% - Accent5 3 2 2 4" xfId="18949"/>
    <cellStyle name="40% - Accent5 3 2 2 4 2" xfId="18950"/>
    <cellStyle name="40% - Accent5 3 2 2 5" xfId="18951"/>
    <cellStyle name="40% - Accent5 3 2 2 6" xfId="18952"/>
    <cellStyle name="40% - Accent5 3 2 3" xfId="18953"/>
    <cellStyle name="40% - Accent5 3 2 3 2" xfId="18954"/>
    <cellStyle name="40% - Accent5 3 2 3 2 2" xfId="18955"/>
    <cellStyle name="40% - Accent5 3 2 3 2 2 2" xfId="18956"/>
    <cellStyle name="40% - Accent5 3 2 3 2 3" xfId="18957"/>
    <cellStyle name="40% - Accent5 3 2 3 3" xfId="18958"/>
    <cellStyle name="40% - Accent5 3 2 3 3 2" xfId="18959"/>
    <cellStyle name="40% - Accent5 3 2 3 4" xfId="18960"/>
    <cellStyle name="40% - Accent5 3 2 3 5" xfId="18961"/>
    <cellStyle name="40% - Accent5 3 2 4" xfId="18962"/>
    <cellStyle name="40% - Accent5 3 2 4 2" xfId="18963"/>
    <cellStyle name="40% - Accent5 3 2 4 2 2" xfId="18964"/>
    <cellStyle name="40% - Accent5 3 2 4 3" xfId="18965"/>
    <cellStyle name="40% - Accent5 3 2 5" xfId="18966"/>
    <cellStyle name="40% - Accent5 3 2 5 2" xfId="18967"/>
    <cellStyle name="40% - Accent5 3 2 6" xfId="18968"/>
    <cellStyle name="40% - Accent5 3 2 7" xfId="18969"/>
    <cellStyle name="40% - Accent5 3 3" xfId="18970"/>
    <cellStyle name="40% - Accent5 3 3 2" xfId="18971"/>
    <cellStyle name="40% - Accent5 3 3 2 2" xfId="18972"/>
    <cellStyle name="40% - Accent5 3 3 2 2 2" xfId="18973"/>
    <cellStyle name="40% - Accent5 3 3 2 2 2 2" xfId="18974"/>
    <cellStyle name="40% - Accent5 3 3 2 2 3" xfId="18975"/>
    <cellStyle name="40% - Accent5 3 3 2 3" xfId="18976"/>
    <cellStyle name="40% - Accent5 3 3 2 3 2" xfId="18977"/>
    <cellStyle name="40% - Accent5 3 3 2 4" xfId="18978"/>
    <cellStyle name="40% - Accent5 3 3 2 5" xfId="18979"/>
    <cellStyle name="40% - Accent5 3 3 3" xfId="18980"/>
    <cellStyle name="40% - Accent5 3 3 3 2" xfId="18981"/>
    <cellStyle name="40% - Accent5 3 3 3 2 2" xfId="18982"/>
    <cellStyle name="40% - Accent5 3 3 3 3" xfId="18983"/>
    <cellStyle name="40% - Accent5 3 3 4" xfId="18984"/>
    <cellStyle name="40% - Accent5 3 3 4 2" xfId="18985"/>
    <cellStyle name="40% - Accent5 3 3 5" xfId="18986"/>
    <cellStyle name="40% - Accent5 3 3 6" xfId="18987"/>
    <cellStyle name="40% - Accent5 3 4" xfId="18988"/>
    <cellStyle name="40% - Accent5 3 4 2" xfId="18989"/>
    <cellStyle name="40% - Accent5 3 4 2 2" xfId="18990"/>
    <cellStyle name="40% - Accent5 3 4 2 2 2" xfId="18991"/>
    <cellStyle name="40% - Accent5 3 4 2 3" xfId="18992"/>
    <cellStyle name="40% - Accent5 3 4 3" xfId="18993"/>
    <cellStyle name="40% - Accent5 3 4 3 2" xfId="18994"/>
    <cellStyle name="40% - Accent5 3 4 4" xfId="18995"/>
    <cellStyle name="40% - Accent5 3 4 5" xfId="18996"/>
    <cellStyle name="40% - Accent5 3 5" xfId="18997"/>
    <cellStyle name="40% - Accent5 3 5 2" xfId="18998"/>
    <cellStyle name="40% - Accent5 3 5 2 2" xfId="18999"/>
    <cellStyle name="40% - Accent5 3 5 3" xfId="19000"/>
    <cellStyle name="40% - Accent5 3 6" xfId="19001"/>
    <cellStyle name="40% - Accent5 3 6 2" xfId="19002"/>
    <cellStyle name="40% - Accent5 3 7" xfId="19003"/>
    <cellStyle name="40% - Accent5 3 8" xfId="19004"/>
    <cellStyle name="40% - Accent5 3 9" xfId="19005"/>
    <cellStyle name="40% - Accent5 4" xfId="19006"/>
    <cellStyle name="40% - Accent5 4 10" xfId="19007"/>
    <cellStyle name="40% - Accent5 4 10 2" xfId="19008"/>
    <cellStyle name="40% - Accent5 4 10 2 2" xfId="19009"/>
    <cellStyle name="40% - Accent5 4 10 2 3" xfId="19010"/>
    <cellStyle name="40% - Accent5 4 10 3" xfId="19011"/>
    <cellStyle name="40% - Accent5 4 10 3 2" xfId="19012"/>
    <cellStyle name="40% - Accent5 4 10 4" xfId="19013"/>
    <cellStyle name="40% - Accent5 4 10 5" xfId="19014"/>
    <cellStyle name="40% - Accent5 4 11" xfId="19015"/>
    <cellStyle name="40% - Accent5 4 11 2" xfId="19016"/>
    <cellStyle name="40% - Accent5 4 11 3" xfId="19017"/>
    <cellStyle name="40% - Accent5 4 12" xfId="19018"/>
    <cellStyle name="40% - Accent5 4 12 2" xfId="19019"/>
    <cellStyle name="40% - Accent5 4 12 3" xfId="19020"/>
    <cellStyle name="40% - Accent5 4 13" xfId="19021"/>
    <cellStyle name="40% - Accent5 4 13 2" xfId="19022"/>
    <cellStyle name="40% - Accent5 4 14" xfId="19023"/>
    <cellStyle name="40% - Accent5 4 15" xfId="19024"/>
    <cellStyle name="40% - Accent5 4 16" xfId="19025"/>
    <cellStyle name="40% - Accent5 4 2" xfId="19026"/>
    <cellStyle name="40% - Accent5 4 2 10" xfId="19027"/>
    <cellStyle name="40% - Accent5 4 2 10 2" xfId="19028"/>
    <cellStyle name="40% - Accent5 4 2 10 3" xfId="19029"/>
    <cellStyle name="40% - Accent5 4 2 11" xfId="19030"/>
    <cellStyle name="40% - Accent5 4 2 11 2" xfId="19031"/>
    <cellStyle name="40% - Accent5 4 2 11 3" xfId="19032"/>
    <cellStyle name="40% - Accent5 4 2 12" xfId="19033"/>
    <cellStyle name="40% - Accent5 4 2 12 2" xfId="19034"/>
    <cellStyle name="40% - Accent5 4 2 13" xfId="19035"/>
    <cellStyle name="40% - Accent5 4 2 14" xfId="19036"/>
    <cellStyle name="40% - Accent5 4 2 15" xfId="19037"/>
    <cellStyle name="40% - Accent5 4 2 2" xfId="19038"/>
    <cellStyle name="40% - Accent5 4 2 2 10" xfId="19039"/>
    <cellStyle name="40% - Accent5 4 2 2 10 2" xfId="19040"/>
    <cellStyle name="40% - Accent5 4 2 2 10 3" xfId="19041"/>
    <cellStyle name="40% - Accent5 4 2 2 11" xfId="19042"/>
    <cellStyle name="40% - Accent5 4 2 2 11 2" xfId="19043"/>
    <cellStyle name="40% - Accent5 4 2 2 12" xfId="19044"/>
    <cellStyle name="40% - Accent5 4 2 2 13" xfId="19045"/>
    <cellStyle name="40% - Accent5 4 2 2 2" xfId="19046"/>
    <cellStyle name="40% - Accent5 4 2 2 2 10" xfId="19047"/>
    <cellStyle name="40% - Accent5 4 2 2 2 10 2" xfId="19048"/>
    <cellStyle name="40% - Accent5 4 2 2 2 11" xfId="19049"/>
    <cellStyle name="40% - Accent5 4 2 2 2 12" xfId="19050"/>
    <cellStyle name="40% - Accent5 4 2 2 2 2" xfId="19051"/>
    <cellStyle name="40% - Accent5 4 2 2 2 2 10" xfId="19052"/>
    <cellStyle name="40% - Accent5 4 2 2 2 2 2" xfId="19053"/>
    <cellStyle name="40% - Accent5 4 2 2 2 2 2 2" xfId="19054"/>
    <cellStyle name="40% - Accent5 4 2 2 2 2 2 2 2" xfId="19055"/>
    <cellStyle name="40% - Accent5 4 2 2 2 2 2 2 2 2" xfId="19056"/>
    <cellStyle name="40% - Accent5 4 2 2 2 2 2 2 2 3" xfId="19057"/>
    <cellStyle name="40% - Accent5 4 2 2 2 2 2 2 3" xfId="19058"/>
    <cellStyle name="40% - Accent5 4 2 2 2 2 2 2 3 2" xfId="19059"/>
    <cellStyle name="40% - Accent5 4 2 2 2 2 2 2 3 3" xfId="19060"/>
    <cellStyle name="40% - Accent5 4 2 2 2 2 2 2 4" xfId="19061"/>
    <cellStyle name="40% - Accent5 4 2 2 2 2 2 2 4 2" xfId="19062"/>
    <cellStyle name="40% - Accent5 4 2 2 2 2 2 2 5" xfId="19063"/>
    <cellStyle name="40% - Accent5 4 2 2 2 2 2 2 6" xfId="19064"/>
    <cellStyle name="40% - Accent5 4 2 2 2 2 2 3" xfId="19065"/>
    <cellStyle name="40% - Accent5 4 2 2 2 2 2 3 2" xfId="19066"/>
    <cellStyle name="40% - Accent5 4 2 2 2 2 2 3 2 2" xfId="19067"/>
    <cellStyle name="40% - Accent5 4 2 2 2 2 2 3 2 3" xfId="19068"/>
    <cellStyle name="40% - Accent5 4 2 2 2 2 2 3 3" xfId="19069"/>
    <cellStyle name="40% - Accent5 4 2 2 2 2 2 3 3 2" xfId="19070"/>
    <cellStyle name="40% - Accent5 4 2 2 2 2 2 3 3 3" xfId="19071"/>
    <cellStyle name="40% - Accent5 4 2 2 2 2 2 3 4" xfId="19072"/>
    <cellStyle name="40% - Accent5 4 2 2 2 2 2 3 4 2" xfId="19073"/>
    <cellStyle name="40% - Accent5 4 2 2 2 2 2 3 5" xfId="19074"/>
    <cellStyle name="40% - Accent5 4 2 2 2 2 2 3 6" xfId="19075"/>
    <cellStyle name="40% - Accent5 4 2 2 2 2 2 4" xfId="19076"/>
    <cellStyle name="40% - Accent5 4 2 2 2 2 2 4 2" xfId="19077"/>
    <cellStyle name="40% - Accent5 4 2 2 2 2 2 4 2 2" xfId="19078"/>
    <cellStyle name="40% - Accent5 4 2 2 2 2 2 4 2 3" xfId="19079"/>
    <cellStyle name="40% - Accent5 4 2 2 2 2 2 4 3" xfId="19080"/>
    <cellStyle name="40% - Accent5 4 2 2 2 2 2 4 3 2" xfId="19081"/>
    <cellStyle name="40% - Accent5 4 2 2 2 2 2 4 4" xfId="19082"/>
    <cellStyle name="40% - Accent5 4 2 2 2 2 2 4 5" xfId="19083"/>
    <cellStyle name="40% - Accent5 4 2 2 2 2 2 5" xfId="19084"/>
    <cellStyle name="40% - Accent5 4 2 2 2 2 2 5 2" xfId="19085"/>
    <cellStyle name="40% - Accent5 4 2 2 2 2 2 5 3" xfId="19086"/>
    <cellStyle name="40% - Accent5 4 2 2 2 2 2 6" xfId="19087"/>
    <cellStyle name="40% - Accent5 4 2 2 2 2 2 6 2" xfId="19088"/>
    <cellStyle name="40% - Accent5 4 2 2 2 2 2 6 3" xfId="19089"/>
    <cellStyle name="40% - Accent5 4 2 2 2 2 2 7" xfId="19090"/>
    <cellStyle name="40% - Accent5 4 2 2 2 2 2 7 2" xfId="19091"/>
    <cellStyle name="40% - Accent5 4 2 2 2 2 2 8" xfId="19092"/>
    <cellStyle name="40% - Accent5 4 2 2 2 2 2 9" xfId="19093"/>
    <cellStyle name="40% - Accent5 4 2 2 2 2 3" xfId="19094"/>
    <cellStyle name="40% - Accent5 4 2 2 2 2 3 2" xfId="19095"/>
    <cellStyle name="40% - Accent5 4 2 2 2 2 3 2 2" xfId="19096"/>
    <cellStyle name="40% - Accent5 4 2 2 2 2 3 2 3" xfId="19097"/>
    <cellStyle name="40% - Accent5 4 2 2 2 2 3 3" xfId="19098"/>
    <cellStyle name="40% - Accent5 4 2 2 2 2 3 3 2" xfId="19099"/>
    <cellStyle name="40% - Accent5 4 2 2 2 2 3 3 3" xfId="19100"/>
    <cellStyle name="40% - Accent5 4 2 2 2 2 3 4" xfId="19101"/>
    <cellStyle name="40% - Accent5 4 2 2 2 2 3 4 2" xfId="19102"/>
    <cellStyle name="40% - Accent5 4 2 2 2 2 3 5" xfId="19103"/>
    <cellStyle name="40% - Accent5 4 2 2 2 2 3 6" xfId="19104"/>
    <cellStyle name="40% - Accent5 4 2 2 2 2 4" xfId="19105"/>
    <cellStyle name="40% - Accent5 4 2 2 2 2 4 2" xfId="19106"/>
    <cellStyle name="40% - Accent5 4 2 2 2 2 4 2 2" xfId="19107"/>
    <cellStyle name="40% - Accent5 4 2 2 2 2 4 2 3" xfId="19108"/>
    <cellStyle name="40% - Accent5 4 2 2 2 2 4 3" xfId="19109"/>
    <cellStyle name="40% - Accent5 4 2 2 2 2 4 3 2" xfId="19110"/>
    <cellStyle name="40% - Accent5 4 2 2 2 2 4 3 3" xfId="19111"/>
    <cellStyle name="40% - Accent5 4 2 2 2 2 4 4" xfId="19112"/>
    <cellStyle name="40% - Accent5 4 2 2 2 2 4 4 2" xfId="19113"/>
    <cellStyle name="40% - Accent5 4 2 2 2 2 4 5" xfId="19114"/>
    <cellStyle name="40% - Accent5 4 2 2 2 2 4 6" xfId="19115"/>
    <cellStyle name="40% - Accent5 4 2 2 2 2 5" xfId="19116"/>
    <cellStyle name="40% - Accent5 4 2 2 2 2 5 2" xfId="19117"/>
    <cellStyle name="40% - Accent5 4 2 2 2 2 5 2 2" xfId="19118"/>
    <cellStyle name="40% - Accent5 4 2 2 2 2 5 2 3" xfId="19119"/>
    <cellStyle name="40% - Accent5 4 2 2 2 2 5 3" xfId="19120"/>
    <cellStyle name="40% - Accent5 4 2 2 2 2 5 3 2" xfId="19121"/>
    <cellStyle name="40% - Accent5 4 2 2 2 2 5 4" xfId="19122"/>
    <cellStyle name="40% - Accent5 4 2 2 2 2 5 5" xfId="19123"/>
    <cellStyle name="40% - Accent5 4 2 2 2 2 6" xfId="19124"/>
    <cellStyle name="40% - Accent5 4 2 2 2 2 6 2" xfId="19125"/>
    <cellStyle name="40% - Accent5 4 2 2 2 2 6 3" xfId="19126"/>
    <cellStyle name="40% - Accent5 4 2 2 2 2 7" xfId="19127"/>
    <cellStyle name="40% - Accent5 4 2 2 2 2 7 2" xfId="19128"/>
    <cellStyle name="40% - Accent5 4 2 2 2 2 7 3" xfId="19129"/>
    <cellStyle name="40% - Accent5 4 2 2 2 2 8" xfId="19130"/>
    <cellStyle name="40% - Accent5 4 2 2 2 2 8 2" xfId="19131"/>
    <cellStyle name="40% - Accent5 4 2 2 2 2 9" xfId="19132"/>
    <cellStyle name="40% - Accent5 4 2 2 2 3" xfId="19133"/>
    <cellStyle name="40% - Accent5 4 2 2 2 3 2" xfId="19134"/>
    <cellStyle name="40% - Accent5 4 2 2 2 3 2 2" xfId="19135"/>
    <cellStyle name="40% - Accent5 4 2 2 2 3 2 2 2" xfId="19136"/>
    <cellStyle name="40% - Accent5 4 2 2 2 3 2 2 3" xfId="19137"/>
    <cellStyle name="40% - Accent5 4 2 2 2 3 2 3" xfId="19138"/>
    <cellStyle name="40% - Accent5 4 2 2 2 3 2 3 2" xfId="19139"/>
    <cellStyle name="40% - Accent5 4 2 2 2 3 2 3 3" xfId="19140"/>
    <cellStyle name="40% - Accent5 4 2 2 2 3 2 4" xfId="19141"/>
    <cellStyle name="40% - Accent5 4 2 2 2 3 2 4 2" xfId="19142"/>
    <cellStyle name="40% - Accent5 4 2 2 2 3 2 5" xfId="19143"/>
    <cellStyle name="40% - Accent5 4 2 2 2 3 2 6" xfId="19144"/>
    <cellStyle name="40% - Accent5 4 2 2 2 3 3" xfId="19145"/>
    <cellStyle name="40% - Accent5 4 2 2 2 3 3 2" xfId="19146"/>
    <cellStyle name="40% - Accent5 4 2 2 2 3 3 2 2" xfId="19147"/>
    <cellStyle name="40% - Accent5 4 2 2 2 3 3 2 3" xfId="19148"/>
    <cellStyle name="40% - Accent5 4 2 2 2 3 3 3" xfId="19149"/>
    <cellStyle name="40% - Accent5 4 2 2 2 3 3 3 2" xfId="19150"/>
    <cellStyle name="40% - Accent5 4 2 2 2 3 3 3 3" xfId="19151"/>
    <cellStyle name="40% - Accent5 4 2 2 2 3 3 4" xfId="19152"/>
    <cellStyle name="40% - Accent5 4 2 2 2 3 3 4 2" xfId="19153"/>
    <cellStyle name="40% - Accent5 4 2 2 2 3 3 5" xfId="19154"/>
    <cellStyle name="40% - Accent5 4 2 2 2 3 3 6" xfId="19155"/>
    <cellStyle name="40% - Accent5 4 2 2 2 3 4" xfId="19156"/>
    <cellStyle name="40% - Accent5 4 2 2 2 3 4 2" xfId="19157"/>
    <cellStyle name="40% - Accent5 4 2 2 2 3 4 2 2" xfId="19158"/>
    <cellStyle name="40% - Accent5 4 2 2 2 3 4 2 3" xfId="19159"/>
    <cellStyle name="40% - Accent5 4 2 2 2 3 4 3" xfId="19160"/>
    <cellStyle name="40% - Accent5 4 2 2 2 3 4 3 2" xfId="19161"/>
    <cellStyle name="40% - Accent5 4 2 2 2 3 4 4" xfId="19162"/>
    <cellStyle name="40% - Accent5 4 2 2 2 3 4 5" xfId="19163"/>
    <cellStyle name="40% - Accent5 4 2 2 2 3 5" xfId="19164"/>
    <cellStyle name="40% - Accent5 4 2 2 2 3 5 2" xfId="19165"/>
    <cellStyle name="40% - Accent5 4 2 2 2 3 5 3" xfId="19166"/>
    <cellStyle name="40% - Accent5 4 2 2 2 3 6" xfId="19167"/>
    <cellStyle name="40% - Accent5 4 2 2 2 3 6 2" xfId="19168"/>
    <cellStyle name="40% - Accent5 4 2 2 2 3 6 3" xfId="19169"/>
    <cellStyle name="40% - Accent5 4 2 2 2 3 7" xfId="19170"/>
    <cellStyle name="40% - Accent5 4 2 2 2 3 7 2" xfId="19171"/>
    <cellStyle name="40% - Accent5 4 2 2 2 3 8" xfId="19172"/>
    <cellStyle name="40% - Accent5 4 2 2 2 3 9" xfId="19173"/>
    <cellStyle name="40% - Accent5 4 2 2 2 4" xfId="19174"/>
    <cellStyle name="40% - Accent5 4 2 2 2 4 2" xfId="19175"/>
    <cellStyle name="40% - Accent5 4 2 2 2 4 2 2" xfId="19176"/>
    <cellStyle name="40% - Accent5 4 2 2 2 4 2 2 2" xfId="19177"/>
    <cellStyle name="40% - Accent5 4 2 2 2 4 2 2 3" xfId="19178"/>
    <cellStyle name="40% - Accent5 4 2 2 2 4 2 3" xfId="19179"/>
    <cellStyle name="40% - Accent5 4 2 2 2 4 2 3 2" xfId="19180"/>
    <cellStyle name="40% - Accent5 4 2 2 2 4 2 3 3" xfId="19181"/>
    <cellStyle name="40% - Accent5 4 2 2 2 4 2 4" xfId="19182"/>
    <cellStyle name="40% - Accent5 4 2 2 2 4 2 4 2" xfId="19183"/>
    <cellStyle name="40% - Accent5 4 2 2 2 4 2 5" xfId="19184"/>
    <cellStyle name="40% - Accent5 4 2 2 2 4 2 6" xfId="19185"/>
    <cellStyle name="40% - Accent5 4 2 2 2 4 3" xfId="19186"/>
    <cellStyle name="40% - Accent5 4 2 2 2 4 3 2" xfId="19187"/>
    <cellStyle name="40% - Accent5 4 2 2 2 4 3 2 2" xfId="19188"/>
    <cellStyle name="40% - Accent5 4 2 2 2 4 3 2 3" xfId="19189"/>
    <cellStyle name="40% - Accent5 4 2 2 2 4 3 3" xfId="19190"/>
    <cellStyle name="40% - Accent5 4 2 2 2 4 3 3 2" xfId="19191"/>
    <cellStyle name="40% - Accent5 4 2 2 2 4 3 3 3" xfId="19192"/>
    <cellStyle name="40% - Accent5 4 2 2 2 4 3 4" xfId="19193"/>
    <cellStyle name="40% - Accent5 4 2 2 2 4 3 4 2" xfId="19194"/>
    <cellStyle name="40% - Accent5 4 2 2 2 4 3 5" xfId="19195"/>
    <cellStyle name="40% - Accent5 4 2 2 2 4 3 6" xfId="19196"/>
    <cellStyle name="40% - Accent5 4 2 2 2 4 4" xfId="19197"/>
    <cellStyle name="40% - Accent5 4 2 2 2 4 4 2" xfId="19198"/>
    <cellStyle name="40% - Accent5 4 2 2 2 4 4 2 2" xfId="19199"/>
    <cellStyle name="40% - Accent5 4 2 2 2 4 4 2 3" xfId="19200"/>
    <cellStyle name="40% - Accent5 4 2 2 2 4 4 3" xfId="19201"/>
    <cellStyle name="40% - Accent5 4 2 2 2 4 4 3 2" xfId="19202"/>
    <cellStyle name="40% - Accent5 4 2 2 2 4 4 4" xfId="19203"/>
    <cellStyle name="40% - Accent5 4 2 2 2 4 4 5" xfId="19204"/>
    <cellStyle name="40% - Accent5 4 2 2 2 4 5" xfId="19205"/>
    <cellStyle name="40% - Accent5 4 2 2 2 4 5 2" xfId="19206"/>
    <cellStyle name="40% - Accent5 4 2 2 2 4 5 3" xfId="19207"/>
    <cellStyle name="40% - Accent5 4 2 2 2 4 6" xfId="19208"/>
    <cellStyle name="40% - Accent5 4 2 2 2 4 6 2" xfId="19209"/>
    <cellStyle name="40% - Accent5 4 2 2 2 4 6 3" xfId="19210"/>
    <cellStyle name="40% - Accent5 4 2 2 2 4 7" xfId="19211"/>
    <cellStyle name="40% - Accent5 4 2 2 2 4 7 2" xfId="19212"/>
    <cellStyle name="40% - Accent5 4 2 2 2 4 8" xfId="19213"/>
    <cellStyle name="40% - Accent5 4 2 2 2 4 9" xfId="19214"/>
    <cellStyle name="40% - Accent5 4 2 2 2 5" xfId="19215"/>
    <cellStyle name="40% - Accent5 4 2 2 2 5 2" xfId="19216"/>
    <cellStyle name="40% - Accent5 4 2 2 2 5 2 2" xfId="19217"/>
    <cellStyle name="40% - Accent5 4 2 2 2 5 2 3" xfId="19218"/>
    <cellStyle name="40% - Accent5 4 2 2 2 5 3" xfId="19219"/>
    <cellStyle name="40% - Accent5 4 2 2 2 5 3 2" xfId="19220"/>
    <cellStyle name="40% - Accent5 4 2 2 2 5 3 3" xfId="19221"/>
    <cellStyle name="40% - Accent5 4 2 2 2 5 4" xfId="19222"/>
    <cellStyle name="40% - Accent5 4 2 2 2 5 4 2" xfId="19223"/>
    <cellStyle name="40% - Accent5 4 2 2 2 5 5" xfId="19224"/>
    <cellStyle name="40% - Accent5 4 2 2 2 5 6" xfId="19225"/>
    <cellStyle name="40% - Accent5 4 2 2 2 6" xfId="19226"/>
    <cellStyle name="40% - Accent5 4 2 2 2 6 2" xfId="19227"/>
    <cellStyle name="40% - Accent5 4 2 2 2 6 2 2" xfId="19228"/>
    <cellStyle name="40% - Accent5 4 2 2 2 6 2 3" xfId="19229"/>
    <cellStyle name="40% - Accent5 4 2 2 2 6 3" xfId="19230"/>
    <cellStyle name="40% - Accent5 4 2 2 2 6 3 2" xfId="19231"/>
    <cellStyle name="40% - Accent5 4 2 2 2 6 3 3" xfId="19232"/>
    <cellStyle name="40% - Accent5 4 2 2 2 6 4" xfId="19233"/>
    <cellStyle name="40% - Accent5 4 2 2 2 6 4 2" xfId="19234"/>
    <cellStyle name="40% - Accent5 4 2 2 2 6 5" xfId="19235"/>
    <cellStyle name="40% - Accent5 4 2 2 2 6 6" xfId="19236"/>
    <cellStyle name="40% - Accent5 4 2 2 2 7" xfId="19237"/>
    <cellStyle name="40% - Accent5 4 2 2 2 7 2" xfId="19238"/>
    <cellStyle name="40% - Accent5 4 2 2 2 7 2 2" xfId="19239"/>
    <cellStyle name="40% - Accent5 4 2 2 2 7 2 3" xfId="19240"/>
    <cellStyle name="40% - Accent5 4 2 2 2 7 3" xfId="19241"/>
    <cellStyle name="40% - Accent5 4 2 2 2 7 3 2" xfId="19242"/>
    <cellStyle name="40% - Accent5 4 2 2 2 7 4" xfId="19243"/>
    <cellStyle name="40% - Accent5 4 2 2 2 7 5" xfId="19244"/>
    <cellStyle name="40% - Accent5 4 2 2 2 8" xfId="19245"/>
    <cellStyle name="40% - Accent5 4 2 2 2 8 2" xfId="19246"/>
    <cellStyle name="40% - Accent5 4 2 2 2 8 3" xfId="19247"/>
    <cellStyle name="40% - Accent5 4 2 2 2 9" xfId="19248"/>
    <cellStyle name="40% - Accent5 4 2 2 2 9 2" xfId="19249"/>
    <cellStyle name="40% - Accent5 4 2 2 2 9 3" xfId="19250"/>
    <cellStyle name="40% - Accent5 4 2 2 3" xfId="19251"/>
    <cellStyle name="40% - Accent5 4 2 2 3 10" xfId="19252"/>
    <cellStyle name="40% - Accent5 4 2 2 3 2" xfId="19253"/>
    <cellStyle name="40% - Accent5 4 2 2 3 2 2" xfId="19254"/>
    <cellStyle name="40% - Accent5 4 2 2 3 2 2 2" xfId="19255"/>
    <cellStyle name="40% - Accent5 4 2 2 3 2 2 2 2" xfId="19256"/>
    <cellStyle name="40% - Accent5 4 2 2 3 2 2 2 3" xfId="19257"/>
    <cellStyle name="40% - Accent5 4 2 2 3 2 2 3" xfId="19258"/>
    <cellStyle name="40% - Accent5 4 2 2 3 2 2 3 2" xfId="19259"/>
    <cellStyle name="40% - Accent5 4 2 2 3 2 2 3 3" xfId="19260"/>
    <cellStyle name="40% - Accent5 4 2 2 3 2 2 4" xfId="19261"/>
    <cellStyle name="40% - Accent5 4 2 2 3 2 2 4 2" xfId="19262"/>
    <cellStyle name="40% - Accent5 4 2 2 3 2 2 5" xfId="19263"/>
    <cellStyle name="40% - Accent5 4 2 2 3 2 2 6" xfId="19264"/>
    <cellStyle name="40% - Accent5 4 2 2 3 2 3" xfId="19265"/>
    <cellStyle name="40% - Accent5 4 2 2 3 2 3 2" xfId="19266"/>
    <cellStyle name="40% - Accent5 4 2 2 3 2 3 2 2" xfId="19267"/>
    <cellStyle name="40% - Accent5 4 2 2 3 2 3 2 3" xfId="19268"/>
    <cellStyle name="40% - Accent5 4 2 2 3 2 3 3" xfId="19269"/>
    <cellStyle name="40% - Accent5 4 2 2 3 2 3 3 2" xfId="19270"/>
    <cellStyle name="40% - Accent5 4 2 2 3 2 3 3 3" xfId="19271"/>
    <cellStyle name="40% - Accent5 4 2 2 3 2 3 4" xfId="19272"/>
    <cellStyle name="40% - Accent5 4 2 2 3 2 3 4 2" xfId="19273"/>
    <cellStyle name="40% - Accent5 4 2 2 3 2 3 5" xfId="19274"/>
    <cellStyle name="40% - Accent5 4 2 2 3 2 3 6" xfId="19275"/>
    <cellStyle name="40% - Accent5 4 2 2 3 2 4" xfId="19276"/>
    <cellStyle name="40% - Accent5 4 2 2 3 2 4 2" xfId="19277"/>
    <cellStyle name="40% - Accent5 4 2 2 3 2 4 2 2" xfId="19278"/>
    <cellStyle name="40% - Accent5 4 2 2 3 2 4 2 3" xfId="19279"/>
    <cellStyle name="40% - Accent5 4 2 2 3 2 4 3" xfId="19280"/>
    <cellStyle name="40% - Accent5 4 2 2 3 2 4 3 2" xfId="19281"/>
    <cellStyle name="40% - Accent5 4 2 2 3 2 4 4" xfId="19282"/>
    <cellStyle name="40% - Accent5 4 2 2 3 2 4 5" xfId="19283"/>
    <cellStyle name="40% - Accent5 4 2 2 3 2 5" xfId="19284"/>
    <cellStyle name="40% - Accent5 4 2 2 3 2 5 2" xfId="19285"/>
    <cellStyle name="40% - Accent5 4 2 2 3 2 5 3" xfId="19286"/>
    <cellStyle name="40% - Accent5 4 2 2 3 2 6" xfId="19287"/>
    <cellStyle name="40% - Accent5 4 2 2 3 2 6 2" xfId="19288"/>
    <cellStyle name="40% - Accent5 4 2 2 3 2 6 3" xfId="19289"/>
    <cellStyle name="40% - Accent5 4 2 2 3 2 7" xfId="19290"/>
    <cellStyle name="40% - Accent5 4 2 2 3 2 7 2" xfId="19291"/>
    <cellStyle name="40% - Accent5 4 2 2 3 2 8" xfId="19292"/>
    <cellStyle name="40% - Accent5 4 2 2 3 2 9" xfId="19293"/>
    <cellStyle name="40% - Accent5 4 2 2 3 3" xfId="19294"/>
    <cellStyle name="40% - Accent5 4 2 2 3 3 2" xfId="19295"/>
    <cellStyle name="40% - Accent5 4 2 2 3 3 2 2" xfId="19296"/>
    <cellStyle name="40% - Accent5 4 2 2 3 3 2 3" xfId="19297"/>
    <cellStyle name="40% - Accent5 4 2 2 3 3 3" xfId="19298"/>
    <cellStyle name="40% - Accent5 4 2 2 3 3 3 2" xfId="19299"/>
    <cellStyle name="40% - Accent5 4 2 2 3 3 3 3" xfId="19300"/>
    <cellStyle name="40% - Accent5 4 2 2 3 3 4" xfId="19301"/>
    <cellStyle name="40% - Accent5 4 2 2 3 3 4 2" xfId="19302"/>
    <cellStyle name="40% - Accent5 4 2 2 3 3 5" xfId="19303"/>
    <cellStyle name="40% - Accent5 4 2 2 3 3 6" xfId="19304"/>
    <cellStyle name="40% - Accent5 4 2 2 3 4" xfId="19305"/>
    <cellStyle name="40% - Accent5 4 2 2 3 4 2" xfId="19306"/>
    <cellStyle name="40% - Accent5 4 2 2 3 4 2 2" xfId="19307"/>
    <cellStyle name="40% - Accent5 4 2 2 3 4 2 3" xfId="19308"/>
    <cellStyle name="40% - Accent5 4 2 2 3 4 3" xfId="19309"/>
    <cellStyle name="40% - Accent5 4 2 2 3 4 3 2" xfId="19310"/>
    <cellStyle name="40% - Accent5 4 2 2 3 4 3 3" xfId="19311"/>
    <cellStyle name="40% - Accent5 4 2 2 3 4 4" xfId="19312"/>
    <cellStyle name="40% - Accent5 4 2 2 3 4 4 2" xfId="19313"/>
    <cellStyle name="40% - Accent5 4 2 2 3 4 5" xfId="19314"/>
    <cellStyle name="40% - Accent5 4 2 2 3 4 6" xfId="19315"/>
    <cellStyle name="40% - Accent5 4 2 2 3 5" xfId="19316"/>
    <cellStyle name="40% - Accent5 4 2 2 3 5 2" xfId="19317"/>
    <cellStyle name="40% - Accent5 4 2 2 3 5 2 2" xfId="19318"/>
    <cellStyle name="40% - Accent5 4 2 2 3 5 2 3" xfId="19319"/>
    <cellStyle name="40% - Accent5 4 2 2 3 5 3" xfId="19320"/>
    <cellStyle name="40% - Accent5 4 2 2 3 5 3 2" xfId="19321"/>
    <cellStyle name="40% - Accent5 4 2 2 3 5 4" xfId="19322"/>
    <cellStyle name="40% - Accent5 4 2 2 3 5 5" xfId="19323"/>
    <cellStyle name="40% - Accent5 4 2 2 3 6" xfId="19324"/>
    <cellStyle name="40% - Accent5 4 2 2 3 6 2" xfId="19325"/>
    <cellStyle name="40% - Accent5 4 2 2 3 6 3" xfId="19326"/>
    <cellStyle name="40% - Accent5 4 2 2 3 7" xfId="19327"/>
    <cellStyle name="40% - Accent5 4 2 2 3 7 2" xfId="19328"/>
    <cellStyle name="40% - Accent5 4 2 2 3 7 3" xfId="19329"/>
    <cellStyle name="40% - Accent5 4 2 2 3 8" xfId="19330"/>
    <cellStyle name="40% - Accent5 4 2 2 3 8 2" xfId="19331"/>
    <cellStyle name="40% - Accent5 4 2 2 3 9" xfId="19332"/>
    <cellStyle name="40% - Accent5 4 2 2 4" xfId="19333"/>
    <cellStyle name="40% - Accent5 4 2 2 4 2" xfId="19334"/>
    <cellStyle name="40% - Accent5 4 2 2 4 2 2" xfId="19335"/>
    <cellStyle name="40% - Accent5 4 2 2 4 2 2 2" xfId="19336"/>
    <cellStyle name="40% - Accent5 4 2 2 4 2 2 3" xfId="19337"/>
    <cellStyle name="40% - Accent5 4 2 2 4 2 3" xfId="19338"/>
    <cellStyle name="40% - Accent5 4 2 2 4 2 3 2" xfId="19339"/>
    <cellStyle name="40% - Accent5 4 2 2 4 2 3 3" xfId="19340"/>
    <cellStyle name="40% - Accent5 4 2 2 4 2 4" xfId="19341"/>
    <cellStyle name="40% - Accent5 4 2 2 4 2 4 2" xfId="19342"/>
    <cellStyle name="40% - Accent5 4 2 2 4 2 5" xfId="19343"/>
    <cellStyle name="40% - Accent5 4 2 2 4 2 6" xfId="19344"/>
    <cellStyle name="40% - Accent5 4 2 2 4 3" xfId="19345"/>
    <cellStyle name="40% - Accent5 4 2 2 4 3 2" xfId="19346"/>
    <cellStyle name="40% - Accent5 4 2 2 4 3 2 2" xfId="19347"/>
    <cellStyle name="40% - Accent5 4 2 2 4 3 2 3" xfId="19348"/>
    <cellStyle name="40% - Accent5 4 2 2 4 3 3" xfId="19349"/>
    <cellStyle name="40% - Accent5 4 2 2 4 3 3 2" xfId="19350"/>
    <cellStyle name="40% - Accent5 4 2 2 4 3 3 3" xfId="19351"/>
    <cellStyle name="40% - Accent5 4 2 2 4 3 4" xfId="19352"/>
    <cellStyle name="40% - Accent5 4 2 2 4 3 4 2" xfId="19353"/>
    <cellStyle name="40% - Accent5 4 2 2 4 3 5" xfId="19354"/>
    <cellStyle name="40% - Accent5 4 2 2 4 3 6" xfId="19355"/>
    <cellStyle name="40% - Accent5 4 2 2 4 4" xfId="19356"/>
    <cellStyle name="40% - Accent5 4 2 2 4 4 2" xfId="19357"/>
    <cellStyle name="40% - Accent5 4 2 2 4 4 2 2" xfId="19358"/>
    <cellStyle name="40% - Accent5 4 2 2 4 4 2 3" xfId="19359"/>
    <cellStyle name="40% - Accent5 4 2 2 4 4 3" xfId="19360"/>
    <cellStyle name="40% - Accent5 4 2 2 4 4 3 2" xfId="19361"/>
    <cellStyle name="40% - Accent5 4 2 2 4 4 4" xfId="19362"/>
    <cellStyle name="40% - Accent5 4 2 2 4 4 5" xfId="19363"/>
    <cellStyle name="40% - Accent5 4 2 2 4 5" xfId="19364"/>
    <cellStyle name="40% - Accent5 4 2 2 4 5 2" xfId="19365"/>
    <cellStyle name="40% - Accent5 4 2 2 4 5 3" xfId="19366"/>
    <cellStyle name="40% - Accent5 4 2 2 4 6" xfId="19367"/>
    <cellStyle name="40% - Accent5 4 2 2 4 6 2" xfId="19368"/>
    <cellStyle name="40% - Accent5 4 2 2 4 6 3" xfId="19369"/>
    <cellStyle name="40% - Accent5 4 2 2 4 7" xfId="19370"/>
    <cellStyle name="40% - Accent5 4 2 2 4 7 2" xfId="19371"/>
    <cellStyle name="40% - Accent5 4 2 2 4 8" xfId="19372"/>
    <cellStyle name="40% - Accent5 4 2 2 4 9" xfId="19373"/>
    <cellStyle name="40% - Accent5 4 2 2 5" xfId="19374"/>
    <cellStyle name="40% - Accent5 4 2 2 5 2" xfId="19375"/>
    <cellStyle name="40% - Accent5 4 2 2 5 2 2" xfId="19376"/>
    <cellStyle name="40% - Accent5 4 2 2 5 2 2 2" xfId="19377"/>
    <cellStyle name="40% - Accent5 4 2 2 5 2 2 3" xfId="19378"/>
    <cellStyle name="40% - Accent5 4 2 2 5 2 3" xfId="19379"/>
    <cellStyle name="40% - Accent5 4 2 2 5 2 3 2" xfId="19380"/>
    <cellStyle name="40% - Accent5 4 2 2 5 2 3 3" xfId="19381"/>
    <cellStyle name="40% - Accent5 4 2 2 5 2 4" xfId="19382"/>
    <cellStyle name="40% - Accent5 4 2 2 5 2 4 2" xfId="19383"/>
    <cellStyle name="40% - Accent5 4 2 2 5 2 5" xfId="19384"/>
    <cellStyle name="40% - Accent5 4 2 2 5 2 6" xfId="19385"/>
    <cellStyle name="40% - Accent5 4 2 2 5 3" xfId="19386"/>
    <cellStyle name="40% - Accent5 4 2 2 5 3 2" xfId="19387"/>
    <cellStyle name="40% - Accent5 4 2 2 5 3 2 2" xfId="19388"/>
    <cellStyle name="40% - Accent5 4 2 2 5 3 2 3" xfId="19389"/>
    <cellStyle name="40% - Accent5 4 2 2 5 3 3" xfId="19390"/>
    <cellStyle name="40% - Accent5 4 2 2 5 3 3 2" xfId="19391"/>
    <cellStyle name="40% - Accent5 4 2 2 5 3 3 3" xfId="19392"/>
    <cellStyle name="40% - Accent5 4 2 2 5 3 4" xfId="19393"/>
    <cellStyle name="40% - Accent5 4 2 2 5 3 4 2" xfId="19394"/>
    <cellStyle name="40% - Accent5 4 2 2 5 3 5" xfId="19395"/>
    <cellStyle name="40% - Accent5 4 2 2 5 3 6" xfId="19396"/>
    <cellStyle name="40% - Accent5 4 2 2 5 4" xfId="19397"/>
    <cellStyle name="40% - Accent5 4 2 2 5 4 2" xfId="19398"/>
    <cellStyle name="40% - Accent5 4 2 2 5 4 2 2" xfId="19399"/>
    <cellStyle name="40% - Accent5 4 2 2 5 4 2 3" xfId="19400"/>
    <cellStyle name="40% - Accent5 4 2 2 5 4 3" xfId="19401"/>
    <cellStyle name="40% - Accent5 4 2 2 5 4 3 2" xfId="19402"/>
    <cellStyle name="40% - Accent5 4 2 2 5 4 4" xfId="19403"/>
    <cellStyle name="40% - Accent5 4 2 2 5 4 5" xfId="19404"/>
    <cellStyle name="40% - Accent5 4 2 2 5 5" xfId="19405"/>
    <cellStyle name="40% - Accent5 4 2 2 5 5 2" xfId="19406"/>
    <cellStyle name="40% - Accent5 4 2 2 5 5 3" xfId="19407"/>
    <cellStyle name="40% - Accent5 4 2 2 5 6" xfId="19408"/>
    <cellStyle name="40% - Accent5 4 2 2 5 6 2" xfId="19409"/>
    <cellStyle name="40% - Accent5 4 2 2 5 6 3" xfId="19410"/>
    <cellStyle name="40% - Accent5 4 2 2 5 7" xfId="19411"/>
    <cellStyle name="40% - Accent5 4 2 2 5 7 2" xfId="19412"/>
    <cellStyle name="40% - Accent5 4 2 2 5 8" xfId="19413"/>
    <cellStyle name="40% - Accent5 4 2 2 5 9" xfId="19414"/>
    <cellStyle name="40% - Accent5 4 2 2 6" xfId="19415"/>
    <cellStyle name="40% - Accent5 4 2 2 6 2" xfId="19416"/>
    <cellStyle name="40% - Accent5 4 2 2 6 2 2" xfId="19417"/>
    <cellStyle name="40% - Accent5 4 2 2 6 2 3" xfId="19418"/>
    <cellStyle name="40% - Accent5 4 2 2 6 3" xfId="19419"/>
    <cellStyle name="40% - Accent5 4 2 2 6 3 2" xfId="19420"/>
    <cellStyle name="40% - Accent5 4 2 2 6 3 3" xfId="19421"/>
    <cellStyle name="40% - Accent5 4 2 2 6 4" xfId="19422"/>
    <cellStyle name="40% - Accent5 4 2 2 6 4 2" xfId="19423"/>
    <cellStyle name="40% - Accent5 4 2 2 6 5" xfId="19424"/>
    <cellStyle name="40% - Accent5 4 2 2 6 6" xfId="19425"/>
    <cellStyle name="40% - Accent5 4 2 2 7" xfId="19426"/>
    <cellStyle name="40% - Accent5 4 2 2 7 2" xfId="19427"/>
    <cellStyle name="40% - Accent5 4 2 2 7 2 2" xfId="19428"/>
    <cellStyle name="40% - Accent5 4 2 2 7 2 3" xfId="19429"/>
    <cellStyle name="40% - Accent5 4 2 2 7 3" xfId="19430"/>
    <cellStyle name="40% - Accent5 4 2 2 7 3 2" xfId="19431"/>
    <cellStyle name="40% - Accent5 4 2 2 7 3 3" xfId="19432"/>
    <cellStyle name="40% - Accent5 4 2 2 7 4" xfId="19433"/>
    <cellStyle name="40% - Accent5 4 2 2 7 4 2" xfId="19434"/>
    <cellStyle name="40% - Accent5 4 2 2 7 5" xfId="19435"/>
    <cellStyle name="40% - Accent5 4 2 2 7 6" xfId="19436"/>
    <cellStyle name="40% - Accent5 4 2 2 8" xfId="19437"/>
    <cellStyle name="40% - Accent5 4 2 2 8 2" xfId="19438"/>
    <cellStyle name="40% - Accent5 4 2 2 8 2 2" xfId="19439"/>
    <cellStyle name="40% - Accent5 4 2 2 8 2 3" xfId="19440"/>
    <cellStyle name="40% - Accent5 4 2 2 8 3" xfId="19441"/>
    <cellStyle name="40% - Accent5 4 2 2 8 3 2" xfId="19442"/>
    <cellStyle name="40% - Accent5 4 2 2 8 4" xfId="19443"/>
    <cellStyle name="40% - Accent5 4 2 2 8 5" xfId="19444"/>
    <cellStyle name="40% - Accent5 4 2 2 9" xfId="19445"/>
    <cellStyle name="40% - Accent5 4 2 2 9 2" xfId="19446"/>
    <cellStyle name="40% - Accent5 4 2 2 9 3" xfId="19447"/>
    <cellStyle name="40% - Accent5 4 2 3" xfId="19448"/>
    <cellStyle name="40% - Accent5 4 2 3 10" xfId="19449"/>
    <cellStyle name="40% - Accent5 4 2 3 10 2" xfId="19450"/>
    <cellStyle name="40% - Accent5 4 2 3 11" xfId="19451"/>
    <cellStyle name="40% - Accent5 4 2 3 12" xfId="19452"/>
    <cellStyle name="40% - Accent5 4 2 3 2" xfId="19453"/>
    <cellStyle name="40% - Accent5 4 2 3 2 10" xfId="19454"/>
    <cellStyle name="40% - Accent5 4 2 3 2 2" xfId="19455"/>
    <cellStyle name="40% - Accent5 4 2 3 2 2 2" xfId="19456"/>
    <cellStyle name="40% - Accent5 4 2 3 2 2 2 2" xfId="19457"/>
    <cellStyle name="40% - Accent5 4 2 3 2 2 2 2 2" xfId="19458"/>
    <cellStyle name="40% - Accent5 4 2 3 2 2 2 2 3" xfId="19459"/>
    <cellStyle name="40% - Accent5 4 2 3 2 2 2 3" xfId="19460"/>
    <cellStyle name="40% - Accent5 4 2 3 2 2 2 3 2" xfId="19461"/>
    <cellStyle name="40% - Accent5 4 2 3 2 2 2 3 3" xfId="19462"/>
    <cellStyle name="40% - Accent5 4 2 3 2 2 2 4" xfId="19463"/>
    <cellStyle name="40% - Accent5 4 2 3 2 2 2 4 2" xfId="19464"/>
    <cellStyle name="40% - Accent5 4 2 3 2 2 2 5" xfId="19465"/>
    <cellStyle name="40% - Accent5 4 2 3 2 2 2 6" xfId="19466"/>
    <cellStyle name="40% - Accent5 4 2 3 2 2 3" xfId="19467"/>
    <cellStyle name="40% - Accent5 4 2 3 2 2 3 2" xfId="19468"/>
    <cellStyle name="40% - Accent5 4 2 3 2 2 3 2 2" xfId="19469"/>
    <cellStyle name="40% - Accent5 4 2 3 2 2 3 2 3" xfId="19470"/>
    <cellStyle name="40% - Accent5 4 2 3 2 2 3 3" xfId="19471"/>
    <cellStyle name="40% - Accent5 4 2 3 2 2 3 3 2" xfId="19472"/>
    <cellStyle name="40% - Accent5 4 2 3 2 2 3 3 3" xfId="19473"/>
    <cellStyle name="40% - Accent5 4 2 3 2 2 3 4" xfId="19474"/>
    <cellStyle name="40% - Accent5 4 2 3 2 2 3 4 2" xfId="19475"/>
    <cellStyle name="40% - Accent5 4 2 3 2 2 3 5" xfId="19476"/>
    <cellStyle name="40% - Accent5 4 2 3 2 2 3 6" xfId="19477"/>
    <cellStyle name="40% - Accent5 4 2 3 2 2 4" xfId="19478"/>
    <cellStyle name="40% - Accent5 4 2 3 2 2 4 2" xfId="19479"/>
    <cellStyle name="40% - Accent5 4 2 3 2 2 4 2 2" xfId="19480"/>
    <cellStyle name="40% - Accent5 4 2 3 2 2 4 2 3" xfId="19481"/>
    <cellStyle name="40% - Accent5 4 2 3 2 2 4 3" xfId="19482"/>
    <cellStyle name="40% - Accent5 4 2 3 2 2 4 3 2" xfId="19483"/>
    <cellStyle name="40% - Accent5 4 2 3 2 2 4 4" xfId="19484"/>
    <cellStyle name="40% - Accent5 4 2 3 2 2 4 5" xfId="19485"/>
    <cellStyle name="40% - Accent5 4 2 3 2 2 5" xfId="19486"/>
    <cellStyle name="40% - Accent5 4 2 3 2 2 5 2" xfId="19487"/>
    <cellStyle name="40% - Accent5 4 2 3 2 2 5 3" xfId="19488"/>
    <cellStyle name="40% - Accent5 4 2 3 2 2 6" xfId="19489"/>
    <cellStyle name="40% - Accent5 4 2 3 2 2 6 2" xfId="19490"/>
    <cellStyle name="40% - Accent5 4 2 3 2 2 6 3" xfId="19491"/>
    <cellStyle name="40% - Accent5 4 2 3 2 2 7" xfId="19492"/>
    <cellStyle name="40% - Accent5 4 2 3 2 2 7 2" xfId="19493"/>
    <cellStyle name="40% - Accent5 4 2 3 2 2 8" xfId="19494"/>
    <cellStyle name="40% - Accent5 4 2 3 2 2 9" xfId="19495"/>
    <cellStyle name="40% - Accent5 4 2 3 2 3" xfId="19496"/>
    <cellStyle name="40% - Accent5 4 2 3 2 3 2" xfId="19497"/>
    <cellStyle name="40% - Accent5 4 2 3 2 3 2 2" xfId="19498"/>
    <cellStyle name="40% - Accent5 4 2 3 2 3 2 3" xfId="19499"/>
    <cellStyle name="40% - Accent5 4 2 3 2 3 3" xfId="19500"/>
    <cellStyle name="40% - Accent5 4 2 3 2 3 3 2" xfId="19501"/>
    <cellStyle name="40% - Accent5 4 2 3 2 3 3 3" xfId="19502"/>
    <cellStyle name="40% - Accent5 4 2 3 2 3 4" xfId="19503"/>
    <cellStyle name="40% - Accent5 4 2 3 2 3 4 2" xfId="19504"/>
    <cellStyle name="40% - Accent5 4 2 3 2 3 5" xfId="19505"/>
    <cellStyle name="40% - Accent5 4 2 3 2 3 6" xfId="19506"/>
    <cellStyle name="40% - Accent5 4 2 3 2 4" xfId="19507"/>
    <cellStyle name="40% - Accent5 4 2 3 2 4 2" xfId="19508"/>
    <cellStyle name="40% - Accent5 4 2 3 2 4 2 2" xfId="19509"/>
    <cellStyle name="40% - Accent5 4 2 3 2 4 2 3" xfId="19510"/>
    <cellStyle name="40% - Accent5 4 2 3 2 4 3" xfId="19511"/>
    <cellStyle name="40% - Accent5 4 2 3 2 4 3 2" xfId="19512"/>
    <cellStyle name="40% - Accent5 4 2 3 2 4 3 3" xfId="19513"/>
    <cellStyle name="40% - Accent5 4 2 3 2 4 4" xfId="19514"/>
    <cellStyle name="40% - Accent5 4 2 3 2 4 4 2" xfId="19515"/>
    <cellStyle name="40% - Accent5 4 2 3 2 4 5" xfId="19516"/>
    <cellStyle name="40% - Accent5 4 2 3 2 4 6" xfId="19517"/>
    <cellStyle name="40% - Accent5 4 2 3 2 5" xfId="19518"/>
    <cellStyle name="40% - Accent5 4 2 3 2 5 2" xfId="19519"/>
    <cellStyle name="40% - Accent5 4 2 3 2 5 2 2" xfId="19520"/>
    <cellStyle name="40% - Accent5 4 2 3 2 5 2 3" xfId="19521"/>
    <cellStyle name="40% - Accent5 4 2 3 2 5 3" xfId="19522"/>
    <cellStyle name="40% - Accent5 4 2 3 2 5 3 2" xfId="19523"/>
    <cellStyle name="40% - Accent5 4 2 3 2 5 4" xfId="19524"/>
    <cellStyle name="40% - Accent5 4 2 3 2 5 5" xfId="19525"/>
    <cellStyle name="40% - Accent5 4 2 3 2 6" xfId="19526"/>
    <cellStyle name="40% - Accent5 4 2 3 2 6 2" xfId="19527"/>
    <cellStyle name="40% - Accent5 4 2 3 2 6 3" xfId="19528"/>
    <cellStyle name="40% - Accent5 4 2 3 2 7" xfId="19529"/>
    <cellStyle name="40% - Accent5 4 2 3 2 7 2" xfId="19530"/>
    <cellStyle name="40% - Accent5 4 2 3 2 7 3" xfId="19531"/>
    <cellStyle name="40% - Accent5 4 2 3 2 8" xfId="19532"/>
    <cellStyle name="40% - Accent5 4 2 3 2 8 2" xfId="19533"/>
    <cellStyle name="40% - Accent5 4 2 3 2 9" xfId="19534"/>
    <cellStyle name="40% - Accent5 4 2 3 3" xfId="19535"/>
    <cellStyle name="40% - Accent5 4 2 3 3 2" xfId="19536"/>
    <cellStyle name="40% - Accent5 4 2 3 3 2 2" xfId="19537"/>
    <cellStyle name="40% - Accent5 4 2 3 3 2 2 2" xfId="19538"/>
    <cellStyle name="40% - Accent5 4 2 3 3 2 2 3" xfId="19539"/>
    <cellStyle name="40% - Accent5 4 2 3 3 2 3" xfId="19540"/>
    <cellStyle name="40% - Accent5 4 2 3 3 2 3 2" xfId="19541"/>
    <cellStyle name="40% - Accent5 4 2 3 3 2 3 3" xfId="19542"/>
    <cellStyle name="40% - Accent5 4 2 3 3 2 4" xfId="19543"/>
    <cellStyle name="40% - Accent5 4 2 3 3 2 4 2" xfId="19544"/>
    <cellStyle name="40% - Accent5 4 2 3 3 2 5" xfId="19545"/>
    <cellStyle name="40% - Accent5 4 2 3 3 2 6" xfId="19546"/>
    <cellStyle name="40% - Accent5 4 2 3 3 3" xfId="19547"/>
    <cellStyle name="40% - Accent5 4 2 3 3 3 2" xfId="19548"/>
    <cellStyle name="40% - Accent5 4 2 3 3 3 2 2" xfId="19549"/>
    <cellStyle name="40% - Accent5 4 2 3 3 3 2 3" xfId="19550"/>
    <cellStyle name="40% - Accent5 4 2 3 3 3 3" xfId="19551"/>
    <cellStyle name="40% - Accent5 4 2 3 3 3 3 2" xfId="19552"/>
    <cellStyle name="40% - Accent5 4 2 3 3 3 3 3" xfId="19553"/>
    <cellStyle name="40% - Accent5 4 2 3 3 3 4" xfId="19554"/>
    <cellStyle name="40% - Accent5 4 2 3 3 3 4 2" xfId="19555"/>
    <cellStyle name="40% - Accent5 4 2 3 3 3 5" xfId="19556"/>
    <cellStyle name="40% - Accent5 4 2 3 3 3 6" xfId="19557"/>
    <cellStyle name="40% - Accent5 4 2 3 3 4" xfId="19558"/>
    <cellStyle name="40% - Accent5 4 2 3 3 4 2" xfId="19559"/>
    <cellStyle name="40% - Accent5 4 2 3 3 4 2 2" xfId="19560"/>
    <cellStyle name="40% - Accent5 4 2 3 3 4 2 3" xfId="19561"/>
    <cellStyle name="40% - Accent5 4 2 3 3 4 3" xfId="19562"/>
    <cellStyle name="40% - Accent5 4 2 3 3 4 3 2" xfId="19563"/>
    <cellStyle name="40% - Accent5 4 2 3 3 4 4" xfId="19564"/>
    <cellStyle name="40% - Accent5 4 2 3 3 4 5" xfId="19565"/>
    <cellStyle name="40% - Accent5 4 2 3 3 5" xfId="19566"/>
    <cellStyle name="40% - Accent5 4 2 3 3 5 2" xfId="19567"/>
    <cellStyle name="40% - Accent5 4 2 3 3 5 3" xfId="19568"/>
    <cellStyle name="40% - Accent5 4 2 3 3 6" xfId="19569"/>
    <cellStyle name="40% - Accent5 4 2 3 3 6 2" xfId="19570"/>
    <cellStyle name="40% - Accent5 4 2 3 3 6 3" xfId="19571"/>
    <cellStyle name="40% - Accent5 4 2 3 3 7" xfId="19572"/>
    <cellStyle name="40% - Accent5 4 2 3 3 7 2" xfId="19573"/>
    <cellStyle name="40% - Accent5 4 2 3 3 8" xfId="19574"/>
    <cellStyle name="40% - Accent5 4 2 3 3 9" xfId="19575"/>
    <cellStyle name="40% - Accent5 4 2 3 4" xfId="19576"/>
    <cellStyle name="40% - Accent5 4 2 3 4 2" xfId="19577"/>
    <cellStyle name="40% - Accent5 4 2 3 4 2 2" xfId="19578"/>
    <cellStyle name="40% - Accent5 4 2 3 4 2 2 2" xfId="19579"/>
    <cellStyle name="40% - Accent5 4 2 3 4 2 2 3" xfId="19580"/>
    <cellStyle name="40% - Accent5 4 2 3 4 2 3" xfId="19581"/>
    <cellStyle name="40% - Accent5 4 2 3 4 2 3 2" xfId="19582"/>
    <cellStyle name="40% - Accent5 4 2 3 4 2 3 3" xfId="19583"/>
    <cellStyle name="40% - Accent5 4 2 3 4 2 4" xfId="19584"/>
    <cellStyle name="40% - Accent5 4 2 3 4 2 4 2" xfId="19585"/>
    <cellStyle name="40% - Accent5 4 2 3 4 2 5" xfId="19586"/>
    <cellStyle name="40% - Accent5 4 2 3 4 2 6" xfId="19587"/>
    <cellStyle name="40% - Accent5 4 2 3 4 3" xfId="19588"/>
    <cellStyle name="40% - Accent5 4 2 3 4 3 2" xfId="19589"/>
    <cellStyle name="40% - Accent5 4 2 3 4 3 2 2" xfId="19590"/>
    <cellStyle name="40% - Accent5 4 2 3 4 3 2 3" xfId="19591"/>
    <cellStyle name="40% - Accent5 4 2 3 4 3 3" xfId="19592"/>
    <cellStyle name="40% - Accent5 4 2 3 4 3 3 2" xfId="19593"/>
    <cellStyle name="40% - Accent5 4 2 3 4 3 3 3" xfId="19594"/>
    <cellStyle name="40% - Accent5 4 2 3 4 3 4" xfId="19595"/>
    <cellStyle name="40% - Accent5 4 2 3 4 3 4 2" xfId="19596"/>
    <cellStyle name="40% - Accent5 4 2 3 4 3 5" xfId="19597"/>
    <cellStyle name="40% - Accent5 4 2 3 4 3 6" xfId="19598"/>
    <cellStyle name="40% - Accent5 4 2 3 4 4" xfId="19599"/>
    <cellStyle name="40% - Accent5 4 2 3 4 4 2" xfId="19600"/>
    <cellStyle name="40% - Accent5 4 2 3 4 4 2 2" xfId="19601"/>
    <cellStyle name="40% - Accent5 4 2 3 4 4 2 3" xfId="19602"/>
    <cellStyle name="40% - Accent5 4 2 3 4 4 3" xfId="19603"/>
    <cellStyle name="40% - Accent5 4 2 3 4 4 3 2" xfId="19604"/>
    <cellStyle name="40% - Accent5 4 2 3 4 4 4" xfId="19605"/>
    <cellStyle name="40% - Accent5 4 2 3 4 4 5" xfId="19606"/>
    <cellStyle name="40% - Accent5 4 2 3 4 5" xfId="19607"/>
    <cellStyle name="40% - Accent5 4 2 3 4 5 2" xfId="19608"/>
    <cellStyle name="40% - Accent5 4 2 3 4 5 3" xfId="19609"/>
    <cellStyle name="40% - Accent5 4 2 3 4 6" xfId="19610"/>
    <cellStyle name="40% - Accent5 4 2 3 4 6 2" xfId="19611"/>
    <cellStyle name="40% - Accent5 4 2 3 4 6 3" xfId="19612"/>
    <cellStyle name="40% - Accent5 4 2 3 4 7" xfId="19613"/>
    <cellStyle name="40% - Accent5 4 2 3 4 7 2" xfId="19614"/>
    <cellStyle name="40% - Accent5 4 2 3 4 8" xfId="19615"/>
    <cellStyle name="40% - Accent5 4 2 3 4 9" xfId="19616"/>
    <cellStyle name="40% - Accent5 4 2 3 5" xfId="19617"/>
    <cellStyle name="40% - Accent5 4 2 3 5 2" xfId="19618"/>
    <cellStyle name="40% - Accent5 4 2 3 5 2 2" xfId="19619"/>
    <cellStyle name="40% - Accent5 4 2 3 5 2 3" xfId="19620"/>
    <cellStyle name="40% - Accent5 4 2 3 5 3" xfId="19621"/>
    <cellStyle name="40% - Accent5 4 2 3 5 3 2" xfId="19622"/>
    <cellStyle name="40% - Accent5 4 2 3 5 3 3" xfId="19623"/>
    <cellStyle name="40% - Accent5 4 2 3 5 4" xfId="19624"/>
    <cellStyle name="40% - Accent5 4 2 3 5 4 2" xfId="19625"/>
    <cellStyle name="40% - Accent5 4 2 3 5 5" xfId="19626"/>
    <cellStyle name="40% - Accent5 4 2 3 5 6" xfId="19627"/>
    <cellStyle name="40% - Accent5 4 2 3 6" xfId="19628"/>
    <cellStyle name="40% - Accent5 4 2 3 6 2" xfId="19629"/>
    <cellStyle name="40% - Accent5 4 2 3 6 2 2" xfId="19630"/>
    <cellStyle name="40% - Accent5 4 2 3 6 2 3" xfId="19631"/>
    <cellStyle name="40% - Accent5 4 2 3 6 3" xfId="19632"/>
    <cellStyle name="40% - Accent5 4 2 3 6 3 2" xfId="19633"/>
    <cellStyle name="40% - Accent5 4 2 3 6 3 3" xfId="19634"/>
    <cellStyle name="40% - Accent5 4 2 3 6 4" xfId="19635"/>
    <cellStyle name="40% - Accent5 4 2 3 6 4 2" xfId="19636"/>
    <cellStyle name="40% - Accent5 4 2 3 6 5" xfId="19637"/>
    <cellStyle name="40% - Accent5 4 2 3 6 6" xfId="19638"/>
    <cellStyle name="40% - Accent5 4 2 3 7" xfId="19639"/>
    <cellStyle name="40% - Accent5 4 2 3 7 2" xfId="19640"/>
    <cellStyle name="40% - Accent5 4 2 3 7 2 2" xfId="19641"/>
    <cellStyle name="40% - Accent5 4 2 3 7 2 3" xfId="19642"/>
    <cellStyle name="40% - Accent5 4 2 3 7 3" xfId="19643"/>
    <cellStyle name="40% - Accent5 4 2 3 7 3 2" xfId="19644"/>
    <cellStyle name="40% - Accent5 4 2 3 7 4" xfId="19645"/>
    <cellStyle name="40% - Accent5 4 2 3 7 5" xfId="19646"/>
    <cellStyle name="40% - Accent5 4 2 3 8" xfId="19647"/>
    <cellStyle name="40% - Accent5 4 2 3 8 2" xfId="19648"/>
    <cellStyle name="40% - Accent5 4 2 3 8 3" xfId="19649"/>
    <cellStyle name="40% - Accent5 4 2 3 9" xfId="19650"/>
    <cellStyle name="40% - Accent5 4 2 3 9 2" xfId="19651"/>
    <cellStyle name="40% - Accent5 4 2 3 9 3" xfId="19652"/>
    <cellStyle name="40% - Accent5 4 2 4" xfId="19653"/>
    <cellStyle name="40% - Accent5 4 2 4 10" xfId="19654"/>
    <cellStyle name="40% - Accent5 4 2 4 2" xfId="19655"/>
    <cellStyle name="40% - Accent5 4 2 4 2 2" xfId="19656"/>
    <cellStyle name="40% - Accent5 4 2 4 2 2 2" xfId="19657"/>
    <cellStyle name="40% - Accent5 4 2 4 2 2 2 2" xfId="19658"/>
    <cellStyle name="40% - Accent5 4 2 4 2 2 2 3" xfId="19659"/>
    <cellStyle name="40% - Accent5 4 2 4 2 2 3" xfId="19660"/>
    <cellStyle name="40% - Accent5 4 2 4 2 2 3 2" xfId="19661"/>
    <cellStyle name="40% - Accent5 4 2 4 2 2 3 3" xfId="19662"/>
    <cellStyle name="40% - Accent5 4 2 4 2 2 4" xfId="19663"/>
    <cellStyle name="40% - Accent5 4 2 4 2 2 4 2" xfId="19664"/>
    <cellStyle name="40% - Accent5 4 2 4 2 2 5" xfId="19665"/>
    <cellStyle name="40% - Accent5 4 2 4 2 2 6" xfId="19666"/>
    <cellStyle name="40% - Accent5 4 2 4 2 3" xfId="19667"/>
    <cellStyle name="40% - Accent5 4 2 4 2 3 2" xfId="19668"/>
    <cellStyle name="40% - Accent5 4 2 4 2 3 2 2" xfId="19669"/>
    <cellStyle name="40% - Accent5 4 2 4 2 3 2 3" xfId="19670"/>
    <cellStyle name="40% - Accent5 4 2 4 2 3 3" xfId="19671"/>
    <cellStyle name="40% - Accent5 4 2 4 2 3 3 2" xfId="19672"/>
    <cellStyle name="40% - Accent5 4 2 4 2 3 3 3" xfId="19673"/>
    <cellStyle name="40% - Accent5 4 2 4 2 3 4" xfId="19674"/>
    <cellStyle name="40% - Accent5 4 2 4 2 3 4 2" xfId="19675"/>
    <cellStyle name="40% - Accent5 4 2 4 2 3 5" xfId="19676"/>
    <cellStyle name="40% - Accent5 4 2 4 2 3 6" xfId="19677"/>
    <cellStyle name="40% - Accent5 4 2 4 2 4" xfId="19678"/>
    <cellStyle name="40% - Accent5 4 2 4 2 4 2" xfId="19679"/>
    <cellStyle name="40% - Accent5 4 2 4 2 4 2 2" xfId="19680"/>
    <cellStyle name="40% - Accent5 4 2 4 2 4 2 3" xfId="19681"/>
    <cellStyle name="40% - Accent5 4 2 4 2 4 3" xfId="19682"/>
    <cellStyle name="40% - Accent5 4 2 4 2 4 3 2" xfId="19683"/>
    <cellStyle name="40% - Accent5 4 2 4 2 4 4" xfId="19684"/>
    <cellStyle name="40% - Accent5 4 2 4 2 4 5" xfId="19685"/>
    <cellStyle name="40% - Accent5 4 2 4 2 5" xfId="19686"/>
    <cellStyle name="40% - Accent5 4 2 4 2 5 2" xfId="19687"/>
    <cellStyle name="40% - Accent5 4 2 4 2 5 3" xfId="19688"/>
    <cellStyle name="40% - Accent5 4 2 4 2 6" xfId="19689"/>
    <cellStyle name="40% - Accent5 4 2 4 2 6 2" xfId="19690"/>
    <cellStyle name="40% - Accent5 4 2 4 2 6 3" xfId="19691"/>
    <cellStyle name="40% - Accent5 4 2 4 2 7" xfId="19692"/>
    <cellStyle name="40% - Accent5 4 2 4 2 7 2" xfId="19693"/>
    <cellStyle name="40% - Accent5 4 2 4 2 8" xfId="19694"/>
    <cellStyle name="40% - Accent5 4 2 4 2 9" xfId="19695"/>
    <cellStyle name="40% - Accent5 4 2 4 3" xfId="19696"/>
    <cellStyle name="40% - Accent5 4 2 4 3 2" xfId="19697"/>
    <cellStyle name="40% - Accent5 4 2 4 3 2 2" xfId="19698"/>
    <cellStyle name="40% - Accent5 4 2 4 3 2 3" xfId="19699"/>
    <cellStyle name="40% - Accent5 4 2 4 3 3" xfId="19700"/>
    <cellStyle name="40% - Accent5 4 2 4 3 3 2" xfId="19701"/>
    <cellStyle name="40% - Accent5 4 2 4 3 3 3" xfId="19702"/>
    <cellStyle name="40% - Accent5 4 2 4 3 4" xfId="19703"/>
    <cellStyle name="40% - Accent5 4 2 4 3 4 2" xfId="19704"/>
    <cellStyle name="40% - Accent5 4 2 4 3 5" xfId="19705"/>
    <cellStyle name="40% - Accent5 4 2 4 3 6" xfId="19706"/>
    <cellStyle name="40% - Accent5 4 2 4 4" xfId="19707"/>
    <cellStyle name="40% - Accent5 4 2 4 4 2" xfId="19708"/>
    <cellStyle name="40% - Accent5 4 2 4 4 2 2" xfId="19709"/>
    <cellStyle name="40% - Accent5 4 2 4 4 2 3" xfId="19710"/>
    <cellStyle name="40% - Accent5 4 2 4 4 3" xfId="19711"/>
    <cellStyle name="40% - Accent5 4 2 4 4 3 2" xfId="19712"/>
    <cellStyle name="40% - Accent5 4 2 4 4 3 3" xfId="19713"/>
    <cellStyle name="40% - Accent5 4 2 4 4 4" xfId="19714"/>
    <cellStyle name="40% - Accent5 4 2 4 4 4 2" xfId="19715"/>
    <cellStyle name="40% - Accent5 4 2 4 4 5" xfId="19716"/>
    <cellStyle name="40% - Accent5 4 2 4 4 6" xfId="19717"/>
    <cellStyle name="40% - Accent5 4 2 4 5" xfId="19718"/>
    <cellStyle name="40% - Accent5 4 2 4 5 2" xfId="19719"/>
    <cellStyle name="40% - Accent5 4 2 4 5 2 2" xfId="19720"/>
    <cellStyle name="40% - Accent5 4 2 4 5 2 3" xfId="19721"/>
    <cellStyle name="40% - Accent5 4 2 4 5 3" xfId="19722"/>
    <cellStyle name="40% - Accent5 4 2 4 5 3 2" xfId="19723"/>
    <cellStyle name="40% - Accent5 4 2 4 5 4" xfId="19724"/>
    <cellStyle name="40% - Accent5 4 2 4 5 5" xfId="19725"/>
    <cellStyle name="40% - Accent5 4 2 4 6" xfId="19726"/>
    <cellStyle name="40% - Accent5 4 2 4 6 2" xfId="19727"/>
    <cellStyle name="40% - Accent5 4 2 4 6 3" xfId="19728"/>
    <cellStyle name="40% - Accent5 4 2 4 7" xfId="19729"/>
    <cellStyle name="40% - Accent5 4 2 4 7 2" xfId="19730"/>
    <cellStyle name="40% - Accent5 4 2 4 7 3" xfId="19731"/>
    <cellStyle name="40% - Accent5 4 2 4 8" xfId="19732"/>
    <cellStyle name="40% - Accent5 4 2 4 8 2" xfId="19733"/>
    <cellStyle name="40% - Accent5 4 2 4 9" xfId="19734"/>
    <cellStyle name="40% - Accent5 4 2 5" xfId="19735"/>
    <cellStyle name="40% - Accent5 4 2 5 2" xfId="19736"/>
    <cellStyle name="40% - Accent5 4 2 5 2 2" xfId="19737"/>
    <cellStyle name="40% - Accent5 4 2 5 2 2 2" xfId="19738"/>
    <cellStyle name="40% - Accent5 4 2 5 2 2 3" xfId="19739"/>
    <cellStyle name="40% - Accent5 4 2 5 2 3" xfId="19740"/>
    <cellStyle name="40% - Accent5 4 2 5 2 3 2" xfId="19741"/>
    <cellStyle name="40% - Accent5 4 2 5 2 3 3" xfId="19742"/>
    <cellStyle name="40% - Accent5 4 2 5 2 4" xfId="19743"/>
    <cellStyle name="40% - Accent5 4 2 5 2 4 2" xfId="19744"/>
    <cellStyle name="40% - Accent5 4 2 5 2 5" xfId="19745"/>
    <cellStyle name="40% - Accent5 4 2 5 2 6" xfId="19746"/>
    <cellStyle name="40% - Accent5 4 2 5 3" xfId="19747"/>
    <cellStyle name="40% - Accent5 4 2 5 3 2" xfId="19748"/>
    <cellStyle name="40% - Accent5 4 2 5 3 2 2" xfId="19749"/>
    <cellStyle name="40% - Accent5 4 2 5 3 2 3" xfId="19750"/>
    <cellStyle name="40% - Accent5 4 2 5 3 3" xfId="19751"/>
    <cellStyle name="40% - Accent5 4 2 5 3 3 2" xfId="19752"/>
    <cellStyle name="40% - Accent5 4 2 5 3 3 3" xfId="19753"/>
    <cellStyle name="40% - Accent5 4 2 5 3 4" xfId="19754"/>
    <cellStyle name="40% - Accent5 4 2 5 3 4 2" xfId="19755"/>
    <cellStyle name="40% - Accent5 4 2 5 3 5" xfId="19756"/>
    <cellStyle name="40% - Accent5 4 2 5 3 6" xfId="19757"/>
    <cellStyle name="40% - Accent5 4 2 5 4" xfId="19758"/>
    <cellStyle name="40% - Accent5 4 2 5 4 2" xfId="19759"/>
    <cellStyle name="40% - Accent5 4 2 5 4 2 2" xfId="19760"/>
    <cellStyle name="40% - Accent5 4 2 5 4 2 3" xfId="19761"/>
    <cellStyle name="40% - Accent5 4 2 5 4 3" xfId="19762"/>
    <cellStyle name="40% - Accent5 4 2 5 4 3 2" xfId="19763"/>
    <cellStyle name="40% - Accent5 4 2 5 4 4" xfId="19764"/>
    <cellStyle name="40% - Accent5 4 2 5 4 5" xfId="19765"/>
    <cellStyle name="40% - Accent5 4 2 5 5" xfId="19766"/>
    <cellStyle name="40% - Accent5 4 2 5 5 2" xfId="19767"/>
    <cellStyle name="40% - Accent5 4 2 5 5 3" xfId="19768"/>
    <cellStyle name="40% - Accent5 4 2 5 6" xfId="19769"/>
    <cellStyle name="40% - Accent5 4 2 5 6 2" xfId="19770"/>
    <cellStyle name="40% - Accent5 4 2 5 6 3" xfId="19771"/>
    <cellStyle name="40% - Accent5 4 2 5 7" xfId="19772"/>
    <cellStyle name="40% - Accent5 4 2 5 7 2" xfId="19773"/>
    <cellStyle name="40% - Accent5 4 2 5 8" xfId="19774"/>
    <cellStyle name="40% - Accent5 4 2 5 9" xfId="19775"/>
    <cellStyle name="40% - Accent5 4 2 6" xfId="19776"/>
    <cellStyle name="40% - Accent5 4 2 6 2" xfId="19777"/>
    <cellStyle name="40% - Accent5 4 2 6 2 2" xfId="19778"/>
    <cellStyle name="40% - Accent5 4 2 6 2 2 2" xfId="19779"/>
    <cellStyle name="40% - Accent5 4 2 6 2 2 3" xfId="19780"/>
    <cellStyle name="40% - Accent5 4 2 6 2 3" xfId="19781"/>
    <cellStyle name="40% - Accent5 4 2 6 2 3 2" xfId="19782"/>
    <cellStyle name="40% - Accent5 4 2 6 2 3 3" xfId="19783"/>
    <cellStyle name="40% - Accent5 4 2 6 2 4" xfId="19784"/>
    <cellStyle name="40% - Accent5 4 2 6 2 4 2" xfId="19785"/>
    <cellStyle name="40% - Accent5 4 2 6 2 5" xfId="19786"/>
    <cellStyle name="40% - Accent5 4 2 6 2 6" xfId="19787"/>
    <cellStyle name="40% - Accent5 4 2 6 3" xfId="19788"/>
    <cellStyle name="40% - Accent5 4 2 6 3 2" xfId="19789"/>
    <cellStyle name="40% - Accent5 4 2 6 3 2 2" xfId="19790"/>
    <cellStyle name="40% - Accent5 4 2 6 3 2 3" xfId="19791"/>
    <cellStyle name="40% - Accent5 4 2 6 3 3" xfId="19792"/>
    <cellStyle name="40% - Accent5 4 2 6 3 3 2" xfId="19793"/>
    <cellStyle name="40% - Accent5 4 2 6 3 3 3" xfId="19794"/>
    <cellStyle name="40% - Accent5 4 2 6 3 4" xfId="19795"/>
    <cellStyle name="40% - Accent5 4 2 6 3 4 2" xfId="19796"/>
    <cellStyle name="40% - Accent5 4 2 6 3 5" xfId="19797"/>
    <cellStyle name="40% - Accent5 4 2 6 3 6" xfId="19798"/>
    <cellStyle name="40% - Accent5 4 2 6 4" xfId="19799"/>
    <cellStyle name="40% - Accent5 4 2 6 4 2" xfId="19800"/>
    <cellStyle name="40% - Accent5 4 2 6 4 2 2" xfId="19801"/>
    <cellStyle name="40% - Accent5 4 2 6 4 2 3" xfId="19802"/>
    <cellStyle name="40% - Accent5 4 2 6 4 3" xfId="19803"/>
    <cellStyle name="40% - Accent5 4 2 6 4 3 2" xfId="19804"/>
    <cellStyle name="40% - Accent5 4 2 6 4 4" xfId="19805"/>
    <cellStyle name="40% - Accent5 4 2 6 4 5" xfId="19806"/>
    <cellStyle name="40% - Accent5 4 2 6 5" xfId="19807"/>
    <cellStyle name="40% - Accent5 4 2 6 5 2" xfId="19808"/>
    <cellStyle name="40% - Accent5 4 2 6 5 3" xfId="19809"/>
    <cellStyle name="40% - Accent5 4 2 6 6" xfId="19810"/>
    <cellStyle name="40% - Accent5 4 2 6 6 2" xfId="19811"/>
    <cellStyle name="40% - Accent5 4 2 6 6 3" xfId="19812"/>
    <cellStyle name="40% - Accent5 4 2 6 7" xfId="19813"/>
    <cellStyle name="40% - Accent5 4 2 6 7 2" xfId="19814"/>
    <cellStyle name="40% - Accent5 4 2 6 8" xfId="19815"/>
    <cellStyle name="40% - Accent5 4 2 6 9" xfId="19816"/>
    <cellStyle name="40% - Accent5 4 2 7" xfId="19817"/>
    <cellStyle name="40% - Accent5 4 2 7 2" xfId="19818"/>
    <cellStyle name="40% - Accent5 4 2 7 2 2" xfId="19819"/>
    <cellStyle name="40% - Accent5 4 2 7 2 3" xfId="19820"/>
    <cellStyle name="40% - Accent5 4 2 7 3" xfId="19821"/>
    <cellStyle name="40% - Accent5 4 2 7 3 2" xfId="19822"/>
    <cellStyle name="40% - Accent5 4 2 7 3 3" xfId="19823"/>
    <cellStyle name="40% - Accent5 4 2 7 4" xfId="19824"/>
    <cellStyle name="40% - Accent5 4 2 7 4 2" xfId="19825"/>
    <cellStyle name="40% - Accent5 4 2 7 5" xfId="19826"/>
    <cellStyle name="40% - Accent5 4 2 7 6" xfId="19827"/>
    <cellStyle name="40% - Accent5 4 2 8" xfId="19828"/>
    <cellStyle name="40% - Accent5 4 2 8 2" xfId="19829"/>
    <cellStyle name="40% - Accent5 4 2 8 2 2" xfId="19830"/>
    <cellStyle name="40% - Accent5 4 2 8 2 3" xfId="19831"/>
    <cellStyle name="40% - Accent5 4 2 8 3" xfId="19832"/>
    <cellStyle name="40% - Accent5 4 2 8 3 2" xfId="19833"/>
    <cellStyle name="40% - Accent5 4 2 8 3 3" xfId="19834"/>
    <cellStyle name="40% - Accent5 4 2 8 4" xfId="19835"/>
    <cellStyle name="40% - Accent5 4 2 8 4 2" xfId="19836"/>
    <cellStyle name="40% - Accent5 4 2 8 5" xfId="19837"/>
    <cellStyle name="40% - Accent5 4 2 8 6" xfId="19838"/>
    <cellStyle name="40% - Accent5 4 2 9" xfId="19839"/>
    <cellStyle name="40% - Accent5 4 2 9 2" xfId="19840"/>
    <cellStyle name="40% - Accent5 4 2 9 2 2" xfId="19841"/>
    <cellStyle name="40% - Accent5 4 2 9 2 3" xfId="19842"/>
    <cellStyle name="40% - Accent5 4 2 9 3" xfId="19843"/>
    <cellStyle name="40% - Accent5 4 2 9 3 2" xfId="19844"/>
    <cellStyle name="40% - Accent5 4 2 9 4" xfId="19845"/>
    <cellStyle name="40% - Accent5 4 2 9 5" xfId="19846"/>
    <cellStyle name="40% - Accent5 4 3" xfId="19847"/>
    <cellStyle name="40% - Accent5 4 3 10" xfId="19848"/>
    <cellStyle name="40% - Accent5 4 3 10 2" xfId="19849"/>
    <cellStyle name="40% - Accent5 4 3 10 3" xfId="19850"/>
    <cellStyle name="40% - Accent5 4 3 11" xfId="19851"/>
    <cellStyle name="40% - Accent5 4 3 11 2" xfId="19852"/>
    <cellStyle name="40% - Accent5 4 3 12" xfId="19853"/>
    <cellStyle name="40% - Accent5 4 3 13" xfId="19854"/>
    <cellStyle name="40% - Accent5 4 3 14" xfId="19855"/>
    <cellStyle name="40% - Accent5 4 3 2" xfId="19856"/>
    <cellStyle name="40% - Accent5 4 3 2 10" xfId="19857"/>
    <cellStyle name="40% - Accent5 4 3 2 10 2" xfId="19858"/>
    <cellStyle name="40% - Accent5 4 3 2 11" xfId="19859"/>
    <cellStyle name="40% - Accent5 4 3 2 12" xfId="19860"/>
    <cellStyle name="40% - Accent5 4 3 2 2" xfId="19861"/>
    <cellStyle name="40% - Accent5 4 3 2 2 10" xfId="19862"/>
    <cellStyle name="40% - Accent5 4 3 2 2 2" xfId="19863"/>
    <cellStyle name="40% - Accent5 4 3 2 2 2 2" xfId="19864"/>
    <cellStyle name="40% - Accent5 4 3 2 2 2 2 2" xfId="19865"/>
    <cellStyle name="40% - Accent5 4 3 2 2 2 2 2 2" xfId="19866"/>
    <cellStyle name="40% - Accent5 4 3 2 2 2 2 2 3" xfId="19867"/>
    <cellStyle name="40% - Accent5 4 3 2 2 2 2 3" xfId="19868"/>
    <cellStyle name="40% - Accent5 4 3 2 2 2 2 3 2" xfId="19869"/>
    <cellStyle name="40% - Accent5 4 3 2 2 2 2 3 3" xfId="19870"/>
    <cellStyle name="40% - Accent5 4 3 2 2 2 2 4" xfId="19871"/>
    <cellStyle name="40% - Accent5 4 3 2 2 2 2 4 2" xfId="19872"/>
    <cellStyle name="40% - Accent5 4 3 2 2 2 2 5" xfId="19873"/>
    <cellStyle name="40% - Accent5 4 3 2 2 2 2 6" xfId="19874"/>
    <cellStyle name="40% - Accent5 4 3 2 2 2 3" xfId="19875"/>
    <cellStyle name="40% - Accent5 4 3 2 2 2 3 2" xfId="19876"/>
    <cellStyle name="40% - Accent5 4 3 2 2 2 3 2 2" xfId="19877"/>
    <cellStyle name="40% - Accent5 4 3 2 2 2 3 2 3" xfId="19878"/>
    <cellStyle name="40% - Accent5 4 3 2 2 2 3 3" xfId="19879"/>
    <cellStyle name="40% - Accent5 4 3 2 2 2 3 3 2" xfId="19880"/>
    <cellStyle name="40% - Accent5 4 3 2 2 2 3 3 3" xfId="19881"/>
    <cellStyle name="40% - Accent5 4 3 2 2 2 3 4" xfId="19882"/>
    <cellStyle name="40% - Accent5 4 3 2 2 2 3 4 2" xfId="19883"/>
    <cellStyle name="40% - Accent5 4 3 2 2 2 3 5" xfId="19884"/>
    <cellStyle name="40% - Accent5 4 3 2 2 2 3 6" xfId="19885"/>
    <cellStyle name="40% - Accent5 4 3 2 2 2 4" xfId="19886"/>
    <cellStyle name="40% - Accent5 4 3 2 2 2 4 2" xfId="19887"/>
    <cellStyle name="40% - Accent5 4 3 2 2 2 4 2 2" xfId="19888"/>
    <cellStyle name="40% - Accent5 4 3 2 2 2 4 2 3" xfId="19889"/>
    <cellStyle name="40% - Accent5 4 3 2 2 2 4 3" xfId="19890"/>
    <cellStyle name="40% - Accent5 4 3 2 2 2 4 3 2" xfId="19891"/>
    <cellStyle name="40% - Accent5 4 3 2 2 2 4 4" xfId="19892"/>
    <cellStyle name="40% - Accent5 4 3 2 2 2 4 5" xfId="19893"/>
    <cellStyle name="40% - Accent5 4 3 2 2 2 5" xfId="19894"/>
    <cellStyle name="40% - Accent5 4 3 2 2 2 5 2" xfId="19895"/>
    <cellStyle name="40% - Accent5 4 3 2 2 2 5 3" xfId="19896"/>
    <cellStyle name="40% - Accent5 4 3 2 2 2 6" xfId="19897"/>
    <cellStyle name="40% - Accent5 4 3 2 2 2 6 2" xfId="19898"/>
    <cellStyle name="40% - Accent5 4 3 2 2 2 6 3" xfId="19899"/>
    <cellStyle name="40% - Accent5 4 3 2 2 2 7" xfId="19900"/>
    <cellStyle name="40% - Accent5 4 3 2 2 2 7 2" xfId="19901"/>
    <cellStyle name="40% - Accent5 4 3 2 2 2 8" xfId="19902"/>
    <cellStyle name="40% - Accent5 4 3 2 2 2 9" xfId="19903"/>
    <cellStyle name="40% - Accent5 4 3 2 2 3" xfId="19904"/>
    <cellStyle name="40% - Accent5 4 3 2 2 3 2" xfId="19905"/>
    <cellStyle name="40% - Accent5 4 3 2 2 3 2 2" xfId="19906"/>
    <cellStyle name="40% - Accent5 4 3 2 2 3 2 3" xfId="19907"/>
    <cellStyle name="40% - Accent5 4 3 2 2 3 3" xfId="19908"/>
    <cellStyle name="40% - Accent5 4 3 2 2 3 3 2" xfId="19909"/>
    <cellStyle name="40% - Accent5 4 3 2 2 3 3 3" xfId="19910"/>
    <cellStyle name="40% - Accent5 4 3 2 2 3 4" xfId="19911"/>
    <cellStyle name="40% - Accent5 4 3 2 2 3 4 2" xfId="19912"/>
    <cellStyle name="40% - Accent5 4 3 2 2 3 5" xfId="19913"/>
    <cellStyle name="40% - Accent5 4 3 2 2 3 6" xfId="19914"/>
    <cellStyle name="40% - Accent5 4 3 2 2 4" xfId="19915"/>
    <cellStyle name="40% - Accent5 4 3 2 2 4 2" xfId="19916"/>
    <cellStyle name="40% - Accent5 4 3 2 2 4 2 2" xfId="19917"/>
    <cellStyle name="40% - Accent5 4 3 2 2 4 2 3" xfId="19918"/>
    <cellStyle name="40% - Accent5 4 3 2 2 4 3" xfId="19919"/>
    <cellStyle name="40% - Accent5 4 3 2 2 4 3 2" xfId="19920"/>
    <cellStyle name="40% - Accent5 4 3 2 2 4 3 3" xfId="19921"/>
    <cellStyle name="40% - Accent5 4 3 2 2 4 4" xfId="19922"/>
    <cellStyle name="40% - Accent5 4 3 2 2 4 4 2" xfId="19923"/>
    <cellStyle name="40% - Accent5 4 3 2 2 4 5" xfId="19924"/>
    <cellStyle name="40% - Accent5 4 3 2 2 4 6" xfId="19925"/>
    <cellStyle name="40% - Accent5 4 3 2 2 5" xfId="19926"/>
    <cellStyle name="40% - Accent5 4 3 2 2 5 2" xfId="19927"/>
    <cellStyle name="40% - Accent5 4 3 2 2 5 2 2" xfId="19928"/>
    <cellStyle name="40% - Accent5 4 3 2 2 5 2 3" xfId="19929"/>
    <cellStyle name="40% - Accent5 4 3 2 2 5 3" xfId="19930"/>
    <cellStyle name="40% - Accent5 4 3 2 2 5 3 2" xfId="19931"/>
    <cellStyle name="40% - Accent5 4 3 2 2 5 4" xfId="19932"/>
    <cellStyle name="40% - Accent5 4 3 2 2 5 5" xfId="19933"/>
    <cellStyle name="40% - Accent5 4 3 2 2 6" xfId="19934"/>
    <cellStyle name="40% - Accent5 4 3 2 2 6 2" xfId="19935"/>
    <cellStyle name="40% - Accent5 4 3 2 2 6 3" xfId="19936"/>
    <cellStyle name="40% - Accent5 4 3 2 2 7" xfId="19937"/>
    <cellStyle name="40% - Accent5 4 3 2 2 7 2" xfId="19938"/>
    <cellStyle name="40% - Accent5 4 3 2 2 7 3" xfId="19939"/>
    <cellStyle name="40% - Accent5 4 3 2 2 8" xfId="19940"/>
    <cellStyle name="40% - Accent5 4 3 2 2 8 2" xfId="19941"/>
    <cellStyle name="40% - Accent5 4 3 2 2 9" xfId="19942"/>
    <cellStyle name="40% - Accent5 4 3 2 3" xfId="19943"/>
    <cellStyle name="40% - Accent5 4 3 2 3 2" xfId="19944"/>
    <cellStyle name="40% - Accent5 4 3 2 3 2 2" xfId="19945"/>
    <cellStyle name="40% - Accent5 4 3 2 3 2 2 2" xfId="19946"/>
    <cellStyle name="40% - Accent5 4 3 2 3 2 2 3" xfId="19947"/>
    <cellStyle name="40% - Accent5 4 3 2 3 2 3" xfId="19948"/>
    <cellStyle name="40% - Accent5 4 3 2 3 2 3 2" xfId="19949"/>
    <cellStyle name="40% - Accent5 4 3 2 3 2 3 3" xfId="19950"/>
    <cellStyle name="40% - Accent5 4 3 2 3 2 4" xfId="19951"/>
    <cellStyle name="40% - Accent5 4 3 2 3 2 4 2" xfId="19952"/>
    <cellStyle name="40% - Accent5 4 3 2 3 2 5" xfId="19953"/>
    <cellStyle name="40% - Accent5 4 3 2 3 2 6" xfId="19954"/>
    <cellStyle name="40% - Accent5 4 3 2 3 3" xfId="19955"/>
    <cellStyle name="40% - Accent5 4 3 2 3 3 2" xfId="19956"/>
    <cellStyle name="40% - Accent5 4 3 2 3 3 2 2" xfId="19957"/>
    <cellStyle name="40% - Accent5 4 3 2 3 3 2 3" xfId="19958"/>
    <cellStyle name="40% - Accent5 4 3 2 3 3 3" xfId="19959"/>
    <cellStyle name="40% - Accent5 4 3 2 3 3 3 2" xfId="19960"/>
    <cellStyle name="40% - Accent5 4 3 2 3 3 3 3" xfId="19961"/>
    <cellStyle name="40% - Accent5 4 3 2 3 3 4" xfId="19962"/>
    <cellStyle name="40% - Accent5 4 3 2 3 3 4 2" xfId="19963"/>
    <cellStyle name="40% - Accent5 4 3 2 3 3 5" xfId="19964"/>
    <cellStyle name="40% - Accent5 4 3 2 3 3 6" xfId="19965"/>
    <cellStyle name="40% - Accent5 4 3 2 3 4" xfId="19966"/>
    <cellStyle name="40% - Accent5 4 3 2 3 4 2" xfId="19967"/>
    <cellStyle name="40% - Accent5 4 3 2 3 4 2 2" xfId="19968"/>
    <cellStyle name="40% - Accent5 4 3 2 3 4 2 3" xfId="19969"/>
    <cellStyle name="40% - Accent5 4 3 2 3 4 3" xfId="19970"/>
    <cellStyle name="40% - Accent5 4 3 2 3 4 3 2" xfId="19971"/>
    <cellStyle name="40% - Accent5 4 3 2 3 4 4" xfId="19972"/>
    <cellStyle name="40% - Accent5 4 3 2 3 4 5" xfId="19973"/>
    <cellStyle name="40% - Accent5 4 3 2 3 5" xfId="19974"/>
    <cellStyle name="40% - Accent5 4 3 2 3 5 2" xfId="19975"/>
    <cellStyle name="40% - Accent5 4 3 2 3 5 3" xfId="19976"/>
    <cellStyle name="40% - Accent5 4 3 2 3 6" xfId="19977"/>
    <cellStyle name="40% - Accent5 4 3 2 3 6 2" xfId="19978"/>
    <cellStyle name="40% - Accent5 4 3 2 3 6 3" xfId="19979"/>
    <cellStyle name="40% - Accent5 4 3 2 3 7" xfId="19980"/>
    <cellStyle name="40% - Accent5 4 3 2 3 7 2" xfId="19981"/>
    <cellStyle name="40% - Accent5 4 3 2 3 8" xfId="19982"/>
    <cellStyle name="40% - Accent5 4 3 2 3 9" xfId="19983"/>
    <cellStyle name="40% - Accent5 4 3 2 4" xfId="19984"/>
    <cellStyle name="40% - Accent5 4 3 2 4 2" xfId="19985"/>
    <cellStyle name="40% - Accent5 4 3 2 4 2 2" xfId="19986"/>
    <cellStyle name="40% - Accent5 4 3 2 4 2 2 2" xfId="19987"/>
    <cellStyle name="40% - Accent5 4 3 2 4 2 2 3" xfId="19988"/>
    <cellStyle name="40% - Accent5 4 3 2 4 2 3" xfId="19989"/>
    <cellStyle name="40% - Accent5 4 3 2 4 2 3 2" xfId="19990"/>
    <cellStyle name="40% - Accent5 4 3 2 4 2 3 3" xfId="19991"/>
    <cellStyle name="40% - Accent5 4 3 2 4 2 4" xfId="19992"/>
    <cellStyle name="40% - Accent5 4 3 2 4 2 4 2" xfId="19993"/>
    <cellStyle name="40% - Accent5 4 3 2 4 2 5" xfId="19994"/>
    <cellStyle name="40% - Accent5 4 3 2 4 2 6" xfId="19995"/>
    <cellStyle name="40% - Accent5 4 3 2 4 3" xfId="19996"/>
    <cellStyle name="40% - Accent5 4 3 2 4 3 2" xfId="19997"/>
    <cellStyle name="40% - Accent5 4 3 2 4 3 2 2" xfId="19998"/>
    <cellStyle name="40% - Accent5 4 3 2 4 3 2 3" xfId="19999"/>
    <cellStyle name="40% - Accent5 4 3 2 4 3 3" xfId="20000"/>
    <cellStyle name="40% - Accent5 4 3 2 4 3 3 2" xfId="20001"/>
    <cellStyle name="40% - Accent5 4 3 2 4 3 3 3" xfId="20002"/>
    <cellStyle name="40% - Accent5 4 3 2 4 3 4" xfId="20003"/>
    <cellStyle name="40% - Accent5 4 3 2 4 3 4 2" xfId="20004"/>
    <cellStyle name="40% - Accent5 4 3 2 4 3 5" xfId="20005"/>
    <cellStyle name="40% - Accent5 4 3 2 4 3 6" xfId="20006"/>
    <cellStyle name="40% - Accent5 4 3 2 4 4" xfId="20007"/>
    <cellStyle name="40% - Accent5 4 3 2 4 4 2" xfId="20008"/>
    <cellStyle name="40% - Accent5 4 3 2 4 4 2 2" xfId="20009"/>
    <cellStyle name="40% - Accent5 4 3 2 4 4 2 3" xfId="20010"/>
    <cellStyle name="40% - Accent5 4 3 2 4 4 3" xfId="20011"/>
    <cellStyle name="40% - Accent5 4 3 2 4 4 3 2" xfId="20012"/>
    <cellStyle name="40% - Accent5 4 3 2 4 4 4" xfId="20013"/>
    <cellStyle name="40% - Accent5 4 3 2 4 4 5" xfId="20014"/>
    <cellStyle name="40% - Accent5 4 3 2 4 5" xfId="20015"/>
    <cellStyle name="40% - Accent5 4 3 2 4 5 2" xfId="20016"/>
    <cellStyle name="40% - Accent5 4 3 2 4 5 3" xfId="20017"/>
    <cellStyle name="40% - Accent5 4 3 2 4 6" xfId="20018"/>
    <cellStyle name="40% - Accent5 4 3 2 4 6 2" xfId="20019"/>
    <cellStyle name="40% - Accent5 4 3 2 4 6 3" xfId="20020"/>
    <cellStyle name="40% - Accent5 4 3 2 4 7" xfId="20021"/>
    <cellStyle name="40% - Accent5 4 3 2 4 7 2" xfId="20022"/>
    <cellStyle name="40% - Accent5 4 3 2 4 8" xfId="20023"/>
    <cellStyle name="40% - Accent5 4 3 2 4 9" xfId="20024"/>
    <cellStyle name="40% - Accent5 4 3 2 5" xfId="20025"/>
    <cellStyle name="40% - Accent5 4 3 2 5 2" xfId="20026"/>
    <cellStyle name="40% - Accent5 4 3 2 5 2 2" xfId="20027"/>
    <cellStyle name="40% - Accent5 4 3 2 5 2 3" xfId="20028"/>
    <cellStyle name="40% - Accent5 4 3 2 5 3" xfId="20029"/>
    <cellStyle name="40% - Accent5 4 3 2 5 3 2" xfId="20030"/>
    <cellStyle name="40% - Accent5 4 3 2 5 3 3" xfId="20031"/>
    <cellStyle name="40% - Accent5 4 3 2 5 4" xfId="20032"/>
    <cellStyle name="40% - Accent5 4 3 2 5 4 2" xfId="20033"/>
    <cellStyle name="40% - Accent5 4 3 2 5 5" xfId="20034"/>
    <cellStyle name="40% - Accent5 4 3 2 5 6" xfId="20035"/>
    <cellStyle name="40% - Accent5 4 3 2 6" xfId="20036"/>
    <cellStyle name="40% - Accent5 4 3 2 6 2" xfId="20037"/>
    <cellStyle name="40% - Accent5 4 3 2 6 2 2" xfId="20038"/>
    <cellStyle name="40% - Accent5 4 3 2 6 2 3" xfId="20039"/>
    <cellStyle name="40% - Accent5 4 3 2 6 3" xfId="20040"/>
    <cellStyle name="40% - Accent5 4 3 2 6 3 2" xfId="20041"/>
    <cellStyle name="40% - Accent5 4 3 2 6 3 3" xfId="20042"/>
    <cellStyle name="40% - Accent5 4 3 2 6 4" xfId="20043"/>
    <cellStyle name="40% - Accent5 4 3 2 6 4 2" xfId="20044"/>
    <cellStyle name="40% - Accent5 4 3 2 6 5" xfId="20045"/>
    <cellStyle name="40% - Accent5 4 3 2 6 6" xfId="20046"/>
    <cellStyle name="40% - Accent5 4 3 2 7" xfId="20047"/>
    <cellStyle name="40% - Accent5 4 3 2 7 2" xfId="20048"/>
    <cellStyle name="40% - Accent5 4 3 2 7 2 2" xfId="20049"/>
    <cellStyle name="40% - Accent5 4 3 2 7 2 3" xfId="20050"/>
    <cellStyle name="40% - Accent5 4 3 2 7 3" xfId="20051"/>
    <cellStyle name="40% - Accent5 4 3 2 7 3 2" xfId="20052"/>
    <cellStyle name="40% - Accent5 4 3 2 7 4" xfId="20053"/>
    <cellStyle name="40% - Accent5 4 3 2 7 5" xfId="20054"/>
    <cellStyle name="40% - Accent5 4 3 2 8" xfId="20055"/>
    <cellStyle name="40% - Accent5 4 3 2 8 2" xfId="20056"/>
    <cellStyle name="40% - Accent5 4 3 2 8 3" xfId="20057"/>
    <cellStyle name="40% - Accent5 4 3 2 9" xfId="20058"/>
    <cellStyle name="40% - Accent5 4 3 2 9 2" xfId="20059"/>
    <cellStyle name="40% - Accent5 4 3 2 9 3" xfId="20060"/>
    <cellStyle name="40% - Accent5 4 3 3" xfId="20061"/>
    <cellStyle name="40% - Accent5 4 3 3 10" xfId="20062"/>
    <cellStyle name="40% - Accent5 4 3 3 2" xfId="20063"/>
    <cellStyle name="40% - Accent5 4 3 3 2 2" xfId="20064"/>
    <cellStyle name="40% - Accent5 4 3 3 2 2 2" xfId="20065"/>
    <cellStyle name="40% - Accent5 4 3 3 2 2 2 2" xfId="20066"/>
    <cellStyle name="40% - Accent5 4 3 3 2 2 2 3" xfId="20067"/>
    <cellStyle name="40% - Accent5 4 3 3 2 2 3" xfId="20068"/>
    <cellStyle name="40% - Accent5 4 3 3 2 2 3 2" xfId="20069"/>
    <cellStyle name="40% - Accent5 4 3 3 2 2 3 3" xfId="20070"/>
    <cellStyle name="40% - Accent5 4 3 3 2 2 4" xfId="20071"/>
    <cellStyle name="40% - Accent5 4 3 3 2 2 4 2" xfId="20072"/>
    <cellStyle name="40% - Accent5 4 3 3 2 2 5" xfId="20073"/>
    <cellStyle name="40% - Accent5 4 3 3 2 2 6" xfId="20074"/>
    <cellStyle name="40% - Accent5 4 3 3 2 3" xfId="20075"/>
    <cellStyle name="40% - Accent5 4 3 3 2 3 2" xfId="20076"/>
    <cellStyle name="40% - Accent5 4 3 3 2 3 2 2" xfId="20077"/>
    <cellStyle name="40% - Accent5 4 3 3 2 3 2 3" xfId="20078"/>
    <cellStyle name="40% - Accent5 4 3 3 2 3 3" xfId="20079"/>
    <cellStyle name="40% - Accent5 4 3 3 2 3 3 2" xfId="20080"/>
    <cellStyle name="40% - Accent5 4 3 3 2 3 3 3" xfId="20081"/>
    <cellStyle name="40% - Accent5 4 3 3 2 3 4" xfId="20082"/>
    <cellStyle name="40% - Accent5 4 3 3 2 3 4 2" xfId="20083"/>
    <cellStyle name="40% - Accent5 4 3 3 2 3 5" xfId="20084"/>
    <cellStyle name="40% - Accent5 4 3 3 2 3 6" xfId="20085"/>
    <cellStyle name="40% - Accent5 4 3 3 2 4" xfId="20086"/>
    <cellStyle name="40% - Accent5 4 3 3 2 4 2" xfId="20087"/>
    <cellStyle name="40% - Accent5 4 3 3 2 4 2 2" xfId="20088"/>
    <cellStyle name="40% - Accent5 4 3 3 2 4 2 3" xfId="20089"/>
    <cellStyle name="40% - Accent5 4 3 3 2 4 3" xfId="20090"/>
    <cellStyle name="40% - Accent5 4 3 3 2 4 3 2" xfId="20091"/>
    <cellStyle name="40% - Accent5 4 3 3 2 4 4" xfId="20092"/>
    <cellStyle name="40% - Accent5 4 3 3 2 4 5" xfId="20093"/>
    <cellStyle name="40% - Accent5 4 3 3 2 5" xfId="20094"/>
    <cellStyle name="40% - Accent5 4 3 3 2 5 2" xfId="20095"/>
    <cellStyle name="40% - Accent5 4 3 3 2 5 3" xfId="20096"/>
    <cellStyle name="40% - Accent5 4 3 3 2 6" xfId="20097"/>
    <cellStyle name="40% - Accent5 4 3 3 2 6 2" xfId="20098"/>
    <cellStyle name="40% - Accent5 4 3 3 2 6 3" xfId="20099"/>
    <cellStyle name="40% - Accent5 4 3 3 2 7" xfId="20100"/>
    <cellStyle name="40% - Accent5 4 3 3 2 7 2" xfId="20101"/>
    <cellStyle name="40% - Accent5 4 3 3 2 8" xfId="20102"/>
    <cellStyle name="40% - Accent5 4 3 3 2 9" xfId="20103"/>
    <cellStyle name="40% - Accent5 4 3 3 3" xfId="20104"/>
    <cellStyle name="40% - Accent5 4 3 3 3 2" xfId="20105"/>
    <cellStyle name="40% - Accent5 4 3 3 3 2 2" xfId="20106"/>
    <cellStyle name="40% - Accent5 4 3 3 3 2 3" xfId="20107"/>
    <cellStyle name="40% - Accent5 4 3 3 3 3" xfId="20108"/>
    <cellStyle name="40% - Accent5 4 3 3 3 3 2" xfId="20109"/>
    <cellStyle name="40% - Accent5 4 3 3 3 3 3" xfId="20110"/>
    <cellStyle name="40% - Accent5 4 3 3 3 4" xfId="20111"/>
    <cellStyle name="40% - Accent5 4 3 3 3 4 2" xfId="20112"/>
    <cellStyle name="40% - Accent5 4 3 3 3 5" xfId="20113"/>
    <cellStyle name="40% - Accent5 4 3 3 3 6" xfId="20114"/>
    <cellStyle name="40% - Accent5 4 3 3 4" xfId="20115"/>
    <cellStyle name="40% - Accent5 4 3 3 4 2" xfId="20116"/>
    <cellStyle name="40% - Accent5 4 3 3 4 2 2" xfId="20117"/>
    <cellStyle name="40% - Accent5 4 3 3 4 2 3" xfId="20118"/>
    <cellStyle name="40% - Accent5 4 3 3 4 3" xfId="20119"/>
    <cellStyle name="40% - Accent5 4 3 3 4 3 2" xfId="20120"/>
    <cellStyle name="40% - Accent5 4 3 3 4 3 3" xfId="20121"/>
    <cellStyle name="40% - Accent5 4 3 3 4 4" xfId="20122"/>
    <cellStyle name="40% - Accent5 4 3 3 4 4 2" xfId="20123"/>
    <cellStyle name="40% - Accent5 4 3 3 4 5" xfId="20124"/>
    <cellStyle name="40% - Accent5 4 3 3 4 6" xfId="20125"/>
    <cellStyle name="40% - Accent5 4 3 3 5" xfId="20126"/>
    <cellStyle name="40% - Accent5 4 3 3 5 2" xfId="20127"/>
    <cellStyle name="40% - Accent5 4 3 3 5 2 2" xfId="20128"/>
    <cellStyle name="40% - Accent5 4 3 3 5 2 3" xfId="20129"/>
    <cellStyle name="40% - Accent5 4 3 3 5 3" xfId="20130"/>
    <cellStyle name="40% - Accent5 4 3 3 5 3 2" xfId="20131"/>
    <cellStyle name="40% - Accent5 4 3 3 5 4" xfId="20132"/>
    <cellStyle name="40% - Accent5 4 3 3 5 5" xfId="20133"/>
    <cellStyle name="40% - Accent5 4 3 3 6" xfId="20134"/>
    <cellStyle name="40% - Accent5 4 3 3 6 2" xfId="20135"/>
    <cellStyle name="40% - Accent5 4 3 3 6 3" xfId="20136"/>
    <cellStyle name="40% - Accent5 4 3 3 7" xfId="20137"/>
    <cellStyle name="40% - Accent5 4 3 3 7 2" xfId="20138"/>
    <cellStyle name="40% - Accent5 4 3 3 7 3" xfId="20139"/>
    <cellStyle name="40% - Accent5 4 3 3 8" xfId="20140"/>
    <cellStyle name="40% - Accent5 4 3 3 8 2" xfId="20141"/>
    <cellStyle name="40% - Accent5 4 3 3 9" xfId="20142"/>
    <cellStyle name="40% - Accent5 4 3 4" xfId="20143"/>
    <cellStyle name="40% - Accent5 4 3 4 2" xfId="20144"/>
    <cellStyle name="40% - Accent5 4 3 4 2 2" xfId="20145"/>
    <cellStyle name="40% - Accent5 4 3 4 2 2 2" xfId="20146"/>
    <cellStyle name="40% - Accent5 4 3 4 2 2 3" xfId="20147"/>
    <cellStyle name="40% - Accent5 4 3 4 2 3" xfId="20148"/>
    <cellStyle name="40% - Accent5 4 3 4 2 3 2" xfId="20149"/>
    <cellStyle name="40% - Accent5 4 3 4 2 3 3" xfId="20150"/>
    <cellStyle name="40% - Accent5 4 3 4 2 4" xfId="20151"/>
    <cellStyle name="40% - Accent5 4 3 4 2 4 2" xfId="20152"/>
    <cellStyle name="40% - Accent5 4 3 4 2 5" xfId="20153"/>
    <cellStyle name="40% - Accent5 4 3 4 2 6" xfId="20154"/>
    <cellStyle name="40% - Accent5 4 3 4 3" xfId="20155"/>
    <cellStyle name="40% - Accent5 4 3 4 3 2" xfId="20156"/>
    <cellStyle name="40% - Accent5 4 3 4 3 2 2" xfId="20157"/>
    <cellStyle name="40% - Accent5 4 3 4 3 2 3" xfId="20158"/>
    <cellStyle name="40% - Accent5 4 3 4 3 3" xfId="20159"/>
    <cellStyle name="40% - Accent5 4 3 4 3 3 2" xfId="20160"/>
    <cellStyle name="40% - Accent5 4 3 4 3 3 3" xfId="20161"/>
    <cellStyle name="40% - Accent5 4 3 4 3 4" xfId="20162"/>
    <cellStyle name="40% - Accent5 4 3 4 3 4 2" xfId="20163"/>
    <cellStyle name="40% - Accent5 4 3 4 3 5" xfId="20164"/>
    <cellStyle name="40% - Accent5 4 3 4 3 6" xfId="20165"/>
    <cellStyle name="40% - Accent5 4 3 4 4" xfId="20166"/>
    <cellStyle name="40% - Accent5 4 3 4 4 2" xfId="20167"/>
    <cellStyle name="40% - Accent5 4 3 4 4 2 2" xfId="20168"/>
    <cellStyle name="40% - Accent5 4 3 4 4 2 3" xfId="20169"/>
    <cellStyle name="40% - Accent5 4 3 4 4 3" xfId="20170"/>
    <cellStyle name="40% - Accent5 4 3 4 4 3 2" xfId="20171"/>
    <cellStyle name="40% - Accent5 4 3 4 4 4" xfId="20172"/>
    <cellStyle name="40% - Accent5 4 3 4 4 5" xfId="20173"/>
    <cellStyle name="40% - Accent5 4 3 4 5" xfId="20174"/>
    <cellStyle name="40% - Accent5 4 3 4 5 2" xfId="20175"/>
    <cellStyle name="40% - Accent5 4 3 4 5 3" xfId="20176"/>
    <cellStyle name="40% - Accent5 4 3 4 6" xfId="20177"/>
    <cellStyle name="40% - Accent5 4 3 4 6 2" xfId="20178"/>
    <cellStyle name="40% - Accent5 4 3 4 6 3" xfId="20179"/>
    <cellStyle name="40% - Accent5 4 3 4 7" xfId="20180"/>
    <cellStyle name="40% - Accent5 4 3 4 7 2" xfId="20181"/>
    <cellStyle name="40% - Accent5 4 3 4 8" xfId="20182"/>
    <cellStyle name="40% - Accent5 4 3 4 9" xfId="20183"/>
    <cellStyle name="40% - Accent5 4 3 5" xfId="20184"/>
    <cellStyle name="40% - Accent5 4 3 5 2" xfId="20185"/>
    <cellStyle name="40% - Accent5 4 3 5 2 2" xfId="20186"/>
    <cellStyle name="40% - Accent5 4 3 5 2 2 2" xfId="20187"/>
    <cellStyle name="40% - Accent5 4 3 5 2 2 3" xfId="20188"/>
    <cellStyle name="40% - Accent5 4 3 5 2 3" xfId="20189"/>
    <cellStyle name="40% - Accent5 4 3 5 2 3 2" xfId="20190"/>
    <cellStyle name="40% - Accent5 4 3 5 2 3 3" xfId="20191"/>
    <cellStyle name="40% - Accent5 4 3 5 2 4" xfId="20192"/>
    <cellStyle name="40% - Accent5 4 3 5 2 4 2" xfId="20193"/>
    <cellStyle name="40% - Accent5 4 3 5 2 5" xfId="20194"/>
    <cellStyle name="40% - Accent5 4 3 5 2 6" xfId="20195"/>
    <cellStyle name="40% - Accent5 4 3 5 3" xfId="20196"/>
    <cellStyle name="40% - Accent5 4 3 5 3 2" xfId="20197"/>
    <cellStyle name="40% - Accent5 4 3 5 3 2 2" xfId="20198"/>
    <cellStyle name="40% - Accent5 4 3 5 3 2 3" xfId="20199"/>
    <cellStyle name="40% - Accent5 4 3 5 3 3" xfId="20200"/>
    <cellStyle name="40% - Accent5 4 3 5 3 3 2" xfId="20201"/>
    <cellStyle name="40% - Accent5 4 3 5 3 3 3" xfId="20202"/>
    <cellStyle name="40% - Accent5 4 3 5 3 4" xfId="20203"/>
    <cellStyle name="40% - Accent5 4 3 5 3 4 2" xfId="20204"/>
    <cellStyle name="40% - Accent5 4 3 5 3 5" xfId="20205"/>
    <cellStyle name="40% - Accent5 4 3 5 3 6" xfId="20206"/>
    <cellStyle name="40% - Accent5 4 3 5 4" xfId="20207"/>
    <cellStyle name="40% - Accent5 4 3 5 4 2" xfId="20208"/>
    <cellStyle name="40% - Accent5 4 3 5 4 2 2" xfId="20209"/>
    <cellStyle name="40% - Accent5 4 3 5 4 2 3" xfId="20210"/>
    <cellStyle name="40% - Accent5 4 3 5 4 3" xfId="20211"/>
    <cellStyle name="40% - Accent5 4 3 5 4 3 2" xfId="20212"/>
    <cellStyle name="40% - Accent5 4 3 5 4 4" xfId="20213"/>
    <cellStyle name="40% - Accent5 4 3 5 4 5" xfId="20214"/>
    <cellStyle name="40% - Accent5 4 3 5 5" xfId="20215"/>
    <cellStyle name="40% - Accent5 4 3 5 5 2" xfId="20216"/>
    <cellStyle name="40% - Accent5 4 3 5 5 3" xfId="20217"/>
    <cellStyle name="40% - Accent5 4 3 5 6" xfId="20218"/>
    <cellStyle name="40% - Accent5 4 3 5 6 2" xfId="20219"/>
    <cellStyle name="40% - Accent5 4 3 5 6 3" xfId="20220"/>
    <cellStyle name="40% - Accent5 4 3 5 7" xfId="20221"/>
    <cellStyle name="40% - Accent5 4 3 5 7 2" xfId="20222"/>
    <cellStyle name="40% - Accent5 4 3 5 8" xfId="20223"/>
    <cellStyle name="40% - Accent5 4 3 5 9" xfId="20224"/>
    <cellStyle name="40% - Accent5 4 3 6" xfId="20225"/>
    <cellStyle name="40% - Accent5 4 3 6 2" xfId="20226"/>
    <cellStyle name="40% - Accent5 4 3 6 2 2" xfId="20227"/>
    <cellStyle name="40% - Accent5 4 3 6 2 3" xfId="20228"/>
    <cellStyle name="40% - Accent5 4 3 6 3" xfId="20229"/>
    <cellStyle name="40% - Accent5 4 3 6 3 2" xfId="20230"/>
    <cellStyle name="40% - Accent5 4 3 6 3 3" xfId="20231"/>
    <cellStyle name="40% - Accent5 4 3 6 4" xfId="20232"/>
    <cellStyle name="40% - Accent5 4 3 6 4 2" xfId="20233"/>
    <cellStyle name="40% - Accent5 4 3 6 5" xfId="20234"/>
    <cellStyle name="40% - Accent5 4 3 6 6" xfId="20235"/>
    <cellStyle name="40% - Accent5 4 3 7" xfId="20236"/>
    <cellStyle name="40% - Accent5 4 3 7 2" xfId="20237"/>
    <cellStyle name="40% - Accent5 4 3 7 2 2" xfId="20238"/>
    <cellStyle name="40% - Accent5 4 3 7 2 3" xfId="20239"/>
    <cellStyle name="40% - Accent5 4 3 7 3" xfId="20240"/>
    <cellStyle name="40% - Accent5 4 3 7 3 2" xfId="20241"/>
    <cellStyle name="40% - Accent5 4 3 7 3 3" xfId="20242"/>
    <cellStyle name="40% - Accent5 4 3 7 4" xfId="20243"/>
    <cellStyle name="40% - Accent5 4 3 7 4 2" xfId="20244"/>
    <cellStyle name="40% - Accent5 4 3 7 5" xfId="20245"/>
    <cellStyle name="40% - Accent5 4 3 7 6" xfId="20246"/>
    <cellStyle name="40% - Accent5 4 3 8" xfId="20247"/>
    <cellStyle name="40% - Accent5 4 3 8 2" xfId="20248"/>
    <cellStyle name="40% - Accent5 4 3 8 2 2" xfId="20249"/>
    <cellStyle name="40% - Accent5 4 3 8 2 3" xfId="20250"/>
    <cellStyle name="40% - Accent5 4 3 8 3" xfId="20251"/>
    <cellStyle name="40% - Accent5 4 3 8 3 2" xfId="20252"/>
    <cellStyle name="40% - Accent5 4 3 8 4" xfId="20253"/>
    <cellStyle name="40% - Accent5 4 3 8 5" xfId="20254"/>
    <cellStyle name="40% - Accent5 4 3 9" xfId="20255"/>
    <cellStyle name="40% - Accent5 4 3 9 2" xfId="20256"/>
    <cellStyle name="40% - Accent5 4 3 9 3" xfId="20257"/>
    <cellStyle name="40% - Accent5 4 4" xfId="20258"/>
    <cellStyle name="40% - Accent5 4 4 10" xfId="20259"/>
    <cellStyle name="40% - Accent5 4 4 10 2" xfId="20260"/>
    <cellStyle name="40% - Accent5 4 4 11" xfId="20261"/>
    <cellStyle name="40% - Accent5 4 4 12" xfId="20262"/>
    <cellStyle name="40% - Accent5 4 4 2" xfId="20263"/>
    <cellStyle name="40% - Accent5 4 4 2 10" xfId="20264"/>
    <cellStyle name="40% - Accent5 4 4 2 2" xfId="20265"/>
    <cellStyle name="40% - Accent5 4 4 2 2 2" xfId="20266"/>
    <cellStyle name="40% - Accent5 4 4 2 2 2 2" xfId="20267"/>
    <cellStyle name="40% - Accent5 4 4 2 2 2 2 2" xfId="20268"/>
    <cellStyle name="40% - Accent5 4 4 2 2 2 2 3" xfId="20269"/>
    <cellStyle name="40% - Accent5 4 4 2 2 2 3" xfId="20270"/>
    <cellStyle name="40% - Accent5 4 4 2 2 2 3 2" xfId="20271"/>
    <cellStyle name="40% - Accent5 4 4 2 2 2 3 3" xfId="20272"/>
    <cellStyle name="40% - Accent5 4 4 2 2 2 4" xfId="20273"/>
    <cellStyle name="40% - Accent5 4 4 2 2 2 4 2" xfId="20274"/>
    <cellStyle name="40% - Accent5 4 4 2 2 2 5" xfId="20275"/>
    <cellStyle name="40% - Accent5 4 4 2 2 2 6" xfId="20276"/>
    <cellStyle name="40% - Accent5 4 4 2 2 3" xfId="20277"/>
    <cellStyle name="40% - Accent5 4 4 2 2 3 2" xfId="20278"/>
    <cellStyle name="40% - Accent5 4 4 2 2 3 2 2" xfId="20279"/>
    <cellStyle name="40% - Accent5 4 4 2 2 3 2 3" xfId="20280"/>
    <cellStyle name="40% - Accent5 4 4 2 2 3 3" xfId="20281"/>
    <cellStyle name="40% - Accent5 4 4 2 2 3 3 2" xfId="20282"/>
    <cellStyle name="40% - Accent5 4 4 2 2 3 3 3" xfId="20283"/>
    <cellStyle name="40% - Accent5 4 4 2 2 3 4" xfId="20284"/>
    <cellStyle name="40% - Accent5 4 4 2 2 3 4 2" xfId="20285"/>
    <cellStyle name="40% - Accent5 4 4 2 2 3 5" xfId="20286"/>
    <cellStyle name="40% - Accent5 4 4 2 2 3 6" xfId="20287"/>
    <cellStyle name="40% - Accent5 4 4 2 2 4" xfId="20288"/>
    <cellStyle name="40% - Accent5 4 4 2 2 4 2" xfId="20289"/>
    <cellStyle name="40% - Accent5 4 4 2 2 4 2 2" xfId="20290"/>
    <cellStyle name="40% - Accent5 4 4 2 2 4 2 3" xfId="20291"/>
    <cellStyle name="40% - Accent5 4 4 2 2 4 3" xfId="20292"/>
    <cellStyle name="40% - Accent5 4 4 2 2 4 3 2" xfId="20293"/>
    <cellStyle name="40% - Accent5 4 4 2 2 4 4" xfId="20294"/>
    <cellStyle name="40% - Accent5 4 4 2 2 4 5" xfId="20295"/>
    <cellStyle name="40% - Accent5 4 4 2 2 5" xfId="20296"/>
    <cellStyle name="40% - Accent5 4 4 2 2 5 2" xfId="20297"/>
    <cellStyle name="40% - Accent5 4 4 2 2 5 3" xfId="20298"/>
    <cellStyle name="40% - Accent5 4 4 2 2 6" xfId="20299"/>
    <cellStyle name="40% - Accent5 4 4 2 2 6 2" xfId="20300"/>
    <cellStyle name="40% - Accent5 4 4 2 2 6 3" xfId="20301"/>
    <cellStyle name="40% - Accent5 4 4 2 2 7" xfId="20302"/>
    <cellStyle name="40% - Accent5 4 4 2 2 7 2" xfId="20303"/>
    <cellStyle name="40% - Accent5 4 4 2 2 8" xfId="20304"/>
    <cellStyle name="40% - Accent5 4 4 2 2 9" xfId="20305"/>
    <cellStyle name="40% - Accent5 4 4 2 3" xfId="20306"/>
    <cellStyle name="40% - Accent5 4 4 2 3 2" xfId="20307"/>
    <cellStyle name="40% - Accent5 4 4 2 3 2 2" xfId="20308"/>
    <cellStyle name="40% - Accent5 4 4 2 3 2 3" xfId="20309"/>
    <cellStyle name="40% - Accent5 4 4 2 3 3" xfId="20310"/>
    <cellStyle name="40% - Accent5 4 4 2 3 3 2" xfId="20311"/>
    <cellStyle name="40% - Accent5 4 4 2 3 3 3" xfId="20312"/>
    <cellStyle name="40% - Accent5 4 4 2 3 4" xfId="20313"/>
    <cellStyle name="40% - Accent5 4 4 2 3 4 2" xfId="20314"/>
    <cellStyle name="40% - Accent5 4 4 2 3 5" xfId="20315"/>
    <cellStyle name="40% - Accent5 4 4 2 3 6" xfId="20316"/>
    <cellStyle name="40% - Accent5 4 4 2 4" xfId="20317"/>
    <cellStyle name="40% - Accent5 4 4 2 4 2" xfId="20318"/>
    <cellStyle name="40% - Accent5 4 4 2 4 2 2" xfId="20319"/>
    <cellStyle name="40% - Accent5 4 4 2 4 2 3" xfId="20320"/>
    <cellStyle name="40% - Accent5 4 4 2 4 3" xfId="20321"/>
    <cellStyle name="40% - Accent5 4 4 2 4 3 2" xfId="20322"/>
    <cellStyle name="40% - Accent5 4 4 2 4 3 3" xfId="20323"/>
    <cellStyle name="40% - Accent5 4 4 2 4 4" xfId="20324"/>
    <cellStyle name="40% - Accent5 4 4 2 4 4 2" xfId="20325"/>
    <cellStyle name="40% - Accent5 4 4 2 4 5" xfId="20326"/>
    <cellStyle name="40% - Accent5 4 4 2 4 6" xfId="20327"/>
    <cellStyle name="40% - Accent5 4 4 2 5" xfId="20328"/>
    <cellStyle name="40% - Accent5 4 4 2 5 2" xfId="20329"/>
    <cellStyle name="40% - Accent5 4 4 2 5 2 2" xfId="20330"/>
    <cellStyle name="40% - Accent5 4 4 2 5 2 3" xfId="20331"/>
    <cellStyle name="40% - Accent5 4 4 2 5 3" xfId="20332"/>
    <cellStyle name="40% - Accent5 4 4 2 5 3 2" xfId="20333"/>
    <cellStyle name="40% - Accent5 4 4 2 5 4" xfId="20334"/>
    <cellStyle name="40% - Accent5 4 4 2 5 5" xfId="20335"/>
    <cellStyle name="40% - Accent5 4 4 2 6" xfId="20336"/>
    <cellStyle name="40% - Accent5 4 4 2 6 2" xfId="20337"/>
    <cellStyle name="40% - Accent5 4 4 2 6 3" xfId="20338"/>
    <cellStyle name="40% - Accent5 4 4 2 7" xfId="20339"/>
    <cellStyle name="40% - Accent5 4 4 2 7 2" xfId="20340"/>
    <cellStyle name="40% - Accent5 4 4 2 7 3" xfId="20341"/>
    <cellStyle name="40% - Accent5 4 4 2 8" xfId="20342"/>
    <cellStyle name="40% - Accent5 4 4 2 8 2" xfId="20343"/>
    <cellStyle name="40% - Accent5 4 4 2 9" xfId="20344"/>
    <cellStyle name="40% - Accent5 4 4 3" xfId="20345"/>
    <cellStyle name="40% - Accent5 4 4 3 2" xfId="20346"/>
    <cellStyle name="40% - Accent5 4 4 3 2 2" xfId="20347"/>
    <cellStyle name="40% - Accent5 4 4 3 2 2 2" xfId="20348"/>
    <cellStyle name="40% - Accent5 4 4 3 2 2 3" xfId="20349"/>
    <cellStyle name="40% - Accent5 4 4 3 2 3" xfId="20350"/>
    <cellStyle name="40% - Accent5 4 4 3 2 3 2" xfId="20351"/>
    <cellStyle name="40% - Accent5 4 4 3 2 3 3" xfId="20352"/>
    <cellStyle name="40% - Accent5 4 4 3 2 4" xfId="20353"/>
    <cellStyle name="40% - Accent5 4 4 3 2 4 2" xfId="20354"/>
    <cellStyle name="40% - Accent5 4 4 3 2 5" xfId="20355"/>
    <cellStyle name="40% - Accent5 4 4 3 2 6" xfId="20356"/>
    <cellStyle name="40% - Accent5 4 4 3 3" xfId="20357"/>
    <cellStyle name="40% - Accent5 4 4 3 3 2" xfId="20358"/>
    <cellStyle name="40% - Accent5 4 4 3 3 2 2" xfId="20359"/>
    <cellStyle name="40% - Accent5 4 4 3 3 2 3" xfId="20360"/>
    <cellStyle name="40% - Accent5 4 4 3 3 3" xfId="20361"/>
    <cellStyle name="40% - Accent5 4 4 3 3 3 2" xfId="20362"/>
    <cellStyle name="40% - Accent5 4 4 3 3 3 3" xfId="20363"/>
    <cellStyle name="40% - Accent5 4 4 3 3 4" xfId="20364"/>
    <cellStyle name="40% - Accent5 4 4 3 3 4 2" xfId="20365"/>
    <cellStyle name="40% - Accent5 4 4 3 3 5" xfId="20366"/>
    <cellStyle name="40% - Accent5 4 4 3 3 6" xfId="20367"/>
    <cellStyle name="40% - Accent5 4 4 3 4" xfId="20368"/>
    <cellStyle name="40% - Accent5 4 4 3 4 2" xfId="20369"/>
    <cellStyle name="40% - Accent5 4 4 3 4 2 2" xfId="20370"/>
    <cellStyle name="40% - Accent5 4 4 3 4 2 3" xfId="20371"/>
    <cellStyle name="40% - Accent5 4 4 3 4 3" xfId="20372"/>
    <cellStyle name="40% - Accent5 4 4 3 4 3 2" xfId="20373"/>
    <cellStyle name="40% - Accent5 4 4 3 4 4" xfId="20374"/>
    <cellStyle name="40% - Accent5 4 4 3 4 5" xfId="20375"/>
    <cellStyle name="40% - Accent5 4 4 3 5" xfId="20376"/>
    <cellStyle name="40% - Accent5 4 4 3 5 2" xfId="20377"/>
    <cellStyle name="40% - Accent5 4 4 3 5 3" xfId="20378"/>
    <cellStyle name="40% - Accent5 4 4 3 6" xfId="20379"/>
    <cellStyle name="40% - Accent5 4 4 3 6 2" xfId="20380"/>
    <cellStyle name="40% - Accent5 4 4 3 6 3" xfId="20381"/>
    <cellStyle name="40% - Accent5 4 4 3 7" xfId="20382"/>
    <cellStyle name="40% - Accent5 4 4 3 7 2" xfId="20383"/>
    <cellStyle name="40% - Accent5 4 4 3 8" xfId="20384"/>
    <cellStyle name="40% - Accent5 4 4 3 9" xfId="20385"/>
    <cellStyle name="40% - Accent5 4 4 4" xfId="20386"/>
    <cellStyle name="40% - Accent5 4 4 4 2" xfId="20387"/>
    <cellStyle name="40% - Accent5 4 4 4 2 2" xfId="20388"/>
    <cellStyle name="40% - Accent5 4 4 4 2 2 2" xfId="20389"/>
    <cellStyle name="40% - Accent5 4 4 4 2 2 3" xfId="20390"/>
    <cellStyle name="40% - Accent5 4 4 4 2 3" xfId="20391"/>
    <cellStyle name="40% - Accent5 4 4 4 2 3 2" xfId="20392"/>
    <cellStyle name="40% - Accent5 4 4 4 2 3 3" xfId="20393"/>
    <cellStyle name="40% - Accent5 4 4 4 2 4" xfId="20394"/>
    <cellStyle name="40% - Accent5 4 4 4 2 4 2" xfId="20395"/>
    <cellStyle name="40% - Accent5 4 4 4 2 5" xfId="20396"/>
    <cellStyle name="40% - Accent5 4 4 4 2 6" xfId="20397"/>
    <cellStyle name="40% - Accent5 4 4 4 3" xfId="20398"/>
    <cellStyle name="40% - Accent5 4 4 4 3 2" xfId="20399"/>
    <cellStyle name="40% - Accent5 4 4 4 3 2 2" xfId="20400"/>
    <cellStyle name="40% - Accent5 4 4 4 3 2 3" xfId="20401"/>
    <cellStyle name="40% - Accent5 4 4 4 3 3" xfId="20402"/>
    <cellStyle name="40% - Accent5 4 4 4 3 3 2" xfId="20403"/>
    <cellStyle name="40% - Accent5 4 4 4 3 3 3" xfId="20404"/>
    <cellStyle name="40% - Accent5 4 4 4 3 4" xfId="20405"/>
    <cellStyle name="40% - Accent5 4 4 4 3 4 2" xfId="20406"/>
    <cellStyle name="40% - Accent5 4 4 4 3 5" xfId="20407"/>
    <cellStyle name="40% - Accent5 4 4 4 3 6" xfId="20408"/>
    <cellStyle name="40% - Accent5 4 4 4 4" xfId="20409"/>
    <cellStyle name="40% - Accent5 4 4 4 4 2" xfId="20410"/>
    <cellStyle name="40% - Accent5 4 4 4 4 2 2" xfId="20411"/>
    <cellStyle name="40% - Accent5 4 4 4 4 2 3" xfId="20412"/>
    <cellStyle name="40% - Accent5 4 4 4 4 3" xfId="20413"/>
    <cellStyle name="40% - Accent5 4 4 4 4 3 2" xfId="20414"/>
    <cellStyle name="40% - Accent5 4 4 4 4 4" xfId="20415"/>
    <cellStyle name="40% - Accent5 4 4 4 4 5" xfId="20416"/>
    <cellStyle name="40% - Accent5 4 4 4 5" xfId="20417"/>
    <cellStyle name="40% - Accent5 4 4 4 5 2" xfId="20418"/>
    <cellStyle name="40% - Accent5 4 4 4 5 3" xfId="20419"/>
    <cellStyle name="40% - Accent5 4 4 4 6" xfId="20420"/>
    <cellStyle name="40% - Accent5 4 4 4 6 2" xfId="20421"/>
    <cellStyle name="40% - Accent5 4 4 4 6 3" xfId="20422"/>
    <cellStyle name="40% - Accent5 4 4 4 7" xfId="20423"/>
    <cellStyle name="40% - Accent5 4 4 4 7 2" xfId="20424"/>
    <cellStyle name="40% - Accent5 4 4 4 8" xfId="20425"/>
    <cellStyle name="40% - Accent5 4 4 4 9" xfId="20426"/>
    <cellStyle name="40% - Accent5 4 4 5" xfId="20427"/>
    <cellStyle name="40% - Accent5 4 4 5 2" xfId="20428"/>
    <cellStyle name="40% - Accent5 4 4 5 2 2" xfId="20429"/>
    <cellStyle name="40% - Accent5 4 4 5 2 3" xfId="20430"/>
    <cellStyle name="40% - Accent5 4 4 5 3" xfId="20431"/>
    <cellStyle name="40% - Accent5 4 4 5 3 2" xfId="20432"/>
    <cellStyle name="40% - Accent5 4 4 5 3 3" xfId="20433"/>
    <cellStyle name="40% - Accent5 4 4 5 4" xfId="20434"/>
    <cellStyle name="40% - Accent5 4 4 5 4 2" xfId="20435"/>
    <cellStyle name="40% - Accent5 4 4 5 5" xfId="20436"/>
    <cellStyle name="40% - Accent5 4 4 5 6" xfId="20437"/>
    <cellStyle name="40% - Accent5 4 4 6" xfId="20438"/>
    <cellStyle name="40% - Accent5 4 4 6 2" xfId="20439"/>
    <cellStyle name="40% - Accent5 4 4 6 2 2" xfId="20440"/>
    <cellStyle name="40% - Accent5 4 4 6 2 3" xfId="20441"/>
    <cellStyle name="40% - Accent5 4 4 6 3" xfId="20442"/>
    <cellStyle name="40% - Accent5 4 4 6 3 2" xfId="20443"/>
    <cellStyle name="40% - Accent5 4 4 6 3 3" xfId="20444"/>
    <cellStyle name="40% - Accent5 4 4 6 4" xfId="20445"/>
    <cellStyle name="40% - Accent5 4 4 6 4 2" xfId="20446"/>
    <cellStyle name="40% - Accent5 4 4 6 5" xfId="20447"/>
    <cellStyle name="40% - Accent5 4 4 6 6" xfId="20448"/>
    <cellStyle name="40% - Accent5 4 4 7" xfId="20449"/>
    <cellStyle name="40% - Accent5 4 4 7 2" xfId="20450"/>
    <cellStyle name="40% - Accent5 4 4 7 2 2" xfId="20451"/>
    <cellStyle name="40% - Accent5 4 4 7 2 3" xfId="20452"/>
    <cellStyle name="40% - Accent5 4 4 7 3" xfId="20453"/>
    <cellStyle name="40% - Accent5 4 4 7 3 2" xfId="20454"/>
    <cellStyle name="40% - Accent5 4 4 7 4" xfId="20455"/>
    <cellStyle name="40% - Accent5 4 4 7 5" xfId="20456"/>
    <cellStyle name="40% - Accent5 4 4 8" xfId="20457"/>
    <cellStyle name="40% - Accent5 4 4 8 2" xfId="20458"/>
    <cellStyle name="40% - Accent5 4 4 8 3" xfId="20459"/>
    <cellStyle name="40% - Accent5 4 4 9" xfId="20460"/>
    <cellStyle name="40% - Accent5 4 4 9 2" xfId="20461"/>
    <cellStyle name="40% - Accent5 4 4 9 3" xfId="20462"/>
    <cellStyle name="40% - Accent5 4 5" xfId="20463"/>
    <cellStyle name="40% - Accent5 4 5 10" xfId="20464"/>
    <cellStyle name="40% - Accent5 4 5 2" xfId="20465"/>
    <cellStyle name="40% - Accent5 4 5 2 2" xfId="20466"/>
    <cellStyle name="40% - Accent5 4 5 2 2 2" xfId="20467"/>
    <cellStyle name="40% - Accent5 4 5 2 2 2 2" xfId="20468"/>
    <cellStyle name="40% - Accent5 4 5 2 2 2 3" xfId="20469"/>
    <cellStyle name="40% - Accent5 4 5 2 2 3" xfId="20470"/>
    <cellStyle name="40% - Accent5 4 5 2 2 3 2" xfId="20471"/>
    <cellStyle name="40% - Accent5 4 5 2 2 3 3" xfId="20472"/>
    <cellStyle name="40% - Accent5 4 5 2 2 4" xfId="20473"/>
    <cellStyle name="40% - Accent5 4 5 2 2 4 2" xfId="20474"/>
    <cellStyle name="40% - Accent5 4 5 2 2 5" xfId="20475"/>
    <cellStyle name="40% - Accent5 4 5 2 2 6" xfId="20476"/>
    <cellStyle name="40% - Accent5 4 5 2 3" xfId="20477"/>
    <cellStyle name="40% - Accent5 4 5 2 3 2" xfId="20478"/>
    <cellStyle name="40% - Accent5 4 5 2 3 2 2" xfId="20479"/>
    <cellStyle name="40% - Accent5 4 5 2 3 2 3" xfId="20480"/>
    <cellStyle name="40% - Accent5 4 5 2 3 3" xfId="20481"/>
    <cellStyle name="40% - Accent5 4 5 2 3 3 2" xfId="20482"/>
    <cellStyle name="40% - Accent5 4 5 2 3 3 3" xfId="20483"/>
    <cellStyle name="40% - Accent5 4 5 2 3 4" xfId="20484"/>
    <cellStyle name="40% - Accent5 4 5 2 3 4 2" xfId="20485"/>
    <cellStyle name="40% - Accent5 4 5 2 3 5" xfId="20486"/>
    <cellStyle name="40% - Accent5 4 5 2 3 6" xfId="20487"/>
    <cellStyle name="40% - Accent5 4 5 2 4" xfId="20488"/>
    <cellStyle name="40% - Accent5 4 5 2 4 2" xfId="20489"/>
    <cellStyle name="40% - Accent5 4 5 2 4 2 2" xfId="20490"/>
    <cellStyle name="40% - Accent5 4 5 2 4 2 3" xfId="20491"/>
    <cellStyle name="40% - Accent5 4 5 2 4 3" xfId="20492"/>
    <cellStyle name="40% - Accent5 4 5 2 4 3 2" xfId="20493"/>
    <cellStyle name="40% - Accent5 4 5 2 4 4" xfId="20494"/>
    <cellStyle name="40% - Accent5 4 5 2 4 5" xfId="20495"/>
    <cellStyle name="40% - Accent5 4 5 2 5" xfId="20496"/>
    <cellStyle name="40% - Accent5 4 5 2 5 2" xfId="20497"/>
    <cellStyle name="40% - Accent5 4 5 2 5 3" xfId="20498"/>
    <cellStyle name="40% - Accent5 4 5 2 6" xfId="20499"/>
    <cellStyle name="40% - Accent5 4 5 2 6 2" xfId="20500"/>
    <cellStyle name="40% - Accent5 4 5 2 6 3" xfId="20501"/>
    <cellStyle name="40% - Accent5 4 5 2 7" xfId="20502"/>
    <cellStyle name="40% - Accent5 4 5 2 7 2" xfId="20503"/>
    <cellStyle name="40% - Accent5 4 5 2 8" xfId="20504"/>
    <cellStyle name="40% - Accent5 4 5 2 9" xfId="20505"/>
    <cellStyle name="40% - Accent5 4 5 3" xfId="20506"/>
    <cellStyle name="40% - Accent5 4 5 3 2" xfId="20507"/>
    <cellStyle name="40% - Accent5 4 5 3 2 2" xfId="20508"/>
    <cellStyle name="40% - Accent5 4 5 3 2 3" xfId="20509"/>
    <cellStyle name="40% - Accent5 4 5 3 3" xfId="20510"/>
    <cellStyle name="40% - Accent5 4 5 3 3 2" xfId="20511"/>
    <cellStyle name="40% - Accent5 4 5 3 3 3" xfId="20512"/>
    <cellStyle name="40% - Accent5 4 5 3 4" xfId="20513"/>
    <cellStyle name="40% - Accent5 4 5 3 4 2" xfId="20514"/>
    <cellStyle name="40% - Accent5 4 5 3 5" xfId="20515"/>
    <cellStyle name="40% - Accent5 4 5 3 6" xfId="20516"/>
    <cellStyle name="40% - Accent5 4 5 4" xfId="20517"/>
    <cellStyle name="40% - Accent5 4 5 4 2" xfId="20518"/>
    <cellStyle name="40% - Accent5 4 5 4 2 2" xfId="20519"/>
    <cellStyle name="40% - Accent5 4 5 4 2 3" xfId="20520"/>
    <cellStyle name="40% - Accent5 4 5 4 3" xfId="20521"/>
    <cellStyle name="40% - Accent5 4 5 4 3 2" xfId="20522"/>
    <cellStyle name="40% - Accent5 4 5 4 3 3" xfId="20523"/>
    <cellStyle name="40% - Accent5 4 5 4 4" xfId="20524"/>
    <cellStyle name="40% - Accent5 4 5 4 4 2" xfId="20525"/>
    <cellStyle name="40% - Accent5 4 5 4 5" xfId="20526"/>
    <cellStyle name="40% - Accent5 4 5 4 6" xfId="20527"/>
    <cellStyle name="40% - Accent5 4 5 5" xfId="20528"/>
    <cellStyle name="40% - Accent5 4 5 5 2" xfId="20529"/>
    <cellStyle name="40% - Accent5 4 5 5 2 2" xfId="20530"/>
    <cellStyle name="40% - Accent5 4 5 5 2 3" xfId="20531"/>
    <cellStyle name="40% - Accent5 4 5 5 3" xfId="20532"/>
    <cellStyle name="40% - Accent5 4 5 5 3 2" xfId="20533"/>
    <cellStyle name="40% - Accent5 4 5 5 4" xfId="20534"/>
    <cellStyle name="40% - Accent5 4 5 5 5" xfId="20535"/>
    <cellStyle name="40% - Accent5 4 5 6" xfId="20536"/>
    <cellStyle name="40% - Accent5 4 5 6 2" xfId="20537"/>
    <cellStyle name="40% - Accent5 4 5 6 3" xfId="20538"/>
    <cellStyle name="40% - Accent5 4 5 7" xfId="20539"/>
    <cellStyle name="40% - Accent5 4 5 7 2" xfId="20540"/>
    <cellStyle name="40% - Accent5 4 5 7 3" xfId="20541"/>
    <cellStyle name="40% - Accent5 4 5 8" xfId="20542"/>
    <cellStyle name="40% - Accent5 4 5 8 2" xfId="20543"/>
    <cellStyle name="40% - Accent5 4 5 9" xfId="20544"/>
    <cellStyle name="40% - Accent5 4 6" xfId="20545"/>
    <cellStyle name="40% - Accent5 4 6 2" xfId="20546"/>
    <cellStyle name="40% - Accent5 4 6 2 2" xfId="20547"/>
    <cellStyle name="40% - Accent5 4 6 2 2 2" xfId="20548"/>
    <cellStyle name="40% - Accent5 4 6 2 2 3" xfId="20549"/>
    <cellStyle name="40% - Accent5 4 6 2 3" xfId="20550"/>
    <cellStyle name="40% - Accent5 4 6 2 3 2" xfId="20551"/>
    <cellStyle name="40% - Accent5 4 6 2 3 3" xfId="20552"/>
    <cellStyle name="40% - Accent5 4 6 2 4" xfId="20553"/>
    <cellStyle name="40% - Accent5 4 6 2 4 2" xfId="20554"/>
    <cellStyle name="40% - Accent5 4 6 2 5" xfId="20555"/>
    <cellStyle name="40% - Accent5 4 6 2 6" xfId="20556"/>
    <cellStyle name="40% - Accent5 4 6 3" xfId="20557"/>
    <cellStyle name="40% - Accent5 4 6 3 2" xfId="20558"/>
    <cellStyle name="40% - Accent5 4 6 3 2 2" xfId="20559"/>
    <cellStyle name="40% - Accent5 4 6 3 2 3" xfId="20560"/>
    <cellStyle name="40% - Accent5 4 6 3 3" xfId="20561"/>
    <cellStyle name="40% - Accent5 4 6 3 3 2" xfId="20562"/>
    <cellStyle name="40% - Accent5 4 6 3 3 3" xfId="20563"/>
    <cellStyle name="40% - Accent5 4 6 3 4" xfId="20564"/>
    <cellStyle name="40% - Accent5 4 6 3 4 2" xfId="20565"/>
    <cellStyle name="40% - Accent5 4 6 3 5" xfId="20566"/>
    <cellStyle name="40% - Accent5 4 6 3 6" xfId="20567"/>
    <cellStyle name="40% - Accent5 4 6 4" xfId="20568"/>
    <cellStyle name="40% - Accent5 4 6 4 2" xfId="20569"/>
    <cellStyle name="40% - Accent5 4 6 4 2 2" xfId="20570"/>
    <cellStyle name="40% - Accent5 4 6 4 2 3" xfId="20571"/>
    <cellStyle name="40% - Accent5 4 6 4 3" xfId="20572"/>
    <cellStyle name="40% - Accent5 4 6 4 3 2" xfId="20573"/>
    <cellStyle name="40% - Accent5 4 6 4 4" xfId="20574"/>
    <cellStyle name="40% - Accent5 4 6 4 5" xfId="20575"/>
    <cellStyle name="40% - Accent5 4 6 5" xfId="20576"/>
    <cellStyle name="40% - Accent5 4 6 5 2" xfId="20577"/>
    <cellStyle name="40% - Accent5 4 6 5 3" xfId="20578"/>
    <cellStyle name="40% - Accent5 4 6 6" xfId="20579"/>
    <cellStyle name="40% - Accent5 4 6 6 2" xfId="20580"/>
    <cellStyle name="40% - Accent5 4 6 6 3" xfId="20581"/>
    <cellStyle name="40% - Accent5 4 6 7" xfId="20582"/>
    <cellStyle name="40% - Accent5 4 6 7 2" xfId="20583"/>
    <cellStyle name="40% - Accent5 4 6 8" xfId="20584"/>
    <cellStyle name="40% - Accent5 4 6 9" xfId="20585"/>
    <cellStyle name="40% - Accent5 4 7" xfId="20586"/>
    <cellStyle name="40% - Accent5 4 7 2" xfId="20587"/>
    <cellStyle name="40% - Accent5 4 7 2 2" xfId="20588"/>
    <cellStyle name="40% - Accent5 4 7 2 2 2" xfId="20589"/>
    <cellStyle name="40% - Accent5 4 7 2 2 3" xfId="20590"/>
    <cellStyle name="40% - Accent5 4 7 2 3" xfId="20591"/>
    <cellStyle name="40% - Accent5 4 7 2 3 2" xfId="20592"/>
    <cellStyle name="40% - Accent5 4 7 2 3 3" xfId="20593"/>
    <cellStyle name="40% - Accent5 4 7 2 4" xfId="20594"/>
    <cellStyle name="40% - Accent5 4 7 2 4 2" xfId="20595"/>
    <cellStyle name="40% - Accent5 4 7 2 5" xfId="20596"/>
    <cellStyle name="40% - Accent5 4 7 2 6" xfId="20597"/>
    <cellStyle name="40% - Accent5 4 7 3" xfId="20598"/>
    <cellStyle name="40% - Accent5 4 7 3 2" xfId="20599"/>
    <cellStyle name="40% - Accent5 4 7 3 2 2" xfId="20600"/>
    <cellStyle name="40% - Accent5 4 7 3 2 3" xfId="20601"/>
    <cellStyle name="40% - Accent5 4 7 3 3" xfId="20602"/>
    <cellStyle name="40% - Accent5 4 7 3 3 2" xfId="20603"/>
    <cellStyle name="40% - Accent5 4 7 3 3 3" xfId="20604"/>
    <cellStyle name="40% - Accent5 4 7 3 4" xfId="20605"/>
    <cellStyle name="40% - Accent5 4 7 3 4 2" xfId="20606"/>
    <cellStyle name="40% - Accent5 4 7 3 5" xfId="20607"/>
    <cellStyle name="40% - Accent5 4 7 3 6" xfId="20608"/>
    <cellStyle name="40% - Accent5 4 7 4" xfId="20609"/>
    <cellStyle name="40% - Accent5 4 7 4 2" xfId="20610"/>
    <cellStyle name="40% - Accent5 4 7 4 2 2" xfId="20611"/>
    <cellStyle name="40% - Accent5 4 7 4 2 3" xfId="20612"/>
    <cellStyle name="40% - Accent5 4 7 4 3" xfId="20613"/>
    <cellStyle name="40% - Accent5 4 7 4 3 2" xfId="20614"/>
    <cellStyle name="40% - Accent5 4 7 4 4" xfId="20615"/>
    <cellStyle name="40% - Accent5 4 7 4 5" xfId="20616"/>
    <cellStyle name="40% - Accent5 4 7 5" xfId="20617"/>
    <cellStyle name="40% - Accent5 4 7 5 2" xfId="20618"/>
    <cellStyle name="40% - Accent5 4 7 5 3" xfId="20619"/>
    <cellStyle name="40% - Accent5 4 7 6" xfId="20620"/>
    <cellStyle name="40% - Accent5 4 7 6 2" xfId="20621"/>
    <cellStyle name="40% - Accent5 4 7 6 3" xfId="20622"/>
    <cellStyle name="40% - Accent5 4 7 7" xfId="20623"/>
    <cellStyle name="40% - Accent5 4 7 7 2" xfId="20624"/>
    <cellStyle name="40% - Accent5 4 7 8" xfId="20625"/>
    <cellStyle name="40% - Accent5 4 7 9" xfId="20626"/>
    <cellStyle name="40% - Accent5 4 8" xfId="20627"/>
    <cellStyle name="40% - Accent5 4 8 2" xfId="20628"/>
    <cellStyle name="40% - Accent5 4 8 2 2" xfId="20629"/>
    <cellStyle name="40% - Accent5 4 8 2 3" xfId="20630"/>
    <cellStyle name="40% - Accent5 4 8 3" xfId="20631"/>
    <cellStyle name="40% - Accent5 4 8 3 2" xfId="20632"/>
    <cellStyle name="40% - Accent5 4 8 3 3" xfId="20633"/>
    <cellStyle name="40% - Accent5 4 8 4" xfId="20634"/>
    <cellStyle name="40% - Accent5 4 8 4 2" xfId="20635"/>
    <cellStyle name="40% - Accent5 4 8 5" xfId="20636"/>
    <cellStyle name="40% - Accent5 4 8 6" xfId="20637"/>
    <cellStyle name="40% - Accent5 4 9" xfId="20638"/>
    <cellStyle name="40% - Accent5 4 9 2" xfId="20639"/>
    <cellStyle name="40% - Accent5 4 9 2 2" xfId="20640"/>
    <cellStyle name="40% - Accent5 4 9 2 3" xfId="20641"/>
    <cellStyle name="40% - Accent5 4 9 3" xfId="20642"/>
    <cellStyle name="40% - Accent5 4 9 3 2" xfId="20643"/>
    <cellStyle name="40% - Accent5 4 9 3 3" xfId="20644"/>
    <cellStyle name="40% - Accent5 4 9 4" xfId="20645"/>
    <cellStyle name="40% - Accent5 4 9 4 2" xfId="20646"/>
    <cellStyle name="40% - Accent5 4 9 5" xfId="20647"/>
    <cellStyle name="40% - Accent5 4 9 6" xfId="20648"/>
    <cellStyle name="40% - Accent5 5" xfId="20649"/>
    <cellStyle name="40% - Accent5 5 2" xfId="20650"/>
    <cellStyle name="40% - Accent5 5 2 2" xfId="20651"/>
    <cellStyle name="40% - Accent5 5 2 2 2" xfId="20652"/>
    <cellStyle name="40% - Accent5 5 2 2 2 2" xfId="20653"/>
    <cellStyle name="40% - Accent5 5 2 2 3" xfId="20654"/>
    <cellStyle name="40% - Accent5 5 2 3" xfId="20655"/>
    <cellStyle name="40% - Accent5 5 2 3 2" xfId="20656"/>
    <cellStyle name="40% - Accent5 5 2 4" xfId="20657"/>
    <cellStyle name="40% - Accent5 5 2 5" xfId="20658"/>
    <cellStyle name="40% - Accent5 5 3" xfId="20659"/>
    <cellStyle name="40% - Accent5 5 3 2" xfId="20660"/>
    <cellStyle name="40% - Accent5 5 3 2 2" xfId="20661"/>
    <cellStyle name="40% - Accent5 5 3 3" xfId="20662"/>
    <cellStyle name="40% - Accent5 5 4" xfId="20663"/>
    <cellStyle name="40% - Accent5 5 4 2" xfId="20664"/>
    <cellStyle name="40% - Accent5 5 5" xfId="20665"/>
    <cellStyle name="40% - Accent5 5 6" xfId="20666"/>
    <cellStyle name="40% - Accent5 6" xfId="20667"/>
    <cellStyle name="40% - Accent5 6 2" xfId="20668"/>
    <cellStyle name="40% - Accent5 6 2 2" xfId="20669"/>
    <cellStyle name="40% - Accent5 6 2 2 2" xfId="20670"/>
    <cellStyle name="40% - Accent5 6 2 3" xfId="20671"/>
    <cellStyle name="40% - Accent5 6 2 4" xfId="20672"/>
    <cellStyle name="40% - Accent5 6 2 5" xfId="20673"/>
    <cellStyle name="40% - Accent5 6 3" xfId="20674"/>
    <cellStyle name="40% - Accent5 6 3 2" xfId="20675"/>
    <cellStyle name="40% - Accent5 6 4" xfId="20676"/>
    <cellStyle name="40% - Accent5 6 5" xfId="20677"/>
    <cellStyle name="40% - Accent5 7" xfId="20678"/>
    <cellStyle name="40% - Accent5 7 2" xfId="20679"/>
    <cellStyle name="40% - Accent5 7 2 2" xfId="20680"/>
    <cellStyle name="40% - Accent5 7 2 2 2" xfId="20681"/>
    <cellStyle name="40% - Accent5 7 2 3" xfId="20682"/>
    <cellStyle name="40% - Accent5 7 3" xfId="20683"/>
    <cellStyle name="40% - Accent5 7 3 2" xfId="20684"/>
    <cellStyle name="40% - Accent5 7 4" xfId="20685"/>
    <cellStyle name="40% - Accent5 7 5" xfId="20686"/>
    <cellStyle name="40% - Accent5 8" xfId="20687"/>
    <cellStyle name="40% - Accent5 8 2" xfId="20688"/>
    <cellStyle name="40% - Accent5 8 2 2" xfId="20689"/>
    <cellStyle name="40% - Accent5 8 2 2 2" xfId="20690"/>
    <cellStyle name="40% - Accent5 8 2 3" xfId="20691"/>
    <cellStyle name="40% - Accent5 8 3" xfId="20692"/>
    <cellStyle name="40% - Accent5 8 3 2" xfId="20693"/>
    <cellStyle name="40% - Accent5 8 4" xfId="20694"/>
    <cellStyle name="40% - Accent5 8 5" xfId="20695"/>
    <cellStyle name="40% - Accent5 9" xfId="20696"/>
    <cellStyle name="40% - Accent5 9 2" xfId="20697"/>
    <cellStyle name="40% - Accent5 9 2 2" xfId="20698"/>
    <cellStyle name="40% - Accent5 9 3" xfId="20699"/>
    <cellStyle name="40% - Accent5 9 4" xfId="20700"/>
    <cellStyle name="40% - Accent6 10" xfId="20701"/>
    <cellStyle name="40% - Accent6 10 2" xfId="20702"/>
    <cellStyle name="40% - Accent6 10 2 2" xfId="20703"/>
    <cellStyle name="40% - Accent6 10 3" xfId="20704"/>
    <cellStyle name="40% - Accent6 10 4" xfId="20705"/>
    <cellStyle name="40% - Accent6 11" xfId="20706"/>
    <cellStyle name="40% - Accent6 11 2" xfId="20707"/>
    <cellStyle name="40% - Accent6 11 2 2" xfId="20708"/>
    <cellStyle name="40% - Accent6 11 3" xfId="20709"/>
    <cellStyle name="40% - Accent6 11 4" xfId="20710"/>
    <cellStyle name="40% - Accent6 12" xfId="20711"/>
    <cellStyle name="40% - Accent6 12 2" xfId="20712"/>
    <cellStyle name="40% - Accent6 12 3" xfId="20713"/>
    <cellStyle name="40% - Accent6 13" xfId="20714"/>
    <cellStyle name="40% - Accent6 13 2" xfId="20715"/>
    <cellStyle name="40% - Accent6 14" xfId="20716"/>
    <cellStyle name="40% - Accent6 15" xfId="20717"/>
    <cellStyle name="40% - Accent6 16" xfId="20718"/>
    <cellStyle name="40% - Accent6 17" xfId="20719"/>
    <cellStyle name="40% - Accent6 17 2" xfId="20720"/>
    <cellStyle name="40% - Accent6 18" xfId="20721"/>
    <cellStyle name="40% - Accent6 19" xfId="20722"/>
    <cellStyle name="40% - Accent6 2" xfId="20723"/>
    <cellStyle name="40% - Accent6 2 2" xfId="20724"/>
    <cellStyle name="40% - Accent6 2 2 2" xfId="20725"/>
    <cellStyle name="40% - Accent6 2 2 2 2" xfId="20726"/>
    <cellStyle name="40% - Accent6 2 2 2 2 2" xfId="20727"/>
    <cellStyle name="40% - Accent6 2 2 2 2 2 2" xfId="20728"/>
    <cellStyle name="40% - Accent6 2 2 2 2 2 2 2" xfId="20729"/>
    <cellStyle name="40% - Accent6 2 2 2 2 2 3" xfId="20730"/>
    <cellStyle name="40% - Accent6 2 2 2 2 3" xfId="20731"/>
    <cellStyle name="40% - Accent6 2 2 2 2 3 2" xfId="20732"/>
    <cellStyle name="40% - Accent6 2 2 2 2 4" xfId="20733"/>
    <cellStyle name="40% - Accent6 2 2 2 2 5" xfId="20734"/>
    <cellStyle name="40% - Accent6 2 2 2 3" xfId="20735"/>
    <cellStyle name="40% - Accent6 2 2 2 3 2" xfId="20736"/>
    <cellStyle name="40% - Accent6 2 2 2 3 2 2" xfId="20737"/>
    <cellStyle name="40% - Accent6 2 2 2 3 3" xfId="20738"/>
    <cellStyle name="40% - Accent6 2 2 2 4" xfId="20739"/>
    <cellStyle name="40% - Accent6 2 2 2 4 2" xfId="20740"/>
    <cellStyle name="40% - Accent6 2 2 2 5" xfId="20741"/>
    <cellStyle name="40% - Accent6 2 2 2 6" xfId="20742"/>
    <cellStyle name="40% - Accent6 2 2 3" xfId="20743"/>
    <cellStyle name="40% - Accent6 2 2 3 2" xfId="20744"/>
    <cellStyle name="40% - Accent6 2 2 3 2 2" xfId="20745"/>
    <cellStyle name="40% - Accent6 2 2 3 2 2 2" xfId="20746"/>
    <cellStyle name="40% - Accent6 2 2 3 2 3" xfId="20747"/>
    <cellStyle name="40% - Accent6 2 2 3 3" xfId="20748"/>
    <cellStyle name="40% - Accent6 2 2 3 3 2" xfId="20749"/>
    <cellStyle name="40% - Accent6 2 2 3 4" xfId="20750"/>
    <cellStyle name="40% - Accent6 2 2 3 5" xfId="20751"/>
    <cellStyle name="40% - Accent6 2 2 4" xfId="20752"/>
    <cellStyle name="40% - Accent6 2 2 4 2" xfId="20753"/>
    <cellStyle name="40% - Accent6 2 2 4 2 2" xfId="20754"/>
    <cellStyle name="40% - Accent6 2 2 4 3" xfId="20755"/>
    <cellStyle name="40% - Accent6 2 2 5" xfId="20756"/>
    <cellStyle name="40% - Accent6 2 2 5 2" xfId="20757"/>
    <cellStyle name="40% - Accent6 2 2 6" xfId="20758"/>
    <cellStyle name="40% - Accent6 2 2 7" xfId="20759"/>
    <cellStyle name="40% - Accent6 2 3" xfId="20760"/>
    <cellStyle name="40% - Accent6 2 3 2" xfId="20761"/>
    <cellStyle name="40% - Accent6 2 3 2 2" xfId="20762"/>
    <cellStyle name="40% - Accent6 2 3 2 2 2" xfId="20763"/>
    <cellStyle name="40% - Accent6 2 3 2 2 2 2" xfId="20764"/>
    <cellStyle name="40% - Accent6 2 3 2 2 3" xfId="20765"/>
    <cellStyle name="40% - Accent6 2 3 2 3" xfId="20766"/>
    <cellStyle name="40% - Accent6 2 3 2 3 2" xfId="20767"/>
    <cellStyle name="40% - Accent6 2 3 2 4" xfId="20768"/>
    <cellStyle name="40% - Accent6 2 3 3" xfId="20769"/>
    <cellStyle name="40% - Accent6 2 3 3 2" xfId="20770"/>
    <cellStyle name="40% - Accent6 2 3 3 2 2" xfId="20771"/>
    <cellStyle name="40% - Accent6 2 3 3 3" xfId="20772"/>
    <cellStyle name="40% - Accent6 2 3 4" xfId="20773"/>
    <cellStyle name="40% - Accent6 2 3 4 2" xfId="20774"/>
    <cellStyle name="40% - Accent6 2 3 5" xfId="20775"/>
    <cellStyle name="40% - Accent6 2 3 6" xfId="20776"/>
    <cellStyle name="40% - Accent6 2 4" xfId="20777"/>
    <cellStyle name="40% - Accent6 2 4 2" xfId="20778"/>
    <cellStyle name="40% - Accent6 2 4 2 2" xfId="20779"/>
    <cellStyle name="40% - Accent6 2 4 2 2 2" xfId="20780"/>
    <cellStyle name="40% - Accent6 2 4 2 3" xfId="20781"/>
    <cellStyle name="40% - Accent6 2 4 3" xfId="20782"/>
    <cellStyle name="40% - Accent6 2 4 3 2" xfId="20783"/>
    <cellStyle name="40% - Accent6 2 4 4" xfId="20784"/>
    <cellStyle name="40% - Accent6 2 4 5" xfId="20785"/>
    <cellStyle name="40% - Accent6 2 5" xfId="20786"/>
    <cellStyle name="40% - Accent6 2 5 2" xfId="20787"/>
    <cellStyle name="40% - Accent6 2 5 2 2" xfId="20788"/>
    <cellStyle name="40% - Accent6 2 5 3" xfId="20789"/>
    <cellStyle name="40% - Accent6 2 5 4" xfId="20790"/>
    <cellStyle name="40% - Accent6 2 6" xfId="20791"/>
    <cellStyle name="40% - Accent6 2 6 2" xfId="20792"/>
    <cellStyle name="40% - Accent6 2 6 3" xfId="20793"/>
    <cellStyle name="40% - Accent6 2 7" xfId="20794"/>
    <cellStyle name="40% - Accent6 2 8" xfId="20795"/>
    <cellStyle name="40% - Accent6 2 9" xfId="20796"/>
    <cellStyle name="40% - Accent6 20" xfId="20797"/>
    <cellStyle name="40% - Accent6 21" xfId="20798"/>
    <cellStyle name="40% - Accent6 22" xfId="20799"/>
    <cellStyle name="40% - Accent6 3" xfId="20800"/>
    <cellStyle name="40% - Accent6 3 2" xfId="20801"/>
    <cellStyle name="40% - Accent6 3 2 2" xfId="20802"/>
    <cellStyle name="40% - Accent6 3 2 2 2" xfId="20803"/>
    <cellStyle name="40% - Accent6 3 2 2 2 2" xfId="20804"/>
    <cellStyle name="40% - Accent6 3 2 2 2 2 2" xfId="20805"/>
    <cellStyle name="40% - Accent6 3 2 2 2 2 2 2" xfId="20806"/>
    <cellStyle name="40% - Accent6 3 2 2 2 2 3" xfId="20807"/>
    <cellStyle name="40% - Accent6 3 2 2 2 3" xfId="20808"/>
    <cellStyle name="40% - Accent6 3 2 2 2 3 2" xfId="20809"/>
    <cellStyle name="40% - Accent6 3 2 2 2 4" xfId="20810"/>
    <cellStyle name="40% - Accent6 3 2 2 2 5" xfId="20811"/>
    <cellStyle name="40% - Accent6 3 2 2 3" xfId="20812"/>
    <cellStyle name="40% - Accent6 3 2 2 3 2" xfId="20813"/>
    <cellStyle name="40% - Accent6 3 2 2 3 2 2" xfId="20814"/>
    <cellStyle name="40% - Accent6 3 2 2 3 3" xfId="20815"/>
    <cellStyle name="40% - Accent6 3 2 2 4" xfId="20816"/>
    <cellStyle name="40% - Accent6 3 2 2 4 2" xfId="20817"/>
    <cellStyle name="40% - Accent6 3 2 2 5" xfId="20818"/>
    <cellStyle name="40% - Accent6 3 2 2 6" xfId="20819"/>
    <cellStyle name="40% - Accent6 3 2 3" xfId="20820"/>
    <cellStyle name="40% - Accent6 3 2 3 2" xfId="20821"/>
    <cellStyle name="40% - Accent6 3 2 3 2 2" xfId="20822"/>
    <cellStyle name="40% - Accent6 3 2 3 2 2 2" xfId="20823"/>
    <cellStyle name="40% - Accent6 3 2 3 2 3" xfId="20824"/>
    <cellStyle name="40% - Accent6 3 2 3 3" xfId="20825"/>
    <cellStyle name="40% - Accent6 3 2 3 3 2" xfId="20826"/>
    <cellStyle name="40% - Accent6 3 2 3 4" xfId="20827"/>
    <cellStyle name="40% - Accent6 3 2 3 5" xfId="20828"/>
    <cellStyle name="40% - Accent6 3 2 4" xfId="20829"/>
    <cellStyle name="40% - Accent6 3 2 4 2" xfId="20830"/>
    <cellStyle name="40% - Accent6 3 2 4 2 2" xfId="20831"/>
    <cellStyle name="40% - Accent6 3 2 4 3" xfId="20832"/>
    <cellStyle name="40% - Accent6 3 2 5" xfId="20833"/>
    <cellStyle name="40% - Accent6 3 2 5 2" xfId="20834"/>
    <cellStyle name="40% - Accent6 3 2 6" xfId="20835"/>
    <cellStyle name="40% - Accent6 3 2 7" xfId="20836"/>
    <cellStyle name="40% - Accent6 3 3" xfId="20837"/>
    <cellStyle name="40% - Accent6 3 3 2" xfId="20838"/>
    <cellStyle name="40% - Accent6 3 3 2 2" xfId="20839"/>
    <cellStyle name="40% - Accent6 3 3 2 2 2" xfId="20840"/>
    <cellStyle name="40% - Accent6 3 3 2 2 2 2" xfId="20841"/>
    <cellStyle name="40% - Accent6 3 3 2 2 3" xfId="20842"/>
    <cellStyle name="40% - Accent6 3 3 2 3" xfId="20843"/>
    <cellStyle name="40% - Accent6 3 3 2 3 2" xfId="20844"/>
    <cellStyle name="40% - Accent6 3 3 2 4" xfId="20845"/>
    <cellStyle name="40% - Accent6 3 3 2 5" xfId="20846"/>
    <cellStyle name="40% - Accent6 3 3 3" xfId="20847"/>
    <cellStyle name="40% - Accent6 3 3 3 2" xfId="20848"/>
    <cellStyle name="40% - Accent6 3 3 3 2 2" xfId="20849"/>
    <cellStyle name="40% - Accent6 3 3 3 3" xfId="20850"/>
    <cellStyle name="40% - Accent6 3 3 4" xfId="20851"/>
    <cellStyle name="40% - Accent6 3 3 4 2" xfId="20852"/>
    <cellStyle name="40% - Accent6 3 3 5" xfId="20853"/>
    <cellStyle name="40% - Accent6 3 3 6" xfId="20854"/>
    <cellStyle name="40% - Accent6 3 4" xfId="20855"/>
    <cellStyle name="40% - Accent6 3 4 2" xfId="20856"/>
    <cellStyle name="40% - Accent6 3 4 2 2" xfId="20857"/>
    <cellStyle name="40% - Accent6 3 4 2 2 2" xfId="20858"/>
    <cellStyle name="40% - Accent6 3 4 2 3" xfId="20859"/>
    <cellStyle name="40% - Accent6 3 4 3" xfId="20860"/>
    <cellStyle name="40% - Accent6 3 4 3 2" xfId="20861"/>
    <cellStyle name="40% - Accent6 3 4 4" xfId="20862"/>
    <cellStyle name="40% - Accent6 3 4 5" xfId="20863"/>
    <cellStyle name="40% - Accent6 3 5" xfId="20864"/>
    <cellStyle name="40% - Accent6 3 5 2" xfId="20865"/>
    <cellStyle name="40% - Accent6 3 5 2 2" xfId="20866"/>
    <cellStyle name="40% - Accent6 3 5 3" xfId="20867"/>
    <cellStyle name="40% - Accent6 3 6" xfId="20868"/>
    <cellStyle name="40% - Accent6 3 6 2" xfId="20869"/>
    <cellStyle name="40% - Accent6 3 7" xfId="20870"/>
    <cellStyle name="40% - Accent6 3 8" xfId="20871"/>
    <cellStyle name="40% - Accent6 3 9" xfId="20872"/>
    <cellStyle name="40% - Accent6 4" xfId="20873"/>
    <cellStyle name="40% - Accent6 4 10" xfId="20874"/>
    <cellStyle name="40% - Accent6 4 10 2" xfId="20875"/>
    <cellStyle name="40% - Accent6 4 10 2 2" xfId="20876"/>
    <cellStyle name="40% - Accent6 4 10 2 3" xfId="20877"/>
    <cellStyle name="40% - Accent6 4 10 3" xfId="20878"/>
    <cellStyle name="40% - Accent6 4 10 3 2" xfId="20879"/>
    <cellStyle name="40% - Accent6 4 10 4" xfId="20880"/>
    <cellStyle name="40% - Accent6 4 10 5" xfId="20881"/>
    <cellStyle name="40% - Accent6 4 11" xfId="20882"/>
    <cellStyle name="40% - Accent6 4 11 2" xfId="20883"/>
    <cellStyle name="40% - Accent6 4 11 3" xfId="20884"/>
    <cellStyle name="40% - Accent6 4 12" xfId="20885"/>
    <cellStyle name="40% - Accent6 4 12 2" xfId="20886"/>
    <cellStyle name="40% - Accent6 4 12 3" xfId="20887"/>
    <cellStyle name="40% - Accent6 4 13" xfId="20888"/>
    <cellStyle name="40% - Accent6 4 13 2" xfId="20889"/>
    <cellStyle name="40% - Accent6 4 14" xfId="20890"/>
    <cellStyle name="40% - Accent6 4 15" xfId="20891"/>
    <cellStyle name="40% - Accent6 4 16" xfId="20892"/>
    <cellStyle name="40% - Accent6 4 2" xfId="20893"/>
    <cellStyle name="40% - Accent6 4 2 10" xfId="20894"/>
    <cellStyle name="40% - Accent6 4 2 10 2" xfId="20895"/>
    <cellStyle name="40% - Accent6 4 2 10 3" xfId="20896"/>
    <cellStyle name="40% - Accent6 4 2 11" xfId="20897"/>
    <cellStyle name="40% - Accent6 4 2 11 2" xfId="20898"/>
    <cellStyle name="40% - Accent6 4 2 11 3" xfId="20899"/>
    <cellStyle name="40% - Accent6 4 2 12" xfId="20900"/>
    <cellStyle name="40% - Accent6 4 2 12 2" xfId="20901"/>
    <cellStyle name="40% - Accent6 4 2 13" xfId="20902"/>
    <cellStyle name="40% - Accent6 4 2 14" xfId="20903"/>
    <cellStyle name="40% - Accent6 4 2 15" xfId="20904"/>
    <cellStyle name="40% - Accent6 4 2 2" xfId="20905"/>
    <cellStyle name="40% - Accent6 4 2 2 10" xfId="20906"/>
    <cellStyle name="40% - Accent6 4 2 2 10 2" xfId="20907"/>
    <cellStyle name="40% - Accent6 4 2 2 10 3" xfId="20908"/>
    <cellStyle name="40% - Accent6 4 2 2 11" xfId="20909"/>
    <cellStyle name="40% - Accent6 4 2 2 11 2" xfId="20910"/>
    <cellStyle name="40% - Accent6 4 2 2 12" xfId="20911"/>
    <cellStyle name="40% - Accent6 4 2 2 13" xfId="20912"/>
    <cellStyle name="40% - Accent6 4 2 2 2" xfId="20913"/>
    <cellStyle name="40% - Accent6 4 2 2 2 10" xfId="20914"/>
    <cellStyle name="40% - Accent6 4 2 2 2 10 2" xfId="20915"/>
    <cellStyle name="40% - Accent6 4 2 2 2 11" xfId="20916"/>
    <cellStyle name="40% - Accent6 4 2 2 2 12" xfId="20917"/>
    <cellStyle name="40% - Accent6 4 2 2 2 2" xfId="20918"/>
    <cellStyle name="40% - Accent6 4 2 2 2 2 10" xfId="20919"/>
    <cellStyle name="40% - Accent6 4 2 2 2 2 2" xfId="20920"/>
    <cellStyle name="40% - Accent6 4 2 2 2 2 2 2" xfId="20921"/>
    <cellStyle name="40% - Accent6 4 2 2 2 2 2 2 2" xfId="20922"/>
    <cellStyle name="40% - Accent6 4 2 2 2 2 2 2 2 2" xfId="20923"/>
    <cellStyle name="40% - Accent6 4 2 2 2 2 2 2 2 3" xfId="20924"/>
    <cellStyle name="40% - Accent6 4 2 2 2 2 2 2 3" xfId="20925"/>
    <cellStyle name="40% - Accent6 4 2 2 2 2 2 2 3 2" xfId="20926"/>
    <cellStyle name="40% - Accent6 4 2 2 2 2 2 2 3 3" xfId="20927"/>
    <cellStyle name="40% - Accent6 4 2 2 2 2 2 2 4" xfId="20928"/>
    <cellStyle name="40% - Accent6 4 2 2 2 2 2 2 4 2" xfId="20929"/>
    <cellStyle name="40% - Accent6 4 2 2 2 2 2 2 5" xfId="20930"/>
    <cellStyle name="40% - Accent6 4 2 2 2 2 2 2 6" xfId="20931"/>
    <cellStyle name="40% - Accent6 4 2 2 2 2 2 3" xfId="20932"/>
    <cellStyle name="40% - Accent6 4 2 2 2 2 2 3 2" xfId="20933"/>
    <cellStyle name="40% - Accent6 4 2 2 2 2 2 3 2 2" xfId="20934"/>
    <cellStyle name="40% - Accent6 4 2 2 2 2 2 3 2 3" xfId="20935"/>
    <cellStyle name="40% - Accent6 4 2 2 2 2 2 3 3" xfId="20936"/>
    <cellStyle name="40% - Accent6 4 2 2 2 2 2 3 3 2" xfId="20937"/>
    <cellStyle name="40% - Accent6 4 2 2 2 2 2 3 3 3" xfId="20938"/>
    <cellStyle name="40% - Accent6 4 2 2 2 2 2 3 4" xfId="20939"/>
    <cellStyle name="40% - Accent6 4 2 2 2 2 2 3 4 2" xfId="20940"/>
    <cellStyle name="40% - Accent6 4 2 2 2 2 2 3 5" xfId="20941"/>
    <cellStyle name="40% - Accent6 4 2 2 2 2 2 3 6" xfId="20942"/>
    <cellStyle name="40% - Accent6 4 2 2 2 2 2 4" xfId="20943"/>
    <cellStyle name="40% - Accent6 4 2 2 2 2 2 4 2" xfId="20944"/>
    <cellStyle name="40% - Accent6 4 2 2 2 2 2 4 2 2" xfId="20945"/>
    <cellStyle name="40% - Accent6 4 2 2 2 2 2 4 2 3" xfId="20946"/>
    <cellStyle name="40% - Accent6 4 2 2 2 2 2 4 3" xfId="20947"/>
    <cellStyle name="40% - Accent6 4 2 2 2 2 2 4 3 2" xfId="20948"/>
    <cellStyle name="40% - Accent6 4 2 2 2 2 2 4 4" xfId="20949"/>
    <cellStyle name="40% - Accent6 4 2 2 2 2 2 4 5" xfId="20950"/>
    <cellStyle name="40% - Accent6 4 2 2 2 2 2 5" xfId="20951"/>
    <cellStyle name="40% - Accent6 4 2 2 2 2 2 5 2" xfId="20952"/>
    <cellStyle name="40% - Accent6 4 2 2 2 2 2 5 3" xfId="20953"/>
    <cellStyle name="40% - Accent6 4 2 2 2 2 2 6" xfId="20954"/>
    <cellStyle name="40% - Accent6 4 2 2 2 2 2 6 2" xfId="20955"/>
    <cellStyle name="40% - Accent6 4 2 2 2 2 2 6 3" xfId="20956"/>
    <cellStyle name="40% - Accent6 4 2 2 2 2 2 7" xfId="20957"/>
    <cellStyle name="40% - Accent6 4 2 2 2 2 2 7 2" xfId="20958"/>
    <cellStyle name="40% - Accent6 4 2 2 2 2 2 8" xfId="20959"/>
    <cellStyle name="40% - Accent6 4 2 2 2 2 2 9" xfId="20960"/>
    <cellStyle name="40% - Accent6 4 2 2 2 2 3" xfId="20961"/>
    <cellStyle name="40% - Accent6 4 2 2 2 2 3 2" xfId="20962"/>
    <cellStyle name="40% - Accent6 4 2 2 2 2 3 2 2" xfId="20963"/>
    <cellStyle name="40% - Accent6 4 2 2 2 2 3 2 3" xfId="20964"/>
    <cellStyle name="40% - Accent6 4 2 2 2 2 3 3" xfId="20965"/>
    <cellStyle name="40% - Accent6 4 2 2 2 2 3 3 2" xfId="20966"/>
    <cellStyle name="40% - Accent6 4 2 2 2 2 3 3 3" xfId="20967"/>
    <cellStyle name="40% - Accent6 4 2 2 2 2 3 4" xfId="20968"/>
    <cellStyle name="40% - Accent6 4 2 2 2 2 3 4 2" xfId="20969"/>
    <cellStyle name="40% - Accent6 4 2 2 2 2 3 5" xfId="20970"/>
    <cellStyle name="40% - Accent6 4 2 2 2 2 3 6" xfId="20971"/>
    <cellStyle name="40% - Accent6 4 2 2 2 2 4" xfId="20972"/>
    <cellStyle name="40% - Accent6 4 2 2 2 2 4 2" xfId="20973"/>
    <cellStyle name="40% - Accent6 4 2 2 2 2 4 2 2" xfId="20974"/>
    <cellStyle name="40% - Accent6 4 2 2 2 2 4 2 3" xfId="20975"/>
    <cellStyle name="40% - Accent6 4 2 2 2 2 4 3" xfId="20976"/>
    <cellStyle name="40% - Accent6 4 2 2 2 2 4 3 2" xfId="20977"/>
    <cellStyle name="40% - Accent6 4 2 2 2 2 4 3 3" xfId="20978"/>
    <cellStyle name="40% - Accent6 4 2 2 2 2 4 4" xfId="20979"/>
    <cellStyle name="40% - Accent6 4 2 2 2 2 4 4 2" xfId="20980"/>
    <cellStyle name="40% - Accent6 4 2 2 2 2 4 5" xfId="20981"/>
    <cellStyle name="40% - Accent6 4 2 2 2 2 4 6" xfId="20982"/>
    <cellStyle name="40% - Accent6 4 2 2 2 2 5" xfId="20983"/>
    <cellStyle name="40% - Accent6 4 2 2 2 2 5 2" xfId="20984"/>
    <cellStyle name="40% - Accent6 4 2 2 2 2 5 2 2" xfId="20985"/>
    <cellStyle name="40% - Accent6 4 2 2 2 2 5 2 3" xfId="20986"/>
    <cellStyle name="40% - Accent6 4 2 2 2 2 5 3" xfId="20987"/>
    <cellStyle name="40% - Accent6 4 2 2 2 2 5 3 2" xfId="20988"/>
    <cellStyle name="40% - Accent6 4 2 2 2 2 5 4" xfId="20989"/>
    <cellStyle name="40% - Accent6 4 2 2 2 2 5 5" xfId="20990"/>
    <cellStyle name="40% - Accent6 4 2 2 2 2 6" xfId="20991"/>
    <cellStyle name="40% - Accent6 4 2 2 2 2 6 2" xfId="20992"/>
    <cellStyle name="40% - Accent6 4 2 2 2 2 6 3" xfId="20993"/>
    <cellStyle name="40% - Accent6 4 2 2 2 2 7" xfId="20994"/>
    <cellStyle name="40% - Accent6 4 2 2 2 2 7 2" xfId="20995"/>
    <cellStyle name="40% - Accent6 4 2 2 2 2 7 3" xfId="20996"/>
    <cellStyle name="40% - Accent6 4 2 2 2 2 8" xfId="20997"/>
    <cellStyle name="40% - Accent6 4 2 2 2 2 8 2" xfId="20998"/>
    <cellStyle name="40% - Accent6 4 2 2 2 2 9" xfId="20999"/>
    <cellStyle name="40% - Accent6 4 2 2 2 3" xfId="21000"/>
    <cellStyle name="40% - Accent6 4 2 2 2 3 2" xfId="21001"/>
    <cellStyle name="40% - Accent6 4 2 2 2 3 2 2" xfId="21002"/>
    <cellStyle name="40% - Accent6 4 2 2 2 3 2 2 2" xfId="21003"/>
    <cellStyle name="40% - Accent6 4 2 2 2 3 2 2 3" xfId="21004"/>
    <cellStyle name="40% - Accent6 4 2 2 2 3 2 3" xfId="21005"/>
    <cellStyle name="40% - Accent6 4 2 2 2 3 2 3 2" xfId="21006"/>
    <cellStyle name="40% - Accent6 4 2 2 2 3 2 3 3" xfId="21007"/>
    <cellStyle name="40% - Accent6 4 2 2 2 3 2 4" xfId="21008"/>
    <cellStyle name="40% - Accent6 4 2 2 2 3 2 4 2" xfId="21009"/>
    <cellStyle name="40% - Accent6 4 2 2 2 3 2 5" xfId="21010"/>
    <cellStyle name="40% - Accent6 4 2 2 2 3 2 6" xfId="21011"/>
    <cellStyle name="40% - Accent6 4 2 2 2 3 3" xfId="21012"/>
    <cellStyle name="40% - Accent6 4 2 2 2 3 3 2" xfId="21013"/>
    <cellStyle name="40% - Accent6 4 2 2 2 3 3 2 2" xfId="21014"/>
    <cellStyle name="40% - Accent6 4 2 2 2 3 3 2 3" xfId="21015"/>
    <cellStyle name="40% - Accent6 4 2 2 2 3 3 3" xfId="21016"/>
    <cellStyle name="40% - Accent6 4 2 2 2 3 3 3 2" xfId="21017"/>
    <cellStyle name="40% - Accent6 4 2 2 2 3 3 3 3" xfId="21018"/>
    <cellStyle name="40% - Accent6 4 2 2 2 3 3 4" xfId="21019"/>
    <cellStyle name="40% - Accent6 4 2 2 2 3 3 4 2" xfId="21020"/>
    <cellStyle name="40% - Accent6 4 2 2 2 3 3 5" xfId="21021"/>
    <cellStyle name="40% - Accent6 4 2 2 2 3 3 6" xfId="21022"/>
    <cellStyle name="40% - Accent6 4 2 2 2 3 4" xfId="21023"/>
    <cellStyle name="40% - Accent6 4 2 2 2 3 4 2" xfId="21024"/>
    <cellStyle name="40% - Accent6 4 2 2 2 3 4 2 2" xfId="21025"/>
    <cellStyle name="40% - Accent6 4 2 2 2 3 4 2 3" xfId="21026"/>
    <cellStyle name="40% - Accent6 4 2 2 2 3 4 3" xfId="21027"/>
    <cellStyle name="40% - Accent6 4 2 2 2 3 4 3 2" xfId="21028"/>
    <cellStyle name="40% - Accent6 4 2 2 2 3 4 4" xfId="21029"/>
    <cellStyle name="40% - Accent6 4 2 2 2 3 4 5" xfId="21030"/>
    <cellStyle name="40% - Accent6 4 2 2 2 3 5" xfId="21031"/>
    <cellStyle name="40% - Accent6 4 2 2 2 3 5 2" xfId="21032"/>
    <cellStyle name="40% - Accent6 4 2 2 2 3 5 3" xfId="21033"/>
    <cellStyle name="40% - Accent6 4 2 2 2 3 6" xfId="21034"/>
    <cellStyle name="40% - Accent6 4 2 2 2 3 6 2" xfId="21035"/>
    <cellStyle name="40% - Accent6 4 2 2 2 3 6 3" xfId="21036"/>
    <cellStyle name="40% - Accent6 4 2 2 2 3 7" xfId="21037"/>
    <cellStyle name="40% - Accent6 4 2 2 2 3 7 2" xfId="21038"/>
    <cellStyle name="40% - Accent6 4 2 2 2 3 8" xfId="21039"/>
    <cellStyle name="40% - Accent6 4 2 2 2 3 9" xfId="21040"/>
    <cellStyle name="40% - Accent6 4 2 2 2 4" xfId="21041"/>
    <cellStyle name="40% - Accent6 4 2 2 2 4 2" xfId="21042"/>
    <cellStyle name="40% - Accent6 4 2 2 2 4 2 2" xfId="21043"/>
    <cellStyle name="40% - Accent6 4 2 2 2 4 2 2 2" xfId="21044"/>
    <cellStyle name="40% - Accent6 4 2 2 2 4 2 2 3" xfId="21045"/>
    <cellStyle name="40% - Accent6 4 2 2 2 4 2 3" xfId="21046"/>
    <cellStyle name="40% - Accent6 4 2 2 2 4 2 3 2" xfId="21047"/>
    <cellStyle name="40% - Accent6 4 2 2 2 4 2 3 3" xfId="21048"/>
    <cellStyle name="40% - Accent6 4 2 2 2 4 2 4" xfId="21049"/>
    <cellStyle name="40% - Accent6 4 2 2 2 4 2 4 2" xfId="21050"/>
    <cellStyle name="40% - Accent6 4 2 2 2 4 2 5" xfId="21051"/>
    <cellStyle name="40% - Accent6 4 2 2 2 4 2 6" xfId="21052"/>
    <cellStyle name="40% - Accent6 4 2 2 2 4 3" xfId="21053"/>
    <cellStyle name="40% - Accent6 4 2 2 2 4 3 2" xfId="21054"/>
    <cellStyle name="40% - Accent6 4 2 2 2 4 3 2 2" xfId="21055"/>
    <cellStyle name="40% - Accent6 4 2 2 2 4 3 2 3" xfId="21056"/>
    <cellStyle name="40% - Accent6 4 2 2 2 4 3 3" xfId="21057"/>
    <cellStyle name="40% - Accent6 4 2 2 2 4 3 3 2" xfId="21058"/>
    <cellStyle name="40% - Accent6 4 2 2 2 4 3 3 3" xfId="21059"/>
    <cellStyle name="40% - Accent6 4 2 2 2 4 3 4" xfId="21060"/>
    <cellStyle name="40% - Accent6 4 2 2 2 4 3 4 2" xfId="21061"/>
    <cellStyle name="40% - Accent6 4 2 2 2 4 3 5" xfId="21062"/>
    <cellStyle name="40% - Accent6 4 2 2 2 4 3 6" xfId="21063"/>
    <cellStyle name="40% - Accent6 4 2 2 2 4 4" xfId="21064"/>
    <cellStyle name="40% - Accent6 4 2 2 2 4 4 2" xfId="21065"/>
    <cellStyle name="40% - Accent6 4 2 2 2 4 4 2 2" xfId="21066"/>
    <cellStyle name="40% - Accent6 4 2 2 2 4 4 2 3" xfId="21067"/>
    <cellStyle name="40% - Accent6 4 2 2 2 4 4 3" xfId="21068"/>
    <cellStyle name="40% - Accent6 4 2 2 2 4 4 3 2" xfId="21069"/>
    <cellStyle name="40% - Accent6 4 2 2 2 4 4 4" xfId="21070"/>
    <cellStyle name="40% - Accent6 4 2 2 2 4 4 5" xfId="21071"/>
    <cellStyle name="40% - Accent6 4 2 2 2 4 5" xfId="21072"/>
    <cellStyle name="40% - Accent6 4 2 2 2 4 5 2" xfId="21073"/>
    <cellStyle name="40% - Accent6 4 2 2 2 4 5 3" xfId="21074"/>
    <cellStyle name="40% - Accent6 4 2 2 2 4 6" xfId="21075"/>
    <cellStyle name="40% - Accent6 4 2 2 2 4 6 2" xfId="21076"/>
    <cellStyle name="40% - Accent6 4 2 2 2 4 6 3" xfId="21077"/>
    <cellStyle name="40% - Accent6 4 2 2 2 4 7" xfId="21078"/>
    <cellStyle name="40% - Accent6 4 2 2 2 4 7 2" xfId="21079"/>
    <cellStyle name="40% - Accent6 4 2 2 2 4 8" xfId="21080"/>
    <cellStyle name="40% - Accent6 4 2 2 2 4 9" xfId="21081"/>
    <cellStyle name="40% - Accent6 4 2 2 2 5" xfId="21082"/>
    <cellStyle name="40% - Accent6 4 2 2 2 5 2" xfId="21083"/>
    <cellStyle name="40% - Accent6 4 2 2 2 5 2 2" xfId="21084"/>
    <cellStyle name="40% - Accent6 4 2 2 2 5 2 3" xfId="21085"/>
    <cellStyle name="40% - Accent6 4 2 2 2 5 3" xfId="21086"/>
    <cellStyle name="40% - Accent6 4 2 2 2 5 3 2" xfId="21087"/>
    <cellStyle name="40% - Accent6 4 2 2 2 5 3 3" xfId="21088"/>
    <cellStyle name="40% - Accent6 4 2 2 2 5 4" xfId="21089"/>
    <cellStyle name="40% - Accent6 4 2 2 2 5 4 2" xfId="21090"/>
    <cellStyle name="40% - Accent6 4 2 2 2 5 5" xfId="21091"/>
    <cellStyle name="40% - Accent6 4 2 2 2 5 6" xfId="21092"/>
    <cellStyle name="40% - Accent6 4 2 2 2 6" xfId="21093"/>
    <cellStyle name="40% - Accent6 4 2 2 2 6 2" xfId="21094"/>
    <cellStyle name="40% - Accent6 4 2 2 2 6 2 2" xfId="21095"/>
    <cellStyle name="40% - Accent6 4 2 2 2 6 2 3" xfId="21096"/>
    <cellStyle name="40% - Accent6 4 2 2 2 6 3" xfId="21097"/>
    <cellStyle name="40% - Accent6 4 2 2 2 6 3 2" xfId="21098"/>
    <cellStyle name="40% - Accent6 4 2 2 2 6 3 3" xfId="21099"/>
    <cellStyle name="40% - Accent6 4 2 2 2 6 4" xfId="21100"/>
    <cellStyle name="40% - Accent6 4 2 2 2 6 4 2" xfId="21101"/>
    <cellStyle name="40% - Accent6 4 2 2 2 6 5" xfId="21102"/>
    <cellStyle name="40% - Accent6 4 2 2 2 6 6" xfId="21103"/>
    <cellStyle name="40% - Accent6 4 2 2 2 7" xfId="21104"/>
    <cellStyle name="40% - Accent6 4 2 2 2 7 2" xfId="21105"/>
    <cellStyle name="40% - Accent6 4 2 2 2 7 2 2" xfId="21106"/>
    <cellStyle name="40% - Accent6 4 2 2 2 7 2 3" xfId="21107"/>
    <cellStyle name="40% - Accent6 4 2 2 2 7 3" xfId="21108"/>
    <cellStyle name="40% - Accent6 4 2 2 2 7 3 2" xfId="21109"/>
    <cellStyle name="40% - Accent6 4 2 2 2 7 4" xfId="21110"/>
    <cellStyle name="40% - Accent6 4 2 2 2 7 5" xfId="21111"/>
    <cellStyle name="40% - Accent6 4 2 2 2 8" xfId="21112"/>
    <cellStyle name="40% - Accent6 4 2 2 2 8 2" xfId="21113"/>
    <cellStyle name="40% - Accent6 4 2 2 2 8 3" xfId="21114"/>
    <cellStyle name="40% - Accent6 4 2 2 2 9" xfId="21115"/>
    <cellStyle name="40% - Accent6 4 2 2 2 9 2" xfId="21116"/>
    <cellStyle name="40% - Accent6 4 2 2 2 9 3" xfId="21117"/>
    <cellStyle name="40% - Accent6 4 2 2 3" xfId="21118"/>
    <cellStyle name="40% - Accent6 4 2 2 3 10" xfId="21119"/>
    <cellStyle name="40% - Accent6 4 2 2 3 2" xfId="21120"/>
    <cellStyle name="40% - Accent6 4 2 2 3 2 2" xfId="21121"/>
    <cellStyle name="40% - Accent6 4 2 2 3 2 2 2" xfId="21122"/>
    <cellStyle name="40% - Accent6 4 2 2 3 2 2 2 2" xfId="21123"/>
    <cellStyle name="40% - Accent6 4 2 2 3 2 2 2 3" xfId="21124"/>
    <cellStyle name="40% - Accent6 4 2 2 3 2 2 3" xfId="21125"/>
    <cellStyle name="40% - Accent6 4 2 2 3 2 2 3 2" xfId="21126"/>
    <cellStyle name="40% - Accent6 4 2 2 3 2 2 3 3" xfId="21127"/>
    <cellStyle name="40% - Accent6 4 2 2 3 2 2 4" xfId="21128"/>
    <cellStyle name="40% - Accent6 4 2 2 3 2 2 4 2" xfId="21129"/>
    <cellStyle name="40% - Accent6 4 2 2 3 2 2 5" xfId="21130"/>
    <cellStyle name="40% - Accent6 4 2 2 3 2 2 6" xfId="21131"/>
    <cellStyle name="40% - Accent6 4 2 2 3 2 3" xfId="21132"/>
    <cellStyle name="40% - Accent6 4 2 2 3 2 3 2" xfId="21133"/>
    <cellStyle name="40% - Accent6 4 2 2 3 2 3 2 2" xfId="21134"/>
    <cellStyle name="40% - Accent6 4 2 2 3 2 3 2 3" xfId="21135"/>
    <cellStyle name="40% - Accent6 4 2 2 3 2 3 3" xfId="21136"/>
    <cellStyle name="40% - Accent6 4 2 2 3 2 3 3 2" xfId="21137"/>
    <cellStyle name="40% - Accent6 4 2 2 3 2 3 3 3" xfId="21138"/>
    <cellStyle name="40% - Accent6 4 2 2 3 2 3 4" xfId="21139"/>
    <cellStyle name="40% - Accent6 4 2 2 3 2 3 4 2" xfId="21140"/>
    <cellStyle name="40% - Accent6 4 2 2 3 2 3 5" xfId="21141"/>
    <cellStyle name="40% - Accent6 4 2 2 3 2 3 6" xfId="21142"/>
    <cellStyle name="40% - Accent6 4 2 2 3 2 4" xfId="21143"/>
    <cellStyle name="40% - Accent6 4 2 2 3 2 4 2" xfId="21144"/>
    <cellStyle name="40% - Accent6 4 2 2 3 2 4 2 2" xfId="21145"/>
    <cellStyle name="40% - Accent6 4 2 2 3 2 4 2 3" xfId="21146"/>
    <cellStyle name="40% - Accent6 4 2 2 3 2 4 3" xfId="21147"/>
    <cellStyle name="40% - Accent6 4 2 2 3 2 4 3 2" xfId="21148"/>
    <cellStyle name="40% - Accent6 4 2 2 3 2 4 4" xfId="21149"/>
    <cellStyle name="40% - Accent6 4 2 2 3 2 4 5" xfId="21150"/>
    <cellStyle name="40% - Accent6 4 2 2 3 2 5" xfId="21151"/>
    <cellStyle name="40% - Accent6 4 2 2 3 2 5 2" xfId="21152"/>
    <cellStyle name="40% - Accent6 4 2 2 3 2 5 3" xfId="21153"/>
    <cellStyle name="40% - Accent6 4 2 2 3 2 6" xfId="21154"/>
    <cellStyle name="40% - Accent6 4 2 2 3 2 6 2" xfId="21155"/>
    <cellStyle name="40% - Accent6 4 2 2 3 2 6 3" xfId="21156"/>
    <cellStyle name="40% - Accent6 4 2 2 3 2 7" xfId="21157"/>
    <cellStyle name="40% - Accent6 4 2 2 3 2 7 2" xfId="21158"/>
    <cellStyle name="40% - Accent6 4 2 2 3 2 8" xfId="21159"/>
    <cellStyle name="40% - Accent6 4 2 2 3 2 9" xfId="21160"/>
    <cellStyle name="40% - Accent6 4 2 2 3 3" xfId="21161"/>
    <cellStyle name="40% - Accent6 4 2 2 3 3 2" xfId="21162"/>
    <cellStyle name="40% - Accent6 4 2 2 3 3 2 2" xfId="21163"/>
    <cellStyle name="40% - Accent6 4 2 2 3 3 2 3" xfId="21164"/>
    <cellStyle name="40% - Accent6 4 2 2 3 3 3" xfId="21165"/>
    <cellStyle name="40% - Accent6 4 2 2 3 3 3 2" xfId="21166"/>
    <cellStyle name="40% - Accent6 4 2 2 3 3 3 3" xfId="21167"/>
    <cellStyle name="40% - Accent6 4 2 2 3 3 4" xfId="21168"/>
    <cellStyle name="40% - Accent6 4 2 2 3 3 4 2" xfId="21169"/>
    <cellStyle name="40% - Accent6 4 2 2 3 3 5" xfId="21170"/>
    <cellStyle name="40% - Accent6 4 2 2 3 3 6" xfId="21171"/>
    <cellStyle name="40% - Accent6 4 2 2 3 4" xfId="21172"/>
    <cellStyle name="40% - Accent6 4 2 2 3 4 2" xfId="21173"/>
    <cellStyle name="40% - Accent6 4 2 2 3 4 2 2" xfId="21174"/>
    <cellStyle name="40% - Accent6 4 2 2 3 4 2 3" xfId="21175"/>
    <cellStyle name="40% - Accent6 4 2 2 3 4 3" xfId="21176"/>
    <cellStyle name="40% - Accent6 4 2 2 3 4 3 2" xfId="21177"/>
    <cellStyle name="40% - Accent6 4 2 2 3 4 3 3" xfId="21178"/>
    <cellStyle name="40% - Accent6 4 2 2 3 4 4" xfId="21179"/>
    <cellStyle name="40% - Accent6 4 2 2 3 4 4 2" xfId="21180"/>
    <cellStyle name="40% - Accent6 4 2 2 3 4 5" xfId="21181"/>
    <cellStyle name="40% - Accent6 4 2 2 3 4 6" xfId="21182"/>
    <cellStyle name="40% - Accent6 4 2 2 3 5" xfId="21183"/>
    <cellStyle name="40% - Accent6 4 2 2 3 5 2" xfId="21184"/>
    <cellStyle name="40% - Accent6 4 2 2 3 5 2 2" xfId="21185"/>
    <cellStyle name="40% - Accent6 4 2 2 3 5 2 3" xfId="21186"/>
    <cellStyle name="40% - Accent6 4 2 2 3 5 3" xfId="21187"/>
    <cellStyle name="40% - Accent6 4 2 2 3 5 3 2" xfId="21188"/>
    <cellStyle name="40% - Accent6 4 2 2 3 5 4" xfId="21189"/>
    <cellStyle name="40% - Accent6 4 2 2 3 5 5" xfId="21190"/>
    <cellStyle name="40% - Accent6 4 2 2 3 6" xfId="21191"/>
    <cellStyle name="40% - Accent6 4 2 2 3 6 2" xfId="21192"/>
    <cellStyle name="40% - Accent6 4 2 2 3 6 3" xfId="21193"/>
    <cellStyle name="40% - Accent6 4 2 2 3 7" xfId="21194"/>
    <cellStyle name="40% - Accent6 4 2 2 3 7 2" xfId="21195"/>
    <cellStyle name="40% - Accent6 4 2 2 3 7 3" xfId="21196"/>
    <cellStyle name="40% - Accent6 4 2 2 3 8" xfId="21197"/>
    <cellStyle name="40% - Accent6 4 2 2 3 8 2" xfId="21198"/>
    <cellStyle name="40% - Accent6 4 2 2 3 9" xfId="21199"/>
    <cellStyle name="40% - Accent6 4 2 2 4" xfId="21200"/>
    <cellStyle name="40% - Accent6 4 2 2 4 2" xfId="21201"/>
    <cellStyle name="40% - Accent6 4 2 2 4 2 2" xfId="21202"/>
    <cellStyle name="40% - Accent6 4 2 2 4 2 2 2" xfId="21203"/>
    <cellStyle name="40% - Accent6 4 2 2 4 2 2 3" xfId="21204"/>
    <cellStyle name="40% - Accent6 4 2 2 4 2 3" xfId="21205"/>
    <cellStyle name="40% - Accent6 4 2 2 4 2 3 2" xfId="21206"/>
    <cellStyle name="40% - Accent6 4 2 2 4 2 3 3" xfId="21207"/>
    <cellStyle name="40% - Accent6 4 2 2 4 2 4" xfId="21208"/>
    <cellStyle name="40% - Accent6 4 2 2 4 2 4 2" xfId="21209"/>
    <cellStyle name="40% - Accent6 4 2 2 4 2 5" xfId="21210"/>
    <cellStyle name="40% - Accent6 4 2 2 4 2 6" xfId="21211"/>
    <cellStyle name="40% - Accent6 4 2 2 4 3" xfId="21212"/>
    <cellStyle name="40% - Accent6 4 2 2 4 3 2" xfId="21213"/>
    <cellStyle name="40% - Accent6 4 2 2 4 3 2 2" xfId="21214"/>
    <cellStyle name="40% - Accent6 4 2 2 4 3 2 3" xfId="21215"/>
    <cellStyle name="40% - Accent6 4 2 2 4 3 3" xfId="21216"/>
    <cellStyle name="40% - Accent6 4 2 2 4 3 3 2" xfId="21217"/>
    <cellStyle name="40% - Accent6 4 2 2 4 3 3 3" xfId="21218"/>
    <cellStyle name="40% - Accent6 4 2 2 4 3 4" xfId="21219"/>
    <cellStyle name="40% - Accent6 4 2 2 4 3 4 2" xfId="21220"/>
    <cellStyle name="40% - Accent6 4 2 2 4 3 5" xfId="21221"/>
    <cellStyle name="40% - Accent6 4 2 2 4 3 6" xfId="21222"/>
    <cellStyle name="40% - Accent6 4 2 2 4 4" xfId="21223"/>
    <cellStyle name="40% - Accent6 4 2 2 4 4 2" xfId="21224"/>
    <cellStyle name="40% - Accent6 4 2 2 4 4 2 2" xfId="21225"/>
    <cellStyle name="40% - Accent6 4 2 2 4 4 2 3" xfId="21226"/>
    <cellStyle name="40% - Accent6 4 2 2 4 4 3" xfId="21227"/>
    <cellStyle name="40% - Accent6 4 2 2 4 4 3 2" xfId="21228"/>
    <cellStyle name="40% - Accent6 4 2 2 4 4 4" xfId="21229"/>
    <cellStyle name="40% - Accent6 4 2 2 4 4 5" xfId="21230"/>
    <cellStyle name="40% - Accent6 4 2 2 4 5" xfId="21231"/>
    <cellStyle name="40% - Accent6 4 2 2 4 5 2" xfId="21232"/>
    <cellStyle name="40% - Accent6 4 2 2 4 5 3" xfId="21233"/>
    <cellStyle name="40% - Accent6 4 2 2 4 6" xfId="21234"/>
    <cellStyle name="40% - Accent6 4 2 2 4 6 2" xfId="21235"/>
    <cellStyle name="40% - Accent6 4 2 2 4 6 3" xfId="21236"/>
    <cellStyle name="40% - Accent6 4 2 2 4 7" xfId="21237"/>
    <cellStyle name="40% - Accent6 4 2 2 4 7 2" xfId="21238"/>
    <cellStyle name="40% - Accent6 4 2 2 4 8" xfId="21239"/>
    <cellStyle name="40% - Accent6 4 2 2 4 9" xfId="21240"/>
    <cellStyle name="40% - Accent6 4 2 2 5" xfId="21241"/>
    <cellStyle name="40% - Accent6 4 2 2 5 2" xfId="21242"/>
    <cellStyle name="40% - Accent6 4 2 2 5 2 2" xfId="21243"/>
    <cellStyle name="40% - Accent6 4 2 2 5 2 2 2" xfId="21244"/>
    <cellStyle name="40% - Accent6 4 2 2 5 2 2 3" xfId="21245"/>
    <cellStyle name="40% - Accent6 4 2 2 5 2 3" xfId="21246"/>
    <cellStyle name="40% - Accent6 4 2 2 5 2 3 2" xfId="21247"/>
    <cellStyle name="40% - Accent6 4 2 2 5 2 3 3" xfId="21248"/>
    <cellStyle name="40% - Accent6 4 2 2 5 2 4" xfId="21249"/>
    <cellStyle name="40% - Accent6 4 2 2 5 2 4 2" xfId="21250"/>
    <cellStyle name="40% - Accent6 4 2 2 5 2 5" xfId="21251"/>
    <cellStyle name="40% - Accent6 4 2 2 5 2 6" xfId="21252"/>
    <cellStyle name="40% - Accent6 4 2 2 5 3" xfId="21253"/>
    <cellStyle name="40% - Accent6 4 2 2 5 3 2" xfId="21254"/>
    <cellStyle name="40% - Accent6 4 2 2 5 3 2 2" xfId="21255"/>
    <cellStyle name="40% - Accent6 4 2 2 5 3 2 3" xfId="21256"/>
    <cellStyle name="40% - Accent6 4 2 2 5 3 3" xfId="21257"/>
    <cellStyle name="40% - Accent6 4 2 2 5 3 3 2" xfId="21258"/>
    <cellStyle name="40% - Accent6 4 2 2 5 3 3 3" xfId="21259"/>
    <cellStyle name="40% - Accent6 4 2 2 5 3 4" xfId="21260"/>
    <cellStyle name="40% - Accent6 4 2 2 5 3 4 2" xfId="21261"/>
    <cellStyle name="40% - Accent6 4 2 2 5 3 5" xfId="21262"/>
    <cellStyle name="40% - Accent6 4 2 2 5 3 6" xfId="21263"/>
    <cellStyle name="40% - Accent6 4 2 2 5 4" xfId="21264"/>
    <cellStyle name="40% - Accent6 4 2 2 5 4 2" xfId="21265"/>
    <cellStyle name="40% - Accent6 4 2 2 5 4 2 2" xfId="21266"/>
    <cellStyle name="40% - Accent6 4 2 2 5 4 2 3" xfId="21267"/>
    <cellStyle name="40% - Accent6 4 2 2 5 4 3" xfId="21268"/>
    <cellStyle name="40% - Accent6 4 2 2 5 4 3 2" xfId="21269"/>
    <cellStyle name="40% - Accent6 4 2 2 5 4 4" xfId="21270"/>
    <cellStyle name="40% - Accent6 4 2 2 5 4 5" xfId="21271"/>
    <cellStyle name="40% - Accent6 4 2 2 5 5" xfId="21272"/>
    <cellStyle name="40% - Accent6 4 2 2 5 5 2" xfId="21273"/>
    <cellStyle name="40% - Accent6 4 2 2 5 5 3" xfId="21274"/>
    <cellStyle name="40% - Accent6 4 2 2 5 6" xfId="21275"/>
    <cellStyle name="40% - Accent6 4 2 2 5 6 2" xfId="21276"/>
    <cellStyle name="40% - Accent6 4 2 2 5 6 3" xfId="21277"/>
    <cellStyle name="40% - Accent6 4 2 2 5 7" xfId="21278"/>
    <cellStyle name="40% - Accent6 4 2 2 5 7 2" xfId="21279"/>
    <cellStyle name="40% - Accent6 4 2 2 5 8" xfId="21280"/>
    <cellStyle name="40% - Accent6 4 2 2 5 9" xfId="21281"/>
    <cellStyle name="40% - Accent6 4 2 2 6" xfId="21282"/>
    <cellStyle name="40% - Accent6 4 2 2 6 2" xfId="21283"/>
    <cellStyle name="40% - Accent6 4 2 2 6 2 2" xfId="21284"/>
    <cellStyle name="40% - Accent6 4 2 2 6 2 3" xfId="21285"/>
    <cellStyle name="40% - Accent6 4 2 2 6 3" xfId="21286"/>
    <cellStyle name="40% - Accent6 4 2 2 6 3 2" xfId="21287"/>
    <cellStyle name="40% - Accent6 4 2 2 6 3 3" xfId="21288"/>
    <cellStyle name="40% - Accent6 4 2 2 6 4" xfId="21289"/>
    <cellStyle name="40% - Accent6 4 2 2 6 4 2" xfId="21290"/>
    <cellStyle name="40% - Accent6 4 2 2 6 5" xfId="21291"/>
    <cellStyle name="40% - Accent6 4 2 2 6 6" xfId="21292"/>
    <cellStyle name="40% - Accent6 4 2 2 7" xfId="21293"/>
    <cellStyle name="40% - Accent6 4 2 2 7 2" xfId="21294"/>
    <cellStyle name="40% - Accent6 4 2 2 7 2 2" xfId="21295"/>
    <cellStyle name="40% - Accent6 4 2 2 7 2 3" xfId="21296"/>
    <cellStyle name="40% - Accent6 4 2 2 7 3" xfId="21297"/>
    <cellStyle name="40% - Accent6 4 2 2 7 3 2" xfId="21298"/>
    <cellStyle name="40% - Accent6 4 2 2 7 3 3" xfId="21299"/>
    <cellStyle name="40% - Accent6 4 2 2 7 4" xfId="21300"/>
    <cellStyle name="40% - Accent6 4 2 2 7 4 2" xfId="21301"/>
    <cellStyle name="40% - Accent6 4 2 2 7 5" xfId="21302"/>
    <cellStyle name="40% - Accent6 4 2 2 7 6" xfId="21303"/>
    <cellStyle name="40% - Accent6 4 2 2 8" xfId="21304"/>
    <cellStyle name="40% - Accent6 4 2 2 8 2" xfId="21305"/>
    <cellStyle name="40% - Accent6 4 2 2 8 2 2" xfId="21306"/>
    <cellStyle name="40% - Accent6 4 2 2 8 2 3" xfId="21307"/>
    <cellStyle name="40% - Accent6 4 2 2 8 3" xfId="21308"/>
    <cellStyle name="40% - Accent6 4 2 2 8 3 2" xfId="21309"/>
    <cellStyle name="40% - Accent6 4 2 2 8 4" xfId="21310"/>
    <cellStyle name="40% - Accent6 4 2 2 8 5" xfId="21311"/>
    <cellStyle name="40% - Accent6 4 2 2 9" xfId="21312"/>
    <cellStyle name="40% - Accent6 4 2 2 9 2" xfId="21313"/>
    <cellStyle name="40% - Accent6 4 2 2 9 3" xfId="21314"/>
    <cellStyle name="40% - Accent6 4 2 3" xfId="21315"/>
    <cellStyle name="40% - Accent6 4 2 3 10" xfId="21316"/>
    <cellStyle name="40% - Accent6 4 2 3 10 2" xfId="21317"/>
    <cellStyle name="40% - Accent6 4 2 3 11" xfId="21318"/>
    <cellStyle name="40% - Accent6 4 2 3 12" xfId="21319"/>
    <cellStyle name="40% - Accent6 4 2 3 2" xfId="21320"/>
    <cellStyle name="40% - Accent6 4 2 3 2 10" xfId="21321"/>
    <cellStyle name="40% - Accent6 4 2 3 2 2" xfId="21322"/>
    <cellStyle name="40% - Accent6 4 2 3 2 2 2" xfId="21323"/>
    <cellStyle name="40% - Accent6 4 2 3 2 2 2 2" xfId="21324"/>
    <cellStyle name="40% - Accent6 4 2 3 2 2 2 2 2" xfId="21325"/>
    <cellStyle name="40% - Accent6 4 2 3 2 2 2 2 3" xfId="21326"/>
    <cellStyle name="40% - Accent6 4 2 3 2 2 2 3" xfId="21327"/>
    <cellStyle name="40% - Accent6 4 2 3 2 2 2 3 2" xfId="21328"/>
    <cellStyle name="40% - Accent6 4 2 3 2 2 2 3 3" xfId="21329"/>
    <cellStyle name="40% - Accent6 4 2 3 2 2 2 4" xfId="21330"/>
    <cellStyle name="40% - Accent6 4 2 3 2 2 2 4 2" xfId="21331"/>
    <cellStyle name="40% - Accent6 4 2 3 2 2 2 5" xfId="21332"/>
    <cellStyle name="40% - Accent6 4 2 3 2 2 2 6" xfId="21333"/>
    <cellStyle name="40% - Accent6 4 2 3 2 2 3" xfId="21334"/>
    <cellStyle name="40% - Accent6 4 2 3 2 2 3 2" xfId="21335"/>
    <cellStyle name="40% - Accent6 4 2 3 2 2 3 2 2" xfId="21336"/>
    <cellStyle name="40% - Accent6 4 2 3 2 2 3 2 3" xfId="21337"/>
    <cellStyle name="40% - Accent6 4 2 3 2 2 3 3" xfId="21338"/>
    <cellStyle name="40% - Accent6 4 2 3 2 2 3 3 2" xfId="21339"/>
    <cellStyle name="40% - Accent6 4 2 3 2 2 3 3 3" xfId="21340"/>
    <cellStyle name="40% - Accent6 4 2 3 2 2 3 4" xfId="21341"/>
    <cellStyle name="40% - Accent6 4 2 3 2 2 3 4 2" xfId="21342"/>
    <cellStyle name="40% - Accent6 4 2 3 2 2 3 5" xfId="21343"/>
    <cellStyle name="40% - Accent6 4 2 3 2 2 3 6" xfId="21344"/>
    <cellStyle name="40% - Accent6 4 2 3 2 2 4" xfId="21345"/>
    <cellStyle name="40% - Accent6 4 2 3 2 2 4 2" xfId="21346"/>
    <cellStyle name="40% - Accent6 4 2 3 2 2 4 2 2" xfId="21347"/>
    <cellStyle name="40% - Accent6 4 2 3 2 2 4 2 3" xfId="21348"/>
    <cellStyle name="40% - Accent6 4 2 3 2 2 4 3" xfId="21349"/>
    <cellStyle name="40% - Accent6 4 2 3 2 2 4 3 2" xfId="21350"/>
    <cellStyle name="40% - Accent6 4 2 3 2 2 4 4" xfId="21351"/>
    <cellStyle name="40% - Accent6 4 2 3 2 2 4 5" xfId="21352"/>
    <cellStyle name="40% - Accent6 4 2 3 2 2 5" xfId="21353"/>
    <cellStyle name="40% - Accent6 4 2 3 2 2 5 2" xfId="21354"/>
    <cellStyle name="40% - Accent6 4 2 3 2 2 5 3" xfId="21355"/>
    <cellStyle name="40% - Accent6 4 2 3 2 2 6" xfId="21356"/>
    <cellStyle name="40% - Accent6 4 2 3 2 2 6 2" xfId="21357"/>
    <cellStyle name="40% - Accent6 4 2 3 2 2 6 3" xfId="21358"/>
    <cellStyle name="40% - Accent6 4 2 3 2 2 7" xfId="21359"/>
    <cellStyle name="40% - Accent6 4 2 3 2 2 7 2" xfId="21360"/>
    <cellStyle name="40% - Accent6 4 2 3 2 2 8" xfId="21361"/>
    <cellStyle name="40% - Accent6 4 2 3 2 2 9" xfId="21362"/>
    <cellStyle name="40% - Accent6 4 2 3 2 3" xfId="21363"/>
    <cellStyle name="40% - Accent6 4 2 3 2 3 2" xfId="21364"/>
    <cellStyle name="40% - Accent6 4 2 3 2 3 2 2" xfId="21365"/>
    <cellStyle name="40% - Accent6 4 2 3 2 3 2 3" xfId="21366"/>
    <cellStyle name="40% - Accent6 4 2 3 2 3 3" xfId="21367"/>
    <cellStyle name="40% - Accent6 4 2 3 2 3 3 2" xfId="21368"/>
    <cellStyle name="40% - Accent6 4 2 3 2 3 3 3" xfId="21369"/>
    <cellStyle name="40% - Accent6 4 2 3 2 3 4" xfId="21370"/>
    <cellStyle name="40% - Accent6 4 2 3 2 3 4 2" xfId="21371"/>
    <cellStyle name="40% - Accent6 4 2 3 2 3 5" xfId="21372"/>
    <cellStyle name="40% - Accent6 4 2 3 2 3 6" xfId="21373"/>
    <cellStyle name="40% - Accent6 4 2 3 2 4" xfId="21374"/>
    <cellStyle name="40% - Accent6 4 2 3 2 4 2" xfId="21375"/>
    <cellStyle name="40% - Accent6 4 2 3 2 4 2 2" xfId="21376"/>
    <cellStyle name="40% - Accent6 4 2 3 2 4 2 3" xfId="21377"/>
    <cellStyle name="40% - Accent6 4 2 3 2 4 3" xfId="21378"/>
    <cellStyle name="40% - Accent6 4 2 3 2 4 3 2" xfId="21379"/>
    <cellStyle name="40% - Accent6 4 2 3 2 4 3 3" xfId="21380"/>
    <cellStyle name="40% - Accent6 4 2 3 2 4 4" xfId="21381"/>
    <cellStyle name="40% - Accent6 4 2 3 2 4 4 2" xfId="21382"/>
    <cellStyle name="40% - Accent6 4 2 3 2 4 5" xfId="21383"/>
    <cellStyle name="40% - Accent6 4 2 3 2 4 6" xfId="21384"/>
    <cellStyle name="40% - Accent6 4 2 3 2 5" xfId="21385"/>
    <cellStyle name="40% - Accent6 4 2 3 2 5 2" xfId="21386"/>
    <cellStyle name="40% - Accent6 4 2 3 2 5 2 2" xfId="21387"/>
    <cellStyle name="40% - Accent6 4 2 3 2 5 2 3" xfId="21388"/>
    <cellStyle name="40% - Accent6 4 2 3 2 5 3" xfId="21389"/>
    <cellStyle name="40% - Accent6 4 2 3 2 5 3 2" xfId="21390"/>
    <cellStyle name="40% - Accent6 4 2 3 2 5 4" xfId="21391"/>
    <cellStyle name="40% - Accent6 4 2 3 2 5 5" xfId="21392"/>
    <cellStyle name="40% - Accent6 4 2 3 2 6" xfId="21393"/>
    <cellStyle name="40% - Accent6 4 2 3 2 6 2" xfId="21394"/>
    <cellStyle name="40% - Accent6 4 2 3 2 6 3" xfId="21395"/>
    <cellStyle name="40% - Accent6 4 2 3 2 7" xfId="21396"/>
    <cellStyle name="40% - Accent6 4 2 3 2 7 2" xfId="21397"/>
    <cellStyle name="40% - Accent6 4 2 3 2 7 3" xfId="21398"/>
    <cellStyle name="40% - Accent6 4 2 3 2 8" xfId="21399"/>
    <cellStyle name="40% - Accent6 4 2 3 2 8 2" xfId="21400"/>
    <cellStyle name="40% - Accent6 4 2 3 2 9" xfId="21401"/>
    <cellStyle name="40% - Accent6 4 2 3 3" xfId="21402"/>
    <cellStyle name="40% - Accent6 4 2 3 3 2" xfId="21403"/>
    <cellStyle name="40% - Accent6 4 2 3 3 2 2" xfId="21404"/>
    <cellStyle name="40% - Accent6 4 2 3 3 2 2 2" xfId="21405"/>
    <cellStyle name="40% - Accent6 4 2 3 3 2 2 3" xfId="21406"/>
    <cellStyle name="40% - Accent6 4 2 3 3 2 3" xfId="21407"/>
    <cellStyle name="40% - Accent6 4 2 3 3 2 3 2" xfId="21408"/>
    <cellStyle name="40% - Accent6 4 2 3 3 2 3 3" xfId="21409"/>
    <cellStyle name="40% - Accent6 4 2 3 3 2 4" xfId="21410"/>
    <cellStyle name="40% - Accent6 4 2 3 3 2 4 2" xfId="21411"/>
    <cellStyle name="40% - Accent6 4 2 3 3 2 5" xfId="21412"/>
    <cellStyle name="40% - Accent6 4 2 3 3 2 6" xfId="21413"/>
    <cellStyle name="40% - Accent6 4 2 3 3 3" xfId="21414"/>
    <cellStyle name="40% - Accent6 4 2 3 3 3 2" xfId="21415"/>
    <cellStyle name="40% - Accent6 4 2 3 3 3 2 2" xfId="21416"/>
    <cellStyle name="40% - Accent6 4 2 3 3 3 2 3" xfId="21417"/>
    <cellStyle name="40% - Accent6 4 2 3 3 3 3" xfId="21418"/>
    <cellStyle name="40% - Accent6 4 2 3 3 3 3 2" xfId="21419"/>
    <cellStyle name="40% - Accent6 4 2 3 3 3 3 3" xfId="21420"/>
    <cellStyle name="40% - Accent6 4 2 3 3 3 4" xfId="21421"/>
    <cellStyle name="40% - Accent6 4 2 3 3 3 4 2" xfId="21422"/>
    <cellStyle name="40% - Accent6 4 2 3 3 3 5" xfId="21423"/>
    <cellStyle name="40% - Accent6 4 2 3 3 3 6" xfId="21424"/>
    <cellStyle name="40% - Accent6 4 2 3 3 4" xfId="21425"/>
    <cellStyle name="40% - Accent6 4 2 3 3 4 2" xfId="21426"/>
    <cellStyle name="40% - Accent6 4 2 3 3 4 2 2" xfId="21427"/>
    <cellStyle name="40% - Accent6 4 2 3 3 4 2 3" xfId="21428"/>
    <cellStyle name="40% - Accent6 4 2 3 3 4 3" xfId="21429"/>
    <cellStyle name="40% - Accent6 4 2 3 3 4 3 2" xfId="21430"/>
    <cellStyle name="40% - Accent6 4 2 3 3 4 4" xfId="21431"/>
    <cellStyle name="40% - Accent6 4 2 3 3 4 5" xfId="21432"/>
    <cellStyle name="40% - Accent6 4 2 3 3 5" xfId="21433"/>
    <cellStyle name="40% - Accent6 4 2 3 3 5 2" xfId="21434"/>
    <cellStyle name="40% - Accent6 4 2 3 3 5 3" xfId="21435"/>
    <cellStyle name="40% - Accent6 4 2 3 3 6" xfId="21436"/>
    <cellStyle name="40% - Accent6 4 2 3 3 6 2" xfId="21437"/>
    <cellStyle name="40% - Accent6 4 2 3 3 6 3" xfId="21438"/>
    <cellStyle name="40% - Accent6 4 2 3 3 7" xfId="21439"/>
    <cellStyle name="40% - Accent6 4 2 3 3 7 2" xfId="21440"/>
    <cellStyle name="40% - Accent6 4 2 3 3 8" xfId="21441"/>
    <cellStyle name="40% - Accent6 4 2 3 3 9" xfId="21442"/>
    <cellStyle name="40% - Accent6 4 2 3 4" xfId="21443"/>
    <cellStyle name="40% - Accent6 4 2 3 4 2" xfId="21444"/>
    <cellStyle name="40% - Accent6 4 2 3 4 2 2" xfId="21445"/>
    <cellStyle name="40% - Accent6 4 2 3 4 2 2 2" xfId="21446"/>
    <cellStyle name="40% - Accent6 4 2 3 4 2 2 3" xfId="21447"/>
    <cellStyle name="40% - Accent6 4 2 3 4 2 3" xfId="21448"/>
    <cellStyle name="40% - Accent6 4 2 3 4 2 3 2" xfId="21449"/>
    <cellStyle name="40% - Accent6 4 2 3 4 2 3 3" xfId="21450"/>
    <cellStyle name="40% - Accent6 4 2 3 4 2 4" xfId="21451"/>
    <cellStyle name="40% - Accent6 4 2 3 4 2 4 2" xfId="21452"/>
    <cellStyle name="40% - Accent6 4 2 3 4 2 5" xfId="21453"/>
    <cellStyle name="40% - Accent6 4 2 3 4 2 6" xfId="21454"/>
    <cellStyle name="40% - Accent6 4 2 3 4 3" xfId="21455"/>
    <cellStyle name="40% - Accent6 4 2 3 4 3 2" xfId="21456"/>
    <cellStyle name="40% - Accent6 4 2 3 4 3 2 2" xfId="21457"/>
    <cellStyle name="40% - Accent6 4 2 3 4 3 2 3" xfId="21458"/>
    <cellStyle name="40% - Accent6 4 2 3 4 3 3" xfId="21459"/>
    <cellStyle name="40% - Accent6 4 2 3 4 3 3 2" xfId="21460"/>
    <cellStyle name="40% - Accent6 4 2 3 4 3 3 3" xfId="21461"/>
    <cellStyle name="40% - Accent6 4 2 3 4 3 4" xfId="21462"/>
    <cellStyle name="40% - Accent6 4 2 3 4 3 4 2" xfId="21463"/>
    <cellStyle name="40% - Accent6 4 2 3 4 3 5" xfId="21464"/>
    <cellStyle name="40% - Accent6 4 2 3 4 3 6" xfId="21465"/>
    <cellStyle name="40% - Accent6 4 2 3 4 4" xfId="21466"/>
    <cellStyle name="40% - Accent6 4 2 3 4 4 2" xfId="21467"/>
    <cellStyle name="40% - Accent6 4 2 3 4 4 2 2" xfId="21468"/>
    <cellStyle name="40% - Accent6 4 2 3 4 4 2 3" xfId="21469"/>
    <cellStyle name="40% - Accent6 4 2 3 4 4 3" xfId="21470"/>
    <cellStyle name="40% - Accent6 4 2 3 4 4 3 2" xfId="21471"/>
    <cellStyle name="40% - Accent6 4 2 3 4 4 4" xfId="21472"/>
    <cellStyle name="40% - Accent6 4 2 3 4 4 5" xfId="21473"/>
    <cellStyle name="40% - Accent6 4 2 3 4 5" xfId="21474"/>
    <cellStyle name="40% - Accent6 4 2 3 4 5 2" xfId="21475"/>
    <cellStyle name="40% - Accent6 4 2 3 4 5 3" xfId="21476"/>
    <cellStyle name="40% - Accent6 4 2 3 4 6" xfId="21477"/>
    <cellStyle name="40% - Accent6 4 2 3 4 6 2" xfId="21478"/>
    <cellStyle name="40% - Accent6 4 2 3 4 6 3" xfId="21479"/>
    <cellStyle name="40% - Accent6 4 2 3 4 7" xfId="21480"/>
    <cellStyle name="40% - Accent6 4 2 3 4 7 2" xfId="21481"/>
    <cellStyle name="40% - Accent6 4 2 3 4 8" xfId="21482"/>
    <cellStyle name="40% - Accent6 4 2 3 4 9" xfId="21483"/>
    <cellStyle name="40% - Accent6 4 2 3 5" xfId="21484"/>
    <cellStyle name="40% - Accent6 4 2 3 5 2" xfId="21485"/>
    <cellStyle name="40% - Accent6 4 2 3 5 2 2" xfId="21486"/>
    <cellStyle name="40% - Accent6 4 2 3 5 2 3" xfId="21487"/>
    <cellStyle name="40% - Accent6 4 2 3 5 3" xfId="21488"/>
    <cellStyle name="40% - Accent6 4 2 3 5 3 2" xfId="21489"/>
    <cellStyle name="40% - Accent6 4 2 3 5 3 3" xfId="21490"/>
    <cellStyle name="40% - Accent6 4 2 3 5 4" xfId="21491"/>
    <cellStyle name="40% - Accent6 4 2 3 5 4 2" xfId="21492"/>
    <cellStyle name="40% - Accent6 4 2 3 5 5" xfId="21493"/>
    <cellStyle name="40% - Accent6 4 2 3 5 6" xfId="21494"/>
    <cellStyle name="40% - Accent6 4 2 3 6" xfId="21495"/>
    <cellStyle name="40% - Accent6 4 2 3 6 2" xfId="21496"/>
    <cellStyle name="40% - Accent6 4 2 3 6 2 2" xfId="21497"/>
    <cellStyle name="40% - Accent6 4 2 3 6 2 3" xfId="21498"/>
    <cellStyle name="40% - Accent6 4 2 3 6 3" xfId="21499"/>
    <cellStyle name="40% - Accent6 4 2 3 6 3 2" xfId="21500"/>
    <cellStyle name="40% - Accent6 4 2 3 6 3 3" xfId="21501"/>
    <cellStyle name="40% - Accent6 4 2 3 6 4" xfId="21502"/>
    <cellStyle name="40% - Accent6 4 2 3 6 4 2" xfId="21503"/>
    <cellStyle name="40% - Accent6 4 2 3 6 5" xfId="21504"/>
    <cellStyle name="40% - Accent6 4 2 3 6 6" xfId="21505"/>
    <cellStyle name="40% - Accent6 4 2 3 7" xfId="21506"/>
    <cellStyle name="40% - Accent6 4 2 3 7 2" xfId="21507"/>
    <cellStyle name="40% - Accent6 4 2 3 7 2 2" xfId="21508"/>
    <cellStyle name="40% - Accent6 4 2 3 7 2 3" xfId="21509"/>
    <cellStyle name="40% - Accent6 4 2 3 7 3" xfId="21510"/>
    <cellStyle name="40% - Accent6 4 2 3 7 3 2" xfId="21511"/>
    <cellStyle name="40% - Accent6 4 2 3 7 4" xfId="21512"/>
    <cellStyle name="40% - Accent6 4 2 3 7 5" xfId="21513"/>
    <cellStyle name="40% - Accent6 4 2 3 8" xfId="21514"/>
    <cellStyle name="40% - Accent6 4 2 3 8 2" xfId="21515"/>
    <cellStyle name="40% - Accent6 4 2 3 8 3" xfId="21516"/>
    <cellStyle name="40% - Accent6 4 2 3 9" xfId="21517"/>
    <cellStyle name="40% - Accent6 4 2 3 9 2" xfId="21518"/>
    <cellStyle name="40% - Accent6 4 2 3 9 3" xfId="21519"/>
    <cellStyle name="40% - Accent6 4 2 4" xfId="21520"/>
    <cellStyle name="40% - Accent6 4 2 4 10" xfId="21521"/>
    <cellStyle name="40% - Accent6 4 2 4 2" xfId="21522"/>
    <cellStyle name="40% - Accent6 4 2 4 2 2" xfId="21523"/>
    <cellStyle name="40% - Accent6 4 2 4 2 2 2" xfId="21524"/>
    <cellStyle name="40% - Accent6 4 2 4 2 2 2 2" xfId="21525"/>
    <cellStyle name="40% - Accent6 4 2 4 2 2 2 3" xfId="21526"/>
    <cellStyle name="40% - Accent6 4 2 4 2 2 3" xfId="21527"/>
    <cellStyle name="40% - Accent6 4 2 4 2 2 3 2" xfId="21528"/>
    <cellStyle name="40% - Accent6 4 2 4 2 2 3 3" xfId="21529"/>
    <cellStyle name="40% - Accent6 4 2 4 2 2 4" xfId="21530"/>
    <cellStyle name="40% - Accent6 4 2 4 2 2 4 2" xfId="21531"/>
    <cellStyle name="40% - Accent6 4 2 4 2 2 5" xfId="21532"/>
    <cellStyle name="40% - Accent6 4 2 4 2 2 6" xfId="21533"/>
    <cellStyle name="40% - Accent6 4 2 4 2 3" xfId="21534"/>
    <cellStyle name="40% - Accent6 4 2 4 2 3 2" xfId="21535"/>
    <cellStyle name="40% - Accent6 4 2 4 2 3 2 2" xfId="21536"/>
    <cellStyle name="40% - Accent6 4 2 4 2 3 2 3" xfId="21537"/>
    <cellStyle name="40% - Accent6 4 2 4 2 3 3" xfId="21538"/>
    <cellStyle name="40% - Accent6 4 2 4 2 3 3 2" xfId="21539"/>
    <cellStyle name="40% - Accent6 4 2 4 2 3 3 3" xfId="21540"/>
    <cellStyle name="40% - Accent6 4 2 4 2 3 4" xfId="21541"/>
    <cellStyle name="40% - Accent6 4 2 4 2 3 4 2" xfId="21542"/>
    <cellStyle name="40% - Accent6 4 2 4 2 3 5" xfId="21543"/>
    <cellStyle name="40% - Accent6 4 2 4 2 3 6" xfId="21544"/>
    <cellStyle name="40% - Accent6 4 2 4 2 4" xfId="21545"/>
    <cellStyle name="40% - Accent6 4 2 4 2 4 2" xfId="21546"/>
    <cellStyle name="40% - Accent6 4 2 4 2 4 2 2" xfId="21547"/>
    <cellStyle name="40% - Accent6 4 2 4 2 4 2 3" xfId="21548"/>
    <cellStyle name="40% - Accent6 4 2 4 2 4 3" xfId="21549"/>
    <cellStyle name="40% - Accent6 4 2 4 2 4 3 2" xfId="21550"/>
    <cellStyle name="40% - Accent6 4 2 4 2 4 4" xfId="21551"/>
    <cellStyle name="40% - Accent6 4 2 4 2 4 5" xfId="21552"/>
    <cellStyle name="40% - Accent6 4 2 4 2 5" xfId="21553"/>
    <cellStyle name="40% - Accent6 4 2 4 2 5 2" xfId="21554"/>
    <cellStyle name="40% - Accent6 4 2 4 2 5 3" xfId="21555"/>
    <cellStyle name="40% - Accent6 4 2 4 2 6" xfId="21556"/>
    <cellStyle name="40% - Accent6 4 2 4 2 6 2" xfId="21557"/>
    <cellStyle name="40% - Accent6 4 2 4 2 6 3" xfId="21558"/>
    <cellStyle name="40% - Accent6 4 2 4 2 7" xfId="21559"/>
    <cellStyle name="40% - Accent6 4 2 4 2 7 2" xfId="21560"/>
    <cellStyle name="40% - Accent6 4 2 4 2 8" xfId="21561"/>
    <cellStyle name="40% - Accent6 4 2 4 2 9" xfId="21562"/>
    <cellStyle name="40% - Accent6 4 2 4 3" xfId="21563"/>
    <cellStyle name="40% - Accent6 4 2 4 3 2" xfId="21564"/>
    <cellStyle name="40% - Accent6 4 2 4 3 2 2" xfId="21565"/>
    <cellStyle name="40% - Accent6 4 2 4 3 2 3" xfId="21566"/>
    <cellStyle name="40% - Accent6 4 2 4 3 3" xfId="21567"/>
    <cellStyle name="40% - Accent6 4 2 4 3 3 2" xfId="21568"/>
    <cellStyle name="40% - Accent6 4 2 4 3 3 3" xfId="21569"/>
    <cellStyle name="40% - Accent6 4 2 4 3 4" xfId="21570"/>
    <cellStyle name="40% - Accent6 4 2 4 3 4 2" xfId="21571"/>
    <cellStyle name="40% - Accent6 4 2 4 3 5" xfId="21572"/>
    <cellStyle name="40% - Accent6 4 2 4 3 6" xfId="21573"/>
    <cellStyle name="40% - Accent6 4 2 4 4" xfId="21574"/>
    <cellStyle name="40% - Accent6 4 2 4 4 2" xfId="21575"/>
    <cellStyle name="40% - Accent6 4 2 4 4 2 2" xfId="21576"/>
    <cellStyle name="40% - Accent6 4 2 4 4 2 3" xfId="21577"/>
    <cellStyle name="40% - Accent6 4 2 4 4 3" xfId="21578"/>
    <cellStyle name="40% - Accent6 4 2 4 4 3 2" xfId="21579"/>
    <cellStyle name="40% - Accent6 4 2 4 4 3 3" xfId="21580"/>
    <cellStyle name="40% - Accent6 4 2 4 4 4" xfId="21581"/>
    <cellStyle name="40% - Accent6 4 2 4 4 4 2" xfId="21582"/>
    <cellStyle name="40% - Accent6 4 2 4 4 5" xfId="21583"/>
    <cellStyle name="40% - Accent6 4 2 4 4 6" xfId="21584"/>
    <cellStyle name="40% - Accent6 4 2 4 5" xfId="21585"/>
    <cellStyle name="40% - Accent6 4 2 4 5 2" xfId="21586"/>
    <cellStyle name="40% - Accent6 4 2 4 5 2 2" xfId="21587"/>
    <cellStyle name="40% - Accent6 4 2 4 5 2 3" xfId="21588"/>
    <cellStyle name="40% - Accent6 4 2 4 5 3" xfId="21589"/>
    <cellStyle name="40% - Accent6 4 2 4 5 3 2" xfId="21590"/>
    <cellStyle name="40% - Accent6 4 2 4 5 4" xfId="21591"/>
    <cellStyle name="40% - Accent6 4 2 4 5 5" xfId="21592"/>
    <cellStyle name="40% - Accent6 4 2 4 6" xfId="21593"/>
    <cellStyle name="40% - Accent6 4 2 4 6 2" xfId="21594"/>
    <cellStyle name="40% - Accent6 4 2 4 6 3" xfId="21595"/>
    <cellStyle name="40% - Accent6 4 2 4 7" xfId="21596"/>
    <cellStyle name="40% - Accent6 4 2 4 7 2" xfId="21597"/>
    <cellStyle name="40% - Accent6 4 2 4 7 3" xfId="21598"/>
    <cellStyle name="40% - Accent6 4 2 4 8" xfId="21599"/>
    <cellStyle name="40% - Accent6 4 2 4 8 2" xfId="21600"/>
    <cellStyle name="40% - Accent6 4 2 4 9" xfId="21601"/>
    <cellStyle name="40% - Accent6 4 2 5" xfId="21602"/>
    <cellStyle name="40% - Accent6 4 2 5 2" xfId="21603"/>
    <cellStyle name="40% - Accent6 4 2 5 2 2" xfId="21604"/>
    <cellStyle name="40% - Accent6 4 2 5 2 2 2" xfId="21605"/>
    <cellStyle name="40% - Accent6 4 2 5 2 2 3" xfId="21606"/>
    <cellStyle name="40% - Accent6 4 2 5 2 3" xfId="21607"/>
    <cellStyle name="40% - Accent6 4 2 5 2 3 2" xfId="21608"/>
    <cellStyle name="40% - Accent6 4 2 5 2 3 3" xfId="21609"/>
    <cellStyle name="40% - Accent6 4 2 5 2 4" xfId="21610"/>
    <cellStyle name="40% - Accent6 4 2 5 2 4 2" xfId="21611"/>
    <cellStyle name="40% - Accent6 4 2 5 2 5" xfId="21612"/>
    <cellStyle name="40% - Accent6 4 2 5 2 6" xfId="21613"/>
    <cellStyle name="40% - Accent6 4 2 5 3" xfId="21614"/>
    <cellStyle name="40% - Accent6 4 2 5 3 2" xfId="21615"/>
    <cellStyle name="40% - Accent6 4 2 5 3 2 2" xfId="21616"/>
    <cellStyle name="40% - Accent6 4 2 5 3 2 3" xfId="21617"/>
    <cellStyle name="40% - Accent6 4 2 5 3 3" xfId="21618"/>
    <cellStyle name="40% - Accent6 4 2 5 3 3 2" xfId="21619"/>
    <cellStyle name="40% - Accent6 4 2 5 3 3 3" xfId="21620"/>
    <cellStyle name="40% - Accent6 4 2 5 3 4" xfId="21621"/>
    <cellStyle name="40% - Accent6 4 2 5 3 4 2" xfId="21622"/>
    <cellStyle name="40% - Accent6 4 2 5 3 5" xfId="21623"/>
    <cellStyle name="40% - Accent6 4 2 5 3 6" xfId="21624"/>
    <cellStyle name="40% - Accent6 4 2 5 4" xfId="21625"/>
    <cellStyle name="40% - Accent6 4 2 5 4 2" xfId="21626"/>
    <cellStyle name="40% - Accent6 4 2 5 4 2 2" xfId="21627"/>
    <cellStyle name="40% - Accent6 4 2 5 4 2 3" xfId="21628"/>
    <cellStyle name="40% - Accent6 4 2 5 4 3" xfId="21629"/>
    <cellStyle name="40% - Accent6 4 2 5 4 3 2" xfId="21630"/>
    <cellStyle name="40% - Accent6 4 2 5 4 4" xfId="21631"/>
    <cellStyle name="40% - Accent6 4 2 5 4 5" xfId="21632"/>
    <cellStyle name="40% - Accent6 4 2 5 5" xfId="21633"/>
    <cellStyle name="40% - Accent6 4 2 5 5 2" xfId="21634"/>
    <cellStyle name="40% - Accent6 4 2 5 5 3" xfId="21635"/>
    <cellStyle name="40% - Accent6 4 2 5 6" xfId="21636"/>
    <cellStyle name="40% - Accent6 4 2 5 6 2" xfId="21637"/>
    <cellStyle name="40% - Accent6 4 2 5 6 3" xfId="21638"/>
    <cellStyle name="40% - Accent6 4 2 5 7" xfId="21639"/>
    <cellStyle name="40% - Accent6 4 2 5 7 2" xfId="21640"/>
    <cellStyle name="40% - Accent6 4 2 5 8" xfId="21641"/>
    <cellStyle name="40% - Accent6 4 2 5 9" xfId="21642"/>
    <cellStyle name="40% - Accent6 4 2 6" xfId="21643"/>
    <cellStyle name="40% - Accent6 4 2 6 2" xfId="21644"/>
    <cellStyle name="40% - Accent6 4 2 6 2 2" xfId="21645"/>
    <cellStyle name="40% - Accent6 4 2 6 2 2 2" xfId="21646"/>
    <cellStyle name="40% - Accent6 4 2 6 2 2 3" xfId="21647"/>
    <cellStyle name="40% - Accent6 4 2 6 2 3" xfId="21648"/>
    <cellStyle name="40% - Accent6 4 2 6 2 3 2" xfId="21649"/>
    <cellStyle name="40% - Accent6 4 2 6 2 3 3" xfId="21650"/>
    <cellStyle name="40% - Accent6 4 2 6 2 4" xfId="21651"/>
    <cellStyle name="40% - Accent6 4 2 6 2 4 2" xfId="21652"/>
    <cellStyle name="40% - Accent6 4 2 6 2 5" xfId="21653"/>
    <cellStyle name="40% - Accent6 4 2 6 2 6" xfId="21654"/>
    <cellStyle name="40% - Accent6 4 2 6 3" xfId="21655"/>
    <cellStyle name="40% - Accent6 4 2 6 3 2" xfId="21656"/>
    <cellStyle name="40% - Accent6 4 2 6 3 2 2" xfId="21657"/>
    <cellStyle name="40% - Accent6 4 2 6 3 2 3" xfId="21658"/>
    <cellStyle name="40% - Accent6 4 2 6 3 3" xfId="21659"/>
    <cellStyle name="40% - Accent6 4 2 6 3 3 2" xfId="21660"/>
    <cellStyle name="40% - Accent6 4 2 6 3 3 3" xfId="21661"/>
    <cellStyle name="40% - Accent6 4 2 6 3 4" xfId="21662"/>
    <cellStyle name="40% - Accent6 4 2 6 3 4 2" xfId="21663"/>
    <cellStyle name="40% - Accent6 4 2 6 3 5" xfId="21664"/>
    <cellStyle name="40% - Accent6 4 2 6 3 6" xfId="21665"/>
    <cellStyle name="40% - Accent6 4 2 6 4" xfId="21666"/>
    <cellStyle name="40% - Accent6 4 2 6 4 2" xfId="21667"/>
    <cellStyle name="40% - Accent6 4 2 6 4 2 2" xfId="21668"/>
    <cellStyle name="40% - Accent6 4 2 6 4 2 3" xfId="21669"/>
    <cellStyle name="40% - Accent6 4 2 6 4 3" xfId="21670"/>
    <cellStyle name="40% - Accent6 4 2 6 4 3 2" xfId="21671"/>
    <cellStyle name="40% - Accent6 4 2 6 4 4" xfId="21672"/>
    <cellStyle name="40% - Accent6 4 2 6 4 5" xfId="21673"/>
    <cellStyle name="40% - Accent6 4 2 6 5" xfId="21674"/>
    <cellStyle name="40% - Accent6 4 2 6 5 2" xfId="21675"/>
    <cellStyle name="40% - Accent6 4 2 6 5 3" xfId="21676"/>
    <cellStyle name="40% - Accent6 4 2 6 6" xfId="21677"/>
    <cellStyle name="40% - Accent6 4 2 6 6 2" xfId="21678"/>
    <cellStyle name="40% - Accent6 4 2 6 6 3" xfId="21679"/>
    <cellStyle name="40% - Accent6 4 2 6 7" xfId="21680"/>
    <cellStyle name="40% - Accent6 4 2 6 7 2" xfId="21681"/>
    <cellStyle name="40% - Accent6 4 2 6 8" xfId="21682"/>
    <cellStyle name="40% - Accent6 4 2 6 9" xfId="21683"/>
    <cellStyle name="40% - Accent6 4 2 7" xfId="21684"/>
    <cellStyle name="40% - Accent6 4 2 7 2" xfId="21685"/>
    <cellStyle name="40% - Accent6 4 2 7 2 2" xfId="21686"/>
    <cellStyle name="40% - Accent6 4 2 7 2 3" xfId="21687"/>
    <cellStyle name="40% - Accent6 4 2 7 3" xfId="21688"/>
    <cellStyle name="40% - Accent6 4 2 7 3 2" xfId="21689"/>
    <cellStyle name="40% - Accent6 4 2 7 3 3" xfId="21690"/>
    <cellStyle name="40% - Accent6 4 2 7 4" xfId="21691"/>
    <cellStyle name="40% - Accent6 4 2 7 4 2" xfId="21692"/>
    <cellStyle name="40% - Accent6 4 2 7 5" xfId="21693"/>
    <cellStyle name="40% - Accent6 4 2 7 6" xfId="21694"/>
    <cellStyle name="40% - Accent6 4 2 8" xfId="21695"/>
    <cellStyle name="40% - Accent6 4 2 8 2" xfId="21696"/>
    <cellStyle name="40% - Accent6 4 2 8 2 2" xfId="21697"/>
    <cellStyle name="40% - Accent6 4 2 8 2 3" xfId="21698"/>
    <cellStyle name="40% - Accent6 4 2 8 3" xfId="21699"/>
    <cellStyle name="40% - Accent6 4 2 8 3 2" xfId="21700"/>
    <cellStyle name="40% - Accent6 4 2 8 3 3" xfId="21701"/>
    <cellStyle name="40% - Accent6 4 2 8 4" xfId="21702"/>
    <cellStyle name="40% - Accent6 4 2 8 4 2" xfId="21703"/>
    <cellStyle name="40% - Accent6 4 2 8 5" xfId="21704"/>
    <cellStyle name="40% - Accent6 4 2 8 6" xfId="21705"/>
    <cellStyle name="40% - Accent6 4 2 9" xfId="21706"/>
    <cellStyle name="40% - Accent6 4 2 9 2" xfId="21707"/>
    <cellStyle name="40% - Accent6 4 2 9 2 2" xfId="21708"/>
    <cellStyle name="40% - Accent6 4 2 9 2 3" xfId="21709"/>
    <cellStyle name="40% - Accent6 4 2 9 3" xfId="21710"/>
    <cellStyle name="40% - Accent6 4 2 9 3 2" xfId="21711"/>
    <cellStyle name="40% - Accent6 4 2 9 4" xfId="21712"/>
    <cellStyle name="40% - Accent6 4 2 9 5" xfId="21713"/>
    <cellStyle name="40% - Accent6 4 3" xfId="21714"/>
    <cellStyle name="40% - Accent6 4 3 10" xfId="21715"/>
    <cellStyle name="40% - Accent6 4 3 10 2" xfId="21716"/>
    <cellStyle name="40% - Accent6 4 3 10 3" xfId="21717"/>
    <cellStyle name="40% - Accent6 4 3 11" xfId="21718"/>
    <cellStyle name="40% - Accent6 4 3 11 2" xfId="21719"/>
    <cellStyle name="40% - Accent6 4 3 12" xfId="21720"/>
    <cellStyle name="40% - Accent6 4 3 13" xfId="21721"/>
    <cellStyle name="40% - Accent6 4 3 14" xfId="21722"/>
    <cellStyle name="40% - Accent6 4 3 2" xfId="21723"/>
    <cellStyle name="40% - Accent6 4 3 2 10" xfId="21724"/>
    <cellStyle name="40% - Accent6 4 3 2 10 2" xfId="21725"/>
    <cellStyle name="40% - Accent6 4 3 2 11" xfId="21726"/>
    <cellStyle name="40% - Accent6 4 3 2 12" xfId="21727"/>
    <cellStyle name="40% - Accent6 4 3 2 2" xfId="21728"/>
    <cellStyle name="40% - Accent6 4 3 2 2 10" xfId="21729"/>
    <cellStyle name="40% - Accent6 4 3 2 2 2" xfId="21730"/>
    <cellStyle name="40% - Accent6 4 3 2 2 2 2" xfId="21731"/>
    <cellStyle name="40% - Accent6 4 3 2 2 2 2 2" xfId="21732"/>
    <cellStyle name="40% - Accent6 4 3 2 2 2 2 2 2" xfId="21733"/>
    <cellStyle name="40% - Accent6 4 3 2 2 2 2 2 3" xfId="21734"/>
    <cellStyle name="40% - Accent6 4 3 2 2 2 2 3" xfId="21735"/>
    <cellStyle name="40% - Accent6 4 3 2 2 2 2 3 2" xfId="21736"/>
    <cellStyle name="40% - Accent6 4 3 2 2 2 2 3 3" xfId="21737"/>
    <cellStyle name="40% - Accent6 4 3 2 2 2 2 4" xfId="21738"/>
    <cellStyle name="40% - Accent6 4 3 2 2 2 2 4 2" xfId="21739"/>
    <cellStyle name="40% - Accent6 4 3 2 2 2 2 5" xfId="21740"/>
    <cellStyle name="40% - Accent6 4 3 2 2 2 2 6" xfId="21741"/>
    <cellStyle name="40% - Accent6 4 3 2 2 2 3" xfId="21742"/>
    <cellStyle name="40% - Accent6 4 3 2 2 2 3 2" xfId="21743"/>
    <cellStyle name="40% - Accent6 4 3 2 2 2 3 2 2" xfId="21744"/>
    <cellStyle name="40% - Accent6 4 3 2 2 2 3 2 3" xfId="21745"/>
    <cellStyle name="40% - Accent6 4 3 2 2 2 3 3" xfId="21746"/>
    <cellStyle name="40% - Accent6 4 3 2 2 2 3 3 2" xfId="21747"/>
    <cellStyle name="40% - Accent6 4 3 2 2 2 3 3 3" xfId="21748"/>
    <cellStyle name="40% - Accent6 4 3 2 2 2 3 4" xfId="21749"/>
    <cellStyle name="40% - Accent6 4 3 2 2 2 3 4 2" xfId="21750"/>
    <cellStyle name="40% - Accent6 4 3 2 2 2 3 5" xfId="21751"/>
    <cellStyle name="40% - Accent6 4 3 2 2 2 3 6" xfId="21752"/>
    <cellStyle name="40% - Accent6 4 3 2 2 2 4" xfId="21753"/>
    <cellStyle name="40% - Accent6 4 3 2 2 2 4 2" xfId="21754"/>
    <cellStyle name="40% - Accent6 4 3 2 2 2 4 2 2" xfId="21755"/>
    <cellStyle name="40% - Accent6 4 3 2 2 2 4 2 3" xfId="21756"/>
    <cellStyle name="40% - Accent6 4 3 2 2 2 4 3" xfId="21757"/>
    <cellStyle name="40% - Accent6 4 3 2 2 2 4 3 2" xfId="21758"/>
    <cellStyle name="40% - Accent6 4 3 2 2 2 4 4" xfId="21759"/>
    <cellStyle name="40% - Accent6 4 3 2 2 2 4 5" xfId="21760"/>
    <cellStyle name="40% - Accent6 4 3 2 2 2 5" xfId="21761"/>
    <cellStyle name="40% - Accent6 4 3 2 2 2 5 2" xfId="21762"/>
    <cellStyle name="40% - Accent6 4 3 2 2 2 5 3" xfId="21763"/>
    <cellStyle name="40% - Accent6 4 3 2 2 2 6" xfId="21764"/>
    <cellStyle name="40% - Accent6 4 3 2 2 2 6 2" xfId="21765"/>
    <cellStyle name="40% - Accent6 4 3 2 2 2 6 3" xfId="21766"/>
    <cellStyle name="40% - Accent6 4 3 2 2 2 7" xfId="21767"/>
    <cellStyle name="40% - Accent6 4 3 2 2 2 7 2" xfId="21768"/>
    <cellStyle name="40% - Accent6 4 3 2 2 2 8" xfId="21769"/>
    <cellStyle name="40% - Accent6 4 3 2 2 2 9" xfId="21770"/>
    <cellStyle name="40% - Accent6 4 3 2 2 3" xfId="21771"/>
    <cellStyle name="40% - Accent6 4 3 2 2 3 2" xfId="21772"/>
    <cellStyle name="40% - Accent6 4 3 2 2 3 2 2" xfId="21773"/>
    <cellStyle name="40% - Accent6 4 3 2 2 3 2 3" xfId="21774"/>
    <cellStyle name="40% - Accent6 4 3 2 2 3 3" xfId="21775"/>
    <cellStyle name="40% - Accent6 4 3 2 2 3 3 2" xfId="21776"/>
    <cellStyle name="40% - Accent6 4 3 2 2 3 3 3" xfId="21777"/>
    <cellStyle name="40% - Accent6 4 3 2 2 3 4" xfId="21778"/>
    <cellStyle name="40% - Accent6 4 3 2 2 3 4 2" xfId="21779"/>
    <cellStyle name="40% - Accent6 4 3 2 2 3 5" xfId="21780"/>
    <cellStyle name="40% - Accent6 4 3 2 2 3 6" xfId="21781"/>
    <cellStyle name="40% - Accent6 4 3 2 2 4" xfId="21782"/>
    <cellStyle name="40% - Accent6 4 3 2 2 4 2" xfId="21783"/>
    <cellStyle name="40% - Accent6 4 3 2 2 4 2 2" xfId="21784"/>
    <cellStyle name="40% - Accent6 4 3 2 2 4 2 3" xfId="21785"/>
    <cellStyle name="40% - Accent6 4 3 2 2 4 3" xfId="21786"/>
    <cellStyle name="40% - Accent6 4 3 2 2 4 3 2" xfId="21787"/>
    <cellStyle name="40% - Accent6 4 3 2 2 4 3 3" xfId="21788"/>
    <cellStyle name="40% - Accent6 4 3 2 2 4 4" xfId="21789"/>
    <cellStyle name="40% - Accent6 4 3 2 2 4 4 2" xfId="21790"/>
    <cellStyle name="40% - Accent6 4 3 2 2 4 5" xfId="21791"/>
    <cellStyle name="40% - Accent6 4 3 2 2 4 6" xfId="21792"/>
    <cellStyle name="40% - Accent6 4 3 2 2 5" xfId="21793"/>
    <cellStyle name="40% - Accent6 4 3 2 2 5 2" xfId="21794"/>
    <cellStyle name="40% - Accent6 4 3 2 2 5 2 2" xfId="21795"/>
    <cellStyle name="40% - Accent6 4 3 2 2 5 2 3" xfId="21796"/>
    <cellStyle name="40% - Accent6 4 3 2 2 5 3" xfId="21797"/>
    <cellStyle name="40% - Accent6 4 3 2 2 5 3 2" xfId="21798"/>
    <cellStyle name="40% - Accent6 4 3 2 2 5 4" xfId="21799"/>
    <cellStyle name="40% - Accent6 4 3 2 2 5 5" xfId="21800"/>
    <cellStyle name="40% - Accent6 4 3 2 2 6" xfId="21801"/>
    <cellStyle name="40% - Accent6 4 3 2 2 6 2" xfId="21802"/>
    <cellStyle name="40% - Accent6 4 3 2 2 6 3" xfId="21803"/>
    <cellStyle name="40% - Accent6 4 3 2 2 7" xfId="21804"/>
    <cellStyle name="40% - Accent6 4 3 2 2 7 2" xfId="21805"/>
    <cellStyle name="40% - Accent6 4 3 2 2 7 3" xfId="21806"/>
    <cellStyle name="40% - Accent6 4 3 2 2 8" xfId="21807"/>
    <cellStyle name="40% - Accent6 4 3 2 2 8 2" xfId="21808"/>
    <cellStyle name="40% - Accent6 4 3 2 2 9" xfId="21809"/>
    <cellStyle name="40% - Accent6 4 3 2 3" xfId="21810"/>
    <cellStyle name="40% - Accent6 4 3 2 3 2" xfId="21811"/>
    <cellStyle name="40% - Accent6 4 3 2 3 2 2" xfId="21812"/>
    <cellStyle name="40% - Accent6 4 3 2 3 2 2 2" xfId="21813"/>
    <cellStyle name="40% - Accent6 4 3 2 3 2 2 3" xfId="21814"/>
    <cellStyle name="40% - Accent6 4 3 2 3 2 3" xfId="21815"/>
    <cellStyle name="40% - Accent6 4 3 2 3 2 3 2" xfId="21816"/>
    <cellStyle name="40% - Accent6 4 3 2 3 2 3 3" xfId="21817"/>
    <cellStyle name="40% - Accent6 4 3 2 3 2 4" xfId="21818"/>
    <cellStyle name="40% - Accent6 4 3 2 3 2 4 2" xfId="21819"/>
    <cellStyle name="40% - Accent6 4 3 2 3 2 5" xfId="21820"/>
    <cellStyle name="40% - Accent6 4 3 2 3 2 6" xfId="21821"/>
    <cellStyle name="40% - Accent6 4 3 2 3 3" xfId="21822"/>
    <cellStyle name="40% - Accent6 4 3 2 3 3 2" xfId="21823"/>
    <cellStyle name="40% - Accent6 4 3 2 3 3 2 2" xfId="21824"/>
    <cellStyle name="40% - Accent6 4 3 2 3 3 2 3" xfId="21825"/>
    <cellStyle name="40% - Accent6 4 3 2 3 3 3" xfId="21826"/>
    <cellStyle name="40% - Accent6 4 3 2 3 3 3 2" xfId="21827"/>
    <cellStyle name="40% - Accent6 4 3 2 3 3 3 3" xfId="21828"/>
    <cellStyle name="40% - Accent6 4 3 2 3 3 4" xfId="21829"/>
    <cellStyle name="40% - Accent6 4 3 2 3 3 4 2" xfId="21830"/>
    <cellStyle name="40% - Accent6 4 3 2 3 3 5" xfId="21831"/>
    <cellStyle name="40% - Accent6 4 3 2 3 3 6" xfId="21832"/>
    <cellStyle name="40% - Accent6 4 3 2 3 4" xfId="21833"/>
    <cellStyle name="40% - Accent6 4 3 2 3 4 2" xfId="21834"/>
    <cellStyle name="40% - Accent6 4 3 2 3 4 2 2" xfId="21835"/>
    <cellStyle name="40% - Accent6 4 3 2 3 4 2 3" xfId="21836"/>
    <cellStyle name="40% - Accent6 4 3 2 3 4 3" xfId="21837"/>
    <cellStyle name="40% - Accent6 4 3 2 3 4 3 2" xfId="21838"/>
    <cellStyle name="40% - Accent6 4 3 2 3 4 4" xfId="21839"/>
    <cellStyle name="40% - Accent6 4 3 2 3 4 5" xfId="21840"/>
    <cellStyle name="40% - Accent6 4 3 2 3 5" xfId="21841"/>
    <cellStyle name="40% - Accent6 4 3 2 3 5 2" xfId="21842"/>
    <cellStyle name="40% - Accent6 4 3 2 3 5 3" xfId="21843"/>
    <cellStyle name="40% - Accent6 4 3 2 3 6" xfId="21844"/>
    <cellStyle name="40% - Accent6 4 3 2 3 6 2" xfId="21845"/>
    <cellStyle name="40% - Accent6 4 3 2 3 6 3" xfId="21846"/>
    <cellStyle name="40% - Accent6 4 3 2 3 7" xfId="21847"/>
    <cellStyle name="40% - Accent6 4 3 2 3 7 2" xfId="21848"/>
    <cellStyle name="40% - Accent6 4 3 2 3 8" xfId="21849"/>
    <cellStyle name="40% - Accent6 4 3 2 3 9" xfId="21850"/>
    <cellStyle name="40% - Accent6 4 3 2 4" xfId="21851"/>
    <cellStyle name="40% - Accent6 4 3 2 4 2" xfId="21852"/>
    <cellStyle name="40% - Accent6 4 3 2 4 2 2" xfId="21853"/>
    <cellStyle name="40% - Accent6 4 3 2 4 2 2 2" xfId="21854"/>
    <cellStyle name="40% - Accent6 4 3 2 4 2 2 3" xfId="21855"/>
    <cellStyle name="40% - Accent6 4 3 2 4 2 3" xfId="21856"/>
    <cellStyle name="40% - Accent6 4 3 2 4 2 3 2" xfId="21857"/>
    <cellStyle name="40% - Accent6 4 3 2 4 2 3 3" xfId="21858"/>
    <cellStyle name="40% - Accent6 4 3 2 4 2 4" xfId="21859"/>
    <cellStyle name="40% - Accent6 4 3 2 4 2 4 2" xfId="21860"/>
    <cellStyle name="40% - Accent6 4 3 2 4 2 5" xfId="21861"/>
    <cellStyle name="40% - Accent6 4 3 2 4 2 6" xfId="21862"/>
    <cellStyle name="40% - Accent6 4 3 2 4 3" xfId="21863"/>
    <cellStyle name="40% - Accent6 4 3 2 4 3 2" xfId="21864"/>
    <cellStyle name="40% - Accent6 4 3 2 4 3 2 2" xfId="21865"/>
    <cellStyle name="40% - Accent6 4 3 2 4 3 2 3" xfId="21866"/>
    <cellStyle name="40% - Accent6 4 3 2 4 3 3" xfId="21867"/>
    <cellStyle name="40% - Accent6 4 3 2 4 3 3 2" xfId="21868"/>
    <cellStyle name="40% - Accent6 4 3 2 4 3 3 3" xfId="21869"/>
    <cellStyle name="40% - Accent6 4 3 2 4 3 4" xfId="21870"/>
    <cellStyle name="40% - Accent6 4 3 2 4 3 4 2" xfId="21871"/>
    <cellStyle name="40% - Accent6 4 3 2 4 3 5" xfId="21872"/>
    <cellStyle name="40% - Accent6 4 3 2 4 3 6" xfId="21873"/>
    <cellStyle name="40% - Accent6 4 3 2 4 4" xfId="21874"/>
    <cellStyle name="40% - Accent6 4 3 2 4 4 2" xfId="21875"/>
    <cellStyle name="40% - Accent6 4 3 2 4 4 2 2" xfId="21876"/>
    <cellStyle name="40% - Accent6 4 3 2 4 4 2 3" xfId="21877"/>
    <cellStyle name="40% - Accent6 4 3 2 4 4 3" xfId="21878"/>
    <cellStyle name="40% - Accent6 4 3 2 4 4 3 2" xfId="21879"/>
    <cellStyle name="40% - Accent6 4 3 2 4 4 4" xfId="21880"/>
    <cellStyle name="40% - Accent6 4 3 2 4 4 5" xfId="21881"/>
    <cellStyle name="40% - Accent6 4 3 2 4 5" xfId="21882"/>
    <cellStyle name="40% - Accent6 4 3 2 4 5 2" xfId="21883"/>
    <cellStyle name="40% - Accent6 4 3 2 4 5 3" xfId="21884"/>
    <cellStyle name="40% - Accent6 4 3 2 4 6" xfId="21885"/>
    <cellStyle name="40% - Accent6 4 3 2 4 6 2" xfId="21886"/>
    <cellStyle name="40% - Accent6 4 3 2 4 6 3" xfId="21887"/>
    <cellStyle name="40% - Accent6 4 3 2 4 7" xfId="21888"/>
    <cellStyle name="40% - Accent6 4 3 2 4 7 2" xfId="21889"/>
    <cellStyle name="40% - Accent6 4 3 2 4 8" xfId="21890"/>
    <cellStyle name="40% - Accent6 4 3 2 4 9" xfId="21891"/>
    <cellStyle name="40% - Accent6 4 3 2 5" xfId="21892"/>
    <cellStyle name="40% - Accent6 4 3 2 5 2" xfId="21893"/>
    <cellStyle name="40% - Accent6 4 3 2 5 2 2" xfId="21894"/>
    <cellStyle name="40% - Accent6 4 3 2 5 2 3" xfId="21895"/>
    <cellStyle name="40% - Accent6 4 3 2 5 3" xfId="21896"/>
    <cellStyle name="40% - Accent6 4 3 2 5 3 2" xfId="21897"/>
    <cellStyle name="40% - Accent6 4 3 2 5 3 3" xfId="21898"/>
    <cellStyle name="40% - Accent6 4 3 2 5 4" xfId="21899"/>
    <cellStyle name="40% - Accent6 4 3 2 5 4 2" xfId="21900"/>
    <cellStyle name="40% - Accent6 4 3 2 5 5" xfId="21901"/>
    <cellStyle name="40% - Accent6 4 3 2 5 6" xfId="21902"/>
    <cellStyle name="40% - Accent6 4 3 2 6" xfId="21903"/>
    <cellStyle name="40% - Accent6 4 3 2 6 2" xfId="21904"/>
    <cellStyle name="40% - Accent6 4 3 2 6 2 2" xfId="21905"/>
    <cellStyle name="40% - Accent6 4 3 2 6 2 3" xfId="21906"/>
    <cellStyle name="40% - Accent6 4 3 2 6 3" xfId="21907"/>
    <cellStyle name="40% - Accent6 4 3 2 6 3 2" xfId="21908"/>
    <cellStyle name="40% - Accent6 4 3 2 6 3 3" xfId="21909"/>
    <cellStyle name="40% - Accent6 4 3 2 6 4" xfId="21910"/>
    <cellStyle name="40% - Accent6 4 3 2 6 4 2" xfId="21911"/>
    <cellStyle name="40% - Accent6 4 3 2 6 5" xfId="21912"/>
    <cellStyle name="40% - Accent6 4 3 2 6 6" xfId="21913"/>
    <cellStyle name="40% - Accent6 4 3 2 7" xfId="21914"/>
    <cellStyle name="40% - Accent6 4 3 2 7 2" xfId="21915"/>
    <cellStyle name="40% - Accent6 4 3 2 7 2 2" xfId="21916"/>
    <cellStyle name="40% - Accent6 4 3 2 7 2 3" xfId="21917"/>
    <cellStyle name="40% - Accent6 4 3 2 7 3" xfId="21918"/>
    <cellStyle name="40% - Accent6 4 3 2 7 3 2" xfId="21919"/>
    <cellStyle name="40% - Accent6 4 3 2 7 4" xfId="21920"/>
    <cellStyle name="40% - Accent6 4 3 2 7 5" xfId="21921"/>
    <cellStyle name="40% - Accent6 4 3 2 8" xfId="21922"/>
    <cellStyle name="40% - Accent6 4 3 2 8 2" xfId="21923"/>
    <cellStyle name="40% - Accent6 4 3 2 8 3" xfId="21924"/>
    <cellStyle name="40% - Accent6 4 3 2 9" xfId="21925"/>
    <cellStyle name="40% - Accent6 4 3 2 9 2" xfId="21926"/>
    <cellStyle name="40% - Accent6 4 3 2 9 3" xfId="21927"/>
    <cellStyle name="40% - Accent6 4 3 3" xfId="21928"/>
    <cellStyle name="40% - Accent6 4 3 3 10" xfId="21929"/>
    <cellStyle name="40% - Accent6 4 3 3 2" xfId="21930"/>
    <cellStyle name="40% - Accent6 4 3 3 2 2" xfId="21931"/>
    <cellStyle name="40% - Accent6 4 3 3 2 2 2" xfId="21932"/>
    <cellStyle name="40% - Accent6 4 3 3 2 2 2 2" xfId="21933"/>
    <cellStyle name="40% - Accent6 4 3 3 2 2 2 3" xfId="21934"/>
    <cellStyle name="40% - Accent6 4 3 3 2 2 3" xfId="21935"/>
    <cellStyle name="40% - Accent6 4 3 3 2 2 3 2" xfId="21936"/>
    <cellStyle name="40% - Accent6 4 3 3 2 2 3 3" xfId="21937"/>
    <cellStyle name="40% - Accent6 4 3 3 2 2 4" xfId="21938"/>
    <cellStyle name="40% - Accent6 4 3 3 2 2 4 2" xfId="21939"/>
    <cellStyle name="40% - Accent6 4 3 3 2 2 5" xfId="21940"/>
    <cellStyle name="40% - Accent6 4 3 3 2 2 6" xfId="21941"/>
    <cellStyle name="40% - Accent6 4 3 3 2 3" xfId="21942"/>
    <cellStyle name="40% - Accent6 4 3 3 2 3 2" xfId="21943"/>
    <cellStyle name="40% - Accent6 4 3 3 2 3 2 2" xfId="21944"/>
    <cellStyle name="40% - Accent6 4 3 3 2 3 2 3" xfId="21945"/>
    <cellStyle name="40% - Accent6 4 3 3 2 3 3" xfId="21946"/>
    <cellStyle name="40% - Accent6 4 3 3 2 3 3 2" xfId="21947"/>
    <cellStyle name="40% - Accent6 4 3 3 2 3 3 3" xfId="21948"/>
    <cellStyle name="40% - Accent6 4 3 3 2 3 4" xfId="21949"/>
    <cellStyle name="40% - Accent6 4 3 3 2 3 4 2" xfId="21950"/>
    <cellStyle name="40% - Accent6 4 3 3 2 3 5" xfId="21951"/>
    <cellStyle name="40% - Accent6 4 3 3 2 3 6" xfId="21952"/>
    <cellStyle name="40% - Accent6 4 3 3 2 4" xfId="21953"/>
    <cellStyle name="40% - Accent6 4 3 3 2 4 2" xfId="21954"/>
    <cellStyle name="40% - Accent6 4 3 3 2 4 2 2" xfId="21955"/>
    <cellStyle name="40% - Accent6 4 3 3 2 4 2 3" xfId="21956"/>
    <cellStyle name="40% - Accent6 4 3 3 2 4 3" xfId="21957"/>
    <cellStyle name="40% - Accent6 4 3 3 2 4 3 2" xfId="21958"/>
    <cellStyle name="40% - Accent6 4 3 3 2 4 4" xfId="21959"/>
    <cellStyle name="40% - Accent6 4 3 3 2 4 5" xfId="21960"/>
    <cellStyle name="40% - Accent6 4 3 3 2 5" xfId="21961"/>
    <cellStyle name="40% - Accent6 4 3 3 2 5 2" xfId="21962"/>
    <cellStyle name="40% - Accent6 4 3 3 2 5 3" xfId="21963"/>
    <cellStyle name="40% - Accent6 4 3 3 2 6" xfId="21964"/>
    <cellStyle name="40% - Accent6 4 3 3 2 6 2" xfId="21965"/>
    <cellStyle name="40% - Accent6 4 3 3 2 6 3" xfId="21966"/>
    <cellStyle name="40% - Accent6 4 3 3 2 7" xfId="21967"/>
    <cellStyle name="40% - Accent6 4 3 3 2 7 2" xfId="21968"/>
    <cellStyle name="40% - Accent6 4 3 3 2 8" xfId="21969"/>
    <cellStyle name="40% - Accent6 4 3 3 2 9" xfId="21970"/>
    <cellStyle name="40% - Accent6 4 3 3 3" xfId="21971"/>
    <cellStyle name="40% - Accent6 4 3 3 3 2" xfId="21972"/>
    <cellStyle name="40% - Accent6 4 3 3 3 2 2" xfId="21973"/>
    <cellStyle name="40% - Accent6 4 3 3 3 2 3" xfId="21974"/>
    <cellStyle name="40% - Accent6 4 3 3 3 3" xfId="21975"/>
    <cellStyle name="40% - Accent6 4 3 3 3 3 2" xfId="21976"/>
    <cellStyle name="40% - Accent6 4 3 3 3 3 3" xfId="21977"/>
    <cellStyle name="40% - Accent6 4 3 3 3 4" xfId="21978"/>
    <cellStyle name="40% - Accent6 4 3 3 3 4 2" xfId="21979"/>
    <cellStyle name="40% - Accent6 4 3 3 3 5" xfId="21980"/>
    <cellStyle name="40% - Accent6 4 3 3 3 6" xfId="21981"/>
    <cellStyle name="40% - Accent6 4 3 3 4" xfId="21982"/>
    <cellStyle name="40% - Accent6 4 3 3 4 2" xfId="21983"/>
    <cellStyle name="40% - Accent6 4 3 3 4 2 2" xfId="21984"/>
    <cellStyle name="40% - Accent6 4 3 3 4 2 3" xfId="21985"/>
    <cellStyle name="40% - Accent6 4 3 3 4 3" xfId="21986"/>
    <cellStyle name="40% - Accent6 4 3 3 4 3 2" xfId="21987"/>
    <cellStyle name="40% - Accent6 4 3 3 4 3 3" xfId="21988"/>
    <cellStyle name="40% - Accent6 4 3 3 4 4" xfId="21989"/>
    <cellStyle name="40% - Accent6 4 3 3 4 4 2" xfId="21990"/>
    <cellStyle name="40% - Accent6 4 3 3 4 5" xfId="21991"/>
    <cellStyle name="40% - Accent6 4 3 3 4 6" xfId="21992"/>
    <cellStyle name="40% - Accent6 4 3 3 5" xfId="21993"/>
    <cellStyle name="40% - Accent6 4 3 3 5 2" xfId="21994"/>
    <cellStyle name="40% - Accent6 4 3 3 5 2 2" xfId="21995"/>
    <cellStyle name="40% - Accent6 4 3 3 5 2 3" xfId="21996"/>
    <cellStyle name="40% - Accent6 4 3 3 5 3" xfId="21997"/>
    <cellStyle name="40% - Accent6 4 3 3 5 3 2" xfId="21998"/>
    <cellStyle name="40% - Accent6 4 3 3 5 4" xfId="21999"/>
    <cellStyle name="40% - Accent6 4 3 3 5 5" xfId="22000"/>
    <cellStyle name="40% - Accent6 4 3 3 6" xfId="22001"/>
    <cellStyle name="40% - Accent6 4 3 3 6 2" xfId="22002"/>
    <cellStyle name="40% - Accent6 4 3 3 6 3" xfId="22003"/>
    <cellStyle name="40% - Accent6 4 3 3 7" xfId="22004"/>
    <cellStyle name="40% - Accent6 4 3 3 7 2" xfId="22005"/>
    <cellStyle name="40% - Accent6 4 3 3 7 3" xfId="22006"/>
    <cellStyle name="40% - Accent6 4 3 3 8" xfId="22007"/>
    <cellStyle name="40% - Accent6 4 3 3 8 2" xfId="22008"/>
    <cellStyle name="40% - Accent6 4 3 3 9" xfId="22009"/>
    <cellStyle name="40% - Accent6 4 3 4" xfId="22010"/>
    <cellStyle name="40% - Accent6 4 3 4 2" xfId="22011"/>
    <cellStyle name="40% - Accent6 4 3 4 2 2" xfId="22012"/>
    <cellStyle name="40% - Accent6 4 3 4 2 2 2" xfId="22013"/>
    <cellStyle name="40% - Accent6 4 3 4 2 2 3" xfId="22014"/>
    <cellStyle name="40% - Accent6 4 3 4 2 3" xfId="22015"/>
    <cellStyle name="40% - Accent6 4 3 4 2 3 2" xfId="22016"/>
    <cellStyle name="40% - Accent6 4 3 4 2 3 3" xfId="22017"/>
    <cellStyle name="40% - Accent6 4 3 4 2 4" xfId="22018"/>
    <cellStyle name="40% - Accent6 4 3 4 2 4 2" xfId="22019"/>
    <cellStyle name="40% - Accent6 4 3 4 2 5" xfId="22020"/>
    <cellStyle name="40% - Accent6 4 3 4 2 6" xfId="22021"/>
    <cellStyle name="40% - Accent6 4 3 4 3" xfId="22022"/>
    <cellStyle name="40% - Accent6 4 3 4 3 2" xfId="22023"/>
    <cellStyle name="40% - Accent6 4 3 4 3 2 2" xfId="22024"/>
    <cellStyle name="40% - Accent6 4 3 4 3 2 3" xfId="22025"/>
    <cellStyle name="40% - Accent6 4 3 4 3 3" xfId="22026"/>
    <cellStyle name="40% - Accent6 4 3 4 3 3 2" xfId="22027"/>
    <cellStyle name="40% - Accent6 4 3 4 3 3 3" xfId="22028"/>
    <cellStyle name="40% - Accent6 4 3 4 3 4" xfId="22029"/>
    <cellStyle name="40% - Accent6 4 3 4 3 4 2" xfId="22030"/>
    <cellStyle name="40% - Accent6 4 3 4 3 5" xfId="22031"/>
    <cellStyle name="40% - Accent6 4 3 4 3 6" xfId="22032"/>
    <cellStyle name="40% - Accent6 4 3 4 4" xfId="22033"/>
    <cellStyle name="40% - Accent6 4 3 4 4 2" xfId="22034"/>
    <cellStyle name="40% - Accent6 4 3 4 4 2 2" xfId="22035"/>
    <cellStyle name="40% - Accent6 4 3 4 4 2 3" xfId="22036"/>
    <cellStyle name="40% - Accent6 4 3 4 4 3" xfId="22037"/>
    <cellStyle name="40% - Accent6 4 3 4 4 3 2" xfId="22038"/>
    <cellStyle name="40% - Accent6 4 3 4 4 4" xfId="22039"/>
    <cellStyle name="40% - Accent6 4 3 4 4 5" xfId="22040"/>
    <cellStyle name="40% - Accent6 4 3 4 5" xfId="22041"/>
    <cellStyle name="40% - Accent6 4 3 4 5 2" xfId="22042"/>
    <cellStyle name="40% - Accent6 4 3 4 5 3" xfId="22043"/>
    <cellStyle name="40% - Accent6 4 3 4 6" xfId="22044"/>
    <cellStyle name="40% - Accent6 4 3 4 6 2" xfId="22045"/>
    <cellStyle name="40% - Accent6 4 3 4 6 3" xfId="22046"/>
    <cellStyle name="40% - Accent6 4 3 4 7" xfId="22047"/>
    <cellStyle name="40% - Accent6 4 3 4 7 2" xfId="22048"/>
    <cellStyle name="40% - Accent6 4 3 4 8" xfId="22049"/>
    <cellStyle name="40% - Accent6 4 3 4 9" xfId="22050"/>
    <cellStyle name="40% - Accent6 4 3 5" xfId="22051"/>
    <cellStyle name="40% - Accent6 4 3 5 2" xfId="22052"/>
    <cellStyle name="40% - Accent6 4 3 5 2 2" xfId="22053"/>
    <cellStyle name="40% - Accent6 4 3 5 2 2 2" xfId="22054"/>
    <cellStyle name="40% - Accent6 4 3 5 2 2 3" xfId="22055"/>
    <cellStyle name="40% - Accent6 4 3 5 2 3" xfId="22056"/>
    <cellStyle name="40% - Accent6 4 3 5 2 3 2" xfId="22057"/>
    <cellStyle name="40% - Accent6 4 3 5 2 3 3" xfId="22058"/>
    <cellStyle name="40% - Accent6 4 3 5 2 4" xfId="22059"/>
    <cellStyle name="40% - Accent6 4 3 5 2 4 2" xfId="22060"/>
    <cellStyle name="40% - Accent6 4 3 5 2 5" xfId="22061"/>
    <cellStyle name="40% - Accent6 4 3 5 2 6" xfId="22062"/>
    <cellStyle name="40% - Accent6 4 3 5 3" xfId="22063"/>
    <cellStyle name="40% - Accent6 4 3 5 3 2" xfId="22064"/>
    <cellStyle name="40% - Accent6 4 3 5 3 2 2" xfId="22065"/>
    <cellStyle name="40% - Accent6 4 3 5 3 2 3" xfId="22066"/>
    <cellStyle name="40% - Accent6 4 3 5 3 3" xfId="22067"/>
    <cellStyle name="40% - Accent6 4 3 5 3 3 2" xfId="22068"/>
    <cellStyle name="40% - Accent6 4 3 5 3 3 3" xfId="22069"/>
    <cellStyle name="40% - Accent6 4 3 5 3 4" xfId="22070"/>
    <cellStyle name="40% - Accent6 4 3 5 3 4 2" xfId="22071"/>
    <cellStyle name="40% - Accent6 4 3 5 3 5" xfId="22072"/>
    <cellStyle name="40% - Accent6 4 3 5 3 6" xfId="22073"/>
    <cellStyle name="40% - Accent6 4 3 5 4" xfId="22074"/>
    <cellStyle name="40% - Accent6 4 3 5 4 2" xfId="22075"/>
    <cellStyle name="40% - Accent6 4 3 5 4 2 2" xfId="22076"/>
    <cellStyle name="40% - Accent6 4 3 5 4 2 3" xfId="22077"/>
    <cellStyle name="40% - Accent6 4 3 5 4 3" xfId="22078"/>
    <cellStyle name="40% - Accent6 4 3 5 4 3 2" xfId="22079"/>
    <cellStyle name="40% - Accent6 4 3 5 4 4" xfId="22080"/>
    <cellStyle name="40% - Accent6 4 3 5 4 5" xfId="22081"/>
    <cellStyle name="40% - Accent6 4 3 5 5" xfId="22082"/>
    <cellStyle name="40% - Accent6 4 3 5 5 2" xfId="22083"/>
    <cellStyle name="40% - Accent6 4 3 5 5 3" xfId="22084"/>
    <cellStyle name="40% - Accent6 4 3 5 6" xfId="22085"/>
    <cellStyle name="40% - Accent6 4 3 5 6 2" xfId="22086"/>
    <cellStyle name="40% - Accent6 4 3 5 6 3" xfId="22087"/>
    <cellStyle name="40% - Accent6 4 3 5 7" xfId="22088"/>
    <cellStyle name="40% - Accent6 4 3 5 7 2" xfId="22089"/>
    <cellStyle name="40% - Accent6 4 3 5 8" xfId="22090"/>
    <cellStyle name="40% - Accent6 4 3 5 9" xfId="22091"/>
    <cellStyle name="40% - Accent6 4 3 6" xfId="22092"/>
    <cellStyle name="40% - Accent6 4 3 6 2" xfId="22093"/>
    <cellStyle name="40% - Accent6 4 3 6 2 2" xfId="22094"/>
    <cellStyle name="40% - Accent6 4 3 6 2 3" xfId="22095"/>
    <cellStyle name="40% - Accent6 4 3 6 3" xfId="22096"/>
    <cellStyle name="40% - Accent6 4 3 6 3 2" xfId="22097"/>
    <cellStyle name="40% - Accent6 4 3 6 3 3" xfId="22098"/>
    <cellStyle name="40% - Accent6 4 3 6 4" xfId="22099"/>
    <cellStyle name="40% - Accent6 4 3 6 4 2" xfId="22100"/>
    <cellStyle name="40% - Accent6 4 3 6 5" xfId="22101"/>
    <cellStyle name="40% - Accent6 4 3 6 6" xfId="22102"/>
    <cellStyle name="40% - Accent6 4 3 7" xfId="22103"/>
    <cellStyle name="40% - Accent6 4 3 7 2" xfId="22104"/>
    <cellStyle name="40% - Accent6 4 3 7 2 2" xfId="22105"/>
    <cellStyle name="40% - Accent6 4 3 7 2 3" xfId="22106"/>
    <cellStyle name="40% - Accent6 4 3 7 3" xfId="22107"/>
    <cellStyle name="40% - Accent6 4 3 7 3 2" xfId="22108"/>
    <cellStyle name="40% - Accent6 4 3 7 3 3" xfId="22109"/>
    <cellStyle name="40% - Accent6 4 3 7 4" xfId="22110"/>
    <cellStyle name="40% - Accent6 4 3 7 4 2" xfId="22111"/>
    <cellStyle name="40% - Accent6 4 3 7 5" xfId="22112"/>
    <cellStyle name="40% - Accent6 4 3 7 6" xfId="22113"/>
    <cellStyle name="40% - Accent6 4 3 8" xfId="22114"/>
    <cellStyle name="40% - Accent6 4 3 8 2" xfId="22115"/>
    <cellStyle name="40% - Accent6 4 3 8 2 2" xfId="22116"/>
    <cellStyle name="40% - Accent6 4 3 8 2 3" xfId="22117"/>
    <cellStyle name="40% - Accent6 4 3 8 3" xfId="22118"/>
    <cellStyle name="40% - Accent6 4 3 8 3 2" xfId="22119"/>
    <cellStyle name="40% - Accent6 4 3 8 4" xfId="22120"/>
    <cellStyle name="40% - Accent6 4 3 8 5" xfId="22121"/>
    <cellStyle name="40% - Accent6 4 3 9" xfId="22122"/>
    <cellStyle name="40% - Accent6 4 3 9 2" xfId="22123"/>
    <cellStyle name="40% - Accent6 4 3 9 3" xfId="22124"/>
    <cellStyle name="40% - Accent6 4 4" xfId="22125"/>
    <cellStyle name="40% - Accent6 4 4 10" xfId="22126"/>
    <cellStyle name="40% - Accent6 4 4 10 2" xfId="22127"/>
    <cellStyle name="40% - Accent6 4 4 11" xfId="22128"/>
    <cellStyle name="40% - Accent6 4 4 12" xfId="22129"/>
    <cellStyle name="40% - Accent6 4 4 2" xfId="22130"/>
    <cellStyle name="40% - Accent6 4 4 2 10" xfId="22131"/>
    <cellStyle name="40% - Accent6 4 4 2 2" xfId="22132"/>
    <cellStyle name="40% - Accent6 4 4 2 2 2" xfId="22133"/>
    <cellStyle name="40% - Accent6 4 4 2 2 2 2" xfId="22134"/>
    <cellStyle name="40% - Accent6 4 4 2 2 2 2 2" xfId="22135"/>
    <cellStyle name="40% - Accent6 4 4 2 2 2 2 3" xfId="22136"/>
    <cellStyle name="40% - Accent6 4 4 2 2 2 3" xfId="22137"/>
    <cellStyle name="40% - Accent6 4 4 2 2 2 3 2" xfId="22138"/>
    <cellStyle name="40% - Accent6 4 4 2 2 2 3 3" xfId="22139"/>
    <cellStyle name="40% - Accent6 4 4 2 2 2 4" xfId="22140"/>
    <cellStyle name="40% - Accent6 4 4 2 2 2 4 2" xfId="22141"/>
    <cellStyle name="40% - Accent6 4 4 2 2 2 5" xfId="22142"/>
    <cellStyle name="40% - Accent6 4 4 2 2 2 6" xfId="22143"/>
    <cellStyle name="40% - Accent6 4 4 2 2 3" xfId="22144"/>
    <cellStyle name="40% - Accent6 4 4 2 2 3 2" xfId="22145"/>
    <cellStyle name="40% - Accent6 4 4 2 2 3 2 2" xfId="22146"/>
    <cellStyle name="40% - Accent6 4 4 2 2 3 2 3" xfId="22147"/>
    <cellStyle name="40% - Accent6 4 4 2 2 3 3" xfId="22148"/>
    <cellStyle name="40% - Accent6 4 4 2 2 3 3 2" xfId="22149"/>
    <cellStyle name="40% - Accent6 4 4 2 2 3 3 3" xfId="22150"/>
    <cellStyle name="40% - Accent6 4 4 2 2 3 4" xfId="22151"/>
    <cellStyle name="40% - Accent6 4 4 2 2 3 4 2" xfId="22152"/>
    <cellStyle name="40% - Accent6 4 4 2 2 3 5" xfId="22153"/>
    <cellStyle name="40% - Accent6 4 4 2 2 3 6" xfId="22154"/>
    <cellStyle name="40% - Accent6 4 4 2 2 4" xfId="22155"/>
    <cellStyle name="40% - Accent6 4 4 2 2 4 2" xfId="22156"/>
    <cellStyle name="40% - Accent6 4 4 2 2 4 2 2" xfId="22157"/>
    <cellStyle name="40% - Accent6 4 4 2 2 4 2 3" xfId="22158"/>
    <cellStyle name="40% - Accent6 4 4 2 2 4 3" xfId="22159"/>
    <cellStyle name="40% - Accent6 4 4 2 2 4 3 2" xfId="22160"/>
    <cellStyle name="40% - Accent6 4 4 2 2 4 4" xfId="22161"/>
    <cellStyle name="40% - Accent6 4 4 2 2 4 5" xfId="22162"/>
    <cellStyle name="40% - Accent6 4 4 2 2 5" xfId="22163"/>
    <cellStyle name="40% - Accent6 4 4 2 2 5 2" xfId="22164"/>
    <cellStyle name="40% - Accent6 4 4 2 2 5 3" xfId="22165"/>
    <cellStyle name="40% - Accent6 4 4 2 2 6" xfId="22166"/>
    <cellStyle name="40% - Accent6 4 4 2 2 6 2" xfId="22167"/>
    <cellStyle name="40% - Accent6 4 4 2 2 6 3" xfId="22168"/>
    <cellStyle name="40% - Accent6 4 4 2 2 7" xfId="22169"/>
    <cellStyle name="40% - Accent6 4 4 2 2 7 2" xfId="22170"/>
    <cellStyle name="40% - Accent6 4 4 2 2 8" xfId="22171"/>
    <cellStyle name="40% - Accent6 4 4 2 2 9" xfId="22172"/>
    <cellStyle name="40% - Accent6 4 4 2 3" xfId="22173"/>
    <cellStyle name="40% - Accent6 4 4 2 3 2" xfId="22174"/>
    <cellStyle name="40% - Accent6 4 4 2 3 2 2" xfId="22175"/>
    <cellStyle name="40% - Accent6 4 4 2 3 2 3" xfId="22176"/>
    <cellStyle name="40% - Accent6 4 4 2 3 3" xfId="22177"/>
    <cellStyle name="40% - Accent6 4 4 2 3 3 2" xfId="22178"/>
    <cellStyle name="40% - Accent6 4 4 2 3 3 3" xfId="22179"/>
    <cellStyle name="40% - Accent6 4 4 2 3 4" xfId="22180"/>
    <cellStyle name="40% - Accent6 4 4 2 3 4 2" xfId="22181"/>
    <cellStyle name="40% - Accent6 4 4 2 3 5" xfId="22182"/>
    <cellStyle name="40% - Accent6 4 4 2 3 6" xfId="22183"/>
    <cellStyle name="40% - Accent6 4 4 2 4" xfId="22184"/>
    <cellStyle name="40% - Accent6 4 4 2 4 2" xfId="22185"/>
    <cellStyle name="40% - Accent6 4 4 2 4 2 2" xfId="22186"/>
    <cellStyle name="40% - Accent6 4 4 2 4 2 3" xfId="22187"/>
    <cellStyle name="40% - Accent6 4 4 2 4 3" xfId="22188"/>
    <cellStyle name="40% - Accent6 4 4 2 4 3 2" xfId="22189"/>
    <cellStyle name="40% - Accent6 4 4 2 4 3 3" xfId="22190"/>
    <cellStyle name="40% - Accent6 4 4 2 4 4" xfId="22191"/>
    <cellStyle name="40% - Accent6 4 4 2 4 4 2" xfId="22192"/>
    <cellStyle name="40% - Accent6 4 4 2 4 5" xfId="22193"/>
    <cellStyle name="40% - Accent6 4 4 2 4 6" xfId="22194"/>
    <cellStyle name="40% - Accent6 4 4 2 5" xfId="22195"/>
    <cellStyle name="40% - Accent6 4 4 2 5 2" xfId="22196"/>
    <cellStyle name="40% - Accent6 4 4 2 5 2 2" xfId="22197"/>
    <cellStyle name="40% - Accent6 4 4 2 5 2 3" xfId="22198"/>
    <cellStyle name="40% - Accent6 4 4 2 5 3" xfId="22199"/>
    <cellStyle name="40% - Accent6 4 4 2 5 3 2" xfId="22200"/>
    <cellStyle name="40% - Accent6 4 4 2 5 4" xfId="22201"/>
    <cellStyle name="40% - Accent6 4 4 2 5 5" xfId="22202"/>
    <cellStyle name="40% - Accent6 4 4 2 6" xfId="22203"/>
    <cellStyle name="40% - Accent6 4 4 2 6 2" xfId="22204"/>
    <cellStyle name="40% - Accent6 4 4 2 6 3" xfId="22205"/>
    <cellStyle name="40% - Accent6 4 4 2 7" xfId="22206"/>
    <cellStyle name="40% - Accent6 4 4 2 7 2" xfId="22207"/>
    <cellStyle name="40% - Accent6 4 4 2 7 3" xfId="22208"/>
    <cellStyle name="40% - Accent6 4 4 2 8" xfId="22209"/>
    <cellStyle name="40% - Accent6 4 4 2 8 2" xfId="22210"/>
    <cellStyle name="40% - Accent6 4 4 2 9" xfId="22211"/>
    <cellStyle name="40% - Accent6 4 4 3" xfId="22212"/>
    <cellStyle name="40% - Accent6 4 4 3 2" xfId="22213"/>
    <cellStyle name="40% - Accent6 4 4 3 2 2" xfId="22214"/>
    <cellStyle name="40% - Accent6 4 4 3 2 2 2" xfId="22215"/>
    <cellStyle name="40% - Accent6 4 4 3 2 2 3" xfId="22216"/>
    <cellStyle name="40% - Accent6 4 4 3 2 3" xfId="22217"/>
    <cellStyle name="40% - Accent6 4 4 3 2 3 2" xfId="22218"/>
    <cellStyle name="40% - Accent6 4 4 3 2 3 3" xfId="22219"/>
    <cellStyle name="40% - Accent6 4 4 3 2 4" xfId="22220"/>
    <cellStyle name="40% - Accent6 4 4 3 2 4 2" xfId="22221"/>
    <cellStyle name="40% - Accent6 4 4 3 2 5" xfId="22222"/>
    <cellStyle name="40% - Accent6 4 4 3 2 6" xfId="22223"/>
    <cellStyle name="40% - Accent6 4 4 3 3" xfId="22224"/>
    <cellStyle name="40% - Accent6 4 4 3 3 2" xfId="22225"/>
    <cellStyle name="40% - Accent6 4 4 3 3 2 2" xfId="22226"/>
    <cellStyle name="40% - Accent6 4 4 3 3 2 3" xfId="22227"/>
    <cellStyle name="40% - Accent6 4 4 3 3 3" xfId="22228"/>
    <cellStyle name="40% - Accent6 4 4 3 3 3 2" xfId="22229"/>
    <cellStyle name="40% - Accent6 4 4 3 3 3 3" xfId="22230"/>
    <cellStyle name="40% - Accent6 4 4 3 3 4" xfId="22231"/>
    <cellStyle name="40% - Accent6 4 4 3 3 4 2" xfId="22232"/>
    <cellStyle name="40% - Accent6 4 4 3 3 5" xfId="22233"/>
    <cellStyle name="40% - Accent6 4 4 3 3 6" xfId="22234"/>
    <cellStyle name="40% - Accent6 4 4 3 4" xfId="22235"/>
    <cellStyle name="40% - Accent6 4 4 3 4 2" xfId="22236"/>
    <cellStyle name="40% - Accent6 4 4 3 4 2 2" xfId="22237"/>
    <cellStyle name="40% - Accent6 4 4 3 4 2 3" xfId="22238"/>
    <cellStyle name="40% - Accent6 4 4 3 4 3" xfId="22239"/>
    <cellStyle name="40% - Accent6 4 4 3 4 3 2" xfId="22240"/>
    <cellStyle name="40% - Accent6 4 4 3 4 4" xfId="22241"/>
    <cellStyle name="40% - Accent6 4 4 3 4 5" xfId="22242"/>
    <cellStyle name="40% - Accent6 4 4 3 5" xfId="22243"/>
    <cellStyle name="40% - Accent6 4 4 3 5 2" xfId="22244"/>
    <cellStyle name="40% - Accent6 4 4 3 5 3" xfId="22245"/>
    <cellStyle name="40% - Accent6 4 4 3 6" xfId="22246"/>
    <cellStyle name="40% - Accent6 4 4 3 6 2" xfId="22247"/>
    <cellStyle name="40% - Accent6 4 4 3 6 3" xfId="22248"/>
    <cellStyle name="40% - Accent6 4 4 3 7" xfId="22249"/>
    <cellStyle name="40% - Accent6 4 4 3 7 2" xfId="22250"/>
    <cellStyle name="40% - Accent6 4 4 3 8" xfId="22251"/>
    <cellStyle name="40% - Accent6 4 4 3 9" xfId="22252"/>
    <cellStyle name="40% - Accent6 4 4 4" xfId="22253"/>
    <cellStyle name="40% - Accent6 4 4 4 2" xfId="22254"/>
    <cellStyle name="40% - Accent6 4 4 4 2 2" xfId="22255"/>
    <cellStyle name="40% - Accent6 4 4 4 2 2 2" xfId="22256"/>
    <cellStyle name="40% - Accent6 4 4 4 2 2 3" xfId="22257"/>
    <cellStyle name="40% - Accent6 4 4 4 2 3" xfId="22258"/>
    <cellStyle name="40% - Accent6 4 4 4 2 3 2" xfId="22259"/>
    <cellStyle name="40% - Accent6 4 4 4 2 3 3" xfId="22260"/>
    <cellStyle name="40% - Accent6 4 4 4 2 4" xfId="22261"/>
    <cellStyle name="40% - Accent6 4 4 4 2 4 2" xfId="22262"/>
    <cellStyle name="40% - Accent6 4 4 4 2 5" xfId="22263"/>
    <cellStyle name="40% - Accent6 4 4 4 2 6" xfId="22264"/>
    <cellStyle name="40% - Accent6 4 4 4 3" xfId="22265"/>
    <cellStyle name="40% - Accent6 4 4 4 3 2" xfId="22266"/>
    <cellStyle name="40% - Accent6 4 4 4 3 2 2" xfId="22267"/>
    <cellStyle name="40% - Accent6 4 4 4 3 2 3" xfId="22268"/>
    <cellStyle name="40% - Accent6 4 4 4 3 3" xfId="22269"/>
    <cellStyle name="40% - Accent6 4 4 4 3 3 2" xfId="22270"/>
    <cellStyle name="40% - Accent6 4 4 4 3 3 3" xfId="22271"/>
    <cellStyle name="40% - Accent6 4 4 4 3 4" xfId="22272"/>
    <cellStyle name="40% - Accent6 4 4 4 3 4 2" xfId="22273"/>
    <cellStyle name="40% - Accent6 4 4 4 3 5" xfId="22274"/>
    <cellStyle name="40% - Accent6 4 4 4 3 6" xfId="22275"/>
    <cellStyle name="40% - Accent6 4 4 4 4" xfId="22276"/>
    <cellStyle name="40% - Accent6 4 4 4 4 2" xfId="22277"/>
    <cellStyle name="40% - Accent6 4 4 4 4 2 2" xfId="22278"/>
    <cellStyle name="40% - Accent6 4 4 4 4 2 3" xfId="22279"/>
    <cellStyle name="40% - Accent6 4 4 4 4 3" xfId="22280"/>
    <cellStyle name="40% - Accent6 4 4 4 4 3 2" xfId="22281"/>
    <cellStyle name="40% - Accent6 4 4 4 4 4" xfId="22282"/>
    <cellStyle name="40% - Accent6 4 4 4 4 5" xfId="22283"/>
    <cellStyle name="40% - Accent6 4 4 4 5" xfId="22284"/>
    <cellStyle name="40% - Accent6 4 4 4 5 2" xfId="22285"/>
    <cellStyle name="40% - Accent6 4 4 4 5 3" xfId="22286"/>
    <cellStyle name="40% - Accent6 4 4 4 6" xfId="22287"/>
    <cellStyle name="40% - Accent6 4 4 4 6 2" xfId="22288"/>
    <cellStyle name="40% - Accent6 4 4 4 6 3" xfId="22289"/>
    <cellStyle name="40% - Accent6 4 4 4 7" xfId="22290"/>
    <cellStyle name="40% - Accent6 4 4 4 7 2" xfId="22291"/>
    <cellStyle name="40% - Accent6 4 4 4 8" xfId="22292"/>
    <cellStyle name="40% - Accent6 4 4 4 9" xfId="22293"/>
    <cellStyle name="40% - Accent6 4 4 5" xfId="22294"/>
    <cellStyle name="40% - Accent6 4 4 5 2" xfId="22295"/>
    <cellStyle name="40% - Accent6 4 4 5 2 2" xfId="22296"/>
    <cellStyle name="40% - Accent6 4 4 5 2 3" xfId="22297"/>
    <cellStyle name="40% - Accent6 4 4 5 3" xfId="22298"/>
    <cellStyle name="40% - Accent6 4 4 5 3 2" xfId="22299"/>
    <cellStyle name="40% - Accent6 4 4 5 3 3" xfId="22300"/>
    <cellStyle name="40% - Accent6 4 4 5 4" xfId="22301"/>
    <cellStyle name="40% - Accent6 4 4 5 4 2" xfId="22302"/>
    <cellStyle name="40% - Accent6 4 4 5 5" xfId="22303"/>
    <cellStyle name="40% - Accent6 4 4 5 6" xfId="22304"/>
    <cellStyle name="40% - Accent6 4 4 6" xfId="22305"/>
    <cellStyle name="40% - Accent6 4 4 6 2" xfId="22306"/>
    <cellStyle name="40% - Accent6 4 4 6 2 2" xfId="22307"/>
    <cellStyle name="40% - Accent6 4 4 6 2 3" xfId="22308"/>
    <cellStyle name="40% - Accent6 4 4 6 3" xfId="22309"/>
    <cellStyle name="40% - Accent6 4 4 6 3 2" xfId="22310"/>
    <cellStyle name="40% - Accent6 4 4 6 3 3" xfId="22311"/>
    <cellStyle name="40% - Accent6 4 4 6 4" xfId="22312"/>
    <cellStyle name="40% - Accent6 4 4 6 4 2" xfId="22313"/>
    <cellStyle name="40% - Accent6 4 4 6 5" xfId="22314"/>
    <cellStyle name="40% - Accent6 4 4 6 6" xfId="22315"/>
    <cellStyle name="40% - Accent6 4 4 7" xfId="22316"/>
    <cellStyle name="40% - Accent6 4 4 7 2" xfId="22317"/>
    <cellStyle name="40% - Accent6 4 4 7 2 2" xfId="22318"/>
    <cellStyle name="40% - Accent6 4 4 7 2 3" xfId="22319"/>
    <cellStyle name="40% - Accent6 4 4 7 3" xfId="22320"/>
    <cellStyle name="40% - Accent6 4 4 7 3 2" xfId="22321"/>
    <cellStyle name="40% - Accent6 4 4 7 4" xfId="22322"/>
    <cellStyle name="40% - Accent6 4 4 7 5" xfId="22323"/>
    <cellStyle name="40% - Accent6 4 4 8" xfId="22324"/>
    <cellStyle name="40% - Accent6 4 4 8 2" xfId="22325"/>
    <cellStyle name="40% - Accent6 4 4 8 3" xfId="22326"/>
    <cellStyle name="40% - Accent6 4 4 9" xfId="22327"/>
    <cellStyle name="40% - Accent6 4 4 9 2" xfId="22328"/>
    <cellStyle name="40% - Accent6 4 4 9 3" xfId="22329"/>
    <cellStyle name="40% - Accent6 4 5" xfId="22330"/>
    <cellStyle name="40% - Accent6 4 5 10" xfId="22331"/>
    <cellStyle name="40% - Accent6 4 5 2" xfId="22332"/>
    <cellStyle name="40% - Accent6 4 5 2 2" xfId="22333"/>
    <cellStyle name="40% - Accent6 4 5 2 2 2" xfId="22334"/>
    <cellStyle name="40% - Accent6 4 5 2 2 2 2" xfId="22335"/>
    <cellStyle name="40% - Accent6 4 5 2 2 2 3" xfId="22336"/>
    <cellStyle name="40% - Accent6 4 5 2 2 3" xfId="22337"/>
    <cellStyle name="40% - Accent6 4 5 2 2 3 2" xfId="22338"/>
    <cellStyle name="40% - Accent6 4 5 2 2 3 3" xfId="22339"/>
    <cellStyle name="40% - Accent6 4 5 2 2 4" xfId="22340"/>
    <cellStyle name="40% - Accent6 4 5 2 2 4 2" xfId="22341"/>
    <cellStyle name="40% - Accent6 4 5 2 2 5" xfId="22342"/>
    <cellStyle name="40% - Accent6 4 5 2 2 6" xfId="22343"/>
    <cellStyle name="40% - Accent6 4 5 2 3" xfId="22344"/>
    <cellStyle name="40% - Accent6 4 5 2 3 2" xfId="22345"/>
    <cellStyle name="40% - Accent6 4 5 2 3 2 2" xfId="22346"/>
    <cellStyle name="40% - Accent6 4 5 2 3 2 3" xfId="22347"/>
    <cellStyle name="40% - Accent6 4 5 2 3 3" xfId="22348"/>
    <cellStyle name="40% - Accent6 4 5 2 3 3 2" xfId="22349"/>
    <cellStyle name="40% - Accent6 4 5 2 3 3 3" xfId="22350"/>
    <cellStyle name="40% - Accent6 4 5 2 3 4" xfId="22351"/>
    <cellStyle name="40% - Accent6 4 5 2 3 4 2" xfId="22352"/>
    <cellStyle name="40% - Accent6 4 5 2 3 5" xfId="22353"/>
    <cellStyle name="40% - Accent6 4 5 2 3 6" xfId="22354"/>
    <cellStyle name="40% - Accent6 4 5 2 4" xfId="22355"/>
    <cellStyle name="40% - Accent6 4 5 2 4 2" xfId="22356"/>
    <cellStyle name="40% - Accent6 4 5 2 4 2 2" xfId="22357"/>
    <cellStyle name="40% - Accent6 4 5 2 4 2 3" xfId="22358"/>
    <cellStyle name="40% - Accent6 4 5 2 4 3" xfId="22359"/>
    <cellStyle name="40% - Accent6 4 5 2 4 3 2" xfId="22360"/>
    <cellStyle name="40% - Accent6 4 5 2 4 4" xfId="22361"/>
    <cellStyle name="40% - Accent6 4 5 2 4 5" xfId="22362"/>
    <cellStyle name="40% - Accent6 4 5 2 5" xfId="22363"/>
    <cellStyle name="40% - Accent6 4 5 2 5 2" xfId="22364"/>
    <cellStyle name="40% - Accent6 4 5 2 5 3" xfId="22365"/>
    <cellStyle name="40% - Accent6 4 5 2 6" xfId="22366"/>
    <cellStyle name="40% - Accent6 4 5 2 6 2" xfId="22367"/>
    <cellStyle name="40% - Accent6 4 5 2 6 3" xfId="22368"/>
    <cellStyle name="40% - Accent6 4 5 2 7" xfId="22369"/>
    <cellStyle name="40% - Accent6 4 5 2 7 2" xfId="22370"/>
    <cellStyle name="40% - Accent6 4 5 2 8" xfId="22371"/>
    <cellStyle name="40% - Accent6 4 5 2 9" xfId="22372"/>
    <cellStyle name="40% - Accent6 4 5 3" xfId="22373"/>
    <cellStyle name="40% - Accent6 4 5 3 2" xfId="22374"/>
    <cellStyle name="40% - Accent6 4 5 3 2 2" xfId="22375"/>
    <cellStyle name="40% - Accent6 4 5 3 2 3" xfId="22376"/>
    <cellStyle name="40% - Accent6 4 5 3 3" xfId="22377"/>
    <cellStyle name="40% - Accent6 4 5 3 3 2" xfId="22378"/>
    <cellStyle name="40% - Accent6 4 5 3 3 3" xfId="22379"/>
    <cellStyle name="40% - Accent6 4 5 3 4" xfId="22380"/>
    <cellStyle name="40% - Accent6 4 5 3 4 2" xfId="22381"/>
    <cellStyle name="40% - Accent6 4 5 3 5" xfId="22382"/>
    <cellStyle name="40% - Accent6 4 5 3 6" xfId="22383"/>
    <cellStyle name="40% - Accent6 4 5 4" xfId="22384"/>
    <cellStyle name="40% - Accent6 4 5 4 2" xfId="22385"/>
    <cellStyle name="40% - Accent6 4 5 4 2 2" xfId="22386"/>
    <cellStyle name="40% - Accent6 4 5 4 2 3" xfId="22387"/>
    <cellStyle name="40% - Accent6 4 5 4 3" xfId="22388"/>
    <cellStyle name="40% - Accent6 4 5 4 3 2" xfId="22389"/>
    <cellStyle name="40% - Accent6 4 5 4 3 3" xfId="22390"/>
    <cellStyle name="40% - Accent6 4 5 4 4" xfId="22391"/>
    <cellStyle name="40% - Accent6 4 5 4 4 2" xfId="22392"/>
    <cellStyle name="40% - Accent6 4 5 4 5" xfId="22393"/>
    <cellStyle name="40% - Accent6 4 5 4 6" xfId="22394"/>
    <cellStyle name="40% - Accent6 4 5 5" xfId="22395"/>
    <cellStyle name="40% - Accent6 4 5 5 2" xfId="22396"/>
    <cellStyle name="40% - Accent6 4 5 5 2 2" xfId="22397"/>
    <cellStyle name="40% - Accent6 4 5 5 2 3" xfId="22398"/>
    <cellStyle name="40% - Accent6 4 5 5 3" xfId="22399"/>
    <cellStyle name="40% - Accent6 4 5 5 3 2" xfId="22400"/>
    <cellStyle name="40% - Accent6 4 5 5 4" xfId="22401"/>
    <cellStyle name="40% - Accent6 4 5 5 5" xfId="22402"/>
    <cellStyle name="40% - Accent6 4 5 6" xfId="22403"/>
    <cellStyle name="40% - Accent6 4 5 6 2" xfId="22404"/>
    <cellStyle name="40% - Accent6 4 5 6 3" xfId="22405"/>
    <cellStyle name="40% - Accent6 4 5 7" xfId="22406"/>
    <cellStyle name="40% - Accent6 4 5 7 2" xfId="22407"/>
    <cellStyle name="40% - Accent6 4 5 7 3" xfId="22408"/>
    <cellStyle name="40% - Accent6 4 5 8" xfId="22409"/>
    <cellStyle name="40% - Accent6 4 5 8 2" xfId="22410"/>
    <cellStyle name="40% - Accent6 4 5 9" xfId="22411"/>
    <cellStyle name="40% - Accent6 4 6" xfId="22412"/>
    <cellStyle name="40% - Accent6 4 6 2" xfId="22413"/>
    <cellStyle name="40% - Accent6 4 6 2 2" xfId="22414"/>
    <cellStyle name="40% - Accent6 4 6 2 2 2" xfId="22415"/>
    <cellStyle name="40% - Accent6 4 6 2 2 3" xfId="22416"/>
    <cellStyle name="40% - Accent6 4 6 2 3" xfId="22417"/>
    <cellStyle name="40% - Accent6 4 6 2 3 2" xfId="22418"/>
    <cellStyle name="40% - Accent6 4 6 2 3 3" xfId="22419"/>
    <cellStyle name="40% - Accent6 4 6 2 4" xfId="22420"/>
    <cellStyle name="40% - Accent6 4 6 2 4 2" xfId="22421"/>
    <cellStyle name="40% - Accent6 4 6 2 5" xfId="22422"/>
    <cellStyle name="40% - Accent6 4 6 2 6" xfId="22423"/>
    <cellStyle name="40% - Accent6 4 6 3" xfId="22424"/>
    <cellStyle name="40% - Accent6 4 6 3 2" xfId="22425"/>
    <cellStyle name="40% - Accent6 4 6 3 2 2" xfId="22426"/>
    <cellStyle name="40% - Accent6 4 6 3 2 3" xfId="22427"/>
    <cellStyle name="40% - Accent6 4 6 3 3" xfId="22428"/>
    <cellStyle name="40% - Accent6 4 6 3 3 2" xfId="22429"/>
    <cellStyle name="40% - Accent6 4 6 3 3 3" xfId="22430"/>
    <cellStyle name="40% - Accent6 4 6 3 4" xfId="22431"/>
    <cellStyle name="40% - Accent6 4 6 3 4 2" xfId="22432"/>
    <cellStyle name="40% - Accent6 4 6 3 5" xfId="22433"/>
    <cellStyle name="40% - Accent6 4 6 3 6" xfId="22434"/>
    <cellStyle name="40% - Accent6 4 6 4" xfId="22435"/>
    <cellStyle name="40% - Accent6 4 6 4 2" xfId="22436"/>
    <cellStyle name="40% - Accent6 4 6 4 2 2" xfId="22437"/>
    <cellStyle name="40% - Accent6 4 6 4 2 3" xfId="22438"/>
    <cellStyle name="40% - Accent6 4 6 4 3" xfId="22439"/>
    <cellStyle name="40% - Accent6 4 6 4 3 2" xfId="22440"/>
    <cellStyle name="40% - Accent6 4 6 4 4" xfId="22441"/>
    <cellStyle name="40% - Accent6 4 6 4 5" xfId="22442"/>
    <cellStyle name="40% - Accent6 4 6 5" xfId="22443"/>
    <cellStyle name="40% - Accent6 4 6 5 2" xfId="22444"/>
    <cellStyle name="40% - Accent6 4 6 5 3" xfId="22445"/>
    <cellStyle name="40% - Accent6 4 6 6" xfId="22446"/>
    <cellStyle name="40% - Accent6 4 6 6 2" xfId="22447"/>
    <cellStyle name="40% - Accent6 4 6 6 3" xfId="22448"/>
    <cellStyle name="40% - Accent6 4 6 7" xfId="22449"/>
    <cellStyle name="40% - Accent6 4 6 7 2" xfId="22450"/>
    <cellStyle name="40% - Accent6 4 6 8" xfId="22451"/>
    <cellStyle name="40% - Accent6 4 6 9" xfId="22452"/>
    <cellStyle name="40% - Accent6 4 7" xfId="22453"/>
    <cellStyle name="40% - Accent6 4 7 2" xfId="22454"/>
    <cellStyle name="40% - Accent6 4 7 2 2" xfId="22455"/>
    <cellStyle name="40% - Accent6 4 7 2 2 2" xfId="22456"/>
    <cellStyle name="40% - Accent6 4 7 2 2 3" xfId="22457"/>
    <cellStyle name="40% - Accent6 4 7 2 3" xfId="22458"/>
    <cellStyle name="40% - Accent6 4 7 2 3 2" xfId="22459"/>
    <cellStyle name="40% - Accent6 4 7 2 3 3" xfId="22460"/>
    <cellStyle name="40% - Accent6 4 7 2 4" xfId="22461"/>
    <cellStyle name="40% - Accent6 4 7 2 4 2" xfId="22462"/>
    <cellStyle name="40% - Accent6 4 7 2 5" xfId="22463"/>
    <cellStyle name="40% - Accent6 4 7 2 6" xfId="22464"/>
    <cellStyle name="40% - Accent6 4 7 3" xfId="22465"/>
    <cellStyle name="40% - Accent6 4 7 3 2" xfId="22466"/>
    <cellStyle name="40% - Accent6 4 7 3 2 2" xfId="22467"/>
    <cellStyle name="40% - Accent6 4 7 3 2 3" xfId="22468"/>
    <cellStyle name="40% - Accent6 4 7 3 3" xfId="22469"/>
    <cellStyle name="40% - Accent6 4 7 3 3 2" xfId="22470"/>
    <cellStyle name="40% - Accent6 4 7 3 3 3" xfId="22471"/>
    <cellStyle name="40% - Accent6 4 7 3 4" xfId="22472"/>
    <cellStyle name="40% - Accent6 4 7 3 4 2" xfId="22473"/>
    <cellStyle name="40% - Accent6 4 7 3 5" xfId="22474"/>
    <cellStyle name="40% - Accent6 4 7 3 6" xfId="22475"/>
    <cellStyle name="40% - Accent6 4 7 4" xfId="22476"/>
    <cellStyle name="40% - Accent6 4 7 4 2" xfId="22477"/>
    <cellStyle name="40% - Accent6 4 7 4 2 2" xfId="22478"/>
    <cellStyle name="40% - Accent6 4 7 4 2 3" xfId="22479"/>
    <cellStyle name="40% - Accent6 4 7 4 3" xfId="22480"/>
    <cellStyle name="40% - Accent6 4 7 4 3 2" xfId="22481"/>
    <cellStyle name="40% - Accent6 4 7 4 4" xfId="22482"/>
    <cellStyle name="40% - Accent6 4 7 4 5" xfId="22483"/>
    <cellStyle name="40% - Accent6 4 7 5" xfId="22484"/>
    <cellStyle name="40% - Accent6 4 7 5 2" xfId="22485"/>
    <cellStyle name="40% - Accent6 4 7 5 3" xfId="22486"/>
    <cellStyle name="40% - Accent6 4 7 6" xfId="22487"/>
    <cellStyle name="40% - Accent6 4 7 6 2" xfId="22488"/>
    <cellStyle name="40% - Accent6 4 7 6 3" xfId="22489"/>
    <cellStyle name="40% - Accent6 4 7 7" xfId="22490"/>
    <cellStyle name="40% - Accent6 4 7 7 2" xfId="22491"/>
    <cellStyle name="40% - Accent6 4 7 8" xfId="22492"/>
    <cellStyle name="40% - Accent6 4 7 9" xfId="22493"/>
    <cellStyle name="40% - Accent6 4 8" xfId="22494"/>
    <cellStyle name="40% - Accent6 4 8 2" xfId="22495"/>
    <cellStyle name="40% - Accent6 4 8 2 2" xfId="22496"/>
    <cellStyle name="40% - Accent6 4 8 2 3" xfId="22497"/>
    <cellStyle name="40% - Accent6 4 8 3" xfId="22498"/>
    <cellStyle name="40% - Accent6 4 8 3 2" xfId="22499"/>
    <cellStyle name="40% - Accent6 4 8 3 3" xfId="22500"/>
    <cellStyle name="40% - Accent6 4 8 4" xfId="22501"/>
    <cellStyle name="40% - Accent6 4 8 4 2" xfId="22502"/>
    <cellStyle name="40% - Accent6 4 8 5" xfId="22503"/>
    <cellStyle name="40% - Accent6 4 8 6" xfId="22504"/>
    <cellStyle name="40% - Accent6 4 9" xfId="22505"/>
    <cellStyle name="40% - Accent6 4 9 2" xfId="22506"/>
    <cellStyle name="40% - Accent6 4 9 2 2" xfId="22507"/>
    <cellStyle name="40% - Accent6 4 9 2 3" xfId="22508"/>
    <cellStyle name="40% - Accent6 4 9 3" xfId="22509"/>
    <cellStyle name="40% - Accent6 4 9 3 2" xfId="22510"/>
    <cellStyle name="40% - Accent6 4 9 3 3" xfId="22511"/>
    <cellStyle name="40% - Accent6 4 9 4" xfId="22512"/>
    <cellStyle name="40% - Accent6 4 9 4 2" xfId="22513"/>
    <cellStyle name="40% - Accent6 4 9 5" xfId="22514"/>
    <cellStyle name="40% - Accent6 4 9 6" xfId="22515"/>
    <cellStyle name="40% - Accent6 5" xfId="22516"/>
    <cellStyle name="40% - Accent6 5 2" xfId="22517"/>
    <cellStyle name="40% - Accent6 5 2 2" xfId="22518"/>
    <cellStyle name="40% - Accent6 5 2 2 2" xfId="22519"/>
    <cellStyle name="40% - Accent6 5 2 2 2 2" xfId="22520"/>
    <cellStyle name="40% - Accent6 5 2 2 3" xfId="22521"/>
    <cellStyle name="40% - Accent6 5 2 3" xfId="22522"/>
    <cellStyle name="40% - Accent6 5 2 3 2" xfId="22523"/>
    <cellStyle name="40% - Accent6 5 2 4" xfId="22524"/>
    <cellStyle name="40% - Accent6 5 2 5" xfId="22525"/>
    <cellStyle name="40% - Accent6 5 3" xfId="22526"/>
    <cellStyle name="40% - Accent6 5 3 2" xfId="22527"/>
    <cellStyle name="40% - Accent6 5 3 2 2" xfId="22528"/>
    <cellStyle name="40% - Accent6 5 3 3" xfId="22529"/>
    <cellStyle name="40% - Accent6 5 4" xfId="22530"/>
    <cellStyle name="40% - Accent6 5 4 2" xfId="22531"/>
    <cellStyle name="40% - Accent6 5 5" xfId="22532"/>
    <cellStyle name="40% - Accent6 5 6" xfId="22533"/>
    <cellStyle name="40% - Accent6 6" xfId="22534"/>
    <cellStyle name="40% - Accent6 6 2" xfId="22535"/>
    <cellStyle name="40% - Accent6 6 2 2" xfId="22536"/>
    <cellStyle name="40% - Accent6 6 2 2 2" xfId="22537"/>
    <cellStyle name="40% - Accent6 6 2 3" xfId="22538"/>
    <cellStyle name="40% - Accent6 6 2 4" xfId="22539"/>
    <cellStyle name="40% - Accent6 6 2 5" xfId="22540"/>
    <cellStyle name="40% - Accent6 6 3" xfId="22541"/>
    <cellStyle name="40% - Accent6 6 3 2" xfId="22542"/>
    <cellStyle name="40% - Accent6 6 4" xfId="22543"/>
    <cellStyle name="40% - Accent6 6 5" xfId="22544"/>
    <cellStyle name="40% - Accent6 7" xfId="22545"/>
    <cellStyle name="40% - Accent6 7 2" xfId="22546"/>
    <cellStyle name="40% - Accent6 7 2 2" xfId="22547"/>
    <cellStyle name="40% - Accent6 7 2 2 2" xfId="22548"/>
    <cellStyle name="40% - Accent6 7 2 3" xfId="22549"/>
    <cellStyle name="40% - Accent6 7 3" xfId="22550"/>
    <cellStyle name="40% - Accent6 7 3 2" xfId="22551"/>
    <cellStyle name="40% - Accent6 7 4" xfId="22552"/>
    <cellStyle name="40% - Accent6 7 5" xfId="22553"/>
    <cellStyle name="40% - Accent6 8" xfId="22554"/>
    <cellStyle name="40% - Accent6 8 2" xfId="22555"/>
    <cellStyle name="40% - Accent6 8 2 2" xfId="22556"/>
    <cellStyle name="40% - Accent6 8 2 2 2" xfId="22557"/>
    <cellStyle name="40% - Accent6 8 2 3" xfId="22558"/>
    <cellStyle name="40% - Accent6 8 3" xfId="22559"/>
    <cellStyle name="40% - Accent6 8 3 2" xfId="22560"/>
    <cellStyle name="40% - Accent6 8 4" xfId="22561"/>
    <cellStyle name="40% - Accent6 8 5" xfId="22562"/>
    <cellStyle name="40% - Accent6 9" xfId="22563"/>
    <cellStyle name="40% - Accent6 9 2" xfId="22564"/>
    <cellStyle name="40% - Accent6 9 2 2" xfId="22565"/>
    <cellStyle name="40% - Accent6 9 3" xfId="22566"/>
    <cellStyle name="40% - Accent6 9 4" xfId="22567"/>
    <cellStyle name="60% - Accent1 10" xfId="22568"/>
    <cellStyle name="60% - Accent1 11" xfId="22569"/>
    <cellStyle name="60% - Accent1 12" xfId="22570"/>
    <cellStyle name="60% - Accent1 13" xfId="22571"/>
    <cellStyle name="60% - Accent1 14" xfId="22572"/>
    <cellStyle name="60% - Accent1 15" xfId="22573"/>
    <cellStyle name="60% - Accent1 16" xfId="22574"/>
    <cellStyle name="60% - Accent1 17" xfId="22575"/>
    <cellStyle name="60% - Accent1 17 2" xfId="22576"/>
    <cellStyle name="60% - Accent1 18" xfId="22577"/>
    <cellStyle name="60% - Accent1 2" xfId="22578"/>
    <cellStyle name="60% - Accent1 2 2" xfId="22579"/>
    <cellStyle name="60% - Accent1 2 2 2" xfId="22580"/>
    <cellStyle name="60% - Accent1 2 3" xfId="22581"/>
    <cellStyle name="60% - Accent1 2 4" xfId="22582"/>
    <cellStyle name="60% - Accent1 2 5" xfId="22583"/>
    <cellStyle name="60% - Accent1 2 6" xfId="22584"/>
    <cellStyle name="60% - Accent1 3" xfId="22585"/>
    <cellStyle name="60% - Accent1 3 2" xfId="22586"/>
    <cellStyle name="60% - Accent1 3 3" xfId="22587"/>
    <cellStyle name="60% - Accent1 4" xfId="22588"/>
    <cellStyle name="60% - Accent1 4 2" xfId="22589"/>
    <cellStyle name="60% - Accent1 4 3" xfId="22590"/>
    <cellStyle name="60% - Accent1 5" xfId="22591"/>
    <cellStyle name="60% - Accent1 5 2" xfId="22592"/>
    <cellStyle name="60% - Accent1 6" xfId="22593"/>
    <cellStyle name="60% - Accent1 6 2" xfId="22594"/>
    <cellStyle name="60% - Accent1 7" xfId="22595"/>
    <cellStyle name="60% - Accent1 7 2" xfId="22596"/>
    <cellStyle name="60% - Accent1 8" xfId="22597"/>
    <cellStyle name="60% - Accent1 8 2" xfId="22598"/>
    <cellStyle name="60% - Accent1 9" xfId="22599"/>
    <cellStyle name="60% - Accent2 10" xfId="22600"/>
    <cellStyle name="60% - Accent2 11" xfId="22601"/>
    <cellStyle name="60% - Accent2 12" xfId="22602"/>
    <cellStyle name="60% - Accent2 13" xfId="22603"/>
    <cellStyle name="60% - Accent2 14" xfId="22604"/>
    <cellStyle name="60% - Accent2 15" xfId="22605"/>
    <cellStyle name="60% - Accent2 16" xfId="22606"/>
    <cellStyle name="60% - Accent2 17" xfId="22607"/>
    <cellStyle name="60% - Accent2 17 2" xfId="22608"/>
    <cellStyle name="60% - Accent2 18" xfId="22609"/>
    <cellStyle name="60% - Accent2 2" xfId="22610"/>
    <cellStyle name="60% - Accent2 2 2" xfId="22611"/>
    <cellStyle name="60% - Accent2 2 2 2" xfId="22612"/>
    <cellStyle name="60% - Accent2 2 3" xfId="22613"/>
    <cellStyle name="60% - Accent2 2 4" xfId="22614"/>
    <cellStyle name="60% - Accent2 2 5" xfId="22615"/>
    <cellStyle name="60% - Accent2 2 6" xfId="22616"/>
    <cellStyle name="60% - Accent2 3" xfId="22617"/>
    <cellStyle name="60% - Accent2 3 2" xfId="22618"/>
    <cellStyle name="60% - Accent2 3 3" xfId="22619"/>
    <cellStyle name="60% - Accent2 4" xfId="22620"/>
    <cellStyle name="60% - Accent2 4 2" xfId="22621"/>
    <cellStyle name="60% - Accent2 4 3" xfId="22622"/>
    <cellStyle name="60% - Accent2 5" xfId="22623"/>
    <cellStyle name="60% - Accent2 5 2" xfId="22624"/>
    <cellStyle name="60% - Accent2 6" xfId="22625"/>
    <cellStyle name="60% - Accent2 6 2" xfId="22626"/>
    <cellStyle name="60% - Accent2 7" xfId="22627"/>
    <cellStyle name="60% - Accent2 7 2" xfId="22628"/>
    <cellStyle name="60% - Accent2 8" xfId="22629"/>
    <cellStyle name="60% - Accent2 8 2" xfId="22630"/>
    <cellStyle name="60% - Accent2 9" xfId="22631"/>
    <cellStyle name="60% - Accent3 10" xfId="22632"/>
    <cellStyle name="60% - Accent3 11" xfId="22633"/>
    <cellStyle name="60% - Accent3 12" xfId="22634"/>
    <cellStyle name="60% - Accent3 13" xfId="22635"/>
    <cellStyle name="60% - Accent3 14" xfId="22636"/>
    <cellStyle name="60% - Accent3 15" xfId="22637"/>
    <cellStyle name="60% - Accent3 16" xfId="22638"/>
    <cellStyle name="60% - Accent3 17" xfId="22639"/>
    <cellStyle name="60% - Accent3 17 2" xfId="22640"/>
    <cellStyle name="60% - Accent3 18" xfId="22641"/>
    <cellStyle name="60% - Accent3 2" xfId="22642"/>
    <cellStyle name="60% - Accent3 2 2" xfId="22643"/>
    <cellStyle name="60% - Accent3 2 2 2" xfId="22644"/>
    <cellStyle name="60% - Accent3 2 3" xfId="22645"/>
    <cellStyle name="60% - Accent3 2 4" xfId="22646"/>
    <cellStyle name="60% - Accent3 2 5" xfId="22647"/>
    <cellStyle name="60% - Accent3 2 6" xfId="22648"/>
    <cellStyle name="60% - Accent3 3" xfId="22649"/>
    <cellStyle name="60% - Accent3 3 2" xfId="22650"/>
    <cellStyle name="60% - Accent3 3 3" xfId="22651"/>
    <cellStyle name="60% - Accent3 4" xfId="22652"/>
    <cellStyle name="60% - Accent3 4 2" xfId="22653"/>
    <cellStyle name="60% - Accent3 5" xfId="22654"/>
    <cellStyle name="60% - Accent3 5 2" xfId="22655"/>
    <cellStyle name="60% - Accent3 6" xfId="22656"/>
    <cellStyle name="60% - Accent3 6 2" xfId="22657"/>
    <cellStyle name="60% - Accent3 7" xfId="22658"/>
    <cellStyle name="60% - Accent3 7 2" xfId="22659"/>
    <cellStyle name="60% - Accent3 8" xfId="22660"/>
    <cellStyle name="60% - Accent3 8 2" xfId="22661"/>
    <cellStyle name="60% - Accent3 9" xfId="22662"/>
    <cellStyle name="60% - Accent4 10" xfId="22663"/>
    <cellStyle name="60% - Accent4 11" xfId="22664"/>
    <cellStyle name="60% - Accent4 12" xfId="22665"/>
    <cellStyle name="60% - Accent4 13" xfId="22666"/>
    <cellStyle name="60% - Accent4 14" xfId="22667"/>
    <cellStyle name="60% - Accent4 15" xfId="22668"/>
    <cellStyle name="60% - Accent4 16" xfId="22669"/>
    <cellStyle name="60% - Accent4 17" xfId="22670"/>
    <cellStyle name="60% - Accent4 17 2" xfId="22671"/>
    <cellStyle name="60% - Accent4 18" xfId="22672"/>
    <cellStyle name="60% - Accent4 2" xfId="22673"/>
    <cellStyle name="60% - Accent4 2 2" xfId="22674"/>
    <cellStyle name="60% - Accent4 2 2 2" xfId="22675"/>
    <cellStyle name="60% - Accent4 2 3" xfId="22676"/>
    <cellStyle name="60% - Accent4 2 4" xfId="22677"/>
    <cellStyle name="60% - Accent4 2 5" xfId="22678"/>
    <cellStyle name="60% - Accent4 2 6" xfId="22679"/>
    <cellStyle name="60% - Accent4 3" xfId="22680"/>
    <cellStyle name="60% - Accent4 3 2" xfId="22681"/>
    <cellStyle name="60% - Accent4 3 3" xfId="22682"/>
    <cellStyle name="60% - Accent4 4" xfId="22683"/>
    <cellStyle name="60% - Accent4 4 2" xfId="22684"/>
    <cellStyle name="60% - Accent4 5" xfId="22685"/>
    <cellStyle name="60% - Accent4 5 2" xfId="22686"/>
    <cellStyle name="60% - Accent4 6" xfId="22687"/>
    <cellStyle name="60% - Accent4 6 2" xfId="22688"/>
    <cellStyle name="60% - Accent4 7" xfId="22689"/>
    <cellStyle name="60% - Accent4 7 2" xfId="22690"/>
    <cellStyle name="60% - Accent4 8" xfId="22691"/>
    <cellStyle name="60% - Accent4 8 2" xfId="22692"/>
    <cellStyle name="60% - Accent4 9" xfId="22693"/>
    <cellStyle name="60% - Accent5 10" xfId="22694"/>
    <cellStyle name="60% - Accent5 11" xfId="22695"/>
    <cellStyle name="60% - Accent5 12" xfId="22696"/>
    <cellStyle name="60% - Accent5 13" xfId="22697"/>
    <cellStyle name="60% - Accent5 14" xfId="22698"/>
    <cellStyle name="60% - Accent5 15" xfId="22699"/>
    <cellStyle name="60% - Accent5 16" xfId="22700"/>
    <cellStyle name="60% - Accent5 17" xfId="22701"/>
    <cellStyle name="60% - Accent5 17 2" xfId="22702"/>
    <cellStyle name="60% - Accent5 18" xfId="22703"/>
    <cellStyle name="60% - Accent5 2" xfId="22704"/>
    <cellStyle name="60% - Accent5 2 2" xfId="22705"/>
    <cellStyle name="60% - Accent5 2 2 2" xfId="22706"/>
    <cellStyle name="60% - Accent5 2 3" xfId="22707"/>
    <cellStyle name="60% - Accent5 2 4" xfId="22708"/>
    <cellStyle name="60% - Accent5 2 5" xfId="22709"/>
    <cellStyle name="60% - Accent5 2 6" xfId="22710"/>
    <cellStyle name="60% - Accent5 3" xfId="22711"/>
    <cellStyle name="60% - Accent5 3 2" xfId="22712"/>
    <cellStyle name="60% - Accent5 3 3" xfId="22713"/>
    <cellStyle name="60% - Accent5 4" xfId="22714"/>
    <cellStyle name="60% - Accent5 4 2" xfId="22715"/>
    <cellStyle name="60% - Accent5 4 3" xfId="22716"/>
    <cellStyle name="60% - Accent5 5" xfId="22717"/>
    <cellStyle name="60% - Accent5 5 2" xfId="22718"/>
    <cellStyle name="60% - Accent5 6" xfId="22719"/>
    <cellStyle name="60% - Accent5 6 2" xfId="22720"/>
    <cellStyle name="60% - Accent5 7" xfId="22721"/>
    <cellStyle name="60% - Accent5 7 2" xfId="22722"/>
    <cellStyle name="60% - Accent5 8" xfId="22723"/>
    <cellStyle name="60% - Accent5 8 2" xfId="22724"/>
    <cellStyle name="60% - Accent5 9" xfId="22725"/>
    <cellStyle name="60% - Accent6 10" xfId="22726"/>
    <cellStyle name="60% - Accent6 11" xfId="22727"/>
    <cellStyle name="60% - Accent6 12" xfId="22728"/>
    <cellStyle name="60% - Accent6 13" xfId="22729"/>
    <cellStyle name="60% - Accent6 14" xfId="22730"/>
    <cellStyle name="60% - Accent6 15" xfId="22731"/>
    <cellStyle name="60% - Accent6 16" xfId="22732"/>
    <cellStyle name="60% - Accent6 17" xfId="22733"/>
    <cellStyle name="60% - Accent6 17 2" xfId="22734"/>
    <cellStyle name="60% - Accent6 18" xfId="22735"/>
    <cellStyle name="60% - Accent6 2" xfId="22736"/>
    <cellStyle name="60% - Accent6 2 2" xfId="22737"/>
    <cellStyle name="60% - Accent6 2 2 2" xfId="22738"/>
    <cellStyle name="60% - Accent6 2 3" xfId="22739"/>
    <cellStyle name="60% - Accent6 2 4" xfId="22740"/>
    <cellStyle name="60% - Accent6 2 5" xfId="22741"/>
    <cellStyle name="60% - Accent6 2 6" xfId="22742"/>
    <cellStyle name="60% - Accent6 3" xfId="22743"/>
    <cellStyle name="60% - Accent6 3 2" xfId="22744"/>
    <cellStyle name="60% - Accent6 3 3" xfId="22745"/>
    <cellStyle name="60% - Accent6 4" xfId="22746"/>
    <cellStyle name="60% - Accent6 4 2" xfId="22747"/>
    <cellStyle name="60% - Accent6 5" xfId="22748"/>
    <cellStyle name="60% - Accent6 5 2" xfId="22749"/>
    <cellStyle name="60% - Accent6 6" xfId="22750"/>
    <cellStyle name="60% - Accent6 6 2" xfId="22751"/>
    <cellStyle name="60% - Accent6 7" xfId="22752"/>
    <cellStyle name="60% - Accent6 7 2" xfId="22753"/>
    <cellStyle name="60% - Accent6 8" xfId="22754"/>
    <cellStyle name="60% - Accent6 8 2" xfId="22755"/>
    <cellStyle name="60% - Accent6 9" xfId="22756"/>
    <cellStyle name="ac" xfId="22757"/>
    <cellStyle name="ac 2" xfId="22758"/>
    <cellStyle name="Accent1 10" xfId="22759"/>
    <cellStyle name="Accent1 11" xfId="22760"/>
    <cellStyle name="Accent1 12" xfId="22761"/>
    <cellStyle name="Accent1 13" xfId="22762"/>
    <cellStyle name="Accent1 14" xfId="22763"/>
    <cellStyle name="Accent1 15" xfId="22764"/>
    <cellStyle name="Accent1 16" xfId="22765"/>
    <cellStyle name="Accent1 17" xfId="22766"/>
    <cellStyle name="Accent1 17 2" xfId="22767"/>
    <cellStyle name="Accent1 18" xfId="22768"/>
    <cellStyle name="Accent1 2" xfId="22769"/>
    <cellStyle name="Accent1 2 2" xfId="22770"/>
    <cellStyle name="Accent1 2 2 2" xfId="22771"/>
    <cellStyle name="Accent1 2 3" xfId="22772"/>
    <cellStyle name="Accent1 2 4" xfId="22773"/>
    <cellStyle name="Accent1 2 5" xfId="22774"/>
    <cellStyle name="Accent1 2 6" xfId="22775"/>
    <cellStyle name="Accent1 3" xfId="22776"/>
    <cellStyle name="Accent1 3 2" xfId="22777"/>
    <cellStyle name="Accent1 3 3" xfId="22778"/>
    <cellStyle name="Accent1 4" xfId="22779"/>
    <cellStyle name="Accent1 4 2" xfId="22780"/>
    <cellStyle name="Accent1 5" xfId="22781"/>
    <cellStyle name="Accent1 5 2" xfId="22782"/>
    <cellStyle name="Accent1 6" xfId="22783"/>
    <cellStyle name="Accent1 6 2" xfId="22784"/>
    <cellStyle name="Accent1 7" xfId="22785"/>
    <cellStyle name="Accent1 7 2" xfId="22786"/>
    <cellStyle name="Accent1 8" xfId="22787"/>
    <cellStyle name="Accent1 8 2" xfId="22788"/>
    <cellStyle name="Accent1 9" xfId="22789"/>
    <cellStyle name="Accent2 10" xfId="22790"/>
    <cellStyle name="Accent2 11" xfId="22791"/>
    <cellStyle name="Accent2 12" xfId="22792"/>
    <cellStyle name="Accent2 13" xfId="22793"/>
    <cellStyle name="Accent2 14" xfId="22794"/>
    <cellStyle name="Accent2 15" xfId="22795"/>
    <cellStyle name="Accent2 16" xfId="22796"/>
    <cellStyle name="Accent2 17" xfId="22797"/>
    <cellStyle name="Accent2 17 2" xfId="22798"/>
    <cellStyle name="Accent2 18" xfId="22799"/>
    <cellStyle name="Accent2 2" xfId="22800"/>
    <cellStyle name="Accent2 2 2" xfId="22801"/>
    <cellStyle name="Accent2 2 2 2" xfId="22802"/>
    <cellStyle name="Accent2 2 3" xfId="22803"/>
    <cellStyle name="Accent2 2 4" xfId="22804"/>
    <cellStyle name="Accent2 2 5" xfId="22805"/>
    <cellStyle name="Accent2 2 6" xfId="22806"/>
    <cellStyle name="Accent2 3" xfId="22807"/>
    <cellStyle name="Accent2 3 2" xfId="22808"/>
    <cellStyle name="Accent2 3 3" xfId="22809"/>
    <cellStyle name="Accent2 4" xfId="22810"/>
    <cellStyle name="Accent2 4 2" xfId="22811"/>
    <cellStyle name="Accent2 5" xfId="22812"/>
    <cellStyle name="Accent2 5 2" xfId="22813"/>
    <cellStyle name="Accent2 6" xfId="22814"/>
    <cellStyle name="Accent2 6 2" xfId="22815"/>
    <cellStyle name="Accent2 7" xfId="22816"/>
    <cellStyle name="Accent2 7 2" xfId="22817"/>
    <cellStyle name="Accent2 8" xfId="22818"/>
    <cellStyle name="Accent2 8 2" xfId="22819"/>
    <cellStyle name="Accent2 9" xfId="22820"/>
    <cellStyle name="Accent3 10" xfId="22821"/>
    <cellStyle name="Accent3 11" xfId="22822"/>
    <cellStyle name="Accent3 12" xfId="22823"/>
    <cellStyle name="Accent3 13" xfId="22824"/>
    <cellStyle name="Accent3 14" xfId="22825"/>
    <cellStyle name="Accent3 15" xfId="22826"/>
    <cellStyle name="Accent3 16" xfId="22827"/>
    <cellStyle name="Accent3 17" xfId="22828"/>
    <cellStyle name="Accent3 17 2" xfId="22829"/>
    <cellStyle name="Accent3 18" xfId="22830"/>
    <cellStyle name="Accent3 2" xfId="22831"/>
    <cellStyle name="Accent3 2 2" xfId="22832"/>
    <cellStyle name="Accent3 2 2 2" xfId="22833"/>
    <cellStyle name="Accent3 2 3" xfId="22834"/>
    <cellStyle name="Accent3 2 4" xfId="22835"/>
    <cellStyle name="Accent3 2 5" xfId="22836"/>
    <cellStyle name="Accent3 2 6" xfId="22837"/>
    <cellStyle name="Accent3 3" xfId="22838"/>
    <cellStyle name="Accent3 3 2" xfId="22839"/>
    <cellStyle name="Accent3 3 3" xfId="22840"/>
    <cellStyle name="Accent3 4" xfId="22841"/>
    <cellStyle name="Accent3 4 2" xfId="22842"/>
    <cellStyle name="Accent3 5" xfId="22843"/>
    <cellStyle name="Accent3 5 2" xfId="22844"/>
    <cellStyle name="Accent3 6" xfId="22845"/>
    <cellStyle name="Accent3 6 2" xfId="22846"/>
    <cellStyle name="Accent3 7" xfId="22847"/>
    <cellStyle name="Accent3 7 2" xfId="22848"/>
    <cellStyle name="Accent3 8" xfId="22849"/>
    <cellStyle name="Accent3 8 2" xfId="22850"/>
    <cellStyle name="Accent3 9" xfId="22851"/>
    <cellStyle name="Accent4 10" xfId="22852"/>
    <cellStyle name="Accent4 11" xfId="22853"/>
    <cellStyle name="Accent4 12" xfId="22854"/>
    <cellStyle name="Accent4 13" xfId="22855"/>
    <cellStyle name="Accent4 14" xfId="22856"/>
    <cellStyle name="Accent4 15" xfId="22857"/>
    <cellStyle name="Accent4 16" xfId="22858"/>
    <cellStyle name="Accent4 17" xfId="22859"/>
    <cellStyle name="Accent4 17 2" xfId="22860"/>
    <cellStyle name="Accent4 18" xfId="22861"/>
    <cellStyle name="Accent4 2" xfId="22862"/>
    <cellStyle name="Accent4 2 2" xfId="22863"/>
    <cellStyle name="Accent4 2 2 2" xfId="22864"/>
    <cellStyle name="Accent4 2 3" xfId="22865"/>
    <cellStyle name="Accent4 2 4" xfId="22866"/>
    <cellStyle name="Accent4 2 5" xfId="22867"/>
    <cellStyle name="Accent4 2 6" xfId="22868"/>
    <cellStyle name="Accent4 3" xfId="22869"/>
    <cellStyle name="Accent4 3 2" xfId="22870"/>
    <cellStyle name="Accent4 3 3" xfId="22871"/>
    <cellStyle name="Accent4 4" xfId="22872"/>
    <cellStyle name="Accent4 4 2" xfId="22873"/>
    <cellStyle name="Accent4 5" xfId="22874"/>
    <cellStyle name="Accent4 5 2" xfId="22875"/>
    <cellStyle name="Accent4 6" xfId="22876"/>
    <cellStyle name="Accent4 6 2" xfId="22877"/>
    <cellStyle name="Accent4 7" xfId="22878"/>
    <cellStyle name="Accent4 7 2" xfId="22879"/>
    <cellStyle name="Accent4 8" xfId="22880"/>
    <cellStyle name="Accent4 8 2" xfId="22881"/>
    <cellStyle name="Accent4 9" xfId="22882"/>
    <cellStyle name="Accent5 10" xfId="22883"/>
    <cellStyle name="Accent5 11" xfId="22884"/>
    <cellStyle name="Accent5 12" xfId="22885"/>
    <cellStyle name="Accent5 13" xfId="22886"/>
    <cellStyle name="Accent5 14" xfId="22887"/>
    <cellStyle name="Accent5 15" xfId="22888"/>
    <cellStyle name="Accent5 16" xfId="22889"/>
    <cellStyle name="Accent5 17" xfId="22890"/>
    <cellStyle name="Accent5 18" xfId="22891"/>
    <cellStyle name="Accent5 2" xfId="22892"/>
    <cellStyle name="Accent5 2 2" xfId="22893"/>
    <cellStyle name="Accent5 2 2 2" xfId="22894"/>
    <cellStyle name="Accent5 2 3" xfId="22895"/>
    <cellStyle name="Accent5 2 4" xfId="22896"/>
    <cellStyle name="Accent5 2 5" xfId="22897"/>
    <cellStyle name="Accent5 2 6" xfId="22898"/>
    <cellStyle name="Accent5 3" xfId="22899"/>
    <cellStyle name="Accent5 3 2" xfId="22900"/>
    <cellStyle name="Accent5 3 3" xfId="22901"/>
    <cellStyle name="Accent5 4" xfId="22902"/>
    <cellStyle name="Accent5 4 2" xfId="22903"/>
    <cellStyle name="Accent5 5" xfId="22904"/>
    <cellStyle name="Accent5 5 2" xfId="22905"/>
    <cellStyle name="Accent5 6" xfId="22906"/>
    <cellStyle name="Accent5 6 2" xfId="22907"/>
    <cellStyle name="Accent5 7" xfId="22908"/>
    <cellStyle name="Accent5 7 2" xfId="22909"/>
    <cellStyle name="Accent5 8" xfId="22910"/>
    <cellStyle name="Accent5 8 2" xfId="22911"/>
    <cellStyle name="Accent5 9" xfId="22912"/>
    <cellStyle name="Accent6 10" xfId="22913"/>
    <cellStyle name="Accent6 11" xfId="22914"/>
    <cellStyle name="Accent6 12" xfId="22915"/>
    <cellStyle name="Accent6 13" xfId="22916"/>
    <cellStyle name="Accent6 14" xfId="22917"/>
    <cellStyle name="Accent6 15" xfId="22918"/>
    <cellStyle name="Accent6 16" xfId="22919"/>
    <cellStyle name="Accent6 17" xfId="22920"/>
    <cellStyle name="Accent6 17 2" xfId="22921"/>
    <cellStyle name="Accent6 18" xfId="22922"/>
    <cellStyle name="Accent6 2" xfId="22923"/>
    <cellStyle name="Accent6 2 2" xfId="22924"/>
    <cellStyle name="Accent6 2 2 2" xfId="22925"/>
    <cellStyle name="Accent6 2 3" xfId="22926"/>
    <cellStyle name="Accent6 2 4" xfId="22927"/>
    <cellStyle name="Accent6 2 5" xfId="22928"/>
    <cellStyle name="Accent6 2 6" xfId="22929"/>
    <cellStyle name="Accent6 3" xfId="22930"/>
    <cellStyle name="Accent6 3 2" xfId="22931"/>
    <cellStyle name="Accent6 3 3" xfId="22932"/>
    <cellStyle name="Accent6 4" xfId="22933"/>
    <cellStyle name="Accent6 4 2" xfId="22934"/>
    <cellStyle name="Accent6 5" xfId="22935"/>
    <cellStyle name="Accent6 5 2" xfId="22936"/>
    <cellStyle name="Accent6 6" xfId="22937"/>
    <cellStyle name="Accent6 6 2" xfId="22938"/>
    <cellStyle name="Accent6 7" xfId="22939"/>
    <cellStyle name="Accent6 7 2" xfId="22940"/>
    <cellStyle name="Accent6 8" xfId="22941"/>
    <cellStyle name="Accent6 8 2" xfId="22942"/>
    <cellStyle name="Accent6 9" xfId="22943"/>
    <cellStyle name="Bad 10" xfId="22944"/>
    <cellStyle name="Bad 11" xfId="22945"/>
    <cellStyle name="Bad 12" xfId="22946"/>
    <cellStyle name="Bad 13" xfId="22947"/>
    <cellStyle name="Bad 14" xfId="22948"/>
    <cellStyle name="Bad 15" xfId="22949"/>
    <cellStyle name="Bad 16" xfId="22950"/>
    <cellStyle name="Bad 17" xfId="22951"/>
    <cellStyle name="Bad 17 2" xfId="22952"/>
    <cellStyle name="Bad 18" xfId="22953"/>
    <cellStyle name="Bad 2" xfId="22954"/>
    <cellStyle name="Bad 2 2" xfId="22955"/>
    <cellStyle name="Bad 2 2 2" xfId="22956"/>
    <cellStyle name="Bad 2 3" xfId="22957"/>
    <cellStyle name="Bad 2 4" xfId="22958"/>
    <cellStyle name="Bad 2 5" xfId="22959"/>
    <cellStyle name="Bad 3" xfId="22960"/>
    <cellStyle name="Bad 3 2" xfId="22961"/>
    <cellStyle name="Bad 4" xfId="22962"/>
    <cellStyle name="Bad 4 2" xfId="22963"/>
    <cellStyle name="Bad 5" xfId="22964"/>
    <cellStyle name="Bad 5 2" xfId="22965"/>
    <cellStyle name="Bad 6" xfId="22966"/>
    <cellStyle name="Bad 6 2" xfId="22967"/>
    <cellStyle name="Bad 7" xfId="22968"/>
    <cellStyle name="Bad 7 2" xfId="22969"/>
    <cellStyle name="Bad 8" xfId="22970"/>
    <cellStyle name="Bad 9" xfId="22971"/>
    <cellStyle name="c" xfId="22972"/>
    <cellStyle name="C00A" xfId="22973"/>
    <cellStyle name="C00B" xfId="22974"/>
    <cellStyle name="C00L" xfId="22975"/>
    <cellStyle name="C01A" xfId="22976"/>
    <cellStyle name="C01B" xfId="22977"/>
    <cellStyle name="C01H" xfId="22978"/>
    <cellStyle name="C01L" xfId="22979"/>
    <cellStyle name="C02A" xfId="22980"/>
    <cellStyle name="C02B" xfId="22981"/>
    <cellStyle name="C02H" xfId="22982"/>
    <cellStyle name="C02L" xfId="22983"/>
    <cellStyle name="C03A" xfId="22984"/>
    <cellStyle name="C03B" xfId="22985"/>
    <cellStyle name="C03H" xfId="22986"/>
    <cellStyle name="C03L" xfId="22987"/>
    <cellStyle name="C04A" xfId="22988"/>
    <cellStyle name="C04B" xfId="22989"/>
    <cellStyle name="C04H" xfId="22990"/>
    <cellStyle name="C04L" xfId="22991"/>
    <cellStyle name="C05A" xfId="22992"/>
    <cellStyle name="C05B" xfId="22993"/>
    <cellStyle name="C05H" xfId="22994"/>
    <cellStyle name="C05L" xfId="22995"/>
    <cellStyle name="C06A" xfId="22996"/>
    <cellStyle name="C06B" xfId="22997"/>
    <cellStyle name="C06H" xfId="22998"/>
    <cellStyle name="C06L" xfId="22999"/>
    <cellStyle name="C07A" xfId="23000"/>
    <cellStyle name="C07B" xfId="23001"/>
    <cellStyle name="C07H" xfId="23002"/>
    <cellStyle name="C07L" xfId="23003"/>
    <cellStyle name="Calculation 10" xfId="23004"/>
    <cellStyle name="Calculation 10 10" xfId="23005"/>
    <cellStyle name="Calculation 10 11" xfId="23006"/>
    <cellStyle name="Calculation 10 12" xfId="23007"/>
    <cellStyle name="Calculation 10 2" xfId="23008"/>
    <cellStyle name="Calculation 10 2 2" xfId="23009"/>
    <cellStyle name="Calculation 10 2 2 2" xfId="23010"/>
    <cellStyle name="Calculation 10 2 3" xfId="23011"/>
    <cellStyle name="Calculation 10 2 3 2" xfId="23012"/>
    <cellStyle name="Calculation 10 2 4" xfId="23013"/>
    <cellStyle name="Calculation 10 2 4 2" xfId="23014"/>
    <cellStyle name="Calculation 10 2 5" xfId="23015"/>
    <cellStyle name="Calculation 10 2 5 2" xfId="23016"/>
    <cellStyle name="Calculation 10 2 6" xfId="23017"/>
    <cellStyle name="Calculation 10 2 6 2" xfId="23018"/>
    <cellStyle name="Calculation 10 2 7" xfId="23019"/>
    <cellStyle name="Calculation 10 2 7 2" xfId="23020"/>
    <cellStyle name="Calculation 10 2 8" xfId="23021"/>
    <cellStyle name="Calculation 10 2 8 2" xfId="23022"/>
    <cellStyle name="Calculation 10 2 9" xfId="23023"/>
    <cellStyle name="Calculation 10 3" xfId="23024"/>
    <cellStyle name="Calculation 10 3 2" xfId="23025"/>
    <cellStyle name="Calculation 10 4" xfId="23026"/>
    <cellStyle name="Calculation 10 4 2" xfId="23027"/>
    <cellStyle name="Calculation 10 5" xfId="23028"/>
    <cellStyle name="Calculation 10 5 2" xfId="23029"/>
    <cellStyle name="Calculation 10 6" xfId="23030"/>
    <cellStyle name="Calculation 10 6 2" xfId="23031"/>
    <cellStyle name="Calculation 10 7" xfId="23032"/>
    <cellStyle name="Calculation 10 7 2" xfId="23033"/>
    <cellStyle name="Calculation 10 8" xfId="23034"/>
    <cellStyle name="Calculation 10 8 2" xfId="23035"/>
    <cellStyle name="Calculation 10 9" xfId="23036"/>
    <cellStyle name="Calculation 10 9 2" xfId="23037"/>
    <cellStyle name="Calculation 11" xfId="23038"/>
    <cellStyle name="Calculation 11 10" xfId="23039"/>
    <cellStyle name="Calculation 11 11" xfId="23040"/>
    <cellStyle name="Calculation 11 12" xfId="23041"/>
    <cellStyle name="Calculation 11 2" xfId="23042"/>
    <cellStyle name="Calculation 11 2 2" xfId="23043"/>
    <cellStyle name="Calculation 11 2 2 2" xfId="23044"/>
    <cellStyle name="Calculation 11 2 3" xfId="23045"/>
    <cellStyle name="Calculation 11 2 3 2" xfId="23046"/>
    <cellStyle name="Calculation 11 2 4" xfId="23047"/>
    <cellStyle name="Calculation 11 2 4 2" xfId="23048"/>
    <cellStyle name="Calculation 11 2 5" xfId="23049"/>
    <cellStyle name="Calculation 11 2 5 2" xfId="23050"/>
    <cellStyle name="Calculation 11 2 6" xfId="23051"/>
    <cellStyle name="Calculation 11 2 6 2" xfId="23052"/>
    <cellStyle name="Calculation 11 2 7" xfId="23053"/>
    <cellStyle name="Calculation 11 2 7 2" xfId="23054"/>
    <cellStyle name="Calculation 11 2 8" xfId="23055"/>
    <cellStyle name="Calculation 11 2 8 2" xfId="23056"/>
    <cellStyle name="Calculation 11 2 9" xfId="23057"/>
    <cellStyle name="Calculation 11 3" xfId="23058"/>
    <cellStyle name="Calculation 11 3 2" xfId="23059"/>
    <cellStyle name="Calculation 11 4" xfId="23060"/>
    <cellStyle name="Calculation 11 4 2" xfId="23061"/>
    <cellStyle name="Calculation 11 5" xfId="23062"/>
    <cellStyle name="Calculation 11 5 2" xfId="23063"/>
    <cellStyle name="Calculation 11 6" xfId="23064"/>
    <cellStyle name="Calculation 11 6 2" xfId="23065"/>
    <cellStyle name="Calculation 11 7" xfId="23066"/>
    <cellStyle name="Calculation 11 7 2" xfId="23067"/>
    <cellStyle name="Calculation 11 8" xfId="23068"/>
    <cellStyle name="Calculation 11 8 2" xfId="23069"/>
    <cellStyle name="Calculation 11 9" xfId="23070"/>
    <cellStyle name="Calculation 11 9 2" xfId="23071"/>
    <cellStyle name="Calculation 12" xfId="23072"/>
    <cellStyle name="Calculation 12 10" xfId="23073"/>
    <cellStyle name="Calculation 12 11" xfId="23074"/>
    <cellStyle name="Calculation 12 12" xfId="23075"/>
    <cellStyle name="Calculation 12 2" xfId="23076"/>
    <cellStyle name="Calculation 12 2 2" xfId="23077"/>
    <cellStyle name="Calculation 12 2 2 2" xfId="23078"/>
    <cellStyle name="Calculation 12 2 3" xfId="23079"/>
    <cellStyle name="Calculation 12 2 3 2" xfId="23080"/>
    <cellStyle name="Calculation 12 2 4" xfId="23081"/>
    <cellStyle name="Calculation 12 2 4 2" xfId="23082"/>
    <cellStyle name="Calculation 12 2 5" xfId="23083"/>
    <cellStyle name="Calculation 12 2 5 2" xfId="23084"/>
    <cellStyle name="Calculation 12 2 6" xfId="23085"/>
    <cellStyle name="Calculation 12 2 6 2" xfId="23086"/>
    <cellStyle name="Calculation 12 2 7" xfId="23087"/>
    <cellStyle name="Calculation 12 2 7 2" xfId="23088"/>
    <cellStyle name="Calculation 12 2 8" xfId="23089"/>
    <cellStyle name="Calculation 12 2 8 2" xfId="23090"/>
    <cellStyle name="Calculation 12 2 9" xfId="23091"/>
    <cellStyle name="Calculation 12 3" xfId="23092"/>
    <cellStyle name="Calculation 12 3 2" xfId="23093"/>
    <cellStyle name="Calculation 12 4" xfId="23094"/>
    <cellStyle name="Calculation 12 4 2" xfId="23095"/>
    <cellStyle name="Calculation 12 5" xfId="23096"/>
    <cellStyle name="Calculation 12 5 2" xfId="23097"/>
    <cellStyle name="Calculation 12 6" xfId="23098"/>
    <cellStyle name="Calculation 12 6 2" xfId="23099"/>
    <cellStyle name="Calculation 12 7" xfId="23100"/>
    <cellStyle name="Calculation 12 7 2" xfId="23101"/>
    <cellStyle name="Calculation 12 8" xfId="23102"/>
    <cellStyle name="Calculation 12 8 2" xfId="23103"/>
    <cellStyle name="Calculation 12 9" xfId="23104"/>
    <cellStyle name="Calculation 12 9 2" xfId="23105"/>
    <cellStyle name="Calculation 13" xfId="23106"/>
    <cellStyle name="Calculation 13 10" xfId="23107"/>
    <cellStyle name="Calculation 13 11" xfId="23108"/>
    <cellStyle name="Calculation 13 12" xfId="23109"/>
    <cellStyle name="Calculation 13 2" xfId="23110"/>
    <cellStyle name="Calculation 13 2 2" xfId="23111"/>
    <cellStyle name="Calculation 13 2 2 2" xfId="23112"/>
    <cellStyle name="Calculation 13 2 3" xfId="23113"/>
    <cellStyle name="Calculation 13 2 3 2" xfId="23114"/>
    <cellStyle name="Calculation 13 2 4" xfId="23115"/>
    <cellStyle name="Calculation 13 2 4 2" xfId="23116"/>
    <cellStyle name="Calculation 13 2 5" xfId="23117"/>
    <cellStyle name="Calculation 13 2 5 2" xfId="23118"/>
    <cellStyle name="Calculation 13 2 6" xfId="23119"/>
    <cellStyle name="Calculation 13 2 6 2" xfId="23120"/>
    <cellStyle name="Calculation 13 2 7" xfId="23121"/>
    <cellStyle name="Calculation 13 2 7 2" xfId="23122"/>
    <cellStyle name="Calculation 13 2 8" xfId="23123"/>
    <cellStyle name="Calculation 13 2 8 2" xfId="23124"/>
    <cellStyle name="Calculation 13 2 9" xfId="23125"/>
    <cellStyle name="Calculation 13 3" xfId="23126"/>
    <cellStyle name="Calculation 13 3 2" xfId="23127"/>
    <cellStyle name="Calculation 13 4" xfId="23128"/>
    <cellStyle name="Calculation 13 4 2" xfId="23129"/>
    <cellStyle name="Calculation 13 5" xfId="23130"/>
    <cellStyle name="Calculation 13 5 2" xfId="23131"/>
    <cellStyle name="Calculation 13 6" xfId="23132"/>
    <cellStyle name="Calculation 13 6 2" xfId="23133"/>
    <cellStyle name="Calculation 13 7" xfId="23134"/>
    <cellStyle name="Calculation 13 7 2" xfId="23135"/>
    <cellStyle name="Calculation 13 8" xfId="23136"/>
    <cellStyle name="Calculation 13 8 2" xfId="23137"/>
    <cellStyle name="Calculation 13 9" xfId="23138"/>
    <cellStyle name="Calculation 13 9 2" xfId="23139"/>
    <cellStyle name="Calculation 14" xfId="23140"/>
    <cellStyle name="Calculation 14 10" xfId="23141"/>
    <cellStyle name="Calculation 14 11" xfId="23142"/>
    <cellStyle name="Calculation 14 12" xfId="23143"/>
    <cellStyle name="Calculation 14 2" xfId="23144"/>
    <cellStyle name="Calculation 14 2 2" xfId="23145"/>
    <cellStyle name="Calculation 14 2 2 2" xfId="23146"/>
    <cellStyle name="Calculation 14 2 3" xfId="23147"/>
    <cellStyle name="Calculation 14 2 3 2" xfId="23148"/>
    <cellStyle name="Calculation 14 2 4" xfId="23149"/>
    <cellStyle name="Calculation 14 2 4 2" xfId="23150"/>
    <cellStyle name="Calculation 14 2 5" xfId="23151"/>
    <cellStyle name="Calculation 14 2 5 2" xfId="23152"/>
    <cellStyle name="Calculation 14 2 6" xfId="23153"/>
    <cellStyle name="Calculation 14 2 6 2" xfId="23154"/>
    <cellStyle name="Calculation 14 2 7" xfId="23155"/>
    <cellStyle name="Calculation 14 2 7 2" xfId="23156"/>
    <cellStyle name="Calculation 14 2 8" xfId="23157"/>
    <cellStyle name="Calculation 14 2 8 2" xfId="23158"/>
    <cellStyle name="Calculation 14 2 9" xfId="23159"/>
    <cellStyle name="Calculation 14 3" xfId="23160"/>
    <cellStyle name="Calculation 14 3 2" xfId="23161"/>
    <cellStyle name="Calculation 14 4" xfId="23162"/>
    <cellStyle name="Calculation 14 4 2" xfId="23163"/>
    <cellStyle name="Calculation 14 5" xfId="23164"/>
    <cellStyle name="Calculation 14 5 2" xfId="23165"/>
    <cellStyle name="Calculation 14 6" xfId="23166"/>
    <cellStyle name="Calculation 14 6 2" xfId="23167"/>
    <cellStyle name="Calculation 14 7" xfId="23168"/>
    <cellStyle name="Calculation 14 7 2" xfId="23169"/>
    <cellStyle name="Calculation 14 8" xfId="23170"/>
    <cellStyle name="Calculation 14 8 2" xfId="23171"/>
    <cellStyle name="Calculation 14 9" xfId="23172"/>
    <cellStyle name="Calculation 14 9 2" xfId="23173"/>
    <cellStyle name="Calculation 15" xfId="23174"/>
    <cellStyle name="Calculation 15 10" xfId="23175"/>
    <cellStyle name="Calculation 15 11" xfId="23176"/>
    <cellStyle name="Calculation 15 12" xfId="23177"/>
    <cellStyle name="Calculation 15 2" xfId="23178"/>
    <cellStyle name="Calculation 15 2 2" xfId="23179"/>
    <cellStyle name="Calculation 15 2 2 2" xfId="23180"/>
    <cellStyle name="Calculation 15 2 3" xfId="23181"/>
    <cellStyle name="Calculation 15 2 3 2" xfId="23182"/>
    <cellStyle name="Calculation 15 2 4" xfId="23183"/>
    <cellStyle name="Calculation 15 2 4 2" xfId="23184"/>
    <cellStyle name="Calculation 15 2 5" xfId="23185"/>
    <cellStyle name="Calculation 15 2 5 2" xfId="23186"/>
    <cellStyle name="Calculation 15 2 6" xfId="23187"/>
    <cellStyle name="Calculation 15 2 6 2" xfId="23188"/>
    <cellStyle name="Calculation 15 2 7" xfId="23189"/>
    <cellStyle name="Calculation 15 2 7 2" xfId="23190"/>
    <cellStyle name="Calculation 15 2 8" xfId="23191"/>
    <cellStyle name="Calculation 15 2 8 2" xfId="23192"/>
    <cellStyle name="Calculation 15 2 9" xfId="23193"/>
    <cellStyle name="Calculation 15 3" xfId="23194"/>
    <cellStyle name="Calculation 15 3 2" xfId="23195"/>
    <cellStyle name="Calculation 15 4" xfId="23196"/>
    <cellStyle name="Calculation 15 4 2" xfId="23197"/>
    <cellStyle name="Calculation 15 5" xfId="23198"/>
    <cellStyle name="Calculation 15 5 2" xfId="23199"/>
    <cellStyle name="Calculation 15 6" xfId="23200"/>
    <cellStyle name="Calculation 15 6 2" xfId="23201"/>
    <cellStyle name="Calculation 15 7" xfId="23202"/>
    <cellStyle name="Calculation 15 7 2" xfId="23203"/>
    <cellStyle name="Calculation 15 8" xfId="23204"/>
    <cellStyle name="Calculation 15 8 2" xfId="23205"/>
    <cellStyle name="Calculation 15 9" xfId="23206"/>
    <cellStyle name="Calculation 15 9 2" xfId="23207"/>
    <cellStyle name="Calculation 16" xfId="23208"/>
    <cellStyle name="Calculation 16 10" xfId="23209"/>
    <cellStyle name="Calculation 16 11" xfId="23210"/>
    <cellStyle name="Calculation 16 12" xfId="23211"/>
    <cellStyle name="Calculation 16 2" xfId="23212"/>
    <cellStyle name="Calculation 16 2 2" xfId="23213"/>
    <cellStyle name="Calculation 16 2 2 2" xfId="23214"/>
    <cellStyle name="Calculation 16 2 3" xfId="23215"/>
    <cellStyle name="Calculation 16 2 3 2" xfId="23216"/>
    <cellStyle name="Calculation 16 2 4" xfId="23217"/>
    <cellStyle name="Calculation 16 2 4 2" xfId="23218"/>
    <cellStyle name="Calculation 16 2 5" xfId="23219"/>
    <cellStyle name="Calculation 16 2 5 2" xfId="23220"/>
    <cellStyle name="Calculation 16 2 6" xfId="23221"/>
    <cellStyle name="Calculation 16 2 6 2" xfId="23222"/>
    <cellStyle name="Calculation 16 2 7" xfId="23223"/>
    <cellStyle name="Calculation 16 2 7 2" xfId="23224"/>
    <cellStyle name="Calculation 16 2 8" xfId="23225"/>
    <cellStyle name="Calculation 16 2 8 2" xfId="23226"/>
    <cellStyle name="Calculation 16 2 9" xfId="23227"/>
    <cellStyle name="Calculation 16 3" xfId="23228"/>
    <cellStyle name="Calculation 16 3 2" xfId="23229"/>
    <cellStyle name="Calculation 16 4" xfId="23230"/>
    <cellStyle name="Calculation 16 4 2" xfId="23231"/>
    <cellStyle name="Calculation 16 5" xfId="23232"/>
    <cellStyle name="Calculation 16 5 2" xfId="23233"/>
    <cellStyle name="Calculation 16 6" xfId="23234"/>
    <cellStyle name="Calculation 16 6 2" xfId="23235"/>
    <cellStyle name="Calculation 16 7" xfId="23236"/>
    <cellStyle name="Calculation 16 7 2" xfId="23237"/>
    <cellStyle name="Calculation 16 8" xfId="23238"/>
    <cellStyle name="Calculation 16 8 2" xfId="23239"/>
    <cellStyle name="Calculation 16 9" xfId="23240"/>
    <cellStyle name="Calculation 16 9 2" xfId="23241"/>
    <cellStyle name="Calculation 17" xfId="23242"/>
    <cellStyle name="Calculation 17 10" xfId="23243"/>
    <cellStyle name="Calculation 17 11" xfId="23244"/>
    <cellStyle name="Calculation 17 2" xfId="23245"/>
    <cellStyle name="Calculation 17 2 2" xfId="23246"/>
    <cellStyle name="Calculation 17 2 2 2" xfId="23247"/>
    <cellStyle name="Calculation 17 2 3" xfId="23248"/>
    <cellStyle name="Calculation 17 2 3 2" xfId="23249"/>
    <cellStyle name="Calculation 17 2 4" xfId="23250"/>
    <cellStyle name="Calculation 17 2 4 2" xfId="23251"/>
    <cellStyle name="Calculation 17 2 5" xfId="23252"/>
    <cellStyle name="Calculation 17 2 5 2" xfId="23253"/>
    <cellStyle name="Calculation 17 2 6" xfId="23254"/>
    <cellStyle name="Calculation 17 2 6 2" xfId="23255"/>
    <cellStyle name="Calculation 17 2 7" xfId="23256"/>
    <cellStyle name="Calculation 17 2 7 2" xfId="23257"/>
    <cellStyle name="Calculation 17 2 8" xfId="23258"/>
    <cellStyle name="Calculation 17 2 8 2" xfId="23259"/>
    <cellStyle name="Calculation 17 2 9" xfId="23260"/>
    <cellStyle name="Calculation 17 3" xfId="23261"/>
    <cellStyle name="Calculation 17 3 2" xfId="23262"/>
    <cellStyle name="Calculation 17 4" xfId="23263"/>
    <cellStyle name="Calculation 17 4 2" xfId="23264"/>
    <cellStyle name="Calculation 17 5" xfId="23265"/>
    <cellStyle name="Calculation 17 5 2" xfId="23266"/>
    <cellStyle name="Calculation 17 6" xfId="23267"/>
    <cellStyle name="Calculation 17 6 2" xfId="23268"/>
    <cellStyle name="Calculation 17 7" xfId="23269"/>
    <cellStyle name="Calculation 17 7 2" xfId="23270"/>
    <cellStyle name="Calculation 17 8" xfId="23271"/>
    <cellStyle name="Calculation 17 8 2" xfId="23272"/>
    <cellStyle name="Calculation 17 9" xfId="23273"/>
    <cellStyle name="Calculation 17 9 2" xfId="23274"/>
    <cellStyle name="Calculation 18" xfId="23275"/>
    <cellStyle name="Calculation 18 10" xfId="23276"/>
    <cellStyle name="Calculation 18 2" xfId="23277"/>
    <cellStyle name="Calculation 18 2 2" xfId="23278"/>
    <cellStyle name="Calculation 18 2 2 2" xfId="23279"/>
    <cellStyle name="Calculation 18 2 3" xfId="23280"/>
    <cellStyle name="Calculation 18 2 3 2" xfId="23281"/>
    <cellStyle name="Calculation 18 2 4" xfId="23282"/>
    <cellStyle name="Calculation 18 2 4 2" xfId="23283"/>
    <cellStyle name="Calculation 18 2 5" xfId="23284"/>
    <cellStyle name="Calculation 18 2 5 2" xfId="23285"/>
    <cellStyle name="Calculation 18 2 6" xfId="23286"/>
    <cellStyle name="Calculation 18 2 6 2" xfId="23287"/>
    <cellStyle name="Calculation 18 2 7" xfId="23288"/>
    <cellStyle name="Calculation 18 2 7 2" xfId="23289"/>
    <cellStyle name="Calculation 18 2 8" xfId="23290"/>
    <cellStyle name="Calculation 18 2 8 2" xfId="23291"/>
    <cellStyle name="Calculation 18 2 9" xfId="23292"/>
    <cellStyle name="Calculation 18 3" xfId="23293"/>
    <cellStyle name="Calculation 18 3 2" xfId="23294"/>
    <cellStyle name="Calculation 18 4" xfId="23295"/>
    <cellStyle name="Calculation 18 4 2" xfId="23296"/>
    <cellStyle name="Calculation 18 5" xfId="23297"/>
    <cellStyle name="Calculation 18 5 2" xfId="23298"/>
    <cellStyle name="Calculation 18 6" xfId="23299"/>
    <cellStyle name="Calculation 18 6 2" xfId="23300"/>
    <cellStyle name="Calculation 18 7" xfId="23301"/>
    <cellStyle name="Calculation 18 7 2" xfId="23302"/>
    <cellStyle name="Calculation 18 8" xfId="23303"/>
    <cellStyle name="Calculation 18 8 2" xfId="23304"/>
    <cellStyle name="Calculation 18 9" xfId="23305"/>
    <cellStyle name="Calculation 18 9 2" xfId="23306"/>
    <cellStyle name="Calculation 19" xfId="23307"/>
    <cellStyle name="Calculation 19 10" xfId="23308"/>
    <cellStyle name="Calculation 19 2" xfId="23309"/>
    <cellStyle name="Calculation 19 2 2" xfId="23310"/>
    <cellStyle name="Calculation 19 2 2 2" xfId="23311"/>
    <cellStyle name="Calculation 19 2 3" xfId="23312"/>
    <cellStyle name="Calculation 19 2 3 2" xfId="23313"/>
    <cellStyle name="Calculation 19 2 4" xfId="23314"/>
    <cellStyle name="Calculation 19 2 4 2" xfId="23315"/>
    <cellStyle name="Calculation 19 2 5" xfId="23316"/>
    <cellStyle name="Calculation 19 2 5 2" xfId="23317"/>
    <cellStyle name="Calculation 19 2 6" xfId="23318"/>
    <cellStyle name="Calculation 19 2 6 2" xfId="23319"/>
    <cellStyle name="Calculation 19 2 7" xfId="23320"/>
    <cellStyle name="Calculation 19 2 7 2" xfId="23321"/>
    <cellStyle name="Calculation 19 2 8" xfId="23322"/>
    <cellStyle name="Calculation 19 2 8 2" xfId="23323"/>
    <cellStyle name="Calculation 19 2 9" xfId="23324"/>
    <cellStyle name="Calculation 19 3" xfId="23325"/>
    <cellStyle name="Calculation 19 3 2" xfId="23326"/>
    <cellStyle name="Calculation 19 4" xfId="23327"/>
    <cellStyle name="Calculation 19 4 2" xfId="23328"/>
    <cellStyle name="Calculation 19 5" xfId="23329"/>
    <cellStyle name="Calculation 19 5 2" xfId="23330"/>
    <cellStyle name="Calculation 19 6" xfId="23331"/>
    <cellStyle name="Calculation 19 6 2" xfId="23332"/>
    <cellStyle name="Calculation 19 7" xfId="23333"/>
    <cellStyle name="Calculation 19 7 2" xfId="23334"/>
    <cellStyle name="Calculation 19 8" xfId="23335"/>
    <cellStyle name="Calculation 19 8 2" xfId="23336"/>
    <cellStyle name="Calculation 19 9" xfId="23337"/>
    <cellStyle name="Calculation 19 9 2" xfId="23338"/>
    <cellStyle name="Calculation 2" xfId="23339"/>
    <cellStyle name="Calculation 2 10" xfId="23340"/>
    <cellStyle name="Calculation 2 2" xfId="23341"/>
    <cellStyle name="Calculation 2 2 10" xfId="23342"/>
    <cellStyle name="Calculation 2 2 11" xfId="23343"/>
    <cellStyle name="Calculation 2 2 2" xfId="23344"/>
    <cellStyle name="Calculation 2 2 2 2" xfId="23345"/>
    <cellStyle name="Calculation 2 2 3" xfId="23346"/>
    <cellStyle name="Calculation 2 2 3 2" xfId="23347"/>
    <cellStyle name="Calculation 2 2 4" xfId="23348"/>
    <cellStyle name="Calculation 2 2 4 2" xfId="23349"/>
    <cellStyle name="Calculation 2 2 5" xfId="23350"/>
    <cellStyle name="Calculation 2 2 5 2" xfId="23351"/>
    <cellStyle name="Calculation 2 2 6" xfId="23352"/>
    <cellStyle name="Calculation 2 2 6 2" xfId="23353"/>
    <cellStyle name="Calculation 2 2 7" xfId="23354"/>
    <cellStyle name="Calculation 2 2 7 2" xfId="23355"/>
    <cellStyle name="Calculation 2 2 8" xfId="23356"/>
    <cellStyle name="Calculation 2 2 8 2" xfId="23357"/>
    <cellStyle name="Calculation 2 2 9" xfId="23358"/>
    <cellStyle name="Calculation 2 3" xfId="23359"/>
    <cellStyle name="Calculation 2 3 2" xfId="23360"/>
    <cellStyle name="Calculation 2 4" xfId="23361"/>
    <cellStyle name="Calculation 2 4 2" xfId="23362"/>
    <cellStyle name="Calculation 2 5" xfId="23363"/>
    <cellStyle name="Calculation 2 5 2" xfId="23364"/>
    <cellStyle name="Calculation 2 6" xfId="23365"/>
    <cellStyle name="Calculation 2 6 2" xfId="23366"/>
    <cellStyle name="Calculation 2 7" xfId="23367"/>
    <cellStyle name="Calculation 2 7 2" xfId="23368"/>
    <cellStyle name="Calculation 2 8" xfId="23369"/>
    <cellStyle name="Calculation 2 8 2" xfId="23370"/>
    <cellStyle name="Calculation 2 9" xfId="23371"/>
    <cellStyle name="Calculation 20" xfId="23372"/>
    <cellStyle name="Calculation 20 10" xfId="23373"/>
    <cellStyle name="Calculation 20 2" xfId="23374"/>
    <cellStyle name="Calculation 20 2 2" xfId="23375"/>
    <cellStyle name="Calculation 20 2 2 2" xfId="23376"/>
    <cellStyle name="Calculation 20 2 3" xfId="23377"/>
    <cellStyle name="Calculation 20 2 3 2" xfId="23378"/>
    <cellStyle name="Calculation 20 2 4" xfId="23379"/>
    <cellStyle name="Calculation 20 2 4 2" xfId="23380"/>
    <cellStyle name="Calculation 20 2 5" xfId="23381"/>
    <cellStyle name="Calculation 20 2 5 2" xfId="23382"/>
    <cellStyle name="Calculation 20 2 6" xfId="23383"/>
    <cellStyle name="Calculation 20 2 6 2" xfId="23384"/>
    <cellStyle name="Calculation 20 2 7" xfId="23385"/>
    <cellStyle name="Calculation 20 2 7 2" xfId="23386"/>
    <cellStyle name="Calculation 20 2 8" xfId="23387"/>
    <cellStyle name="Calculation 20 2 8 2" xfId="23388"/>
    <cellStyle name="Calculation 20 2 9" xfId="23389"/>
    <cellStyle name="Calculation 20 3" xfId="23390"/>
    <cellStyle name="Calculation 20 3 2" xfId="23391"/>
    <cellStyle name="Calculation 20 4" xfId="23392"/>
    <cellStyle name="Calculation 20 4 2" xfId="23393"/>
    <cellStyle name="Calculation 20 5" xfId="23394"/>
    <cellStyle name="Calculation 20 5 2" xfId="23395"/>
    <cellStyle name="Calculation 20 6" xfId="23396"/>
    <cellStyle name="Calculation 20 6 2" xfId="23397"/>
    <cellStyle name="Calculation 20 7" xfId="23398"/>
    <cellStyle name="Calculation 20 7 2" xfId="23399"/>
    <cellStyle name="Calculation 20 8" xfId="23400"/>
    <cellStyle name="Calculation 20 8 2" xfId="23401"/>
    <cellStyle name="Calculation 20 9" xfId="23402"/>
    <cellStyle name="Calculation 20 9 2" xfId="23403"/>
    <cellStyle name="Calculation 21" xfId="23404"/>
    <cellStyle name="Calculation 21 10" xfId="23405"/>
    <cellStyle name="Calculation 21 2" xfId="23406"/>
    <cellStyle name="Calculation 21 2 2" xfId="23407"/>
    <cellStyle name="Calculation 21 2 2 2" xfId="23408"/>
    <cellStyle name="Calculation 21 2 3" xfId="23409"/>
    <cellStyle name="Calculation 21 2 3 2" xfId="23410"/>
    <cellStyle name="Calculation 21 2 4" xfId="23411"/>
    <cellStyle name="Calculation 21 2 4 2" xfId="23412"/>
    <cellStyle name="Calculation 21 2 5" xfId="23413"/>
    <cellStyle name="Calculation 21 2 5 2" xfId="23414"/>
    <cellStyle name="Calculation 21 2 6" xfId="23415"/>
    <cellStyle name="Calculation 21 2 6 2" xfId="23416"/>
    <cellStyle name="Calculation 21 2 7" xfId="23417"/>
    <cellStyle name="Calculation 21 2 7 2" xfId="23418"/>
    <cellStyle name="Calculation 21 2 8" xfId="23419"/>
    <cellStyle name="Calculation 21 2 8 2" xfId="23420"/>
    <cellStyle name="Calculation 21 2 9" xfId="23421"/>
    <cellStyle name="Calculation 21 3" xfId="23422"/>
    <cellStyle name="Calculation 21 3 2" xfId="23423"/>
    <cellStyle name="Calculation 21 4" xfId="23424"/>
    <cellStyle name="Calculation 21 4 2" xfId="23425"/>
    <cellStyle name="Calculation 21 5" xfId="23426"/>
    <cellStyle name="Calculation 21 5 2" xfId="23427"/>
    <cellStyle name="Calculation 21 6" xfId="23428"/>
    <cellStyle name="Calculation 21 6 2" xfId="23429"/>
    <cellStyle name="Calculation 21 7" xfId="23430"/>
    <cellStyle name="Calculation 21 7 2" xfId="23431"/>
    <cellStyle name="Calculation 21 8" xfId="23432"/>
    <cellStyle name="Calculation 21 8 2" xfId="23433"/>
    <cellStyle name="Calculation 21 9" xfId="23434"/>
    <cellStyle name="Calculation 21 9 2" xfId="23435"/>
    <cellStyle name="Calculation 22" xfId="23436"/>
    <cellStyle name="Calculation 22 2" xfId="23437"/>
    <cellStyle name="Calculation 22 2 2" xfId="23438"/>
    <cellStyle name="Calculation 22 3" xfId="23439"/>
    <cellStyle name="Calculation 22 3 2" xfId="23440"/>
    <cellStyle name="Calculation 22 4" xfId="23441"/>
    <cellStyle name="Calculation 22 4 2" xfId="23442"/>
    <cellStyle name="Calculation 22 5" xfId="23443"/>
    <cellStyle name="Calculation 22 5 2" xfId="23444"/>
    <cellStyle name="Calculation 22 6" xfId="23445"/>
    <cellStyle name="Calculation 22 6 2" xfId="23446"/>
    <cellStyle name="Calculation 22 7" xfId="23447"/>
    <cellStyle name="Calculation 22 7 2" xfId="23448"/>
    <cellStyle name="Calculation 22 8" xfId="23449"/>
    <cellStyle name="Calculation 22 8 2" xfId="23450"/>
    <cellStyle name="Calculation 22 9" xfId="23451"/>
    <cellStyle name="Calculation 23" xfId="23452"/>
    <cellStyle name="Calculation 3" xfId="23453"/>
    <cellStyle name="Calculation 3 10" xfId="23454"/>
    <cellStyle name="Calculation 3 11" xfId="23455"/>
    <cellStyle name="Calculation 3 2" xfId="23456"/>
    <cellStyle name="Calculation 3 2 10" xfId="23457"/>
    <cellStyle name="Calculation 3 2 2" xfId="23458"/>
    <cellStyle name="Calculation 3 2 2 2" xfId="23459"/>
    <cellStyle name="Calculation 3 2 3" xfId="23460"/>
    <cellStyle name="Calculation 3 2 3 2" xfId="23461"/>
    <cellStyle name="Calculation 3 2 4" xfId="23462"/>
    <cellStyle name="Calculation 3 2 4 2" xfId="23463"/>
    <cellStyle name="Calculation 3 2 5" xfId="23464"/>
    <cellStyle name="Calculation 3 2 5 2" xfId="23465"/>
    <cellStyle name="Calculation 3 2 6" xfId="23466"/>
    <cellStyle name="Calculation 3 2 6 2" xfId="23467"/>
    <cellStyle name="Calculation 3 2 7" xfId="23468"/>
    <cellStyle name="Calculation 3 2 7 2" xfId="23469"/>
    <cellStyle name="Calculation 3 2 8" xfId="23470"/>
    <cellStyle name="Calculation 3 2 8 2" xfId="23471"/>
    <cellStyle name="Calculation 3 2 9" xfId="23472"/>
    <cellStyle name="Calculation 3 3" xfId="23473"/>
    <cellStyle name="Calculation 3 3 2" xfId="23474"/>
    <cellStyle name="Calculation 3 4" xfId="23475"/>
    <cellStyle name="Calculation 3 4 2" xfId="23476"/>
    <cellStyle name="Calculation 3 5" xfId="23477"/>
    <cellStyle name="Calculation 3 5 2" xfId="23478"/>
    <cellStyle name="Calculation 3 6" xfId="23479"/>
    <cellStyle name="Calculation 3 6 2" xfId="23480"/>
    <cellStyle name="Calculation 3 7" xfId="23481"/>
    <cellStyle name="Calculation 3 7 2" xfId="23482"/>
    <cellStyle name="Calculation 3 8" xfId="23483"/>
    <cellStyle name="Calculation 3 8 2" xfId="23484"/>
    <cellStyle name="Calculation 3 9" xfId="23485"/>
    <cellStyle name="Calculation 3 9 2" xfId="23486"/>
    <cellStyle name="Calculation 4" xfId="23487"/>
    <cellStyle name="Calculation 4 10" xfId="23488"/>
    <cellStyle name="Calculation 4 11" xfId="23489"/>
    <cellStyle name="Calculation 4 12" xfId="23490"/>
    <cellStyle name="Calculation 4 2" xfId="23491"/>
    <cellStyle name="Calculation 4 2 2" xfId="23492"/>
    <cellStyle name="Calculation 4 2 2 2" xfId="23493"/>
    <cellStyle name="Calculation 4 2 3" xfId="23494"/>
    <cellStyle name="Calculation 4 2 3 2" xfId="23495"/>
    <cellStyle name="Calculation 4 2 4" xfId="23496"/>
    <cellStyle name="Calculation 4 2 4 2" xfId="23497"/>
    <cellStyle name="Calculation 4 2 5" xfId="23498"/>
    <cellStyle name="Calculation 4 2 5 2" xfId="23499"/>
    <cellStyle name="Calculation 4 2 6" xfId="23500"/>
    <cellStyle name="Calculation 4 2 6 2" xfId="23501"/>
    <cellStyle name="Calculation 4 2 7" xfId="23502"/>
    <cellStyle name="Calculation 4 2 7 2" xfId="23503"/>
    <cellStyle name="Calculation 4 2 8" xfId="23504"/>
    <cellStyle name="Calculation 4 2 8 2" xfId="23505"/>
    <cellStyle name="Calculation 4 2 9" xfId="23506"/>
    <cellStyle name="Calculation 4 3" xfId="23507"/>
    <cellStyle name="Calculation 4 3 2" xfId="23508"/>
    <cellStyle name="Calculation 4 4" xfId="23509"/>
    <cellStyle name="Calculation 4 4 2" xfId="23510"/>
    <cellStyle name="Calculation 4 5" xfId="23511"/>
    <cellStyle name="Calculation 4 5 2" xfId="23512"/>
    <cellStyle name="Calculation 4 6" xfId="23513"/>
    <cellStyle name="Calculation 4 6 2" xfId="23514"/>
    <cellStyle name="Calculation 4 7" xfId="23515"/>
    <cellStyle name="Calculation 4 7 2" xfId="23516"/>
    <cellStyle name="Calculation 4 8" xfId="23517"/>
    <cellStyle name="Calculation 4 8 2" xfId="23518"/>
    <cellStyle name="Calculation 4 9" xfId="23519"/>
    <cellStyle name="Calculation 4 9 2" xfId="23520"/>
    <cellStyle name="Calculation 5" xfId="23521"/>
    <cellStyle name="Calculation 5 10" xfId="23522"/>
    <cellStyle name="Calculation 5 11" xfId="23523"/>
    <cellStyle name="Calculation 5 12" xfId="23524"/>
    <cellStyle name="Calculation 5 2" xfId="23525"/>
    <cellStyle name="Calculation 5 2 2" xfId="23526"/>
    <cellStyle name="Calculation 5 2 2 2" xfId="23527"/>
    <cellStyle name="Calculation 5 2 3" xfId="23528"/>
    <cellStyle name="Calculation 5 2 3 2" xfId="23529"/>
    <cellStyle name="Calculation 5 2 4" xfId="23530"/>
    <cellStyle name="Calculation 5 2 4 2" xfId="23531"/>
    <cellStyle name="Calculation 5 2 5" xfId="23532"/>
    <cellStyle name="Calculation 5 2 5 2" xfId="23533"/>
    <cellStyle name="Calculation 5 2 6" xfId="23534"/>
    <cellStyle name="Calculation 5 2 6 2" xfId="23535"/>
    <cellStyle name="Calculation 5 2 7" xfId="23536"/>
    <cellStyle name="Calculation 5 2 7 2" xfId="23537"/>
    <cellStyle name="Calculation 5 2 8" xfId="23538"/>
    <cellStyle name="Calculation 5 2 8 2" xfId="23539"/>
    <cellStyle name="Calculation 5 2 9" xfId="23540"/>
    <cellStyle name="Calculation 5 3" xfId="23541"/>
    <cellStyle name="Calculation 5 3 2" xfId="23542"/>
    <cellStyle name="Calculation 5 4" xfId="23543"/>
    <cellStyle name="Calculation 5 4 2" xfId="23544"/>
    <cellStyle name="Calculation 5 5" xfId="23545"/>
    <cellStyle name="Calculation 5 5 2" xfId="23546"/>
    <cellStyle name="Calculation 5 6" xfId="23547"/>
    <cellStyle name="Calculation 5 6 2" xfId="23548"/>
    <cellStyle name="Calculation 5 7" xfId="23549"/>
    <cellStyle name="Calculation 5 7 2" xfId="23550"/>
    <cellStyle name="Calculation 5 8" xfId="23551"/>
    <cellStyle name="Calculation 5 8 2" xfId="23552"/>
    <cellStyle name="Calculation 5 9" xfId="23553"/>
    <cellStyle name="Calculation 5 9 2" xfId="23554"/>
    <cellStyle name="Calculation 6" xfId="23555"/>
    <cellStyle name="Calculation 6 10" xfId="23556"/>
    <cellStyle name="Calculation 6 11" xfId="23557"/>
    <cellStyle name="Calculation 6 12" xfId="23558"/>
    <cellStyle name="Calculation 6 2" xfId="23559"/>
    <cellStyle name="Calculation 6 2 2" xfId="23560"/>
    <cellStyle name="Calculation 6 2 2 2" xfId="23561"/>
    <cellStyle name="Calculation 6 2 3" xfId="23562"/>
    <cellStyle name="Calculation 6 2 3 2" xfId="23563"/>
    <cellStyle name="Calculation 6 2 4" xfId="23564"/>
    <cellStyle name="Calculation 6 2 4 2" xfId="23565"/>
    <cellStyle name="Calculation 6 2 5" xfId="23566"/>
    <cellStyle name="Calculation 6 2 5 2" xfId="23567"/>
    <cellStyle name="Calculation 6 2 6" xfId="23568"/>
    <cellStyle name="Calculation 6 2 6 2" xfId="23569"/>
    <cellStyle name="Calculation 6 2 7" xfId="23570"/>
    <cellStyle name="Calculation 6 2 7 2" xfId="23571"/>
    <cellStyle name="Calculation 6 2 8" xfId="23572"/>
    <cellStyle name="Calculation 6 2 8 2" xfId="23573"/>
    <cellStyle name="Calculation 6 2 9" xfId="23574"/>
    <cellStyle name="Calculation 6 3" xfId="23575"/>
    <cellStyle name="Calculation 6 3 2" xfId="23576"/>
    <cellStyle name="Calculation 6 4" xfId="23577"/>
    <cellStyle name="Calculation 6 4 2" xfId="23578"/>
    <cellStyle name="Calculation 6 5" xfId="23579"/>
    <cellStyle name="Calculation 6 5 2" xfId="23580"/>
    <cellStyle name="Calculation 6 6" xfId="23581"/>
    <cellStyle name="Calculation 6 6 2" xfId="23582"/>
    <cellStyle name="Calculation 6 7" xfId="23583"/>
    <cellStyle name="Calculation 6 7 2" xfId="23584"/>
    <cellStyle name="Calculation 6 8" xfId="23585"/>
    <cellStyle name="Calculation 6 8 2" xfId="23586"/>
    <cellStyle name="Calculation 6 9" xfId="23587"/>
    <cellStyle name="Calculation 6 9 2" xfId="23588"/>
    <cellStyle name="Calculation 7" xfId="23589"/>
    <cellStyle name="Calculation 7 10" xfId="23590"/>
    <cellStyle name="Calculation 7 11" xfId="23591"/>
    <cellStyle name="Calculation 7 12" xfId="23592"/>
    <cellStyle name="Calculation 7 2" xfId="23593"/>
    <cellStyle name="Calculation 7 2 2" xfId="23594"/>
    <cellStyle name="Calculation 7 2 2 2" xfId="23595"/>
    <cellStyle name="Calculation 7 2 3" xfId="23596"/>
    <cellStyle name="Calculation 7 2 3 2" xfId="23597"/>
    <cellStyle name="Calculation 7 2 4" xfId="23598"/>
    <cellStyle name="Calculation 7 2 4 2" xfId="23599"/>
    <cellStyle name="Calculation 7 2 5" xfId="23600"/>
    <cellStyle name="Calculation 7 2 5 2" xfId="23601"/>
    <cellStyle name="Calculation 7 2 6" xfId="23602"/>
    <cellStyle name="Calculation 7 2 6 2" xfId="23603"/>
    <cellStyle name="Calculation 7 2 7" xfId="23604"/>
    <cellStyle name="Calculation 7 2 7 2" xfId="23605"/>
    <cellStyle name="Calculation 7 2 8" xfId="23606"/>
    <cellStyle name="Calculation 7 2 8 2" xfId="23607"/>
    <cellStyle name="Calculation 7 2 9" xfId="23608"/>
    <cellStyle name="Calculation 7 3" xfId="23609"/>
    <cellStyle name="Calculation 7 3 2" xfId="23610"/>
    <cellStyle name="Calculation 7 4" xfId="23611"/>
    <cellStyle name="Calculation 7 4 2" xfId="23612"/>
    <cellStyle name="Calculation 7 5" xfId="23613"/>
    <cellStyle name="Calculation 7 5 2" xfId="23614"/>
    <cellStyle name="Calculation 7 6" xfId="23615"/>
    <cellStyle name="Calculation 7 6 2" xfId="23616"/>
    <cellStyle name="Calculation 7 7" xfId="23617"/>
    <cellStyle name="Calculation 7 7 2" xfId="23618"/>
    <cellStyle name="Calculation 7 8" xfId="23619"/>
    <cellStyle name="Calculation 7 8 2" xfId="23620"/>
    <cellStyle name="Calculation 7 9" xfId="23621"/>
    <cellStyle name="Calculation 7 9 2" xfId="23622"/>
    <cellStyle name="Calculation 8" xfId="23623"/>
    <cellStyle name="Calculation 8 10" xfId="23624"/>
    <cellStyle name="Calculation 8 11" xfId="23625"/>
    <cellStyle name="Calculation 8 12" xfId="23626"/>
    <cellStyle name="Calculation 8 2" xfId="23627"/>
    <cellStyle name="Calculation 8 2 2" xfId="23628"/>
    <cellStyle name="Calculation 8 2 2 2" xfId="23629"/>
    <cellStyle name="Calculation 8 2 3" xfId="23630"/>
    <cellStyle name="Calculation 8 2 3 2" xfId="23631"/>
    <cellStyle name="Calculation 8 2 4" xfId="23632"/>
    <cellStyle name="Calculation 8 2 4 2" xfId="23633"/>
    <cellStyle name="Calculation 8 2 5" xfId="23634"/>
    <cellStyle name="Calculation 8 2 5 2" xfId="23635"/>
    <cellStyle name="Calculation 8 2 6" xfId="23636"/>
    <cellStyle name="Calculation 8 2 6 2" xfId="23637"/>
    <cellStyle name="Calculation 8 2 7" xfId="23638"/>
    <cellStyle name="Calculation 8 2 7 2" xfId="23639"/>
    <cellStyle name="Calculation 8 2 8" xfId="23640"/>
    <cellStyle name="Calculation 8 2 8 2" xfId="23641"/>
    <cellStyle name="Calculation 8 2 9" xfId="23642"/>
    <cellStyle name="Calculation 8 3" xfId="23643"/>
    <cellStyle name="Calculation 8 3 2" xfId="23644"/>
    <cellStyle name="Calculation 8 4" xfId="23645"/>
    <cellStyle name="Calculation 8 4 2" xfId="23646"/>
    <cellStyle name="Calculation 8 5" xfId="23647"/>
    <cellStyle name="Calculation 8 5 2" xfId="23648"/>
    <cellStyle name="Calculation 8 6" xfId="23649"/>
    <cellStyle name="Calculation 8 6 2" xfId="23650"/>
    <cellStyle name="Calculation 8 7" xfId="23651"/>
    <cellStyle name="Calculation 8 7 2" xfId="23652"/>
    <cellStyle name="Calculation 8 8" xfId="23653"/>
    <cellStyle name="Calculation 8 8 2" xfId="23654"/>
    <cellStyle name="Calculation 8 9" xfId="23655"/>
    <cellStyle name="Calculation 8 9 2" xfId="23656"/>
    <cellStyle name="Calculation 9" xfId="23657"/>
    <cellStyle name="Calculation 9 10" xfId="23658"/>
    <cellStyle name="Calculation 9 11" xfId="23659"/>
    <cellStyle name="Calculation 9 12" xfId="23660"/>
    <cellStyle name="Calculation 9 2" xfId="23661"/>
    <cellStyle name="Calculation 9 2 2" xfId="23662"/>
    <cellStyle name="Calculation 9 2 2 2" xfId="23663"/>
    <cellStyle name="Calculation 9 2 3" xfId="23664"/>
    <cellStyle name="Calculation 9 2 3 2" xfId="23665"/>
    <cellStyle name="Calculation 9 2 4" xfId="23666"/>
    <cellStyle name="Calculation 9 2 4 2" xfId="23667"/>
    <cellStyle name="Calculation 9 2 5" xfId="23668"/>
    <cellStyle name="Calculation 9 2 5 2" xfId="23669"/>
    <cellStyle name="Calculation 9 2 6" xfId="23670"/>
    <cellStyle name="Calculation 9 2 6 2" xfId="23671"/>
    <cellStyle name="Calculation 9 2 7" xfId="23672"/>
    <cellStyle name="Calculation 9 2 7 2" xfId="23673"/>
    <cellStyle name="Calculation 9 2 8" xfId="23674"/>
    <cellStyle name="Calculation 9 2 8 2" xfId="23675"/>
    <cellStyle name="Calculation 9 2 9" xfId="23676"/>
    <cellStyle name="Calculation 9 3" xfId="23677"/>
    <cellStyle name="Calculation 9 3 2" xfId="23678"/>
    <cellStyle name="Calculation 9 4" xfId="23679"/>
    <cellStyle name="Calculation 9 4 2" xfId="23680"/>
    <cellStyle name="Calculation 9 5" xfId="23681"/>
    <cellStyle name="Calculation 9 5 2" xfId="23682"/>
    <cellStyle name="Calculation 9 6" xfId="23683"/>
    <cellStyle name="Calculation 9 6 2" xfId="23684"/>
    <cellStyle name="Calculation 9 7" xfId="23685"/>
    <cellStyle name="Calculation 9 7 2" xfId="23686"/>
    <cellStyle name="Calculation 9 8" xfId="23687"/>
    <cellStyle name="Calculation 9 8 2" xfId="23688"/>
    <cellStyle name="Calculation 9 9" xfId="23689"/>
    <cellStyle name="Calculation 9 9 2" xfId="23690"/>
    <cellStyle name="Check Cell 10" xfId="23691"/>
    <cellStyle name="Check Cell 11" xfId="23692"/>
    <cellStyle name="Check Cell 12" xfId="23693"/>
    <cellStyle name="Check Cell 13" xfId="23694"/>
    <cellStyle name="Check Cell 14" xfId="23695"/>
    <cellStyle name="Check Cell 15" xfId="23696"/>
    <cellStyle name="Check Cell 16" xfId="23697"/>
    <cellStyle name="Check Cell 17" xfId="23698"/>
    <cellStyle name="Check Cell 18" xfId="23699"/>
    <cellStyle name="Check Cell 2" xfId="23700"/>
    <cellStyle name="Check Cell 2 2" xfId="23701"/>
    <cellStyle name="Check Cell 2 2 2" xfId="23702"/>
    <cellStyle name="Check Cell 2 3" xfId="23703"/>
    <cellStyle name="Check Cell 2 4" xfId="23704"/>
    <cellStyle name="Check Cell 2 5" xfId="23705"/>
    <cellStyle name="Check Cell 3" xfId="23706"/>
    <cellStyle name="Check Cell 3 2" xfId="23707"/>
    <cellStyle name="Check Cell 4" xfId="23708"/>
    <cellStyle name="Check Cell 4 2" xfId="23709"/>
    <cellStyle name="Check Cell 5" xfId="23710"/>
    <cellStyle name="Check Cell 5 2" xfId="23711"/>
    <cellStyle name="Check Cell 6" xfId="23712"/>
    <cellStyle name="Check Cell 6 2" xfId="23713"/>
    <cellStyle name="Check Cell 7" xfId="23714"/>
    <cellStyle name="Check Cell 7 2" xfId="23715"/>
    <cellStyle name="Check Cell 8" xfId="23716"/>
    <cellStyle name="Check Cell 9" xfId="23717"/>
    <cellStyle name="CodeEingabe" xfId="23718"/>
    <cellStyle name="ColumnAttributeAbovePrompt" xfId="23719"/>
    <cellStyle name="ColumnAttributeAbovePrompt 2" xfId="23720"/>
    <cellStyle name="ColumnAttributeAbovePrompt 2 2" xfId="23721"/>
    <cellStyle name="ColumnAttributeAbovePrompt 2 3" xfId="23722"/>
    <cellStyle name="ColumnAttributeAbovePrompt 3" xfId="23723"/>
    <cellStyle name="ColumnAttributeAbovePrompt 4" xfId="23724"/>
    <cellStyle name="ColumnAttributePrompt" xfId="23725"/>
    <cellStyle name="ColumnAttributePrompt 2" xfId="23726"/>
    <cellStyle name="ColumnAttributePrompt 2 2" xfId="23727"/>
    <cellStyle name="ColumnAttributePrompt 2 3" xfId="23728"/>
    <cellStyle name="ColumnAttributePrompt 3" xfId="23729"/>
    <cellStyle name="ColumnAttributePrompt 4" xfId="23730"/>
    <cellStyle name="ColumnAttributeValue" xfId="23731"/>
    <cellStyle name="ColumnAttributeValue 2" xfId="23732"/>
    <cellStyle name="ColumnAttributeValue 2 2" xfId="23733"/>
    <cellStyle name="ColumnAttributeValue 2 3" xfId="23734"/>
    <cellStyle name="ColumnAttributeValue 3" xfId="23735"/>
    <cellStyle name="ColumnAttributeValue 4" xfId="23736"/>
    <cellStyle name="ColumnHeadingPrompt" xfId="23737"/>
    <cellStyle name="ColumnHeadingPrompt 2" xfId="23738"/>
    <cellStyle name="ColumnHeadingPrompt 2 2" xfId="23739"/>
    <cellStyle name="ColumnHeadingPrompt 2 3" xfId="23740"/>
    <cellStyle name="ColumnHeadingPrompt 3" xfId="23741"/>
    <cellStyle name="ColumnHeadingPrompt 4" xfId="23742"/>
    <cellStyle name="ColumnHeadingValue" xfId="23743"/>
    <cellStyle name="ColumnHeadingValue 2" xfId="23744"/>
    <cellStyle name="ColumnHeadingValue 2 2" xfId="23745"/>
    <cellStyle name="ColumnHeadingValue 3" xfId="23746"/>
    <cellStyle name="ColumnHeadingValue 4" xfId="23747"/>
    <cellStyle name="Comma" xfId="1" builtinId="3"/>
    <cellStyle name="Comma [0] 2" xfId="23748"/>
    <cellStyle name="Comma [0] 2 2" xfId="23749"/>
    <cellStyle name="Comma [0] 2 3" xfId="23750"/>
    <cellStyle name="Comma [0] 3" xfId="23751"/>
    <cellStyle name="Comma [0] 3 2" xfId="23752"/>
    <cellStyle name="Comma [0] 3 2 2" xfId="23753"/>
    <cellStyle name="Comma [0] 3 2 2 2" xfId="23754"/>
    <cellStyle name="Comma [0] 3 2 3" xfId="23755"/>
    <cellStyle name="Comma [0] 3 2 4" xfId="23756"/>
    <cellStyle name="Comma [0] 3 3" xfId="23757"/>
    <cellStyle name="Comma [0] 3 4" xfId="23758"/>
    <cellStyle name="Comma [0] 3 4 2" xfId="23759"/>
    <cellStyle name="Comma [0] 3 5" xfId="23760"/>
    <cellStyle name="Comma [0] 4" xfId="23761"/>
    <cellStyle name="Comma [0] 4 2" xfId="23762"/>
    <cellStyle name="Comma [0] 5" xfId="23763"/>
    <cellStyle name="Comma [0] 5 2" xfId="23764"/>
    <cellStyle name="Comma [0] 5 2 2" xfId="23765"/>
    <cellStyle name="Comma [0] 5 2 3" xfId="23766"/>
    <cellStyle name="Comma [0] 5 3" xfId="23767"/>
    <cellStyle name="Comma [0] 5 3 2" xfId="23768"/>
    <cellStyle name="Comma [0] 5 4" xfId="23769"/>
    <cellStyle name="Comma [0] 6" xfId="23770"/>
    <cellStyle name="Comma [0] 6 2" xfId="23771"/>
    <cellStyle name="Comma [0] 6 2 2" xfId="23772"/>
    <cellStyle name="Comma [0] 6 3" xfId="23773"/>
    <cellStyle name="Comma 10" xfId="23774"/>
    <cellStyle name="Comma 10 10" xfId="23775"/>
    <cellStyle name="Comma 10 10 2" xfId="23776"/>
    <cellStyle name="Comma 10 10 2 2" xfId="23777"/>
    <cellStyle name="Comma 10 10 2 3" xfId="23778"/>
    <cellStyle name="Comma 10 10 3" xfId="23779"/>
    <cellStyle name="Comma 10 10 3 2" xfId="23780"/>
    <cellStyle name="Comma 10 10 4" xfId="23781"/>
    <cellStyle name="Comma 10 10 5" xfId="23782"/>
    <cellStyle name="Comma 10 11" xfId="23783"/>
    <cellStyle name="Comma 10 11 2" xfId="23784"/>
    <cellStyle name="Comma 10 11 3" xfId="23785"/>
    <cellStyle name="Comma 10 12" xfId="23786"/>
    <cellStyle name="Comma 10 12 2" xfId="23787"/>
    <cellStyle name="Comma 10 12 3" xfId="23788"/>
    <cellStyle name="Comma 10 13" xfId="23789"/>
    <cellStyle name="Comma 10 13 2" xfId="23790"/>
    <cellStyle name="Comma 10 14" xfId="23791"/>
    <cellStyle name="Comma 10 15" xfId="23792"/>
    <cellStyle name="Comma 10 16" xfId="23793"/>
    <cellStyle name="Comma 10 2" xfId="23794"/>
    <cellStyle name="Comma 10 2 10" xfId="23795"/>
    <cellStyle name="Comma 10 2 10 2" xfId="23796"/>
    <cellStyle name="Comma 10 2 10 3" xfId="23797"/>
    <cellStyle name="Comma 10 2 11" xfId="23798"/>
    <cellStyle name="Comma 10 2 11 2" xfId="23799"/>
    <cellStyle name="Comma 10 2 11 3" xfId="23800"/>
    <cellStyle name="Comma 10 2 12" xfId="23801"/>
    <cellStyle name="Comma 10 2 12 2" xfId="23802"/>
    <cellStyle name="Comma 10 2 13" xfId="23803"/>
    <cellStyle name="Comma 10 2 14" xfId="23804"/>
    <cellStyle name="Comma 10 2 15" xfId="23805"/>
    <cellStyle name="Comma 10 2 2" xfId="23806"/>
    <cellStyle name="Comma 10 2 2 10" xfId="23807"/>
    <cellStyle name="Comma 10 2 2 10 2" xfId="23808"/>
    <cellStyle name="Comma 10 2 2 10 3" xfId="23809"/>
    <cellStyle name="Comma 10 2 2 11" xfId="23810"/>
    <cellStyle name="Comma 10 2 2 11 2" xfId="23811"/>
    <cellStyle name="Comma 10 2 2 12" xfId="23812"/>
    <cellStyle name="Comma 10 2 2 13" xfId="23813"/>
    <cellStyle name="Comma 10 2 2 14" xfId="23814"/>
    <cellStyle name="Comma 10 2 2 2" xfId="23815"/>
    <cellStyle name="Comma 10 2 2 2 10" xfId="23816"/>
    <cellStyle name="Comma 10 2 2 2 10 2" xfId="23817"/>
    <cellStyle name="Comma 10 2 2 2 11" xfId="23818"/>
    <cellStyle name="Comma 10 2 2 2 12" xfId="23819"/>
    <cellStyle name="Comma 10 2 2 2 2" xfId="23820"/>
    <cellStyle name="Comma 10 2 2 2 2 10" xfId="23821"/>
    <cellStyle name="Comma 10 2 2 2 2 2" xfId="23822"/>
    <cellStyle name="Comma 10 2 2 2 2 2 2" xfId="23823"/>
    <cellStyle name="Comma 10 2 2 2 2 2 2 2" xfId="23824"/>
    <cellStyle name="Comma 10 2 2 2 2 2 2 2 2" xfId="23825"/>
    <cellStyle name="Comma 10 2 2 2 2 2 2 2 3" xfId="23826"/>
    <cellStyle name="Comma 10 2 2 2 2 2 2 3" xfId="23827"/>
    <cellStyle name="Comma 10 2 2 2 2 2 2 3 2" xfId="23828"/>
    <cellStyle name="Comma 10 2 2 2 2 2 2 3 3" xfId="23829"/>
    <cellStyle name="Comma 10 2 2 2 2 2 2 4" xfId="23830"/>
    <cellStyle name="Comma 10 2 2 2 2 2 2 4 2" xfId="23831"/>
    <cellStyle name="Comma 10 2 2 2 2 2 2 5" xfId="23832"/>
    <cellStyle name="Comma 10 2 2 2 2 2 2 6" xfId="23833"/>
    <cellStyle name="Comma 10 2 2 2 2 2 3" xfId="23834"/>
    <cellStyle name="Comma 10 2 2 2 2 2 3 2" xfId="23835"/>
    <cellStyle name="Comma 10 2 2 2 2 2 3 2 2" xfId="23836"/>
    <cellStyle name="Comma 10 2 2 2 2 2 3 2 3" xfId="23837"/>
    <cellStyle name="Comma 10 2 2 2 2 2 3 3" xfId="23838"/>
    <cellStyle name="Comma 10 2 2 2 2 2 3 3 2" xfId="23839"/>
    <cellStyle name="Comma 10 2 2 2 2 2 3 3 3" xfId="23840"/>
    <cellStyle name="Comma 10 2 2 2 2 2 3 4" xfId="23841"/>
    <cellStyle name="Comma 10 2 2 2 2 2 3 4 2" xfId="23842"/>
    <cellStyle name="Comma 10 2 2 2 2 2 3 5" xfId="23843"/>
    <cellStyle name="Comma 10 2 2 2 2 2 3 6" xfId="23844"/>
    <cellStyle name="Comma 10 2 2 2 2 2 4" xfId="23845"/>
    <cellStyle name="Comma 10 2 2 2 2 2 4 2" xfId="23846"/>
    <cellStyle name="Comma 10 2 2 2 2 2 4 2 2" xfId="23847"/>
    <cellStyle name="Comma 10 2 2 2 2 2 4 2 3" xfId="23848"/>
    <cellStyle name="Comma 10 2 2 2 2 2 4 3" xfId="23849"/>
    <cellStyle name="Comma 10 2 2 2 2 2 4 3 2" xfId="23850"/>
    <cellStyle name="Comma 10 2 2 2 2 2 4 4" xfId="23851"/>
    <cellStyle name="Comma 10 2 2 2 2 2 4 5" xfId="23852"/>
    <cellStyle name="Comma 10 2 2 2 2 2 5" xfId="23853"/>
    <cellStyle name="Comma 10 2 2 2 2 2 5 2" xfId="23854"/>
    <cellStyle name="Comma 10 2 2 2 2 2 5 3" xfId="23855"/>
    <cellStyle name="Comma 10 2 2 2 2 2 6" xfId="23856"/>
    <cellStyle name="Comma 10 2 2 2 2 2 6 2" xfId="23857"/>
    <cellStyle name="Comma 10 2 2 2 2 2 6 3" xfId="23858"/>
    <cellStyle name="Comma 10 2 2 2 2 2 7" xfId="23859"/>
    <cellStyle name="Comma 10 2 2 2 2 2 7 2" xfId="23860"/>
    <cellStyle name="Comma 10 2 2 2 2 2 8" xfId="23861"/>
    <cellStyle name="Comma 10 2 2 2 2 2 9" xfId="23862"/>
    <cellStyle name="Comma 10 2 2 2 2 3" xfId="23863"/>
    <cellStyle name="Comma 10 2 2 2 2 3 2" xfId="23864"/>
    <cellStyle name="Comma 10 2 2 2 2 3 2 2" xfId="23865"/>
    <cellStyle name="Comma 10 2 2 2 2 3 2 3" xfId="23866"/>
    <cellStyle name="Comma 10 2 2 2 2 3 3" xfId="23867"/>
    <cellStyle name="Comma 10 2 2 2 2 3 3 2" xfId="23868"/>
    <cellStyle name="Comma 10 2 2 2 2 3 3 3" xfId="23869"/>
    <cellStyle name="Comma 10 2 2 2 2 3 4" xfId="23870"/>
    <cellStyle name="Comma 10 2 2 2 2 3 4 2" xfId="23871"/>
    <cellStyle name="Comma 10 2 2 2 2 3 5" xfId="23872"/>
    <cellStyle name="Comma 10 2 2 2 2 3 6" xfId="23873"/>
    <cellStyle name="Comma 10 2 2 2 2 4" xfId="23874"/>
    <cellStyle name="Comma 10 2 2 2 2 4 2" xfId="23875"/>
    <cellStyle name="Comma 10 2 2 2 2 4 2 2" xfId="23876"/>
    <cellStyle name="Comma 10 2 2 2 2 4 2 3" xfId="23877"/>
    <cellStyle name="Comma 10 2 2 2 2 4 3" xfId="23878"/>
    <cellStyle name="Comma 10 2 2 2 2 4 3 2" xfId="23879"/>
    <cellStyle name="Comma 10 2 2 2 2 4 3 3" xfId="23880"/>
    <cellStyle name="Comma 10 2 2 2 2 4 4" xfId="23881"/>
    <cellStyle name="Comma 10 2 2 2 2 4 4 2" xfId="23882"/>
    <cellStyle name="Comma 10 2 2 2 2 4 5" xfId="23883"/>
    <cellStyle name="Comma 10 2 2 2 2 4 6" xfId="23884"/>
    <cellStyle name="Comma 10 2 2 2 2 5" xfId="23885"/>
    <cellStyle name="Comma 10 2 2 2 2 5 2" xfId="23886"/>
    <cellStyle name="Comma 10 2 2 2 2 5 2 2" xfId="23887"/>
    <cellStyle name="Comma 10 2 2 2 2 5 2 3" xfId="23888"/>
    <cellStyle name="Comma 10 2 2 2 2 5 3" xfId="23889"/>
    <cellStyle name="Comma 10 2 2 2 2 5 3 2" xfId="23890"/>
    <cellStyle name="Comma 10 2 2 2 2 5 4" xfId="23891"/>
    <cellStyle name="Comma 10 2 2 2 2 5 5" xfId="23892"/>
    <cellStyle name="Comma 10 2 2 2 2 6" xfId="23893"/>
    <cellStyle name="Comma 10 2 2 2 2 6 2" xfId="23894"/>
    <cellStyle name="Comma 10 2 2 2 2 6 3" xfId="23895"/>
    <cellStyle name="Comma 10 2 2 2 2 7" xfId="23896"/>
    <cellStyle name="Comma 10 2 2 2 2 7 2" xfId="23897"/>
    <cellStyle name="Comma 10 2 2 2 2 7 3" xfId="23898"/>
    <cellStyle name="Comma 10 2 2 2 2 8" xfId="23899"/>
    <cellStyle name="Comma 10 2 2 2 2 8 2" xfId="23900"/>
    <cellStyle name="Comma 10 2 2 2 2 9" xfId="23901"/>
    <cellStyle name="Comma 10 2 2 2 3" xfId="23902"/>
    <cellStyle name="Comma 10 2 2 2 3 2" xfId="23903"/>
    <cellStyle name="Comma 10 2 2 2 3 2 2" xfId="23904"/>
    <cellStyle name="Comma 10 2 2 2 3 2 2 2" xfId="23905"/>
    <cellStyle name="Comma 10 2 2 2 3 2 2 3" xfId="23906"/>
    <cellStyle name="Comma 10 2 2 2 3 2 3" xfId="23907"/>
    <cellStyle name="Comma 10 2 2 2 3 2 3 2" xfId="23908"/>
    <cellStyle name="Comma 10 2 2 2 3 2 3 3" xfId="23909"/>
    <cellStyle name="Comma 10 2 2 2 3 2 4" xfId="23910"/>
    <cellStyle name="Comma 10 2 2 2 3 2 4 2" xfId="23911"/>
    <cellStyle name="Comma 10 2 2 2 3 2 5" xfId="23912"/>
    <cellStyle name="Comma 10 2 2 2 3 2 6" xfId="23913"/>
    <cellStyle name="Comma 10 2 2 2 3 3" xfId="23914"/>
    <cellStyle name="Comma 10 2 2 2 3 3 2" xfId="23915"/>
    <cellStyle name="Comma 10 2 2 2 3 3 2 2" xfId="23916"/>
    <cellStyle name="Comma 10 2 2 2 3 3 2 3" xfId="23917"/>
    <cellStyle name="Comma 10 2 2 2 3 3 3" xfId="23918"/>
    <cellStyle name="Comma 10 2 2 2 3 3 3 2" xfId="23919"/>
    <cellStyle name="Comma 10 2 2 2 3 3 3 3" xfId="23920"/>
    <cellStyle name="Comma 10 2 2 2 3 3 4" xfId="23921"/>
    <cellStyle name="Comma 10 2 2 2 3 3 4 2" xfId="23922"/>
    <cellStyle name="Comma 10 2 2 2 3 3 5" xfId="23923"/>
    <cellStyle name="Comma 10 2 2 2 3 3 6" xfId="23924"/>
    <cellStyle name="Comma 10 2 2 2 3 4" xfId="23925"/>
    <cellStyle name="Comma 10 2 2 2 3 4 2" xfId="23926"/>
    <cellStyle name="Comma 10 2 2 2 3 4 2 2" xfId="23927"/>
    <cellStyle name="Comma 10 2 2 2 3 4 2 3" xfId="23928"/>
    <cellStyle name="Comma 10 2 2 2 3 4 3" xfId="23929"/>
    <cellStyle name="Comma 10 2 2 2 3 4 3 2" xfId="23930"/>
    <cellStyle name="Comma 10 2 2 2 3 4 4" xfId="23931"/>
    <cellStyle name="Comma 10 2 2 2 3 4 5" xfId="23932"/>
    <cellStyle name="Comma 10 2 2 2 3 5" xfId="23933"/>
    <cellStyle name="Comma 10 2 2 2 3 5 2" xfId="23934"/>
    <cellStyle name="Comma 10 2 2 2 3 5 3" xfId="23935"/>
    <cellStyle name="Comma 10 2 2 2 3 6" xfId="23936"/>
    <cellStyle name="Comma 10 2 2 2 3 6 2" xfId="23937"/>
    <cellStyle name="Comma 10 2 2 2 3 6 3" xfId="23938"/>
    <cellStyle name="Comma 10 2 2 2 3 7" xfId="23939"/>
    <cellStyle name="Comma 10 2 2 2 3 7 2" xfId="23940"/>
    <cellStyle name="Comma 10 2 2 2 3 8" xfId="23941"/>
    <cellStyle name="Comma 10 2 2 2 3 9" xfId="23942"/>
    <cellStyle name="Comma 10 2 2 2 4" xfId="23943"/>
    <cellStyle name="Comma 10 2 2 2 4 2" xfId="23944"/>
    <cellStyle name="Comma 10 2 2 2 4 2 2" xfId="23945"/>
    <cellStyle name="Comma 10 2 2 2 4 2 2 2" xfId="23946"/>
    <cellStyle name="Comma 10 2 2 2 4 2 2 3" xfId="23947"/>
    <cellStyle name="Comma 10 2 2 2 4 2 3" xfId="23948"/>
    <cellStyle name="Comma 10 2 2 2 4 2 3 2" xfId="23949"/>
    <cellStyle name="Comma 10 2 2 2 4 2 3 3" xfId="23950"/>
    <cellStyle name="Comma 10 2 2 2 4 2 4" xfId="23951"/>
    <cellStyle name="Comma 10 2 2 2 4 2 4 2" xfId="23952"/>
    <cellStyle name="Comma 10 2 2 2 4 2 5" xfId="23953"/>
    <cellStyle name="Comma 10 2 2 2 4 2 6" xfId="23954"/>
    <cellStyle name="Comma 10 2 2 2 4 3" xfId="23955"/>
    <cellStyle name="Comma 10 2 2 2 4 3 2" xfId="23956"/>
    <cellStyle name="Comma 10 2 2 2 4 3 2 2" xfId="23957"/>
    <cellStyle name="Comma 10 2 2 2 4 3 2 3" xfId="23958"/>
    <cellStyle name="Comma 10 2 2 2 4 3 3" xfId="23959"/>
    <cellStyle name="Comma 10 2 2 2 4 3 3 2" xfId="23960"/>
    <cellStyle name="Comma 10 2 2 2 4 3 3 3" xfId="23961"/>
    <cellStyle name="Comma 10 2 2 2 4 3 4" xfId="23962"/>
    <cellStyle name="Comma 10 2 2 2 4 3 4 2" xfId="23963"/>
    <cellStyle name="Comma 10 2 2 2 4 3 5" xfId="23964"/>
    <cellStyle name="Comma 10 2 2 2 4 3 6" xfId="23965"/>
    <cellStyle name="Comma 10 2 2 2 4 4" xfId="23966"/>
    <cellStyle name="Comma 10 2 2 2 4 4 2" xfId="23967"/>
    <cellStyle name="Comma 10 2 2 2 4 4 2 2" xfId="23968"/>
    <cellStyle name="Comma 10 2 2 2 4 4 2 3" xfId="23969"/>
    <cellStyle name="Comma 10 2 2 2 4 4 3" xfId="23970"/>
    <cellStyle name="Comma 10 2 2 2 4 4 3 2" xfId="23971"/>
    <cellStyle name="Comma 10 2 2 2 4 4 4" xfId="23972"/>
    <cellStyle name="Comma 10 2 2 2 4 4 5" xfId="23973"/>
    <cellStyle name="Comma 10 2 2 2 4 5" xfId="23974"/>
    <cellStyle name="Comma 10 2 2 2 4 5 2" xfId="23975"/>
    <cellStyle name="Comma 10 2 2 2 4 5 3" xfId="23976"/>
    <cellStyle name="Comma 10 2 2 2 4 6" xfId="23977"/>
    <cellStyle name="Comma 10 2 2 2 4 6 2" xfId="23978"/>
    <cellStyle name="Comma 10 2 2 2 4 6 3" xfId="23979"/>
    <cellStyle name="Comma 10 2 2 2 4 7" xfId="23980"/>
    <cellStyle name="Comma 10 2 2 2 4 7 2" xfId="23981"/>
    <cellStyle name="Comma 10 2 2 2 4 8" xfId="23982"/>
    <cellStyle name="Comma 10 2 2 2 4 9" xfId="23983"/>
    <cellStyle name="Comma 10 2 2 2 5" xfId="23984"/>
    <cellStyle name="Comma 10 2 2 2 5 2" xfId="23985"/>
    <cellStyle name="Comma 10 2 2 2 5 2 2" xfId="23986"/>
    <cellStyle name="Comma 10 2 2 2 5 2 3" xfId="23987"/>
    <cellStyle name="Comma 10 2 2 2 5 3" xfId="23988"/>
    <cellStyle name="Comma 10 2 2 2 5 3 2" xfId="23989"/>
    <cellStyle name="Comma 10 2 2 2 5 3 3" xfId="23990"/>
    <cellStyle name="Comma 10 2 2 2 5 4" xfId="23991"/>
    <cellStyle name="Comma 10 2 2 2 5 4 2" xfId="23992"/>
    <cellStyle name="Comma 10 2 2 2 5 5" xfId="23993"/>
    <cellStyle name="Comma 10 2 2 2 5 6" xfId="23994"/>
    <cellStyle name="Comma 10 2 2 2 6" xfId="23995"/>
    <cellStyle name="Comma 10 2 2 2 6 2" xfId="23996"/>
    <cellStyle name="Comma 10 2 2 2 6 2 2" xfId="23997"/>
    <cellStyle name="Comma 10 2 2 2 6 2 3" xfId="23998"/>
    <cellStyle name="Comma 10 2 2 2 6 3" xfId="23999"/>
    <cellStyle name="Comma 10 2 2 2 6 3 2" xfId="24000"/>
    <cellStyle name="Comma 10 2 2 2 6 3 3" xfId="24001"/>
    <cellStyle name="Comma 10 2 2 2 6 4" xfId="24002"/>
    <cellStyle name="Comma 10 2 2 2 6 4 2" xfId="24003"/>
    <cellStyle name="Comma 10 2 2 2 6 5" xfId="24004"/>
    <cellStyle name="Comma 10 2 2 2 6 6" xfId="24005"/>
    <cellStyle name="Comma 10 2 2 2 7" xfId="24006"/>
    <cellStyle name="Comma 10 2 2 2 7 2" xfId="24007"/>
    <cellStyle name="Comma 10 2 2 2 7 2 2" xfId="24008"/>
    <cellStyle name="Comma 10 2 2 2 7 2 3" xfId="24009"/>
    <cellStyle name="Comma 10 2 2 2 7 3" xfId="24010"/>
    <cellStyle name="Comma 10 2 2 2 7 3 2" xfId="24011"/>
    <cellStyle name="Comma 10 2 2 2 7 4" xfId="24012"/>
    <cellStyle name="Comma 10 2 2 2 7 5" xfId="24013"/>
    <cellStyle name="Comma 10 2 2 2 8" xfId="24014"/>
    <cellStyle name="Comma 10 2 2 2 8 2" xfId="24015"/>
    <cellStyle name="Comma 10 2 2 2 8 3" xfId="24016"/>
    <cellStyle name="Comma 10 2 2 2 9" xfId="24017"/>
    <cellStyle name="Comma 10 2 2 2 9 2" xfId="24018"/>
    <cellStyle name="Comma 10 2 2 2 9 3" xfId="24019"/>
    <cellStyle name="Comma 10 2 2 3" xfId="24020"/>
    <cellStyle name="Comma 10 2 2 3 10" xfId="24021"/>
    <cellStyle name="Comma 10 2 2 3 2" xfId="24022"/>
    <cellStyle name="Comma 10 2 2 3 2 2" xfId="24023"/>
    <cellStyle name="Comma 10 2 2 3 2 2 2" xfId="24024"/>
    <cellStyle name="Comma 10 2 2 3 2 2 2 2" xfId="24025"/>
    <cellStyle name="Comma 10 2 2 3 2 2 2 3" xfId="24026"/>
    <cellStyle name="Comma 10 2 2 3 2 2 3" xfId="24027"/>
    <cellStyle name="Comma 10 2 2 3 2 2 3 2" xfId="24028"/>
    <cellStyle name="Comma 10 2 2 3 2 2 3 3" xfId="24029"/>
    <cellStyle name="Comma 10 2 2 3 2 2 4" xfId="24030"/>
    <cellStyle name="Comma 10 2 2 3 2 2 4 2" xfId="24031"/>
    <cellStyle name="Comma 10 2 2 3 2 2 5" xfId="24032"/>
    <cellStyle name="Comma 10 2 2 3 2 2 6" xfId="24033"/>
    <cellStyle name="Comma 10 2 2 3 2 3" xfId="24034"/>
    <cellStyle name="Comma 10 2 2 3 2 3 2" xfId="24035"/>
    <cellStyle name="Comma 10 2 2 3 2 3 2 2" xfId="24036"/>
    <cellStyle name="Comma 10 2 2 3 2 3 2 3" xfId="24037"/>
    <cellStyle name="Comma 10 2 2 3 2 3 3" xfId="24038"/>
    <cellStyle name="Comma 10 2 2 3 2 3 3 2" xfId="24039"/>
    <cellStyle name="Comma 10 2 2 3 2 3 3 3" xfId="24040"/>
    <cellStyle name="Comma 10 2 2 3 2 3 4" xfId="24041"/>
    <cellStyle name="Comma 10 2 2 3 2 3 4 2" xfId="24042"/>
    <cellStyle name="Comma 10 2 2 3 2 3 5" xfId="24043"/>
    <cellStyle name="Comma 10 2 2 3 2 3 6" xfId="24044"/>
    <cellStyle name="Comma 10 2 2 3 2 4" xfId="24045"/>
    <cellStyle name="Comma 10 2 2 3 2 4 2" xfId="24046"/>
    <cellStyle name="Comma 10 2 2 3 2 4 2 2" xfId="24047"/>
    <cellStyle name="Comma 10 2 2 3 2 4 2 3" xfId="24048"/>
    <cellStyle name="Comma 10 2 2 3 2 4 3" xfId="24049"/>
    <cellStyle name="Comma 10 2 2 3 2 4 3 2" xfId="24050"/>
    <cellStyle name="Comma 10 2 2 3 2 4 4" xfId="24051"/>
    <cellStyle name="Comma 10 2 2 3 2 4 5" xfId="24052"/>
    <cellStyle name="Comma 10 2 2 3 2 5" xfId="24053"/>
    <cellStyle name="Comma 10 2 2 3 2 5 2" xfId="24054"/>
    <cellStyle name="Comma 10 2 2 3 2 5 3" xfId="24055"/>
    <cellStyle name="Comma 10 2 2 3 2 6" xfId="24056"/>
    <cellStyle name="Comma 10 2 2 3 2 6 2" xfId="24057"/>
    <cellStyle name="Comma 10 2 2 3 2 6 3" xfId="24058"/>
    <cellStyle name="Comma 10 2 2 3 2 7" xfId="24059"/>
    <cellStyle name="Comma 10 2 2 3 2 7 2" xfId="24060"/>
    <cellStyle name="Comma 10 2 2 3 2 8" xfId="24061"/>
    <cellStyle name="Comma 10 2 2 3 2 9" xfId="24062"/>
    <cellStyle name="Comma 10 2 2 3 3" xfId="24063"/>
    <cellStyle name="Comma 10 2 2 3 3 2" xfId="24064"/>
    <cellStyle name="Comma 10 2 2 3 3 2 2" xfId="24065"/>
    <cellStyle name="Comma 10 2 2 3 3 2 3" xfId="24066"/>
    <cellStyle name="Comma 10 2 2 3 3 3" xfId="24067"/>
    <cellStyle name="Comma 10 2 2 3 3 3 2" xfId="24068"/>
    <cellStyle name="Comma 10 2 2 3 3 3 3" xfId="24069"/>
    <cellStyle name="Comma 10 2 2 3 3 4" xfId="24070"/>
    <cellStyle name="Comma 10 2 2 3 3 4 2" xfId="24071"/>
    <cellStyle name="Comma 10 2 2 3 3 5" xfId="24072"/>
    <cellStyle name="Comma 10 2 2 3 3 6" xfId="24073"/>
    <cellStyle name="Comma 10 2 2 3 4" xfId="24074"/>
    <cellStyle name="Comma 10 2 2 3 4 2" xfId="24075"/>
    <cellStyle name="Comma 10 2 2 3 4 2 2" xfId="24076"/>
    <cellStyle name="Comma 10 2 2 3 4 2 3" xfId="24077"/>
    <cellStyle name="Comma 10 2 2 3 4 3" xfId="24078"/>
    <cellStyle name="Comma 10 2 2 3 4 3 2" xfId="24079"/>
    <cellStyle name="Comma 10 2 2 3 4 3 3" xfId="24080"/>
    <cellStyle name="Comma 10 2 2 3 4 4" xfId="24081"/>
    <cellStyle name="Comma 10 2 2 3 4 4 2" xfId="24082"/>
    <cellStyle name="Comma 10 2 2 3 4 5" xfId="24083"/>
    <cellStyle name="Comma 10 2 2 3 4 6" xfId="24084"/>
    <cellStyle name="Comma 10 2 2 3 5" xfId="24085"/>
    <cellStyle name="Comma 10 2 2 3 5 2" xfId="24086"/>
    <cellStyle name="Comma 10 2 2 3 5 2 2" xfId="24087"/>
    <cellStyle name="Comma 10 2 2 3 5 2 3" xfId="24088"/>
    <cellStyle name="Comma 10 2 2 3 5 3" xfId="24089"/>
    <cellStyle name="Comma 10 2 2 3 5 3 2" xfId="24090"/>
    <cellStyle name="Comma 10 2 2 3 5 4" xfId="24091"/>
    <cellStyle name="Comma 10 2 2 3 5 5" xfId="24092"/>
    <cellStyle name="Comma 10 2 2 3 6" xfId="24093"/>
    <cellStyle name="Comma 10 2 2 3 6 2" xfId="24094"/>
    <cellStyle name="Comma 10 2 2 3 6 3" xfId="24095"/>
    <cellStyle name="Comma 10 2 2 3 7" xfId="24096"/>
    <cellStyle name="Comma 10 2 2 3 7 2" xfId="24097"/>
    <cellStyle name="Comma 10 2 2 3 7 3" xfId="24098"/>
    <cellStyle name="Comma 10 2 2 3 8" xfId="24099"/>
    <cellStyle name="Comma 10 2 2 3 8 2" xfId="24100"/>
    <cellStyle name="Comma 10 2 2 3 9" xfId="24101"/>
    <cellStyle name="Comma 10 2 2 4" xfId="24102"/>
    <cellStyle name="Comma 10 2 2 4 2" xfId="24103"/>
    <cellStyle name="Comma 10 2 2 4 2 2" xfId="24104"/>
    <cellStyle name="Comma 10 2 2 4 2 2 2" xfId="24105"/>
    <cellStyle name="Comma 10 2 2 4 2 2 3" xfId="24106"/>
    <cellStyle name="Comma 10 2 2 4 2 3" xfId="24107"/>
    <cellStyle name="Comma 10 2 2 4 2 3 2" xfId="24108"/>
    <cellStyle name="Comma 10 2 2 4 2 3 3" xfId="24109"/>
    <cellStyle name="Comma 10 2 2 4 2 4" xfId="24110"/>
    <cellStyle name="Comma 10 2 2 4 2 4 2" xfId="24111"/>
    <cellStyle name="Comma 10 2 2 4 2 5" xfId="24112"/>
    <cellStyle name="Comma 10 2 2 4 2 6" xfId="24113"/>
    <cellStyle name="Comma 10 2 2 4 3" xfId="24114"/>
    <cellStyle name="Comma 10 2 2 4 3 2" xfId="24115"/>
    <cellStyle name="Comma 10 2 2 4 3 2 2" xfId="24116"/>
    <cellStyle name="Comma 10 2 2 4 3 2 3" xfId="24117"/>
    <cellStyle name="Comma 10 2 2 4 3 3" xfId="24118"/>
    <cellStyle name="Comma 10 2 2 4 3 3 2" xfId="24119"/>
    <cellStyle name="Comma 10 2 2 4 3 3 3" xfId="24120"/>
    <cellStyle name="Comma 10 2 2 4 3 4" xfId="24121"/>
    <cellStyle name="Comma 10 2 2 4 3 4 2" xfId="24122"/>
    <cellStyle name="Comma 10 2 2 4 3 5" xfId="24123"/>
    <cellStyle name="Comma 10 2 2 4 3 6" xfId="24124"/>
    <cellStyle name="Comma 10 2 2 4 4" xfId="24125"/>
    <cellStyle name="Comma 10 2 2 4 4 2" xfId="24126"/>
    <cellStyle name="Comma 10 2 2 4 4 2 2" xfId="24127"/>
    <cellStyle name="Comma 10 2 2 4 4 2 3" xfId="24128"/>
    <cellStyle name="Comma 10 2 2 4 4 3" xfId="24129"/>
    <cellStyle name="Comma 10 2 2 4 4 3 2" xfId="24130"/>
    <cellStyle name="Comma 10 2 2 4 4 4" xfId="24131"/>
    <cellStyle name="Comma 10 2 2 4 4 5" xfId="24132"/>
    <cellStyle name="Comma 10 2 2 4 5" xfId="24133"/>
    <cellStyle name="Comma 10 2 2 4 5 2" xfId="24134"/>
    <cellStyle name="Comma 10 2 2 4 5 3" xfId="24135"/>
    <cellStyle name="Comma 10 2 2 4 6" xfId="24136"/>
    <cellStyle name="Comma 10 2 2 4 6 2" xfId="24137"/>
    <cellStyle name="Comma 10 2 2 4 6 3" xfId="24138"/>
    <cellStyle name="Comma 10 2 2 4 7" xfId="24139"/>
    <cellStyle name="Comma 10 2 2 4 7 2" xfId="24140"/>
    <cellStyle name="Comma 10 2 2 4 8" xfId="24141"/>
    <cellStyle name="Comma 10 2 2 4 9" xfId="24142"/>
    <cellStyle name="Comma 10 2 2 5" xfId="24143"/>
    <cellStyle name="Comma 10 2 2 5 2" xfId="24144"/>
    <cellStyle name="Comma 10 2 2 5 2 2" xfId="24145"/>
    <cellStyle name="Comma 10 2 2 5 2 2 2" xfId="24146"/>
    <cellStyle name="Comma 10 2 2 5 2 2 3" xfId="24147"/>
    <cellStyle name="Comma 10 2 2 5 2 3" xfId="24148"/>
    <cellStyle name="Comma 10 2 2 5 2 3 2" xfId="24149"/>
    <cellStyle name="Comma 10 2 2 5 2 3 3" xfId="24150"/>
    <cellStyle name="Comma 10 2 2 5 2 4" xfId="24151"/>
    <cellStyle name="Comma 10 2 2 5 2 4 2" xfId="24152"/>
    <cellStyle name="Comma 10 2 2 5 2 5" xfId="24153"/>
    <cellStyle name="Comma 10 2 2 5 2 6" xfId="24154"/>
    <cellStyle name="Comma 10 2 2 5 3" xfId="24155"/>
    <cellStyle name="Comma 10 2 2 5 3 2" xfId="24156"/>
    <cellStyle name="Comma 10 2 2 5 3 2 2" xfId="24157"/>
    <cellStyle name="Comma 10 2 2 5 3 2 3" xfId="24158"/>
    <cellStyle name="Comma 10 2 2 5 3 3" xfId="24159"/>
    <cellStyle name="Comma 10 2 2 5 3 3 2" xfId="24160"/>
    <cellStyle name="Comma 10 2 2 5 3 3 3" xfId="24161"/>
    <cellStyle name="Comma 10 2 2 5 3 4" xfId="24162"/>
    <cellStyle name="Comma 10 2 2 5 3 4 2" xfId="24163"/>
    <cellStyle name="Comma 10 2 2 5 3 5" xfId="24164"/>
    <cellStyle name="Comma 10 2 2 5 3 6" xfId="24165"/>
    <cellStyle name="Comma 10 2 2 5 4" xfId="24166"/>
    <cellStyle name="Comma 10 2 2 5 4 2" xfId="24167"/>
    <cellStyle name="Comma 10 2 2 5 4 2 2" xfId="24168"/>
    <cellStyle name="Comma 10 2 2 5 4 2 3" xfId="24169"/>
    <cellStyle name="Comma 10 2 2 5 4 3" xfId="24170"/>
    <cellStyle name="Comma 10 2 2 5 4 3 2" xfId="24171"/>
    <cellStyle name="Comma 10 2 2 5 4 4" xfId="24172"/>
    <cellStyle name="Comma 10 2 2 5 4 5" xfId="24173"/>
    <cellStyle name="Comma 10 2 2 5 5" xfId="24174"/>
    <cellStyle name="Comma 10 2 2 5 5 2" xfId="24175"/>
    <cellStyle name="Comma 10 2 2 5 5 3" xfId="24176"/>
    <cellStyle name="Comma 10 2 2 5 6" xfId="24177"/>
    <cellStyle name="Comma 10 2 2 5 6 2" xfId="24178"/>
    <cellStyle name="Comma 10 2 2 5 6 3" xfId="24179"/>
    <cellStyle name="Comma 10 2 2 5 7" xfId="24180"/>
    <cellStyle name="Comma 10 2 2 5 7 2" xfId="24181"/>
    <cellStyle name="Comma 10 2 2 5 8" xfId="24182"/>
    <cellStyle name="Comma 10 2 2 5 9" xfId="24183"/>
    <cellStyle name="Comma 10 2 2 6" xfId="24184"/>
    <cellStyle name="Comma 10 2 2 6 2" xfId="24185"/>
    <cellStyle name="Comma 10 2 2 6 2 2" xfId="24186"/>
    <cellStyle name="Comma 10 2 2 6 2 3" xfId="24187"/>
    <cellStyle name="Comma 10 2 2 6 3" xfId="24188"/>
    <cellStyle name="Comma 10 2 2 6 3 2" xfId="24189"/>
    <cellStyle name="Comma 10 2 2 6 3 3" xfId="24190"/>
    <cellStyle name="Comma 10 2 2 6 4" xfId="24191"/>
    <cellStyle name="Comma 10 2 2 6 4 2" xfId="24192"/>
    <cellStyle name="Comma 10 2 2 6 5" xfId="24193"/>
    <cellStyle name="Comma 10 2 2 6 6" xfId="24194"/>
    <cellStyle name="Comma 10 2 2 7" xfId="24195"/>
    <cellStyle name="Comma 10 2 2 7 2" xfId="24196"/>
    <cellStyle name="Comma 10 2 2 7 2 2" xfId="24197"/>
    <cellStyle name="Comma 10 2 2 7 2 3" xfId="24198"/>
    <cellStyle name="Comma 10 2 2 7 3" xfId="24199"/>
    <cellStyle name="Comma 10 2 2 7 3 2" xfId="24200"/>
    <cellStyle name="Comma 10 2 2 7 3 3" xfId="24201"/>
    <cellStyle name="Comma 10 2 2 7 4" xfId="24202"/>
    <cellStyle name="Comma 10 2 2 7 4 2" xfId="24203"/>
    <cellStyle name="Comma 10 2 2 7 5" xfId="24204"/>
    <cellStyle name="Comma 10 2 2 7 6" xfId="24205"/>
    <cellStyle name="Comma 10 2 2 8" xfId="24206"/>
    <cellStyle name="Comma 10 2 2 8 2" xfId="24207"/>
    <cellStyle name="Comma 10 2 2 8 2 2" xfId="24208"/>
    <cellStyle name="Comma 10 2 2 8 2 3" xfId="24209"/>
    <cellStyle name="Comma 10 2 2 8 3" xfId="24210"/>
    <cellStyle name="Comma 10 2 2 8 3 2" xfId="24211"/>
    <cellStyle name="Comma 10 2 2 8 4" xfId="24212"/>
    <cellStyle name="Comma 10 2 2 8 5" xfId="24213"/>
    <cellStyle name="Comma 10 2 2 9" xfId="24214"/>
    <cellStyle name="Comma 10 2 2 9 2" xfId="24215"/>
    <cellStyle name="Comma 10 2 2 9 3" xfId="24216"/>
    <cellStyle name="Comma 10 2 3" xfId="24217"/>
    <cellStyle name="Comma 10 2 3 10" xfId="24218"/>
    <cellStyle name="Comma 10 2 3 10 2" xfId="24219"/>
    <cellStyle name="Comma 10 2 3 11" xfId="24220"/>
    <cellStyle name="Comma 10 2 3 12" xfId="24221"/>
    <cellStyle name="Comma 10 2 3 2" xfId="24222"/>
    <cellStyle name="Comma 10 2 3 2 10" xfId="24223"/>
    <cellStyle name="Comma 10 2 3 2 2" xfId="24224"/>
    <cellStyle name="Comma 10 2 3 2 2 2" xfId="24225"/>
    <cellStyle name="Comma 10 2 3 2 2 2 2" xfId="24226"/>
    <cellStyle name="Comma 10 2 3 2 2 2 2 2" xfId="24227"/>
    <cellStyle name="Comma 10 2 3 2 2 2 2 3" xfId="24228"/>
    <cellStyle name="Comma 10 2 3 2 2 2 3" xfId="24229"/>
    <cellStyle name="Comma 10 2 3 2 2 2 3 2" xfId="24230"/>
    <cellStyle name="Comma 10 2 3 2 2 2 3 3" xfId="24231"/>
    <cellStyle name="Comma 10 2 3 2 2 2 4" xfId="24232"/>
    <cellStyle name="Comma 10 2 3 2 2 2 4 2" xfId="24233"/>
    <cellStyle name="Comma 10 2 3 2 2 2 5" xfId="24234"/>
    <cellStyle name="Comma 10 2 3 2 2 2 6" xfId="24235"/>
    <cellStyle name="Comma 10 2 3 2 2 3" xfId="24236"/>
    <cellStyle name="Comma 10 2 3 2 2 3 2" xfId="24237"/>
    <cellStyle name="Comma 10 2 3 2 2 3 2 2" xfId="24238"/>
    <cellStyle name="Comma 10 2 3 2 2 3 2 3" xfId="24239"/>
    <cellStyle name="Comma 10 2 3 2 2 3 3" xfId="24240"/>
    <cellStyle name="Comma 10 2 3 2 2 3 3 2" xfId="24241"/>
    <cellStyle name="Comma 10 2 3 2 2 3 3 3" xfId="24242"/>
    <cellStyle name="Comma 10 2 3 2 2 3 4" xfId="24243"/>
    <cellStyle name="Comma 10 2 3 2 2 3 4 2" xfId="24244"/>
    <cellStyle name="Comma 10 2 3 2 2 3 5" xfId="24245"/>
    <cellStyle name="Comma 10 2 3 2 2 3 6" xfId="24246"/>
    <cellStyle name="Comma 10 2 3 2 2 4" xfId="24247"/>
    <cellStyle name="Comma 10 2 3 2 2 4 2" xfId="24248"/>
    <cellStyle name="Comma 10 2 3 2 2 4 2 2" xfId="24249"/>
    <cellStyle name="Comma 10 2 3 2 2 4 2 3" xfId="24250"/>
    <cellStyle name="Comma 10 2 3 2 2 4 3" xfId="24251"/>
    <cellStyle name="Comma 10 2 3 2 2 4 3 2" xfId="24252"/>
    <cellStyle name="Comma 10 2 3 2 2 4 4" xfId="24253"/>
    <cellStyle name="Comma 10 2 3 2 2 4 5" xfId="24254"/>
    <cellStyle name="Comma 10 2 3 2 2 5" xfId="24255"/>
    <cellStyle name="Comma 10 2 3 2 2 5 2" xfId="24256"/>
    <cellStyle name="Comma 10 2 3 2 2 5 3" xfId="24257"/>
    <cellStyle name="Comma 10 2 3 2 2 6" xfId="24258"/>
    <cellStyle name="Comma 10 2 3 2 2 6 2" xfId="24259"/>
    <cellStyle name="Comma 10 2 3 2 2 6 3" xfId="24260"/>
    <cellStyle name="Comma 10 2 3 2 2 7" xfId="24261"/>
    <cellStyle name="Comma 10 2 3 2 2 7 2" xfId="24262"/>
    <cellStyle name="Comma 10 2 3 2 2 8" xfId="24263"/>
    <cellStyle name="Comma 10 2 3 2 2 9" xfId="24264"/>
    <cellStyle name="Comma 10 2 3 2 3" xfId="24265"/>
    <cellStyle name="Comma 10 2 3 2 3 2" xfId="24266"/>
    <cellStyle name="Comma 10 2 3 2 3 2 2" xfId="24267"/>
    <cellStyle name="Comma 10 2 3 2 3 2 3" xfId="24268"/>
    <cellStyle name="Comma 10 2 3 2 3 3" xfId="24269"/>
    <cellStyle name="Comma 10 2 3 2 3 3 2" xfId="24270"/>
    <cellStyle name="Comma 10 2 3 2 3 3 3" xfId="24271"/>
    <cellStyle name="Comma 10 2 3 2 3 4" xfId="24272"/>
    <cellStyle name="Comma 10 2 3 2 3 4 2" xfId="24273"/>
    <cellStyle name="Comma 10 2 3 2 3 5" xfId="24274"/>
    <cellStyle name="Comma 10 2 3 2 3 6" xfId="24275"/>
    <cellStyle name="Comma 10 2 3 2 4" xfId="24276"/>
    <cellStyle name="Comma 10 2 3 2 4 2" xfId="24277"/>
    <cellStyle name="Comma 10 2 3 2 4 2 2" xfId="24278"/>
    <cellStyle name="Comma 10 2 3 2 4 2 3" xfId="24279"/>
    <cellStyle name="Comma 10 2 3 2 4 3" xfId="24280"/>
    <cellStyle name="Comma 10 2 3 2 4 3 2" xfId="24281"/>
    <cellStyle name="Comma 10 2 3 2 4 3 3" xfId="24282"/>
    <cellStyle name="Comma 10 2 3 2 4 4" xfId="24283"/>
    <cellStyle name="Comma 10 2 3 2 4 4 2" xfId="24284"/>
    <cellStyle name="Comma 10 2 3 2 4 5" xfId="24285"/>
    <cellStyle name="Comma 10 2 3 2 4 6" xfId="24286"/>
    <cellStyle name="Comma 10 2 3 2 5" xfId="24287"/>
    <cellStyle name="Comma 10 2 3 2 5 2" xfId="24288"/>
    <cellStyle name="Comma 10 2 3 2 5 2 2" xfId="24289"/>
    <cellStyle name="Comma 10 2 3 2 5 2 3" xfId="24290"/>
    <cellStyle name="Comma 10 2 3 2 5 3" xfId="24291"/>
    <cellStyle name="Comma 10 2 3 2 5 3 2" xfId="24292"/>
    <cellStyle name="Comma 10 2 3 2 5 4" xfId="24293"/>
    <cellStyle name="Comma 10 2 3 2 5 5" xfId="24294"/>
    <cellStyle name="Comma 10 2 3 2 6" xfId="24295"/>
    <cellStyle name="Comma 10 2 3 2 6 2" xfId="24296"/>
    <cellStyle name="Comma 10 2 3 2 6 3" xfId="24297"/>
    <cellStyle name="Comma 10 2 3 2 7" xfId="24298"/>
    <cellStyle name="Comma 10 2 3 2 7 2" xfId="24299"/>
    <cellStyle name="Comma 10 2 3 2 7 3" xfId="24300"/>
    <cellStyle name="Comma 10 2 3 2 8" xfId="24301"/>
    <cellStyle name="Comma 10 2 3 2 8 2" xfId="24302"/>
    <cellStyle name="Comma 10 2 3 2 9" xfId="24303"/>
    <cellStyle name="Comma 10 2 3 3" xfId="24304"/>
    <cellStyle name="Comma 10 2 3 3 2" xfId="24305"/>
    <cellStyle name="Comma 10 2 3 3 2 2" xfId="24306"/>
    <cellStyle name="Comma 10 2 3 3 2 2 2" xfId="24307"/>
    <cellStyle name="Comma 10 2 3 3 2 2 3" xfId="24308"/>
    <cellStyle name="Comma 10 2 3 3 2 3" xfId="24309"/>
    <cellStyle name="Comma 10 2 3 3 2 3 2" xfId="24310"/>
    <cellStyle name="Comma 10 2 3 3 2 3 3" xfId="24311"/>
    <cellStyle name="Comma 10 2 3 3 2 4" xfId="24312"/>
    <cellStyle name="Comma 10 2 3 3 2 4 2" xfId="24313"/>
    <cellStyle name="Comma 10 2 3 3 2 5" xfId="24314"/>
    <cellStyle name="Comma 10 2 3 3 2 6" xfId="24315"/>
    <cellStyle name="Comma 10 2 3 3 3" xfId="24316"/>
    <cellStyle name="Comma 10 2 3 3 3 2" xfId="24317"/>
    <cellStyle name="Comma 10 2 3 3 3 2 2" xfId="24318"/>
    <cellStyle name="Comma 10 2 3 3 3 2 3" xfId="24319"/>
    <cellStyle name="Comma 10 2 3 3 3 3" xfId="24320"/>
    <cellStyle name="Comma 10 2 3 3 3 3 2" xfId="24321"/>
    <cellStyle name="Comma 10 2 3 3 3 3 3" xfId="24322"/>
    <cellStyle name="Comma 10 2 3 3 3 4" xfId="24323"/>
    <cellStyle name="Comma 10 2 3 3 3 4 2" xfId="24324"/>
    <cellStyle name="Comma 10 2 3 3 3 5" xfId="24325"/>
    <cellStyle name="Comma 10 2 3 3 3 6" xfId="24326"/>
    <cellStyle name="Comma 10 2 3 3 4" xfId="24327"/>
    <cellStyle name="Comma 10 2 3 3 4 2" xfId="24328"/>
    <cellStyle name="Comma 10 2 3 3 4 2 2" xfId="24329"/>
    <cellStyle name="Comma 10 2 3 3 4 2 3" xfId="24330"/>
    <cellStyle name="Comma 10 2 3 3 4 3" xfId="24331"/>
    <cellStyle name="Comma 10 2 3 3 4 3 2" xfId="24332"/>
    <cellStyle name="Comma 10 2 3 3 4 4" xfId="24333"/>
    <cellStyle name="Comma 10 2 3 3 4 5" xfId="24334"/>
    <cellStyle name="Comma 10 2 3 3 5" xfId="24335"/>
    <cellStyle name="Comma 10 2 3 3 5 2" xfId="24336"/>
    <cellStyle name="Comma 10 2 3 3 5 3" xfId="24337"/>
    <cellStyle name="Comma 10 2 3 3 6" xfId="24338"/>
    <cellStyle name="Comma 10 2 3 3 6 2" xfId="24339"/>
    <cellStyle name="Comma 10 2 3 3 6 3" xfId="24340"/>
    <cellStyle name="Comma 10 2 3 3 7" xfId="24341"/>
    <cellStyle name="Comma 10 2 3 3 7 2" xfId="24342"/>
    <cellStyle name="Comma 10 2 3 3 8" xfId="24343"/>
    <cellStyle name="Comma 10 2 3 3 9" xfId="24344"/>
    <cellStyle name="Comma 10 2 3 4" xfId="24345"/>
    <cellStyle name="Comma 10 2 3 4 2" xfId="24346"/>
    <cellStyle name="Comma 10 2 3 4 2 2" xfId="24347"/>
    <cellStyle name="Comma 10 2 3 4 2 2 2" xfId="24348"/>
    <cellStyle name="Comma 10 2 3 4 2 2 3" xfId="24349"/>
    <cellStyle name="Comma 10 2 3 4 2 3" xfId="24350"/>
    <cellStyle name="Comma 10 2 3 4 2 3 2" xfId="24351"/>
    <cellStyle name="Comma 10 2 3 4 2 3 3" xfId="24352"/>
    <cellStyle name="Comma 10 2 3 4 2 4" xfId="24353"/>
    <cellStyle name="Comma 10 2 3 4 2 4 2" xfId="24354"/>
    <cellStyle name="Comma 10 2 3 4 2 5" xfId="24355"/>
    <cellStyle name="Comma 10 2 3 4 2 6" xfId="24356"/>
    <cellStyle name="Comma 10 2 3 4 3" xfId="24357"/>
    <cellStyle name="Comma 10 2 3 4 3 2" xfId="24358"/>
    <cellStyle name="Comma 10 2 3 4 3 2 2" xfId="24359"/>
    <cellStyle name="Comma 10 2 3 4 3 2 3" xfId="24360"/>
    <cellStyle name="Comma 10 2 3 4 3 3" xfId="24361"/>
    <cellStyle name="Comma 10 2 3 4 3 3 2" xfId="24362"/>
    <cellStyle name="Comma 10 2 3 4 3 3 3" xfId="24363"/>
    <cellStyle name="Comma 10 2 3 4 3 4" xfId="24364"/>
    <cellStyle name="Comma 10 2 3 4 3 4 2" xfId="24365"/>
    <cellStyle name="Comma 10 2 3 4 3 5" xfId="24366"/>
    <cellStyle name="Comma 10 2 3 4 3 6" xfId="24367"/>
    <cellStyle name="Comma 10 2 3 4 4" xfId="24368"/>
    <cellStyle name="Comma 10 2 3 4 4 2" xfId="24369"/>
    <cellStyle name="Comma 10 2 3 4 4 2 2" xfId="24370"/>
    <cellStyle name="Comma 10 2 3 4 4 2 3" xfId="24371"/>
    <cellStyle name="Comma 10 2 3 4 4 3" xfId="24372"/>
    <cellStyle name="Comma 10 2 3 4 4 3 2" xfId="24373"/>
    <cellStyle name="Comma 10 2 3 4 4 4" xfId="24374"/>
    <cellStyle name="Comma 10 2 3 4 4 5" xfId="24375"/>
    <cellStyle name="Comma 10 2 3 4 5" xfId="24376"/>
    <cellStyle name="Comma 10 2 3 4 5 2" xfId="24377"/>
    <cellStyle name="Comma 10 2 3 4 5 3" xfId="24378"/>
    <cellStyle name="Comma 10 2 3 4 6" xfId="24379"/>
    <cellStyle name="Comma 10 2 3 4 6 2" xfId="24380"/>
    <cellStyle name="Comma 10 2 3 4 6 3" xfId="24381"/>
    <cellStyle name="Comma 10 2 3 4 7" xfId="24382"/>
    <cellStyle name="Comma 10 2 3 4 7 2" xfId="24383"/>
    <cellStyle name="Comma 10 2 3 4 8" xfId="24384"/>
    <cellStyle name="Comma 10 2 3 4 9" xfId="24385"/>
    <cellStyle name="Comma 10 2 3 5" xfId="24386"/>
    <cellStyle name="Comma 10 2 3 5 2" xfId="24387"/>
    <cellStyle name="Comma 10 2 3 5 2 2" xfId="24388"/>
    <cellStyle name="Comma 10 2 3 5 2 3" xfId="24389"/>
    <cellStyle name="Comma 10 2 3 5 3" xfId="24390"/>
    <cellStyle name="Comma 10 2 3 5 3 2" xfId="24391"/>
    <cellStyle name="Comma 10 2 3 5 3 3" xfId="24392"/>
    <cellStyle name="Comma 10 2 3 5 4" xfId="24393"/>
    <cellStyle name="Comma 10 2 3 5 4 2" xfId="24394"/>
    <cellStyle name="Comma 10 2 3 5 5" xfId="24395"/>
    <cellStyle name="Comma 10 2 3 5 6" xfId="24396"/>
    <cellStyle name="Comma 10 2 3 6" xfId="24397"/>
    <cellStyle name="Comma 10 2 3 6 2" xfId="24398"/>
    <cellStyle name="Comma 10 2 3 6 2 2" xfId="24399"/>
    <cellStyle name="Comma 10 2 3 6 2 3" xfId="24400"/>
    <cellStyle name="Comma 10 2 3 6 3" xfId="24401"/>
    <cellStyle name="Comma 10 2 3 6 3 2" xfId="24402"/>
    <cellStyle name="Comma 10 2 3 6 3 3" xfId="24403"/>
    <cellStyle name="Comma 10 2 3 6 4" xfId="24404"/>
    <cellStyle name="Comma 10 2 3 6 4 2" xfId="24405"/>
    <cellStyle name="Comma 10 2 3 6 5" xfId="24406"/>
    <cellStyle name="Comma 10 2 3 6 6" xfId="24407"/>
    <cellStyle name="Comma 10 2 3 7" xfId="24408"/>
    <cellStyle name="Comma 10 2 3 7 2" xfId="24409"/>
    <cellStyle name="Comma 10 2 3 7 2 2" xfId="24410"/>
    <cellStyle name="Comma 10 2 3 7 2 3" xfId="24411"/>
    <cellStyle name="Comma 10 2 3 7 3" xfId="24412"/>
    <cellStyle name="Comma 10 2 3 7 3 2" xfId="24413"/>
    <cellStyle name="Comma 10 2 3 7 4" xfId="24414"/>
    <cellStyle name="Comma 10 2 3 7 5" xfId="24415"/>
    <cellStyle name="Comma 10 2 3 8" xfId="24416"/>
    <cellStyle name="Comma 10 2 3 8 2" xfId="24417"/>
    <cellStyle name="Comma 10 2 3 8 3" xfId="24418"/>
    <cellStyle name="Comma 10 2 3 9" xfId="24419"/>
    <cellStyle name="Comma 10 2 3 9 2" xfId="24420"/>
    <cellStyle name="Comma 10 2 3 9 3" xfId="24421"/>
    <cellStyle name="Comma 10 2 4" xfId="24422"/>
    <cellStyle name="Comma 10 2 4 10" xfId="24423"/>
    <cellStyle name="Comma 10 2 4 2" xfId="24424"/>
    <cellStyle name="Comma 10 2 4 2 2" xfId="24425"/>
    <cellStyle name="Comma 10 2 4 2 2 2" xfId="24426"/>
    <cellStyle name="Comma 10 2 4 2 2 2 2" xfId="24427"/>
    <cellStyle name="Comma 10 2 4 2 2 2 3" xfId="24428"/>
    <cellStyle name="Comma 10 2 4 2 2 3" xfId="24429"/>
    <cellStyle name="Comma 10 2 4 2 2 3 2" xfId="24430"/>
    <cellStyle name="Comma 10 2 4 2 2 3 3" xfId="24431"/>
    <cellStyle name="Comma 10 2 4 2 2 4" xfId="24432"/>
    <cellStyle name="Comma 10 2 4 2 2 4 2" xfId="24433"/>
    <cellStyle name="Comma 10 2 4 2 2 5" xfId="24434"/>
    <cellStyle name="Comma 10 2 4 2 2 6" xfId="24435"/>
    <cellStyle name="Comma 10 2 4 2 3" xfId="24436"/>
    <cellStyle name="Comma 10 2 4 2 3 2" xfId="24437"/>
    <cellStyle name="Comma 10 2 4 2 3 2 2" xfId="24438"/>
    <cellStyle name="Comma 10 2 4 2 3 2 3" xfId="24439"/>
    <cellStyle name="Comma 10 2 4 2 3 3" xfId="24440"/>
    <cellStyle name="Comma 10 2 4 2 3 3 2" xfId="24441"/>
    <cellStyle name="Comma 10 2 4 2 3 3 3" xfId="24442"/>
    <cellStyle name="Comma 10 2 4 2 3 4" xfId="24443"/>
    <cellStyle name="Comma 10 2 4 2 3 4 2" xfId="24444"/>
    <cellStyle name="Comma 10 2 4 2 3 5" xfId="24445"/>
    <cellStyle name="Comma 10 2 4 2 3 6" xfId="24446"/>
    <cellStyle name="Comma 10 2 4 2 4" xfId="24447"/>
    <cellStyle name="Comma 10 2 4 2 4 2" xfId="24448"/>
    <cellStyle name="Comma 10 2 4 2 4 2 2" xfId="24449"/>
    <cellStyle name="Comma 10 2 4 2 4 2 3" xfId="24450"/>
    <cellStyle name="Comma 10 2 4 2 4 3" xfId="24451"/>
    <cellStyle name="Comma 10 2 4 2 4 3 2" xfId="24452"/>
    <cellStyle name="Comma 10 2 4 2 4 4" xfId="24453"/>
    <cellStyle name="Comma 10 2 4 2 4 5" xfId="24454"/>
    <cellStyle name="Comma 10 2 4 2 5" xfId="24455"/>
    <cellStyle name="Comma 10 2 4 2 5 2" xfId="24456"/>
    <cellStyle name="Comma 10 2 4 2 5 3" xfId="24457"/>
    <cellStyle name="Comma 10 2 4 2 6" xfId="24458"/>
    <cellStyle name="Comma 10 2 4 2 6 2" xfId="24459"/>
    <cellStyle name="Comma 10 2 4 2 6 3" xfId="24460"/>
    <cellStyle name="Comma 10 2 4 2 7" xfId="24461"/>
    <cellStyle name="Comma 10 2 4 2 7 2" xfId="24462"/>
    <cellStyle name="Comma 10 2 4 2 8" xfId="24463"/>
    <cellStyle name="Comma 10 2 4 2 9" xfId="24464"/>
    <cellStyle name="Comma 10 2 4 3" xfId="24465"/>
    <cellStyle name="Comma 10 2 4 3 2" xfId="24466"/>
    <cellStyle name="Comma 10 2 4 3 2 2" xfId="24467"/>
    <cellStyle name="Comma 10 2 4 3 2 3" xfId="24468"/>
    <cellStyle name="Comma 10 2 4 3 3" xfId="24469"/>
    <cellStyle name="Comma 10 2 4 3 3 2" xfId="24470"/>
    <cellStyle name="Comma 10 2 4 3 3 3" xfId="24471"/>
    <cellStyle name="Comma 10 2 4 3 4" xfId="24472"/>
    <cellStyle name="Comma 10 2 4 3 4 2" xfId="24473"/>
    <cellStyle name="Comma 10 2 4 3 5" xfId="24474"/>
    <cellStyle name="Comma 10 2 4 3 6" xfId="24475"/>
    <cellStyle name="Comma 10 2 4 4" xfId="24476"/>
    <cellStyle name="Comma 10 2 4 4 2" xfId="24477"/>
    <cellStyle name="Comma 10 2 4 4 2 2" xfId="24478"/>
    <cellStyle name="Comma 10 2 4 4 2 3" xfId="24479"/>
    <cellStyle name="Comma 10 2 4 4 3" xfId="24480"/>
    <cellStyle name="Comma 10 2 4 4 3 2" xfId="24481"/>
    <cellStyle name="Comma 10 2 4 4 3 3" xfId="24482"/>
    <cellStyle name="Comma 10 2 4 4 4" xfId="24483"/>
    <cellStyle name="Comma 10 2 4 4 4 2" xfId="24484"/>
    <cellStyle name="Comma 10 2 4 4 5" xfId="24485"/>
    <cellStyle name="Comma 10 2 4 4 6" xfId="24486"/>
    <cellStyle name="Comma 10 2 4 5" xfId="24487"/>
    <cellStyle name="Comma 10 2 4 5 2" xfId="24488"/>
    <cellStyle name="Comma 10 2 4 5 2 2" xfId="24489"/>
    <cellStyle name="Comma 10 2 4 5 2 3" xfId="24490"/>
    <cellStyle name="Comma 10 2 4 5 3" xfId="24491"/>
    <cellStyle name="Comma 10 2 4 5 3 2" xfId="24492"/>
    <cellStyle name="Comma 10 2 4 5 4" xfId="24493"/>
    <cellStyle name="Comma 10 2 4 5 5" xfId="24494"/>
    <cellStyle name="Comma 10 2 4 6" xfId="24495"/>
    <cellStyle name="Comma 10 2 4 6 2" xfId="24496"/>
    <cellStyle name="Comma 10 2 4 6 3" xfId="24497"/>
    <cellStyle name="Comma 10 2 4 7" xfId="24498"/>
    <cellStyle name="Comma 10 2 4 7 2" xfId="24499"/>
    <cellStyle name="Comma 10 2 4 7 3" xfId="24500"/>
    <cellStyle name="Comma 10 2 4 8" xfId="24501"/>
    <cellStyle name="Comma 10 2 4 8 2" xfId="24502"/>
    <cellStyle name="Comma 10 2 4 9" xfId="24503"/>
    <cellStyle name="Comma 10 2 5" xfId="24504"/>
    <cellStyle name="Comma 10 2 5 2" xfId="24505"/>
    <cellStyle name="Comma 10 2 5 2 2" xfId="24506"/>
    <cellStyle name="Comma 10 2 5 2 2 2" xfId="24507"/>
    <cellStyle name="Comma 10 2 5 2 2 3" xfId="24508"/>
    <cellStyle name="Comma 10 2 5 2 3" xfId="24509"/>
    <cellStyle name="Comma 10 2 5 2 3 2" xfId="24510"/>
    <cellStyle name="Comma 10 2 5 2 3 3" xfId="24511"/>
    <cellStyle name="Comma 10 2 5 2 4" xfId="24512"/>
    <cellStyle name="Comma 10 2 5 2 4 2" xfId="24513"/>
    <cellStyle name="Comma 10 2 5 2 5" xfId="24514"/>
    <cellStyle name="Comma 10 2 5 2 6" xfId="24515"/>
    <cellStyle name="Comma 10 2 5 3" xfId="24516"/>
    <cellStyle name="Comma 10 2 5 3 2" xfId="24517"/>
    <cellStyle name="Comma 10 2 5 3 2 2" xfId="24518"/>
    <cellStyle name="Comma 10 2 5 3 2 3" xfId="24519"/>
    <cellStyle name="Comma 10 2 5 3 3" xfId="24520"/>
    <cellStyle name="Comma 10 2 5 3 3 2" xfId="24521"/>
    <cellStyle name="Comma 10 2 5 3 3 3" xfId="24522"/>
    <cellStyle name="Comma 10 2 5 3 4" xfId="24523"/>
    <cellStyle name="Comma 10 2 5 3 4 2" xfId="24524"/>
    <cellStyle name="Comma 10 2 5 3 5" xfId="24525"/>
    <cellStyle name="Comma 10 2 5 3 6" xfId="24526"/>
    <cellStyle name="Comma 10 2 5 4" xfId="24527"/>
    <cellStyle name="Comma 10 2 5 4 2" xfId="24528"/>
    <cellStyle name="Comma 10 2 5 4 2 2" xfId="24529"/>
    <cellStyle name="Comma 10 2 5 4 2 3" xfId="24530"/>
    <cellStyle name="Comma 10 2 5 4 3" xfId="24531"/>
    <cellStyle name="Comma 10 2 5 4 3 2" xfId="24532"/>
    <cellStyle name="Comma 10 2 5 4 4" xfId="24533"/>
    <cellStyle name="Comma 10 2 5 4 5" xfId="24534"/>
    <cellStyle name="Comma 10 2 5 5" xfId="24535"/>
    <cellStyle name="Comma 10 2 5 5 2" xfId="24536"/>
    <cellStyle name="Comma 10 2 5 5 3" xfId="24537"/>
    <cellStyle name="Comma 10 2 5 6" xfId="24538"/>
    <cellStyle name="Comma 10 2 5 6 2" xfId="24539"/>
    <cellStyle name="Comma 10 2 5 6 3" xfId="24540"/>
    <cellStyle name="Comma 10 2 5 7" xfId="24541"/>
    <cellStyle name="Comma 10 2 5 7 2" xfId="24542"/>
    <cellStyle name="Comma 10 2 5 8" xfId="24543"/>
    <cellStyle name="Comma 10 2 5 9" xfId="24544"/>
    <cellStyle name="Comma 10 2 6" xfId="24545"/>
    <cellStyle name="Comma 10 2 6 2" xfId="24546"/>
    <cellStyle name="Comma 10 2 6 2 2" xfId="24547"/>
    <cellStyle name="Comma 10 2 6 2 2 2" xfId="24548"/>
    <cellStyle name="Comma 10 2 6 2 2 3" xfId="24549"/>
    <cellStyle name="Comma 10 2 6 2 3" xfId="24550"/>
    <cellStyle name="Comma 10 2 6 2 3 2" xfId="24551"/>
    <cellStyle name="Comma 10 2 6 2 3 3" xfId="24552"/>
    <cellStyle name="Comma 10 2 6 2 4" xfId="24553"/>
    <cellStyle name="Comma 10 2 6 2 4 2" xfId="24554"/>
    <cellStyle name="Comma 10 2 6 2 5" xfId="24555"/>
    <cellStyle name="Comma 10 2 6 2 6" xfId="24556"/>
    <cellStyle name="Comma 10 2 6 3" xfId="24557"/>
    <cellStyle name="Comma 10 2 6 3 2" xfId="24558"/>
    <cellStyle name="Comma 10 2 6 3 2 2" xfId="24559"/>
    <cellStyle name="Comma 10 2 6 3 2 3" xfId="24560"/>
    <cellStyle name="Comma 10 2 6 3 3" xfId="24561"/>
    <cellStyle name="Comma 10 2 6 3 3 2" xfId="24562"/>
    <cellStyle name="Comma 10 2 6 3 3 3" xfId="24563"/>
    <cellStyle name="Comma 10 2 6 3 4" xfId="24564"/>
    <cellStyle name="Comma 10 2 6 3 4 2" xfId="24565"/>
    <cellStyle name="Comma 10 2 6 3 5" xfId="24566"/>
    <cellStyle name="Comma 10 2 6 3 6" xfId="24567"/>
    <cellStyle name="Comma 10 2 6 4" xfId="24568"/>
    <cellStyle name="Comma 10 2 6 4 2" xfId="24569"/>
    <cellStyle name="Comma 10 2 6 4 2 2" xfId="24570"/>
    <cellStyle name="Comma 10 2 6 4 2 3" xfId="24571"/>
    <cellStyle name="Comma 10 2 6 4 3" xfId="24572"/>
    <cellStyle name="Comma 10 2 6 4 3 2" xfId="24573"/>
    <cellStyle name="Comma 10 2 6 4 4" xfId="24574"/>
    <cellStyle name="Comma 10 2 6 4 5" xfId="24575"/>
    <cellStyle name="Comma 10 2 6 5" xfId="24576"/>
    <cellStyle name="Comma 10 2 6 5 2" xfId="24577"/>
    <cellStyle name="Comma 10 2 6 5 3" xfId="24578"/>
    <cellStyle name="Comma 10 2 6 6" xfId="24579"/>
    <cellStyle name="Comma 10 2 6 6 2" xfId="24580"/>
    <cellStyle name="Comma 10 2 6 6 3" xfId="24581"/>
    <cellStyle name="Comma 10 2 6 7" xfId="24582"/>
    <cellStyle name="Comma 10 2 6 7 2" xfId="24583"/>
    <cellStyle name="Comma 10 2 6 8" xfId="24584"/>
    <cellStyle name="Comma 10 2 6 9" xfId="24585"/>
    <cellStyle name="Comma 10 2 7" xfId="24586"/>
    <cellStyle name="Comma 10 2 7 2" xfId="24587"/>
    <cellStyle name="Comma 10 2 7 2 2" xfId="24588"/>
    <cellStyle name="Comma 10 2 7 2 3" xfId="24589"/>
    <cellStyle name="Comma 10 2 7 3" xfId="24590"/>
    <cellStyle name="Comma 10 2 7 3 2" xfId="24591"/>
    <cellStyle name="Comma 10 2 7 3 3" xfId="24592"/>
    <cellStyle name="Comma 10 2 7 4" xfId="24593"/>
    <cellStyle name="Comma 10 2 7 4 2" xfId="24594"/>
    <cellStyle name="Comma 10 2 7 5" xfId="24595"/>
    <cellStyle name="Comma 10 2 7 6" xfId="24596"/>
    <cellStyle name="Comma 10 2 8" xfId="24597"/>
    <cellStyle name="Comma 10 2 8 2" xfId="24598"/>
    <cellStyle name="Comma 10 2 8 2 2" xfId="24599"/>
    <cellStyle name="Comma 10 2 8 2 3" xfId="24600"/>
    <cellStyle name="Comma 10 2 8 3" xfId="24601"/>
    <cellStyle name="Comma 10 2 8 3 2" xfId="24602"/>
    <cellStyle name="Comma 10 2 8 3 3" xfId="24603"/>
    <cellStyle name="Comma 10 2 8 4" xfId="24604"/>
    <cellStyle name="Comma 10 2 8 4 2" xfId="24605"/>
    <cellStyle name="Comma 10 2 8 5" xfId="24606"/>
    <cellStyle name="Comma 10 2 8 6" xfId="24607"/>
    <cellStyle name="Comma 10 2 9" xfId="24608"/>
    <cellStyle name="Comma 10 2 9 2" xfId="24609"/>
    <cellStyle name="Comma 10 2 9 2 2" xfId="24610"/>
    <cellStyle name="Comma 10 2 9 2 3" xfId="24611"/>
    <cellStyle name="Comma 10 2 9 3" xfId="24612"/>
    <cellStyle name="Comma 10 2 9 3 2" xfId="24613"/>
    <cellStyle name="Comma 10 2 9 4" xfId="24614"/>
    <cellStyle name="Comma 10 2 9 5" xfId="24615"/>
    <cellStyle name="Comma 10 3" xfId="24616"/>
    <cellStyle name="Comma 10 3 10" xfId="24617"/>
    <cellStyle name="Comma 10 3 10 2" xfId="24618"/>
    <cellStyle name="Comma 10 3 10 3" xfId="24619"/>
    <cellStyle name="Comma 10 3 11" xfId="24620"/>
    <cellStyle name="Comma 10 3 11 2" xfId="24621"/>
    <cellStyle name="Comma 10 3 12" xfId="24622"/>
    <cellStyle name="Comma 10 3 13" xfId="24623"/>
    <cellStyle name="Comma 10 3 14" xfId="24624"/>
    <cellStyle name="Comma 10 3 2" xfId="24625"/>
    <cellStyle name="Comma 10 3 2 10" xfId="24626"/>
    <cellStyle name="Comma 10 3 2 10 2" xfId="24627"/>
    <cellStyle name="Comma 10 3 2 11" xfId="24628"/>
    <cellStyle name="Comma 10 3 2 12" xfId="24629"/>
    <cellStyle name="Comma 10 3 2 2" xfId="24630"/>
    <cellStyle name="Comma 10 3 2 2 10" xfId="24631"/>
    <cellStyle name="Comma 10 3 2 2 2" xfId="24632"/>
    <cellStyle name="Comma 10 3 2 2 2 2" xfId="24633"/>
    <cellStyle name="Comma 10 3 2 2 2 2 2" xfId="24634"/>
    <cellStyle name="Comma 10 3 2 2 2 2 2 2" xfId="24635"/>
    <cellStyle name="Comma 10 3 2 2 2 2 2 3" xfId="24636"/>
    <cellStyle name="Comma 10 3 2 2 2 2 3" xfId="24637"/>
    <cellStyle name="Comma 10 3 2 2 2 2 3 2" xfId="24638"/>
    <cellStyle name="Comma 10 3 2 2 2 2 3 3" xfId="24639"/>
    <cellStyle name="Comma 10 3 2 2 2 2 4" xfId="24640"/>
    <cellStyle name="Comma 10 3 2 2 2 2 4 2" xfId="24641"/>
    <cellStyle name="Comma 10 3 2 2 2 2 5" xfId="24642"/>
    <cellStyle name="Comma 10 3 2 2 2 2 6" xfId="24643"/>
    <cellStyle name="Comma 10 3 2 2 2 3" xfId="24644"/>
    <cellStyle name="Comma 10 3 2 2 2 3 2" xfId="24645"/>
    <cellStyle name="Comma 10 3 2 2 2 3 2 2" xfId="24646"/>
    <cellStyle name="Comma 10 3 2 2 2 3 2 3" xfId="24647"/>
    <cellStyle name="Comma 10 3 2 2 2 3 3" xfId="24648"/>
    <cellStyle name="Comma 10 3 2 2 2 3 3 2" xfId="24649"/>
    <cellStyle name="Comma 10 3 2 2 2 3 3 3" xfId="24650"/>
    <cellStyle name="Comma 10 3 2 2 2 3 4" xfId="24651"/>
    <cellStyle name="Comma 10 3 2 2 2 3 4 2" xfId="24652"/>
    <cellStyle name="Comma 10 3 2 2 2 3 5" xfId="24653"/>
    <cellStyle name="Comma 10 3 2 2 2 3 6" xfId="24654"/>
    <cellStyle name="Comma 10 3 2 2 2 4" xfId="24655"/>
    <cellStyle name="Comma 10 3 2 2 2 4 2" xfId="24656"/>
    <cellStyle name="Comma 10 3 2 2 2 4 2 2" xfId="24657"/>
    <cellStyle name="Comma 10 3 2 2 2 4 2 3" xfId="24658"/>
    <cellStyle name="Comma 10 3 2 2 2 4 3" xfId="24659"/>
    <cellStyle name="Comma 10 3 2 2 2 4 3 2" xfId="24660"/>
    <cellStyle name="Comma 10 3 2 2 2 4 4" xfId="24661"/>
    <cellStyle name="Comma 10 3 2 2 2 4 5" xfId="24662"/>
    <cellStyle name="Comma 10 3 2 2 2 5" xfId="24663"/>
    <cellStyle name="Comma 10 3 2 2 2 5 2" xfId="24664"/>
    <cellStyle name="Comma 10 3 2 2 2 5 3" xfId="24665"/>
    <cellStyle name="Comma 10 3 2 2 2 6" xfId="24666"/>
    <cellStyle name="Comma 10 3 2 2 2 6 2" xfId="24667"/>
    <cellStyle name="Comma 10 3 2 2 2 6 3" xfId="24668"/>
    <cellStyle name="Comma 10 3 2 2 2 7" xfId="24669"/>
    <cellStyle name="Comma 10 3 2 2 2 7 2" xfId="24670"/>
    <cellStyle name="Comma 10 3 2 2 2 8" xfId="24671"/>
    <cellStyle name="Comma 10 3 2 2 2 9" xfId="24672"/>
    <cellStyle name="Comma 10 3 2 2 3" xfId="24673"/>
    <cellStyle name="Comma 10 3 2 2 3 2" xfId="24674"/>
    <cellStyle name="Comma 10 3 2 2 3 2 2" xfId="24675"/>
    <cellStyle name="Comma 10 3 2 2 3 2 3" xfId="24676"/>
    <cellStyle name="Comma 10 3 2 2 3 3" xfId="24677"/>
    <cellStyle name="Comma 10 3 2 2 3 3 2" xfId="24678"/>
    <cellStyle name="Comma 10 3 2 2 3 3 3" xfId="24679"/>
    <cellStyle name="Comma 10 3 2 2 3 4" xfId="24680"/>
    <cellStyle name="Comma 10 3 2 2 3 4 2" xfId="24681"/>
    <cellStyle name="Comma 10 3 2 2 3 5" xfId="24682"/>
    <cellStyle name="Comma 10 3 2 2 3 6" xfId="24683"/>
    <cellStyle name="Comma 10 3 2 2 4" xfId="24684"/>
    <cellStyle name="Comma 10 3 2 2 4 2" xfId="24685"/>
    <cellStyle name="Comma 10 3 2 2 4 2 2" xfId="24686"/>
    <cellStyle name="Comma 10 3 2 2 4 2 3" xfId="24687"/>
    <cellStyle name="Comma 10 3 2 2 4 3" xfId="24688"/>
    <cellStyle name="Comma 10 3 2 2 4 3 2" xfId="24689"/>
    <cellStyle name="Comma 10 3 2 2 4 3 3" xfId="24690"/>
    <cellStyle name="Comma 10 3 2 2 4 4" xfId="24691"/>
    <cellStyle name="Comma 10 3 2 2 4 4 2" xfId="24692"/>
    <cellStyle name="Comma 10 3 2 2 4 5" xfId="24693"/>
    <cellStyle name="Comma 10 3 2 2 4 6" xfId="24694"/>
    <cellStyle name="Comma 10 3 2 2 5" xfId="24695"/>
    <cellStyle name="Comma 10 3 2 2 5 2" xfId="24696"/>
    <cellStyle name="Comma 10 3 2 2 5 2 2" xfId="24697"/>
    <cellStyle name="Comma 10 3 2 2 5 2 3" xfId="24698"/>
    <cellStyle name="Comma 10 3 2 2 5 3" xfId="24699"/>
    <cellStyle name="Comma 10 3 2 2 5 3 2" xfId="24700"/>
    <cellStyle name="Comma 10 3 2 2 5 4" xfId="24701"/>
    <cellStyle name="Comma 10 3 2 2 5 5" xfId="24702"/>
    <cellStyle name="Comma 10 3 2 2 6" xfId="24703"/>
    <cellStyle name="Comma 10 3 2 2 6 2" xfId="24704"/>
    <cellStyle name="Comma 10 3 2 2 6 3" xfId="24705"/>
    <cellStyle name="Comma 10 3 2 2 7" xfId="24706"/>
    <cellStyle name="Comma 10 3 2 2 7 2" xfId="24707"/>
    <cellStyle name="Comma 10 3 2 2 7 3" xfId="24708"/>
    <cellStyle name="Comma 10 3 2 2 8" xfId="24709"/>
    <cellStyle name="Comma 10 3 2 2 8 2" xfId="24710"/>
    <cellStyle name="Comma 10 3 2 2 9" xfId="24711"/>
    <cellStyle name="Comma 10 3 2 3" xfId="24712"/>
    <cellStyle name="Comma 10 3 2 3 2" xfId="24713"/>
    <cellStyle name="Comma 10 3 2 3 2 2" xfId="24714"/>
    <cellStyle name="Comma 10 3 2 3 2 2 2" xfId="24715"/>
    <cellStyle name="Comma 10 3 2 3 2 2 3" xfId="24716"/>
    <cellStyle name="Comma 10 3 2 3 2 3" xfId="24717"/>
    <cellStyle name="Comma 10 3 2 3 2 3 2" xfId="24718"/>
    <cellStyle name="Comma 10 3 2 3 2 3 3" xfId="24719"/>
    <cellStyle name="Comma 10 3 2 3 2 4" xfId="24720"/>
    <cellStyle name="Comma 10 3 2 3 2 4 2" xfId="24721"/>
    <cellStyle name="Comma 10 3 2 3 2 5" xfId="24722"/>
    <cellStyle name="Comma 10 3 2 3 2 6" xfId="24723"/>
    <cellStyle name="Comma 10 3 2 3 3" xfId="24724"/>
    <cellStyle name="Comma 10 3 2 3 3 2" xfId="24725"/>
    <cellStyle name="Comma 10 3 2 3 3 2 2" xfId="24726"/>
    <cellStyle name="Comma 10 3 2 3 3 2 3" xfId="24727"/>
    <cellStyle name="Comma 10 3 2 3 3 3" xfId="24728"/>
    <cellStyle name="Comma 10 3 2 3 3 3 2" xfId="24729"/>
    <cellStyle name="Comma 10 3 2 3 3 3 3" xfId="24730"/>
    <cellStyle name="Comma 10 3 2 3 3 4" xfId="24731"/>
    <cellStyle name="Comma 10 3 2 3 3 4 2" xfId="24732"/>
    <cellStyle name="Comma 10 3 2 3 3 5" xfId="24733"/>
    <cellStyle name="Comma 10 3 2 3 3 6" xfId="24734"/>
    <cellStyle name="Comma 10 3 2 3 4" xfId="24735"/>
    <cellStyle name="Comma 10 3 2 3 4 2" xfId="24736"/>
    <cellStyle name="Comma 10 3 2 3 4 2 2" xfId="24737"/>
    <cellStyle name="Comma 10 3 2 3 4 2 3" xfId="24738"/>
    <cellStyle name="Comma 10 3 2 3 4 3" xfId="24739"/>
    <cellStyle name="Comma 10 3 2 3 4 3 2" xfId="24740"/>
    <cellStyle name="Comma 10 3 2 3 4 4" xfId="24741"/>
    <cellStyle name="Comma 10 3 2 3 4 5" xfId="24742"/>
    <cellStyle name="Comma 10 3 2 3 5" xfId="24743"/>
    <cellStyle name="Comma 10 3 2 3 5 2" xfId="24744"/>
    <cellStyle name="Comma 10 3 2 3 5 3" xfId="24745"/>
    <cellStyle name="Comma 10 3 2 3 6" xfId="24746"/>
    <cellStyle name="Comma 10 3 2 3 6 2" xfId="24747"/>
    <cellStyle name="Comma 10 3 2 3 6 3" xfId="24748"/>
    <cellStyle name="Comma 10 3 2 3 7" xfId="24749"/>
    <cellStyle name="Comma 10 3 2 3 7 2" xfId="24750"/>
    <cellStyle name="Comma 10 3 2 3 8" xfId="24751"/>
    <cellStyle name="Comma 10 3 2 3 9" xfId="24752"/>
    <cellStyle name="Comma 10 3 2 4" xfId="24753"/>
    <cellStyle name="Comma 10 3 2 4 2" xfId="24754"/>
    <cellStyle name="Comma 10 3 2 4 2 2" xfId="24755"/>
    <cellStyle name="Comma 10 3 2 4 2 2 2" xfId="24756"/>
    <cellStyle name="Comma 10 3 2 4 2 2 3" xfId="24757"/>
    <cellStyle name="Comma 10 3 2 4 2 3" xfId="24758"/>
    <cellStyle name="Comma 10 3 2 4 2 3 2" xfId="24759"/>
    <cellStyle name="Comma 10 3 2 4 2 3 3" xfId="24760"/>
    <cellStyle name="Comma 10 3 2 4 2 4" xfId="24761"/>
    <cellStyle name="Comma 10 3 2 4 2 4 2" xfId="24762"/>
    <cellStyle name="Comma 10 3 2 4 2 5" xfId="24763"/>
    <cellStyle name="Comma 10 3 2 4 2 6" xfId="24764"/>
    <cellStyle name="Comma 10 3 2 4 3" xfId="24765"/>
    <cellStyle name="Comma 10 3 2 4 3 2" xfId="24766"/>
    <cellStyle name="Comma 10 3 2 4 3 2 2" xfId="24767"/>
    <cellStyle name="Comma 10 3 2 4 3 2 3" xfId="24768"/>
    <cellStyle name="Comma 10 3 2 4 3 3" xfId="24769"/>
    <cellStyle name="Comma 10 3 2 4 3 3 2" xfId="24770"/>
    <cellStyle name="Comma 10 3 2 4 3 3 3" xfId="24771"/>
    <cellStyle name="Comma 10 3 2 4 3 4" xfId="24772"/>
    <cellStyle name="Comma 10 3 2 4 3 4 2" xfId="24773"/>
    <cellStyle name="Comma 10 3 2 4 3 5" xfId="24774"/>
    <cellStyle name="Comma 10 3 2 4 3 6" xfId="24775"/>
    <cellStyle name="Comma 10 3 2 4 4" xfId="24776"/>
    <cellStyle name="Comma 10 3 2 4 4 2" xfId="24777"/>
    <cellStyle name="Comma 10 3 2 4 4 2 2" xfId="24778"/>
    <cellStyle name="Comma 10 3 2 4 4 2 3" xfId="24779"/>
    <cellStyle name="Comma 10 3 2 4 4 3" xfId="24780"/>
    <cellStyle name="Comma 10 3 2 4 4 3 2" xfId="24781"/>
    <cellStyle name="Comma 10 3 2 4 4 4" xfId="24782"/>
    <cellStyle name="Comma 10 3 2 4 4 5" xfId="24783"/>
    <cellStyle name="Comma 10 3 2 4 5" xfId="24784"/>
    <cellStyle name="Comma 10 3 2 4 5 2" xfId="24785"/>
    <cellStyle name="Comma 10 3 2 4 5 3" xfId="24786"/>
    <cellStyle name="Comma 10 3 2 4 6" xfId="24787"/>
    <cellStyle name="Comma 10 3 2 4 6 2" xfId="24788"/>
    <cellStyle name="Comma 10 3 2 4 6 3" xfId="24789"/>
    <cellStyle name="Comma 10 3 2 4 7" xfId="24790"/>
    <cellStyle name="Comma 10 3 2 4 7 2" xfId="24791"/>
    <cellStyle name="Comma 10 3 2 4 8" xfId="24792"/>
    <cellStyle name="Comma 10 3 2 4 9" xfId="24793"/>
    <cellStyle name="Comma 10 3 2 5" xfId="24794"/>
    <cellStyle name="Comma 10 3 2 5 2" xfId="24795"/>
    <cellStyle name="Comma 10 3 2 5 2 2" xfId="24796"/>
    <cellStyle name="Comma 10 3 2 5 2 3" xfId="24797"/>
    <cellStyle name="Comma 10 3 2 5 3" xfId="24798"/>
    <cellStyle name="Comma 10 3 2 5 3 2" xfId="24799"/>
    <cellStyle name="Comma 10 3 2 5 3 3" xfId="24800"/>
    <cellStyle name="Comma 10 3 2 5 4" xfId="24801"/>
    <cellStyle name="Comma 10 3 2 5 4 2" xfId="24802"/>
    <cellStyle name="Comma 10 3 2 5 5" xfId="24803"/>
    <cellStyle name="Comma 10 3 2 5 6" xfId="24804"/>
    <cellStyle name="Comma 10 3 2 6" xfId="24805"/>
    <cellStyle name="Comma 10 3 2 6 2" xfId="24806"/>
    <cellStyle name="Comma 10 3 2 6 2 2" xfId="24807"/>
    <cellStyle name="Comma 10 3 2 6 2 3" xfId="24808"/>
    <cellStyle name="Comma 10 3 2 6 3" xfId="24809"/>
    <cellStyle name="Comma 10 3 2 6 3 2" xfId="24810"/>
    <cellStyle name="Comma 10 3 2 6 3 3" xfId="24811"/>
    <cellStyle name="Comma 10 3 2 6 4" xfId="24812"/>
    <cellStyle name="Comma 10 3 2 6 4 2" xfId="24813"/>
    <cellStyle name="Comma 10 3 2 6 5" xfId="24814"/>
    <cellStyle name="Comma 10 3 2 6 6" xfId="24815"/>
    <cellStyle name="Comma 10 3 2 7" xfId="24816"/>
    <cellStyle name="Comma 10 3 2 7 2" xfId="24817"/>
    <cellStyle name="Comma 10 3 2 7 2 2" xfId="24818"/>
    <cellStyle name="Comma 10 3 2 7 2 3" xfId="24819"/>
    <cellStyle name="Comma 10 3 2 7 3" xfId="24820"/>
    <cellStyle name="Comma 10 3 2 7 3 2" xfId="24821"/>
    <cellStyle name="Comma 10 3 2 7 4" xfId="24822"/>
    <cellStyle name="Comma 10 3 2 7 5" xfId="24823"/>
    <cellStyle name="Comma 10 3 2 8" xfId="24824"/>
    <cellStyle name="Comma 10 3 2 8 2" xfId="24825"/>
    <cellStyle name="Comma 10 3 2 8 3" xfId="24826"/>
    <cellStyle name="Comma 10 3 2 9" xfId="24827"/>
    <cellStyle name="Comma 10 3 2 9 2" xfId="24828"/>
    <cellStyle name="Comma 10 3 2 9 3" xfId="24829"/>
    <cellStyle name="Comma 10 3 3" xfId="24830"/>
    <cellStyle name="Comma 10 3 3 10" xfId="24831"/>
    <cellStyle name="Comma 10 3 3 2" xfId="24832"/>
    <cellStyle name="Comma 10 3 3 2 2" xfId="24833"/>
    <cellStyle name="Comma 10 3 3 2 2 2" xfId="24834"/>
    <cellStyle name="Comma 10 3 3 2 2 2 2" xfId="24835"/>
    <cellStyle name="Comma 10 3 3 2 2 2 3" xfId="24836"/>
    <cellStyle name="Comma 10 3 3 2 2 3" xfId="24837"/>
    <cellStyle name="Comma 10 3 3 2 2 3 2" xfId="24838"/>
    <cellStyle name="Comma 10 3 3 2 2 3 3" xfId="24839"/>
    <cellStyle name="Comma 10 3 3 2 2 4" xfId="24840"/>
    <cellStyle name="Comma 10 3 3 2 2 4 2" xfId="24841"/>
    <cellStyle name="Comma 10 3 3 2 2 5" xfId="24842"/>
    <cellStyle name="Comma 10 3 3 2 2 6" xfId="24843"/>
    <cellStyle name="Comma 10 3 3 2 3" xfId="24844"/>
    <cellStyle name="Comma 10 3 3 2 3 2" xfId="24845"/>
    <cellStyle name="Comma 10 3 3 2 3 2 2" xfId="24846"/>
    <cellStyle name="Comma 10 3 3 2 3 2 3" xfId="24847"/>
    <cellStyle name="Comma 10 3 3 2 3 3" xfId="24848"/>
    <cellStyle name="Comma 10 3 3 2 3 3 2" xfId="24849"/>
    <cellStyle name="Comma 10 3 3 2 3 3 3" xfId="24850"/>
    <cellStyle name="Comma 10 3 3 2 3 4" xfId="24851"/>
    <cellStyle name="Comma 10 3 3 2 3 4 2" xfId="24852"/>
    <cellStyle name="Comma 10 3 3 2 3 5" xfId="24853"/>
    <cellStyle name="Comma 10 3 3 2 3 6" xfId="24854"/>
    <cellStyle name="Comma 10 3 3 2 4" xfId="24855"/>
    <cellStyle name="Comma 10 3 3 2 4 2" xfId="24856"/>
    <cellStyle name="Comma 10 3 3 2 4 2 2" xfId="24857"/>
    <cellStyle name="Comma 10 3 3 2 4 2 3" xfId="24858"/>
    <cellStyle name="Comma 10 3 3 2 4 3" xfId="24859"/>
    <cellStyle name="Comma 10 3 3 2 4 3 2" xfId="24860"/>
    <cellStyle name="Comma 10 3 3 2 4 4" xfId="24861"/>
    <cellStyle name="Comma 10 3 3 2 4 5" xfId="24862"/>
    <cellStyle name="Comma 10 3 3 2 5" xfId="24863"/>
    <cellStyle name="Comma 10 3 3 2 5 2" xfId="24864"/>
    <cellStyle name="Comma 10 3 3 2 5 3" xfId="24865"/>
    <cellStyle name="Comma 10 3 3 2 6" xfId="24866"/>
    <cellStyle name="Comma 10 3 3 2 6 2" xfId="24867"/>
    <cellStyle name="Comma 10 3 3 2 6 3" xfId="24868"/>
    <cellStyle name="Comma 10 3 3 2 7" xfId="24869"/>
    <cellStyle name="Comma 10 3 3 2 7 2" xfId="24870"/>
    <cellStyle name="Comma 10 3 3 2 8" xfId="24871"/>
    <cellStyle name="Comma 10 3 3 2 9" xfId="24872"/>
    <cellStyle name="Comma 10 3 3 3" xfId="24873"/>
    <cellStyle name="Comma 10 3 3 3 2" xfId="24874"/>
    <cellStyle name="Comma 10 3 3 3 2 2" xfId="24875"/>
    <cellStyle name="Comma 10 3 3 3 2 3" xfId="24876"/>
    <cellStyle name="Comma 10 3 3 3 3" xfId="24877"/>
    <cellStyle name="Comma 10 3 3 3 3 2" xfId="24878"/>
    <cellStyle name="Comma 10 3 3 3 3 3" xfId="24879"/>
    <cellStyle name="Comma 10 3 3 3 4" xfId="24880"/>
    <cellStyle name="Comma 10 3 3 3 4 2" xfId="24881"/>
    <cellStyle name="Comma 10 3 3 3 5" xfId="24882"/>
    <cellStyle name="Comma 10 3 3 3 6" xfId="24883"/>
    <cellStyle name="Comma 10 3 3 4" xfId="24884"/>
    <cellStyle name="Comma 10 3 3 4 2" xfId="24885"/>
    <cellStyle name="Comma 10 3 3 4 2 2" xfId="24886"/>
    <cellStyle name="Comma 10 3 3 4 2 3" xfId="24887"/>
    <cellStyle name="Comma 10 3 3 4 3" xfId="24888"/>
    <cellStyle name="Comma 10 3 3 4 3 2" xfId="24889"/>
    <cellStyle name="Comma 10 3 3 4 3 3" xfId="24890"/>
    <cellStyle name="Comma 10 3 3 4 4" xfId="24891"/>
    <cellStyle name="Comma 10 3 3 4 4 2" xfId="24892"/>
    <cellStyle name="Comma 10 3 3 4 5" xfId="24893"/>
    <cellStyle name="Comma 10 3 3 4 6" xfId="24894"/>
    <cellStyle name="Comma 10 3 3 5" xfId="24895"/>
    <cellStyle name="Comma 10 3 3 5 2" xfId="24896"/>
    <cellStyle name="Comma 10 3 3 5 2 2" xfId="24897"/>
    <cellStyle name="Comma 10 3 3 5 2 3" xfId="24898"/>
    <cellStyle name="Comma 10 3 3 5 3" xfId="24899"/>
    <cellStyle name="Comma 10 3 3 5 3 2" xfId="24900"/>
    <cellStyle name="Comma 10 3 3 5 4" xfId="24901"/>
    <cellStyle name="Comma 10 3 3 5 5" xfId="24902"/>
    <cellStyle name="Comma 10 3 3 6" xfId="24903"/>
    <cellStyle name="Comma 10 3 3 6 2" xfId="24904"/>
    <cellStyle name="Comma 10 3 3 6 3" xfId="24905"/>
    <cellStyle name="Comma 10 3 3 7" xfId="24906"/>
    <cellStyle name="Comma 10 3 3 7 2" xfId="24907"/>
    <cellStyle name="Comma 10 3 3 7 3" xfId="24908"/>
    <cellStyle name="Comma 10 3 3 8" xfId="24909"/>
    <cellStyle name="Comma 10 3 3 8 2" xfId="24910"/>
    <cellStyle name="Comma 10 3 3 9" xfId="24911"/>
    <cellStyle name="Comma 10 3 4" xfId="24912"/>
    <cellStyle name="Comma 10 3 4 2" xfId="24913"/>
    <cellStyle name="Comma 10 3 4 2 2" xfId="24914"/>
    <cellStyle name="Comma 10 3 4 2 2 2" xfId="24915"/>
    <cellStyle name="Comma 10 3 4 2 2 3" xfId="24916"/>
    <cellStyle name="Comma 10 3 4 2 3" xfId="24917"/>
    <cellStyle name="Comma 10 3 4 2 3 2" xfId="24918"/>
    <cellStyle name="Comma 10 3 4 2 3 3" xfId="24919"/>
    <cellStyle name="Comma 10 3 4 2 4" xfId="24920"/>
    <cellStyle name="Comma 10 3 4 2 4 2" xfId="24921"/>
    <cellStyle name="Comma 10 3 4 2 5" xfId="24922"/>
    <cellStyle name="Comma 10 3 4 2 6" xfId="24923"/>
    <cellStyle name="Comma 10 3 4 3" xfId="24924"/>
    <cellStyle name="Comma 10 3 4 3 2" xfId="24925"/>
    <cellStyle name="Comma 10 3 4 3 2 2" xfId="24926"/>
    <cellStyle name="Comma 10 3 4 3 2 3" xfId="24927"/>
    <cellStyle name="Comma 10 3 4 3 3" xfId="24928"/>
    <cellStyle name="Comma 10 3 4 3 3 2" xfId="24929"/>
    <cellStyle name="Comma 10 3 4 3 3 3" xfId="24930"/>
    <cellStyle name="Comma 10 3 4 3 4" xfId="24931"/>
    <cellStyle name="Comma 10 3 4 3 4 2" xfId="24932"/>
    <cellStyle name="Comma 10 3 4 3 5" xfId="24933"/>
    <cellStyle name="Comma 10 3 4 3 6" xfId="24934"/>
    <cellStyle name="Comma 10 3 4 4" xfId="24935"/>
    <cellStyle name="Comma 10 3 4 4 2" xfId="24936"/>
    <cellStyle name="Comma 10 3 4 4 2 2" xfId="24937"/>
    <cellStyle name="Comma 10 3 4 4 2 3" xfId="24938"/>
    <cellStyle name="Comma 10 3 4 4 3" xfId="24939"/>
    <cellStyle name="Comma 10 3 4 4 3 2" xfId="24940"/>
    <cellStyle name="Comma 10 3 4 4 4" xfId="24941"/>
    <cellStyle name="Comma 10 3 4 4 5" xfId="24942"/>
    <cellStyle name="Comma 10 3 4 5" xfId="24943"/>
    <cellStyle name="Comma 10 3 4 5 2" xfId="24944"/>
    <cellStyle name="Comma 10 3 4 5 3" xfId="24945"/>
    <cellStyle name="Comma 10 3 4 6" xfId="24946"/>
    <cellStyle name="Comma 10 3 4 6 2" xfId="24947"/>
    <cellStyle name="Comma 10 3 4 6 3" xfId="24948"/>
    <cellStyle name="Comma 10 3 4 7" xfId="24949"/>
    <cellStyle name="Comma 10 3 4 7 2" xfId="24950"/>
    <cellStyle name="Comma 10 3 4 8" xfId="24951"/>
    <cellStyle name="Comma 10 3 4 9" xfId="24952"/>
    <cellStyle name="Comma 10 3 5" xfId="24953"/>
    <cellStyle name="Comma 10 3 5 2" xfId="24954"/>
    <cellStyle name="Comma 10 3 5 2 2" xfId="24955"/>
    <cellStyle name="Comma 10 3 5 2 2 2" xfId="24956"/>
    <cellStyle name="Comma 10 3 5 2 2 3" xfId="24957"/>
    <cellStyle name="Comma 10 3 5 2 3" xfId="24958"/>
    <cellStyle name="Comma 10 3 5 2 3 2" xfId="24959"/>
    <cellStyle name="Comma 10 3 5 2 3 3" xfId="24960"/>
    <cellStyle name="Comma 10 3 5 2 4" xfId="24961"/>
    <cellStyle name="Comma 10 3 5 2 4 2" xfId="24962"/>
    <cellStyle name="Comma 10 3 5 2 5" xfId="24963"/>
    <cellStyle name="Comma 10 3 5 2 6" xfId="24964"/>
    <cellStyle name="Comma 10 3 5 3" xfId="24965"/>
    <cellStyle name="Comma 10 3 5 3 2" xfId="24966"/>
    <cellStyle name="Comma 10 3 5 3 2 2" xfId="24967"/>
    <cellStyle name="Comma 10 3 5 3 2 3" xfId="24968"/>
    <cellStyle name="Comma 10 3 5 3 3" xfId="24969"/>
    <cellStyle name="Comma 10 3 5 3 3 2" xfId="24970"/>
    <cellStyle name="Comma 10 3 5 3 3 3" xfId="24971"/>
    <cellStyle name="Comma 10 3 5 3 4" xfId="24972"/>
    <cellStyle name="Comma 10 3 5 3 4 2" xfId="24973"/>
    <cellStyle name="Comma 10 3 5 3 5" xfId="24974"/>
    <cellStyle name="Comma 10 3 5 3 6" xfId="24975"/>
    <cellStyle name="Comma 10 3 5 4" xfId="24976"/>
    <cellStyle name="Comma 10 3 5 4 2" xfId="24977"/>
    <cellStyle name="Comma 10 3 5 4 2 2" xfId="24978"/>
    <cellStyle name="Comma 10 3 5 4 2 3" xfId="24979"/>
    <cellStyle name="Comma 10 3 5 4 3" xfId="24980"/>
    <cellStyle name="Comma 10 3 5 4 3 2" xfId="24981"/>
    <cellStyle name="Comma 10 3 5 4 4" xfId="24982"/>
    <cellStyle name="Comma 10 3 5 4 5" xfId="24983"/>
    <cellStyle name="Comma 10 3 5 5" xfId="24984"/>
    <cellStyle name="Comma 10 3 5 5 2" xfId="24985"/>
    <cellStyle name="Comma 10 3 5 5 3" xfId="24986"/>
    <cellStyle name="Comma 10 3 5 6" xfId="24987"/>
    <cellStyle name="Comma 10 3 5 6 2" xfId="24988"/>
    <cellStyle name="Comma 10 3 5 6 3" xfId="24989"/>
    <cellStyle name="Comma 10 3 5 7" xfId="24990"/>
    <cellStyle name="Comma 10 3 5 7 2" xfId="24991"/>
    <cellStyle name="Comma 10 3 5 8" xfId="24992"/>
    <cellStyle name="Comma 10 3 5 9" xfId="24993"/>
    <cellStyle name="Comma 10 3 6" xfId="24994"/>
    <cellStyle name="Comma 10 3 6 2" xfId="24995"/>
    <cellStyle name="Comma 10 3 6 2 2" xfId="24996"/>
    <cellStyle name="Comma 10 3 6 2 3" xfId="24997"/>
    <cellStyle name="Comma 10 3 6 3" xfId="24998"/>
    <cellStyle name="Comma 10 3 6 3 2" xfId="24999"/>
    <cellStyle name="Comma 10 3 6 3 3" xfId="25000"/>
    <cellStyle name="Comma 10 3 6 4" xfId="25001"/>
    <cellStyle name="Comma 10 3 6 4 2" xfId="25002"/>
    <cellStyle name="Comma 10 3 6 5" xfId="25003"/>
    <cellStyle name="Comma 10 3 6 6" xfId="25004"/>
    <cellStyle name="Comma 10 3 7" xfId="25005"/>
    <cellStyle name="Comma 10 3 7 2" xfId="25006"/>
    <cellStyle name="Comma 10 3 7 2 2" xfId="25007"/>
    <cellStyle name="Comma 10 3 7 2 3" xfId="25008"/>
    <cellStyle name="Comma 10 3 7 3" xfId="25009"/>
    <cellStyle name="Comma 10 3 7 3 2" xfId="25010"/>
    <cellStyle name="Comma 10 3 7 3 3" xfId="25011"/>
    <cellStyle name="Comma 10 3 7 4" xfId="25012"/>
    <cellStyle name="Comma 10 3 7 4 2" xfId="25013"/>
    <cellStyle name="Comma 10 3 7 5" xfId="25014"/>
    <cellStyle name="Comma 10 3 7 6" xfId="25015"/>
    <cellStyle name="Comma 10 3 8" xfId="25016"/>
    <cellStyle name="Comma 10 3 8 2" xfId="25017"/>
    <cellStyle name="Comma 10 3 8 2 2" xfId="25018"/>
    <cellStyle name="Comma 10 3 8 2 3" xfId="25019"/>
    <cellStyle name="Comma 10 3 8 3" xfId="25020"/>
    <cellStyle name="Comma 10 3 8 3 2" xfId="25021"/>
    <cellStyle name="Comma 10 3 8 4" xfId="25022"/>
    <cellStyle name="Comma 10 3 8 5" xfId="25023"/>
    <cellStyle name="Comma 10 3 9" xfId="25024"/>
    <cellStyle name="Comma 10 3 9 2" xfId="25025"/>
    <cellStyle name="Comma 10 3 9 3" xfId="25026"/>
    <cellStyle name="Comma 10 4" xfId="25027"/>
    <cellStyle name="Comma 10 4 10" xfId="25028"/>
    <cellStyle name="Comma 10 4 10 2" xfId="25029"/>
    <cellStyle name="Comma 10 4 11" xfId="25030"/>
    <cellStyle name="Comma 10 4 12" xfId="25031"/>
    <cellStyle name="Comma 10 4 2" xfId="25032"/>
    <cellStyle name="Comma 10 4 2 10" xfId="25033"/>
    <cellStyle name="Comma 10 4 2 2" xfId="25034"/>
    <cellStyle name="Comma 10 4 2 2 2" xfId="25035"/>
    <cellStyle name="Comma 10 4 2 2 2 2" xfId="25036"/>
    <cellStyle name="Comma 10 4 2 2 2 2 2" xfId="25037"/>
    <cellStyle name="Comma 10 4 2 2 2 2 3" xfId="25038"/>
    <cellStyle name="Comma 10 4 2 2 2 3" xfId="25039"/>
    <cellStyle name="Comma 10 4 2 2 2 3 2" xfId="25040"/>
    <cellStyle name="Comma 10 4 2 2 2 3 3" xfId="25041"/>
    <cellStyle name="Comma 10 4 2 2 2 4" xfId="25042"/>
    <cellStyle name="Comma 10 4 2 2 2 4 2" xfId="25043"/>
    <cellStyle name="Comma 10 4 2 2 2 5" xfId="25044"/>
    <cellStyle name="Comma 10 4 2 2 2 6" xfId="25045"/>
    <cellStyle name="Comma 10 4 2 2 3" xfId="25046"/>
    <cellStyle name="Comma 10 4 2 2 3 2" xfId="25047"/>
    <cellStyle name="Comma 10 4 2 2 3 2 2" xfId="25048"/>
    <cellStyle name="Comma 10 4 2 2 3 2 3" xfId="25049"/>
    <cellStyle name="Comma 10 4 2 2 3 3" xfId="25050"/>
    <cellStyle name="Comma 10 4 2 2 3 3 2" xfId="25051"/>
    <cellStyle name="Comma 10 4 2 2 3 3 3" xfId="25052"/>
    <cellStyle name="Comma 10 4 2 2 3 4" xfId="25053"/>
    <cellStyle name="Comma 10 4 2 2 3 4 2" xfId="25054"/>
    <cellStyle name="Comma 10 4 2 2 3 5" xfId="25055"/>
    <cellStyle name="Comma 10 4 2 2 3 6" xfId="25056"/>
    <cellStyle name="Comma 10 4 2 2 4" xfId="25057"/>
    <cellStyle name="Comma 10 4 2 2 4 2" xfId="25058"/>
    <cellStyle name="Comma 10 4 2 2 4 2 2" xfId="25059"/>
    <cellStyle name="Comma 10 4 2 2 4 2 3" xfId="25060"/>
    <cellStyle name="Comma 10 4 2 2 4 3" xfId="25061"/>
    <cellStyle name="Comma 10 4 2 2 4 3 2" xfId="25062"/>
    <cellStyle name="Comma 10 4 2 2 4 4" xfId="25063"/>
    <cellStyle name="Comma 10 4 2 2 4 5" xfId="25064"/>
    <cellStyle name="Comma 10 4 2 2 5" xfId="25065"/>
    <cellStyle name="Comma 10 4 2 2 5 2" xfId="25066"/>
    <cellStyle name="Comma 10 4 2 2 5 3" xfId="25067"/>
    <cellStyle name="Comma 10 4 2 2 6" xfId="25068"/>
    <cellStyle name="Comma 10 4 2 2 6 2" xfId="25069"/>
    <cellStyle name="Comma 10 4 2 2 6 3" xfId="25070"/>
    <cellStyle name="Comma 10 4 2 2 7" xfId="25071"/>
    <cellStyle name="Comma 10 4 2 2 7 2" xfId="25072"/>
    <cellStyle name="Comma 10 4 2 2 8" xfId="25073"/>
    <cellStyle name="Comma 10 4 2 2 9" xfId="25074"/>
    <cellStyle name="Comma 10 4 2 3" xfId="25075"/>
    <cellStyle name="Comma 10 4 2 3 2" xfId="25076"/>
    <cellStyle name="Comma 10 4 2 3 2 2" xfId="25077"/>
    <cellStyle name="Comma 10 4 2 3 2 3" xfId="25078"/>
    <cellStyle name="Comma 10 4 2 3 3" xfId="25079"/>
    <cellStyle name="Comma 10 4 2 3 3 2" xfId="25080"/>
    <cellStyle name="Comma 10 4 2 3 3 3" xfId="25081"/>
    <cellStyle name="Comma 10 4 2 3 4" xfId="25082"/>
    <cellStyle name="Comma 10 4 2 3 4 2" xfId="25083"/>
    <cellStyle name="Comma 10 4 2 3 5" xfId="25084"/>
    <cellStyle name="Comma 10 4 2 3 6" xfId="25085"/>
    <cellStyle name="Comma 10 4 2 4" xfId="25086"/>
    <cellStyle name="Comma 10 4 2 4 2" xfId="25087"/>
    <cellStyle name="Comma 10 4 2 4 2 2" xfId="25088"/>
    <cellStyle name="Comma 10 4 2 4 2 3" xfId="25089"/>
    <cellStyle name="Comma 10 4 2 4 3" xfId="25090"/>
    <cellStyle name="Comma 10 4 2 4 3 2" xfId="25091"/>
    <cellStyle name="Comma 10 4 2 4 3 3" xfId="25092"/>
    <cellStyle name="Comma 10 4 2 4 4" xfId="25093"/>
    <cellStyle name="Comma 10 4 2 4 4 2" xfId="25094"/>
    <cellStyle name="Comma 10 4 2 4 5" xfId="25095"/>
    <cellStyle name="Comma 10 4 2 4 6" xfId="25096"/>
    <cellStyle name="Comma 10 4 2 5" xfId="25097"/>
    <cellStyle name="Comma 10 4 2 5 2" xfId="25098"/>
    <cellStyle name="Comma 10 4 2 5 2 2" xfId="25099"/>
    <cellStyle name="Comma 10 4 2 5 2 3" xfId="25100"/>
    <cellStyle name="Comma 10 4 2 5 3" xfId="25101"/>
    <cellStyle name="Comma 10 4 2 5 3 2" xfId="25102"/>
    <cellStyle name="Comma 10 4 2 5 4" xfId="25103"/>
    <cellStyle name="Comma 10 4 2 5 5" xfId="25104"/>
    <cellStyle name="Comma 10 4 2 6" xfId="25105"/>
    <cellStyle name="Comma 10 4 2 6 2" xfId="25106"/>
    <cellStyle name="Comma 10 4 2 6 3" xfId="25107"/>
    <cellStyle name="Comma 10 4 2 7" xfId="25108"/>
    <cellStyle name="Comma 10 4 2 7 2" xfId="25109"/>
    <cellStyle name="Comma 10 4 2 7 3" xfId="25110"/>
    <cellStyle name="Comma 10 4 2 8" xfId="25111"/>
    <cellStyle name="Comma 10 4 2 8 2" xfId="25112"/>
    <cellStyle name="Comma 10 4 2 9" xfId="25113"/>
    <cellStyle name="Comma 10 4 3" xfId="25114"/>
    <cellStyle name="Comma 10 4 3 2" xfId="25115"/>
    <cellStyle name="Comma 10 4 3 2 2" xfId="25116"/>
    <cellStyle name="Comma 10 4 3 2 2 2" xfId="25117"/>
    <cellStyle name="Comma 10 4 3 2 2 3" xfId="25118"/>
    <cellStyle name="Comma 10 4 3 2 3" xfId="25119"/>
    <cellStyle name="Comma 10 4 3 2 3 2" xfId="25120"/>
    <cellStyle name="Comma 10 4 3 2 3 3" xfId="25121"/>
    <cellStyle name="Comma 10 4 3 2 4" xfId="25122"/>
    <cellStyle name="Comma 10 4 3 2 4 2" xfId="25123"/>
    <cellStyle name="Comma 10 4 3 2 5" xfId="25124"/>
    <cellStyle name="Comma 10 4 3 2 6" xfId="25125"/>
    <cellStyle name="Comma 10 4 3 3" xfId="25126"/>
    <cellStyle name="Comma 10 4 3 3 2" xfId="25127"/>
    <cellStyle name="Comma 10 4 3 3 2 2" xfId="25128"/>
    <cellStyle name="Comma 10 4 3 3 2 3" xfId="25129"/>
    <cellStyle name="Comma 10 4 3 3 3" xfId="25130"/>
    <cellStyle name="Comma 10 4 3 3 3 2" xfId="25131"/>
    <cellStyle name="Comma 10 4 3 3 3 3" xfId="25132"/>
    <cellStyle name="Comma 10 4 3 3 4" xfId="25133"/>
    <cellStyle name="Comma 10 4 3 3 4 2" xfId="25134"/>
    <cellStyle name="Comma 10 4 3 3 5" xfId="25135"/>
    <cellStyle name="Comma 10 4 3 3 6" xfId="25136"/>
    <cellStyle name="Comma 10 4 3 4" xfId="25137"/>
    <cellStyle name="Comma 10 4 3 4 2" xfId="25138"/>
    <cellStyle name="Comma 10 4 3 4 2 2" xfId="25139"/>
    <cellStyle name="Comma 10 4 3 4 2 3" xfId="25140"/>
    <cellStyle name="Comma 10 4 3 4 3" xfId="25141"/>
    <cellStyle name="Comma 10 4 3 4 3 2" xfId="25142"/>
    <cellStyle name="Comma 10 4 3 4 4" xfId="25143"/>
    <cellStyle name="Comma 10 4 3 4 5" xfId="25144"/>
    <cellStyle name="Comma 10 4 3 5" xfId="25145"/>
    <cellStyle name="Comma 10 4 3 5 2" xfId="25146"/>
    <cellStyle name="Comma 10 4 3 5 3" xfId="25147"/>
    <cellStyle name="Comma 10 4 3 6" xfId="25148"/>
    <cellStyle name="Comma 10 4 3 6 2" xfId="25149"/>
    <cellStyle name="Comma 10 4 3 6 3" xfId="25150"/>
    <cellStyle name="Comma 10 4 3 7" xfId="25151"/>
    <cellStyle name="Comma 10 4 3 7 2" xfId="25152"/>
    <cellStyle name="Comma 10 4 3 8" xfId="25153"/>
    <cellStyle name="Comma 10 4 3 9" xfId="25154"/>
    <cellStyle name="Comma 10 4 4" xfId="25155"/>
    <cellStyle name="Comma 10 4 4 2" xfId="25156"/>
    <cellStyle name="Comma 10 4 4 2 2" xfId="25157"/>
    <cellStyle name="Comma 10 4 4 2 2 2" xfId="25158"/>
    <cellStyle name="Comma 10 4 4 2 2 3" xfId="25159"/>
    <cellStyle name="Comma 10 4 4 2 3" xfId="25160"/>
    <cellStyle name="Comma 10 4 4 2 3 2" xfId="25161"/>
    <cellStyle name="Comma 10 4 4 2 3 3" xfId="25162"/>
    <cellStyle name="Comma 10 4 4 2 4" xfId="25163"/>
    <cellStyle name="Comma 10 4 4 2 4 2" xfId="25164"/>
    <cellStyle name="Comma 10 4 4 2 5" xfId="25165"/>
    <cellStyle name="Comma 10 4 4 2 6" xfId="25166"/>
    <cellStyle name="Comma 10 4 4 3" xfId="25167"/>
    <cellStyle name="Comma 10 4 4 3 2" xfId="25168"/>
    <cellStyle name="Comma 10 4 4 3 2 2" xfId="25169"/>
    <cellStyle name="Comma 10 4 4 3 2 3" xfId="25170"/>
    <cellStyle name="Comma 10 4 4 3 3" xfId="25171"/>
    <cellStyle name="Comma 10 4 4 3 3 2" xfId="25172"/>
    <cellStyle name="Comma 10 4 4 3 3 3" xfId="25173"/>
    <cellStyle name="Comma 10 4 4 3 4" xfId="25174"/>
    <cellStyle name="Comma 10 4 4 3 4 2" xfId="25175"/>
    <cellStyle name="Comma 10 4 4 3 5" xfId="25176"/>
    <cellStyle name="Comma 10 4 4 3 6" xfId="25177"/>
    <cellStyle name="Comma 10 4 4 4" xfId="25178"/>
    <cellStyle name="Comma 10 4 4 4 2" xfId="25179"/>
    <cellStyle name="Comma 10 4 4 4 2 2" xfId="25180"/>
    <cellStyle name="Comma 10 4 4 4 2 3" xfId="25181"/>
    <cellStyle name="Comma 10 4 4 4 3" xfId="25182"/>
    <cellStyle name="Comma 10 4 4 4 3 2" xfId="25183"/>
    <cellStyle name="Comma 10 4 4 4 4" xfId="25184"/>
    <cellStyle name="Comma 10 4 4 4 5" xfId="25185"/>
    <cellStyle name="Comma 10 4 4 5" xfId="25186"/>
    <cellStyle name="Comma 10 4 4 5 2" xfId="25187"/>
    <cellStyle name="Comma 10 4 4 5 3" xfId="25188"/>
    <cellStyle name="Comma 10 4 4 6" xfId="25189"/>
    <cellStyle name="Comma 10 4 4 6 2" xfId="25190"/>
    <cellStyle name="Comma 10 4 4 6 3" xfId="25191"/>
    <cellStyle name="Comma 10 4 4 7" xfId="25192"/>
    <cellStyle name="Comma 10 4 4 7 2" xfId="25193"/>
    <cellStyle name="Comma 10 4 4 8" xfId="25194"/>
    <cellStyle name="Comma 10 4 4 9" xfId="25195"/>
    <cellStyle name="Comma 10 4 5" xfId="25196"/>
    <cellStyle name="Comma 10 4 5 2" xfId="25197"/>
    <cellStyle name="Comma 10 4 5 2 2" xfId="25198"/>
    <cellStyle name="Comma 10 4 5 2 3" xfId="25199"/>
    <cellStyle name="Comma 10 4 5 3" xfId="25200"/>
    <cellStyle name="Comma 10 4 5 3 2" xfId="25201"/>
    <cellStyle name="Comma 10 4 5 3 3" xfId="25202"/>
    <cellStyle name="Comma 10 4 5 4" xfId="25203"/>
    <cellStyle name="Comma 10 4 5 4 2" xfId="25204"/>
    <cellStyle name="Comma 10 4 5 5" xfId="25205"/>
    <cellStyle name="Comma 10 4 5 6" xfId="25206"/>
    <cellStyle name="Comma 10 4 6" xfId="25207"/>
    <cellStyle name="Comma 10 4 6 2" xfId="25208"/>
    <cellStyle name="Comma 10 4 6 2 2" xfId="25209"/>
    <cellStyle name="Comma 10 4 6 2 3" xfId="25210"/>
    <cellStyle name="Comma 10 4 6 3" xfId="25211"/>
    <cellStyle name="Comma 10 4 6 3 2" xfId="25212"/>
    <cellStyle name="Comma 10 4 6 3 3" xfId="25213"/>
    <cellStyle name="Comma 10 4 6 4" xfId="25214"/>
    <cellStyle name="Comma 10 4 6 4 2" xfId="25215"/>
    <cellStyle name="Comma 10 4 6 5" xfId="25216"/>
    <cellStyle name="Comma 10 4 6 6" xfId="25217"/>
    <cellStyle name="Comma 10 4 7" xfId="25218"/>
    <cellStyle name="Comma 10 4 7 2" xfId="25219"/>
    <cellStyle name="Comma 10 4 7 2 2" xfId="25220"/>
    <cellStyle name="Comma 10 4 7 2 3" xfId="25221"/>
    <cellStyle name="Comma 10 4 7 3" xfId="25222"/>
    <cellStyle name="Comma 10 4 7 3 2" xfId="25223"/>
    <cellStyle name="Comma 10 4 7 4" xfId="25224"/>
    <cellStyle name="Comma 10 4 7 5" xfId="25225"/>
    <cellStyle name="Comma 10 4 8" xfId="25226"/>
    <cellStyle name="Comma 10 4 8 2" xfId="25227"/>
    <cellStyle name="Comma 10 4 8 3" xfId="25228"/>
    <cellStyle name="Comma 10 4 9" xfId="25229"/>
    <cellStyle name="Comma 10 4 9 2" xfId="25230"/>
    <cellStyle name="Comma 10 4 9 3" xfId="25231"/>
    <cellStyle name="Comma 10 5" xfId="25232"/>
    <cellStyle name="Comma 10 5 10" xfId="25233"/>
    <cellStyle name="Comma 10 5 2" xfId="25234"/>
    <cellStyle name="Comma 10 5 2 2" xfId="25235"/>
    <cellStyle name="Comma 10 5 2 2 2" xfId="25236"/>
    <cellStyle name="Comma 10 5 2 2 2 2" xfId="25237"/>
    <cellStyle name="Comma 10 5 2 2 2 3" xfId="25238"/>
    <cellStyle name="Comma 10 5 2 2 3" xfId="25239"/>
    <cellStyle name="Comma 10 5 2 2 3 2" xfId="25240"/>
    <cellStyle name="Comma 10 5 2 2 3 3" xfId="25241"/>
    <cellStyle name="Comma 10 5 2 2 4" xfId="25242"/>
    <cellStyle name="Comma 10 5 2 2 4 2" xfId="25243"/>
    <cellStyle name="Comma 10 5 2 2 5" xfId="25244"/>
    <cellStyle name="Comma 10 5 2 2 6" xfId="25245"/>
    <cellStyle name="Comma 10 5 2 3" xfId="25246"/>
    <cellStyle name="Comma 10 5 2 3 2" xfId="25247"/>
    <cellStyle name="Comma 10 5 2 3 2 2" xfId="25248"/>
    <cellStyle name="Comma 10 5 2 3 2 3" xfId="25249"/>
    <cellStyle name="Comma 10 5 2 3 3" xfId="25250"/>
    <cellStyle name="Comma 10 5 2 3 3 2" xfId="25251"/>
    <cellStyle name="Comma 10 5 2 3 3 3" xfId="25252"/>
    <cellStyle name="Comma 10 5 2 3 4" xfId="25253"/>
    <cellStyle name="Comma 10 5 2 3 4 2" xfId="25254"/>
    <cellStyle name="Comma 10 5 2 3 5" xfId="25255"/>
    <cellStyle name="Comma 10 5 2 3 6" xfId="25256"/>
    <cellStyle name="Comma 10 5 2 4" xfId="25257"/>
    <cellStyle name="Comma 10 5 2 4 2" xfId="25258"/>
    <cellStyle name="Comma 10 5 2 4 2 2" xfId="25259"/>
    <cellStyle name="Comma 10 5 2 4 2 3" xfId="25260"/>
    <cellStyle name="Comma 10 5 2 4 3" xfId="25261"/>
    <cellStyle name="Comma 10 5 2 4 3 2" xfId="25262"/>
    <cellStyle name="Comma 10 5 2 4 4" xfId="25263"/>
    <cellStyle name="Comma 10 5 2 4 5" xfId="25264"/>
    <cellStyle name="Comma 10 5 2 5" xfId="25265"/>
    <cellStyle name="Comma 10 5 2 5 2" xfId="25266"/>
    <cellStyle name="Comma 10 5 2 5 3" xfId="25267"/>
    <cellStyle name="Comma 10 5 2 6" xfId="25268"/>
    <cellStyle name="Comma 10 5 2 6 2" xfId="25269"/>
    <cellStyle name="Comma 10 5 2 6 3" xfId="25270"/>
    <cellStyle name="Comma 10 5 2 7" xfId="25271"/>
    <cellStyle name="Comma 10 5 2 7 2" xfId="25272"/>
    <cellStyle name="Comma 10 5 2 8" xfId="25273"/>
    <cellStyle name="Comma 10 5 2 9" xfId="25274"/>
    <cellStyle name="Comma 10 5 3" xfId="25275"/>
    <cellStyle name="Comma 10 5 3 2" xfId="25276"/>
    <cellStyle name="Comma 10 5 3 2 2" xfId="25277"/>
    <cellStyle name="Comma 10 5 3 2 3" xfId="25278"/>
    <cellStyle name="Comma 10 5 3 3" xfId="25279"/>
    <cellStyle name="Comma 10 5 3 3 2" xfId="25280"/>
    <cellStyle name="Comma 10 5 3 3 3" xfId="25281"/>
    <cellStyle name="Comma 10 5 3 4" xfId="25282"/>
    <cellStyle name="Comma 10 5 3 4 2" xfId="25283"/>
    <cellStyle name="Comma 10 5 3 5" xfId="25284"/>
    <cellStyle name="Comma 10 5 3 6" xfId="25285"/>
    <cellStyle name="Comma 10 5 4" xfId="25286"/>
    <cellStyle name="Comma 10 5 4 2" xfId="25287"/>
    <cellStyle name="Comma 10 5 4 2 2" xfId="25288"/>
    <cellStyle name="Comma 10 5 4 2 3" xfId="25289"/>
    <cellStyle name="Comma 10 5 4 3" xfId="25290"/>
    <cellStyle name="Comma 10 5 4 3 2" xfId="25291"/>
    <cellStyle name="Comma 10 5 4 3 3" xfId="25292"/>
    <cellStyle name="Comma 10 5 4 4" xfId="25293"/>
    <cellStyle name="Comma 10 5 4 4 2" xfId="25294"/>
    <cellStyle name="Comma 10 5 4 5" xfId="25295"/>
    <cellStyle name="Comma 10 5 4 6" xfId="25296"/>
    <cellStyle name="Comma 10 5 5" xfId="25297"/>
    <cellStyle name="Comma 10 5 5 2" xfId="25298"/>
    <cellStyle name="Comma 10 5 5 2 2" xfId="25299"/>
    <cellStyle name="Comma 10 5 5 2 3" xfId="25300"/>
    <cellStyle name="Comma 10 5 5 3" xfId="25301"/>
    <cellStyle name="Comma 10 5 5 3 2" xfId="25302"/>
    <cellStyle name="Comma 10 5 5 4" xfId="25303"/>
    <cellStyle name="Comma 10 5 5 5" xfId="25304"/>
    <cellStyle name="Comma 10 5 6" xfId="25305"/>
    <cellStyle name="Comma 10 5 6 2" xfId="25306"/>
    <cellStyle name="Comma 10 5 6 3" xfId="25307"/>
    <cellStyle name="Comma 10 5 7" xfId="25308"/>
    <cellStyle name="Comma 10 5 7 2" xfId="25309"/>
    <cellStyle name="Comma 10 5 7 3" xfId="25310"/>
    <cellStyle name="Comma 10 5 8" xfId="25311"/>
    <cellStyle name="Comma 10 5 8 2" xfId="25312"/>
    <cellStyle name="Comma 10 5 9" xfId="25313"/>
    <cellStyle name="Comma 10 6" xfId="25314"/>
    <cellStyle name="Comma 10 6 2" xfId="25315"/>
    <cellStyle name="Comma 10 6 2 2" xfId="25316"/>
    <cellStyle name="Comma 10 6 2 2 2" xfId="25317"/>
    <cellStyle name="Comma 10 6 2 2 3" xfId="25318"/>
    <cellStyle name="Comma 10 6 2 3" xfId="25319"/>
    <cellStyle name="Comma 10 6 2 3 2" xfId="25320"/>
    <cellStyle name="Comma 10 6 2 3 3" xfId="25321"/>
    <cellStyle name="Comma 10 6 2 4" xfId="25322"/>
    <cellStyle name="Comma 10 6 2 4 2" xfId="25323"/>
    <cellStyle name="Comma 10 6 2 5" xfId="25324"/>
    <cellStyle name="Comma 10 6 2 6" xfId="25325"/>
    <cellStyle name="Comma 10 6 3" xfId="25326"/>
    <cellStyle name="Comma 10 6 3 2" xfId="25327"/>
    <cellStyle name="Comma 10 6 3 2 2" xfId="25328"/>
    <cellStyle name="Comma 10 6 3 2 3" xfId="25329"/>
    <cellStyle name="Comma 10 6 3 3" xfId="25330"/>
    <cellStyle name="Comma 10 6 3 3 2" xfId="25331"/>
    <cellStyle name="Comma 10 6 3 3 3" xfId="25332"/>
    <cellStyle name="Comma 10 6 3 4" xfId="25333"/>
    <cellStyle name="Comma 10 6 3 4 2" xfId="25334"/>
    <cellStyle name="Comma 10 6 3 5" xfId="25335"/>
    <cellStyle name="Comma 10 6 3 6" xfId="25336"/>
    <cellStyle name="Comma 10 6 4" xfId="25337"/>
    <cellStyle name="Comma 10 6 4 2" xfId="25338"/>
    <cellStyle name="Comma 10 6 4 2 2" xfId="25339"/>
    <cellStyle name="Comma 10 6 4 2 3" xfId="25340"/>
    <cellStyle name="Comma 10 6 4 3" xfId="25341"/>
    <cellStyle name="Comma 10 6 4 3 2" xfId="25342"/>
    <cellStyle name="Comma 10 6 4 4" xfId="25343"/>
    <cellStyle name="Comma 10 6 4 5" xfId="25344"/>
    <cellStyle name="Comma 10 6 5" xfId="25345"/>
    <cellStyle name="Comma 10 6 5 2" xfId="25346"/>
    <cellStyle name="Comma 10 6 5 3" xfId="25347"/>
    <cellStyle name="Comma 10 6 6" xfId="25348"/>
    <cellStyle name="Comma 10 6 6 2" xfId="25349"/>
    <cellStyle name="Comma 10 6 6 3" xfId="25350"/>
    <cellStyle name="Comma 10 6 7" xfId="25351"/>
    <cellStyle name="Comma 10 6 7 2" xfId="25352"/>
    <cellStyle name="Comma 10 6 8" xfId="25353"/>
    <cellStyle name="Comma 10 6 9" xfId="25354"/>
    <cellStyle name="Comma 10 7" xfId="25355"/>
    <cellStyle name="Comma 10 7 2" xfId="25356"/>
    <cellStyle name="Comma 10 7 2 2" xfId="25357"/>
    <cellStyle name="Comma 10 7 2 2 2" xfId="25358"/>
    <cellStyle name="Comma 10 7 2 2 3" xfId="25359"/>
    <cellStyle name="Comma 10 7 2 3" xfId="25360"/>
    <cellStyle name="Comma 10 7 2 3 2" xfId="25361"/>
    <cellStyle name="Comma 10 7 2 3 3" xfId="25362"/>
    <cellStyle name="Comma 10 7 2 4" xfId="25363"/>
    <cellStyle name="Comma 10 7 2 4 2" xfId="25364"/>
    <cellStyle name="Comma 10 7 2 5" xfId="25365"/>
    <cellStyle name="Comma 10 7 2 6" xfId="25366"/>
    <cellStyle name="Comma 10 7 3" xfId="25367"/>
    <cellStyle name="Comma 10 7 3 2" xfId="25368"/>
    <cellStyle name="Comma 10 7 3 2 2" xfId="25369"/>
    <cellStyle name="Comma 10 7 3 2 3" xfId="25370"/>
    <cellStyle name="Comma 10 7 3 3" xfId="25371"/>
    <cellStyle name="Comma 10 7 3 3 2" xfId="25372"/>
    <cellStyle name="Comma 10 7 3 3 3" xfId="25373"/>
    <cellStyle name="Comma 10 7 3 4" xfId="25374"/>
    <cellStyle name="Comma 10 7 3 4 2" xfId="25375"/>
    <cellStyle name="Comma 10 7 3 5" xfId="25376"/>
    <cellStyle name="Comma 10 7 3 6" xfId="25377"/>
    <cellStyle name="Comma 10 7 4" xfId="25378"/>
    <cellStyle name="Comma 10 7 4 2" xfId="25379"/>
    <cellStyle name="Comma 10 7 4 2 2" xfId="25380"/>
    <cellStyle name="Comma 10 7 4 2 3" xfId="25381"/>
    <cellStyle name="Comma 10 7 4 3" xfId="25382"/>
    <cellStyle name="Comma 10 7 4 3 2" xfId="25383"/>
    <cellStyle name="Comma 10 7 4 4" xfId="25384"/>
    <cellStyle name="Comma 10 7 4 5" xfId="25385"/>
    <cellStyle name="Comma 10 7 5" xfId="25386"/>
    <cellStyle name="Comma 10 7 5 2" xfId="25387"/>
    <cellStyle name="Comma 10 7 5 3" xfId="25388"/>
    <cellStyle name="Comma 10 7 6" xfId="25389"/>
    <cellStyle name="Comma 10 7 6 2" xfId="25390"/>
    <cellStyle name="Comma 10 7 6 3" xfId="25391"/>
    <cellStyle name="Comma 10 7 7" xfId="25392"/>
    <cellStyle name="Comma 10 7 7 2" xfId="25393"/>
    <cellStyle name="Comma 10 7 8" xfId="25394"/>
    <cellStyle name="Comma 10 7 9" xfId="25395"/>
    <cellStyle name="Comma 10 8" xfId="25396"/>
    <cellStyle name="Comma 10 8 2" xfId="25397"/>
    <cellStyle name="Comma 10 8 2 2" xfId="25398"/>
    <cellStyle name="Comma 10 8 2 3" xfId="25399"/>
    <cellStyle name="Comma 10 8 3" xfId="25400"/>
    <cellStyle name="Comma 10 8 3 2" xfId="25401"/>
    <cellStyle name="Comma 10 8 3 3" xfId="25402"/>
    <cellStyle name="Comma 10 8 4" xfId="25403"/>
    <cellStyle name="Comma 10 8 4 2" xfId="25404"/>
    <cellStyle name="Comma 10 8 5" xfId="25405"/>
    <cellStyle name="Comma 10 8 6" xfId="25406"/>
    <cellStyle name="Comma 10 9" xfId="25407"/>
    <cellStyle name="Comma 10 9 2" xfId="25408"/>
    <cellStyle name="Comma 10 9 2 2" xfId="25409"/>
    <cellStyle name="Comma 10 9 2 3" xfId="25410"/>
    <cellStyle name="Comma 10 9 3" xfId="25411"/>
    <cellStyle name="Comma 10 9 3 2" xfId="25412"/>
    <cellStyle name="Comma 10 9 3 3" xfId="25413"/>
    <cellStyle name="Comma 10 9 4" xfId="25414"/>
    <cellStyle name="Comma 10 9 4 2" xfId="25415"/>
    <cellStyle name="Comma 10 9 5" xfId="25416"/>
    <cellStyle name="Comma 10 9 6" xfId="25417"/>
    <cellStyle name="Comma 100" xfId="25418"/>
    <cellStyle name="Comma 101" xfId="25419"/>
    <cellStyle name="Comma 102" xfId="25420"/>
    <cellStyle name="Comma 103" xfId="25421"/>
    <cellStyle name="Comma 104" xfId="25422"/>
    <cellStyle name="Comma 105" xfId="25423"/>
    <cellStyle name="Comma 106" xfId="25424"/>
    <cellStyle name="Comma 107" xfId="25425"/>
    <cellStyle name="Comma 108" xfId="25426"/>
    <cellStyle name="Comma 109" xfId="25427"/>
    <cellStyle name="Comma 11" xfId="25428"/>
    <cellStyle name="Comma 11 10" xfId="25429"/>
    <cellStyle name="Comma 11 10 2" xfId="25430"/>
    <cellStyle name="Comma 11 10 2 2" xfId="25431"/>
    <cellStyle name="Comma 11 10 2 3" xfId="25432"/>
    <cellStyle name="Comma 11 10 3" xfId="25433"/>
    <cellStyle name="Comma 11 10 3 2" xfId="25434"/>
    <cellStyle name="Comma 11 10 4" xfId="25435"/>
    <cellStyle name="Comma 11 10 5" xfId="25436"/>
    <cellStyle name="Comma 11 11" xfId="25437"/>
    <cellStyle name="Comma 11 11 2" xfId="25438"/>
    <cellStyle name="Comma 11 11 3" xfId="25439"/>
    <cellStyle name="Comma 11 12" xfId="25440"/>
    <cellStyle name="Comma 11 12 2" xfId="25441"/>
    <cellStyle name="Comma 11 12 3" xfId="25442"/>
    <cellStyle name="Comma 11 13" xfId="25443"/>
    <cellStyle name="Comma 11 13 2" xfId="25444"/>
    <cellStyle name="Comma 11 14" xfId="25445"/>
    <cellStyle name="Comma 11 15" xfId="25446"/>
    <cellStyle name="Comma 11 16" xfId="25447"/>
    <cellStyle name="Comma 11 2" xfId="25448"/>
    <cellStyle name="Comma 11 2 10" xfId="25449"/>
    <cellStyle name="Comma 11 2 10 2" xfId="25450"/>
    <cellStyle name="Comma 11 2 10 3" xfId="25451"/>
    <cellStyle name="Comma 11 2 11" xfId="25452"/>
    <cellStyle name="Comma 11 2 11 2" xfId="25453"/>
    <cellStyle name="Comma 11 2 11 3" xfId="25454"/>
    <cellStyle name="Comma 11 2 12" xfId="25455"/>
    <cellStyle name="Comma 11 2 12 2" xfId="25456"/>
    <cellStyle name="Comma 11 2 13" xfId="25457"/>
    <cellStyle name="Comma 11 2 14" xfId="25458"/>
    <cellStyle name="Comma 11 2 15" xfId="25459"/>
    <cellStyle name="Comma 11 2 2" xfId="25460"/>
    <cellStyle name="Comma 11 2 2 10" xfId="25461"/>
    <cellStyle name="Comma 11 2 2 10 2" xfId="25462"/>
    <cellStyle name="Comma 11 2 2 10 3" xfId="25463"/>
    <cellStyle name="Comma 11 2 2 11" xfId="25464"/>
    <cellStyle name="Comma 11 2 2 11 2" xfId="25465"/>
    <cellStyle name="Comma 11 2 2 12" xfId="25466"/>
    <cellStyle name="Comma 11 2 2 13" xfId="25467"/>
    <cellStyle name="Comma 11 2 2 14" xfId="25468"/>
    <cellStyle name="Comma 11 2 2 2" xfId="25469"/>
    <cellStyle name="Comma 11 2 2 2 10" xfId="25470"/>
    <cellStyle name="Comma 11 2 2 2 10 2" xfId="25471"/>
    <cellStyle name="Comma 11 2 2 2 11" xfId="25472"/>
    <cellStyle name="Comma 11 2 2 2 12" xfId="25473"/>
    <cellStyle name="Comma 11 2 2 2 13" xfId="25474"/>
    <cellStyle name="Comma 11 2 2 2 2" xfId="25475"/>
    <cellStyle name="Comma 11 2 2 2 2 10" xfId="25476"/>
    <cellStyle name="Comma 11 2 2 2 2 2" xfId="25477"/>
    <cellStyle name="Comma 11 2 2 2 2 2 2" xfId="25478"/>
    <cellStyle name="Comma 11 2 2 2 2 2 2 2" xfId="25479"/>
    <cellStyle name="Comma 11 2 2 2 2 2 2 2 2" xfId="25480"/>
    <cellStyle name="Comma 11 2 2 2 2 2 2 2 3" xfId="25481"/>
    <cellStyle name="Comma 11 2 2 2 2 2 2 3" xfId="25482"/>
    <cellStyle name="Comma 11 2 2 2 2 2 2 3 2" xfId="25483"/>
    <cellStyle name="Comma 11 2 2 2 2 2 2 3 3" xfId="25484"/>
    <cellStyle name="Comma 11 2 2 2 2 2 2 4" xfId="25485"/>
    <cellStyle name="Comma 11 2 2 2 2 2 2 4 2" xfId="25486"/>
    <cellStyle name="Comma 11 2 2 2 2 2 2 5" xfId="25487"/>
    <cellStyle name="Comma 11 2 2 2 2 2 2 6" xfId="25488"/>
    <cellStyle name="Comma 11 2 2 2 2 2 3" xfId="25489"/>
    <cellStyle name="Comma 11 2 2 2 2 2 3 2" xfId="25490"/>
    <cellStyle name="Comma 11 2 2 2 2 2 3 2 2" xfId="25491"/>
    <cellStyle name="Comma 11 2 2 2 2 2 3 2 3" xfId="25492"/>
    <cellStyle name="Comma 11 2 2 2 2 2 3 3" xfId="25493"/>
    <cellStyle name="Comma 11 2 2 2 2 2 3 3 2" xfId="25494"/>
    <cellStyle name="Comma 11 2 2 2 2 2 3 3 3" xfId="25495"/>
    <cellStyle name="Comma 11 2 2 2 2 2 3 4" xfId="25496"/>
    <cellStyle name="Comma 11 2 2 2 2 2 3 4 2" xfId="25497"/>
    <cellStyle name="Comma 11 2 2 2 2 2 3 5" xfId="25498"/>
    <cellStyle name="Comma 11 2 2 2 2 2 3 6" xfId="25499"/>
    <cellStyle name="Comma 11 2 2 2 2 2 4" xfId="25500"/>
    <cellStyle name="Comma 11 2 2 2 2 2 4 2" xfId="25501"/>
    <cellStyle name="Comma 11 2 2 2 2 2 4 2 2" xfId="25502"/>
    <cellStyle name="Comma 11 2 2 2 2 2 4 2 3" xfId="25503"/>
    <cellStyle name="Comma 11 2 2 2 2 2 4 3" xfId="25504"/>
    <cellStyle name="Comma 11 2 2 2 2 2 4 3 2" xfId="25505"/>
    <cellStyle name="Comma 11 2 2 2 2 2 4 4" xfId="25506"/>
    <cellStyle name="Comma 11 2 2 2 2 2 4 5" xfId="25507"/>
    <cellStyle name="Comma 11 2 2 2 2 2 5" xfId="25508"/>
    <cellStyle name="Comma 11 2 2 2 2 2 5 2" xfId="25509"/>
    <cellStyle name="Comma 11 2 2 2 2 2 5 3" xfId="25510"/>
    <cellStyle name="Comma 11 2 2 2 2 2 6" xfId="25511"/>
    <cellStyle name="Comma 11 2 2 2 2 2 6 2" xfId="25512"/>
    <cellStyle name="Comma 11 2 2 2 2 2 6 3" xfId="25513"/>
    <cellStyle name="Comma 11 2 2 2 2 2 7" xfId="25514"/>
    <cellStyle name="Comma 11 2 2 2 2 2 7 2" xfId="25515"/>
    <cellStyle name="Comma 11 2 2 2 2 2 8" xfId="25516"/>
    <cellStyle name="Comma 11 2 2 2 2 2 9" xfId="25517"/>
    <cellStyle name="Comma 11 2 2 2 2 3" xfId="25518"/>
    <cellStyle name="Comma 11 2 2 2 2 3 2" xfId="25519"/>
    <cellStyle name="Comma 11 2 2 2 2 3 2 2" xfId="25520"/>
    <cellStyle name="Comma 11 2 2 2 2 3 2 3" xfId="25521"/>
    <cellStyle name="Comma 11 2 2 2 2 3 3" xfId="25522"/>
    <cellStyle name="Comma 11 2 2 2 2 3 3 2" xfId="25523"/>
    <cellStyle name="Comma 11 2 2 2 2 3 3 3" xfId="25524"/>
    <cellStyle name="Comma 11 2 2 2 2 3 4" xfId="25525"/>
    <cellStyle name="Comma 11 2 2 2 2 3 4 2" xfId="25526"/>
    <cellStyle name="Comma 11 2 2 2 2 3 5" xfId="25527"/>
    <cellStyle name="Comma 11 2 2 2 2 3 6" xfId="25528"/>
    <cellStyle name="Comma 11 2 2 2 2 4" xfId="25529"/>
    <cellStyle name="Comma 11 2 2 2 2 4 2" xfId="25530"/>
    <cellStyle name="Comma 11 2 2 2 2 4 2 2" xfId="25531"/>
    <cellStyle name="Comma 11 2 2 2 2 4 2 3" xfId="25532"/>
    <cellStyle name="Comma 11 2 2 2 2 4 3" xfId="25533"/>
    <cellStyle name="Comma 11 2 2 2 2 4 3 2" xfId="25534"/>
    <cellStyle name="Comma 11 2 2 2 2 4 3 3" xfId="25535"/>
    <cellStyle name="Comma 11 2 2 2 2 4 4" xfId="25536"/>
    <cellStyle name="Comma 11 2 2 2 2 4 4 2" xfId="25537"/>
    <cellStyle name="Comma 11 2 2 2 2 4 5" xfId="25538"/>
    <cellStyle name="Comma 11 2 2 2 2 4 6" xfId="25539"/>
    <cellStyle name="Comma 11 2 2 2 2 5" xfId="25540"/>
    <cellStyle name="Comma 11 2 2 2 2 5 2" xfId="25541"/>
    <cellStyle name="Comma 11 2 2 2 2 5 2 2" xfId="25542"/>
    <cellStyle name="Comma 11 2 2 2 2 5 2 3" xfId="25543"/>
    <cellStyle name="Comma 11 2 2 2 2 5 3" xfId="25544"/>
    <cellStyle name="Comma 11 2 2 2 2 5 3 2" xfId="25545"/>
    <cellStyle name="Comma 11 2 2 2 2 5 4" xfId="25546"/>
    <cellStyle name="Comma 11 2 2 2 2 5 5" xfId="25547"/>
    <cellStyle name="Comma 11 2 2 2 2 6" xfId="25548"/>
    <cellStyle name="Comma 11 2 2 2 2 6 2" xfId="25549"/>
    <cellStyle name="Comma 11 2 2 2 2 6 3" xfId="25550"/>
    <cellStyle name="Comma 11 2 2 2 2 7" xfId="25551"/>
    <cellStyle name="Comma 11 2 2 2 2 7 2" xfId="25552"/>
    <cellStyle name="Comma 11 2 2 2 2 7 3" xfId="25553"/>
    <cellStyle name="Comma 11 2 2 2 2 8" xfId="25554"/>
    <cellStyle name="Comma 11 2 2 2 2 8 2" xfId="25555"/>
    <cellStyle name="Comma 11 2 2 2 2 9" xfId="25556"/>
    <cellStyle name="Comma 11 2 2 2 3" xfId="25557"/>
    <cellStyle name="Comma 11 2 2 2 3 2" xfId="25558"/>
    <cellStyle name="Comma 11 2 2 2 3 2 2" xfId="25559"/>
    <cellStyle name="Comma 11 2 2 2 3 2 2 2" xfId="25560"/>
    <cellStyle name="Comma 11 2 2 2 3 2 2 3" xfId="25561"/>
    <cellStyle name="Comma 11 2 2 2 3 2 3" xfId="25562"/>
    <cellStyle name="Comma 11 2 2 2 3 2 3 2" xfId="25563"/>
    <cellStyle name="Comma 11 2 2 2 3 2 3 3" xfId="25564"/>
    <cellStyle name="Comma 11 2 2 2 3 2 4" xfId="25565"/>
    <cellStyle name="Comma 11 2 2 2 3 2 4 2" xfId="25566"/>
    <cellStyle name="Comma 11 2 2 2 3 2 5" xfId="25567"/>
    <cellStyle name="Comma 11 2 2 2 3 2 6" xfId="25568"/>
    <cellStyle name="Comma 11 2 2 2 3 3" xfId="25569"/>
    <cellStyle name="Comma 11 2 2 2 3 3 2" xfId="25570"/>
    <cellStyle name="Comma 11 2 2 2 3 3 2 2" xfId="25571"/>
    <cellStyle name="Comma 11 2 2 2 3 3 2 3" xfId="25572"/>
    <cellStyle name="Comma 11 2 2 2 3 3 3" xfId="25573"/>
    <cellStyle name="Comma 11 2 2 2 3 3 3 2" xfId="25574"/>
    <cellStyle name="Comma 11 2 2 2 3 3 3 3" xfId="25575"/>
    <cellStyle name="Comma 11 2 2 2 3 3 4" xfId="25576"/>
    <cellStyle name="Comma 11 2 2 2 3 3 4 2" xfId="25577"/>
    <cellStyle name="Comma 11 2 2 2 3 3 5" xfId="25578"/>
    <cellStyle name="Comma 11 2 2 2 3 3 6" xfId="25579"/>
    <cellStyle name="Comma 11 2 2 2 3 4" xfId="25580"/>
    <cellStyle name="Comma 11 2 2 2 3 4 2" xfId="25581"/>
    <cellStyle name="Comma 11 2 2 2 3 4 2 2" xfId="25582"/>
    <cellStyle name="Comma 11 2 2 2 3 4 2 3" xfId="25583"/>
    <cellStyle name="Comma 11 2 2 2 3 4 3" xfId="25584"/>
    <cellStyle name="Comma 11 2 2 2 3 4 3 2" xfId="25585"/>
    <cellStyle name="Comma 11 2 2 2 3 4 4" xfId="25586"/>
    <cellStyle name="Comma 11 2 2 2 3 4 5" xfId="25587"/>
    <cellStyle name="Comma 11 2 2 2 3 5" xfId="25588"/>
    <cellStyle name="Comma 11 2 2 2 3 5 2" xfId="25589"/>
    <cellStyle name="Comma 11 2 2 2 3 5 3" xfId="25590"/>
    <cellStyle name="Comma 11 2 2 2 3 6" xfId="25591"/>
    <cellStyle name="Comma 11 2 2 2 3 6 2" xfId="25592"/>
    <cellStyle name="Comma 11 2 2 2 3 6 3" xfId="25593"/>
    <cellStyle name="Comma 11 2 2 2 3 7" xfId="25594"/>
    <cellStyle name="Comma 11 2 2 2 3 7 2" xfId="25595"/>
    <cellStyle name="Comma 11 2 2 2 3 8" xfId="25596"/>
    <cellStyle name="Comma 11 2 2 2 3 9" xfId="25597"/>
    <cellStyle name="Comma 11 2 2 2 4" xfId="25598"/>
    <cellStyle name="Comma 11 2 2 2 4 2" xfId="25599"/>
    <cellStyle name="Comma 11 2 2 2 4 2 2" xfId="25600"/>
    <cellStyle name="Comma 11 2 2 2 4 2 2 2" xfId="25601"/>
    <cellStyle name="Comma 11 2 2 2 4 2 2 3" xfId="25602"/>
    <cellStyle name="Comma 11 2 2 2 4 2 3" xfId="25603"/>
    <cellStyle name="Comma 11 2 2 2 4 2 3 2" xfId="25604"/>
    <cellStyle name="Comma 11 2 2 2 4 2 3 3" xfId="25605"/>
    <cellStyle name="Comma 11 2 2 2 4 2 4" xfId="25606"/>
    <cellStyle name="Comma 11 2 2 2 4 2 4 2" xfId="25607"/>
    <cellStyle name="Comma 11 2 2 2 4 2 5" xfId="25608"/>
    <cellStyle name="Comma 11 2 2 2 4 2 6" xfId="25609"/>
    <cellStyle name="Comma 11 2 2 2 4 3" xfId="25610"/>
    <cellStyle name="Comma 11 2 2 2 4 3 2" xfId="25611"/>
    <cellStyle name="Comma 11 2 2 2 4 3 2 2" xfId="25612"/>
    <cellStyle name="Comma 11 2 2 2 4 3 2 3" xfId="25613"/>
    <cellStyle name="Comma 11 2 2 2 4 3 3" xfId="25614"/>
    <cellStyle name="Comma 11 2 2 2 4 3 3 2" xfId="25615"/>
    <cellStyle name="Comma 11 2 2 2 4 3 3 3" xfId="25616"/>
    <cellStyle name="Comma 11 2 2 2 4 3 4" xfId="25617"/>
    <cellStyle name="Comma 11 2 2 2 4 3 4 2" xfId="25618"/>
    <cellStyle name="Comma 11 2 2 2 4 3 5" xfId="25619"/>
    <cellStyle name="Comma 11 2 2 2 4 3 6" xfId="25620"/>
    <cellStyle name="Comma 11 2 2 2 4 4" xfId="25621"/>
    <cellStyle name="Comma 11 2 2 2 4 4 2" xfId="25622"/>
    <cellStyle name="Comma 11 2 2 2 4 4 2 2" xfId="25623"/>
    <cellStyle name="Comma 11 2 2 2 4 4 2 3" xfId="25624"/>
    <cellStyle name="Comma 11 2 2 2 4 4 3" xfId="25625"/>
    <cellStyle name="Comma 11 2 2 2 4 4 3 2" xfId="25626"/>
    <cellStyle name="Comma 11 2 2 2 4 4 4" xfId="25627"/>
    <cellStyle name="Comma 11 2 2 2 4 4 5" xfId="25628"/>
    <cellStyle name="Comma 11 2 2 2 4 5" xfId="25629"/>
    <cellStyle name="Comma 11 2 2 2 4 5 2" xfId="25630"/>
    <cellStyle name="Comma 11 2 2 2 4 5 3" xfId="25631"/>
    <cellStyle name="Comma 11 2 2 2 4 6" xfId="25632"/>
    <cellStyle name="Comma 11 2 2 2 4 6 2" xfId="25633"/>
    <cellStyle name="Comma 11 2 2 2 4 6 3" xfId="25634"/>
    <cellStyle name="Comma 11 2 2 2 4 7" xfId="25635"/>
    <cellStyle name="Comma 11 2 2 2 4 7 2" xfId="25636"/>
    <cellStyle name="Comma 11 2 2 2 4 8" xfId="25637"/>
    <cellStyle name="Comma 11 2 2 2 4 9" xfId="25638"/>
    <cellStyle name="Comma 11 2 2 2 5" xfId="25639"/>
    <cellStyle name="Comma 11 2 2 2 5 2" xfId="25640"/>
    <cellStyle name="Comma 11 2 2 2 5 2 2" xfId="25641"/>
    <cellStyle name="Comma 11 2 2 2 5 2 3" xfId="25642"/>
    <cellStyle name="Comma 11 2 2 2 5 3" xfId="25643"/>
    <cellStyle name="Comma 11 2 2 2 5 3 2" xfId="25644"/>
    <cellStyle name="Comma 11 2 2 2 5 3 3" xfId="25645"/>
    <cellStyle name="Comma 11 2 2 2 5 4" xfId="25646"/>
    <cellStyle name="Comma 11 2 2 2 5 4 2" xfId="25647"/>
    <cellStyle name="Comma 11 2 2 2 5 5" xfId="25648"/>
    <cellStyle name="Comma 11 2 2 2 5 6" xfId="25649"/>
    <cellStyle name="Comma 11 2 2 2 6" xfId="25650"/>
    <cellStyle name="Comma 11 2 2 2 6 2" xfId="25651"/>
    <cellStyle name="Comma 11 2 2 2 6 2 2" xfId="25652"/>
    <cellStyle name="Comma 11 2 2 2 6 2 3" xfId="25653"/>
    <cellStyle name="Comma 11 2 2 2 6 3" xfId="25654"/>
    <cellStyle name="Comma 11 2 2 2 6 3 2" xfId="25655"/>
    <cellStyle name="Comma 11 2 2 2 6 3 3" xfId="25656"/>
    <cellStyle name="Comma 11 2 2 2 6 4" xfId="25657"/>
    <cellStyle name="Comma 11 2 2 2 6 4 2" xfId="25658"/>
    <cellStyle name="Comma 11 2 2 2 6 5" xfId="25659"/>
    <cellStyle name="Comma 11 2 2 2 6 6" xfId="25660"/>
    <cellStyle name="Comma 11 2 2 2 7" xfId="25661"/>
    <cellStyle name="Comma 11 2 2 2 7 2" xfId="25662"/>
    <cellStyle name="Comma 11 2 2 2 7 2 2" xfId="25663"/>
    <cellStyle name="Comma 11 2 2 2 7 2 3" xfId="25664"/>
    <cellStyle name="Comma 11 2 2 2 7 3" xfId="25665"/>
    <cellStyle name="Comma 11 2 2 2 7 3 2" xfId="25666"/>
    <cellStyle name="Comma 11 2 2 2 7 4" xfId="25667"/>
    <cellStyle name="Comma 11 2 2 2 7 5" xfId="25668"/>
    <cellStyle name="Comma 11 2 2 2 8" xfId="25669"/>
    <cellStyle name="Comma 11 2 2 2 8 2" xfId="25670"/>
    <cellStyle name="Comma 11 2 2 2 8 3" xfId="25671"/>
    <cellStyle name="Comma 11 2 2 2 9" xfId="25672"/>
    <cellStyle name="Comma 11 2 2 2 9 2" xfId="25673"/>
    <cellStyle name="Comma 11 2 2 2 9 3" xfId="25674"/>
    <cellStyle name="Comma 11 2 2 3" xfId="25675"/>
    <cellStyle name="Comma 11 2 2 3 10" xfId="25676"/>
    <cellStyle name="Comma 11 2 2 3 11" xfId="25677"/>
    <cellStyle name="Comma 11 2 2 3 2" xfId="25678"/>
    <cellStyle name="Comma 11 2 2 3 2 2" xfId="25679"/>
    <cellStyle name="Comma 11 2 2 3 2 2 2" xfId="25680"/>
    <cellStyle name="Comma 11 2 2 3 2 2 2 2" xfId="25681"/>
    <cellStyle name="Comma 11 2 2 3 2 2 2 3" xfId="25682"/>
    <cellStyle name="Comma 11 2 2 3 2 2 3" xfId="25683"/>
    <cellStyle name="Comma 11 2 2 3 2 2 3 2" xfId="25684"/>
    <cellStyle name="Comma 11 2 2 3 2 2 3 3" xfId="25685"/>
    <cellStyle name="Comma 11 2 2 3 2 2 4" xfId="25686"/>
    <cellStyle name="Comma 11 2 2 3 2 2 4 2" xfId="25687"/>
    <cellStyle name="Comma 11 2 2 3 2 2 5" xfId="25688"/>
    <cellStyle name="Comma 11 2 2 3 2 2 6" xfId="25689"/>
    <cellStyle name="Comma 11 2 2 3 2 3" xfId="25690"/>
    <cellStyle name="Comma 11 2 2 3 2 3 2" xfId="25691"/>
    <cellStyle name="Comma 11 2 2 3 2 3 2 2" xfId="25692"/>
    <cellStyle name="Comma 11 2 2 3 2 3 2 3" xfId="25693"/>
    <cellStyle name="Comma 11 2 2 3 2 3 3" xfId="25694"/>
    <cellStyle name="Comma 11 2 2 3 2 3 3 2" xfId="25695"/>
    <cellStyle name="Comma 11 2 2 3 2 3 3 3" xfId="25696"/>
    <cellStyle name="Comma 11 2 2 3 2 3 4" xfId="25697"/>
    <cellStyle name="Comma 11 2 2 3 2 3 4 2" xfId="25698"/>
    <cellStyle name="Comma 11 2 2 3 2 3 5" xfId="25699"/>
    <cellStyle name="Comma 11 2 2 3 2 3 6" xfId="25700"/>
    <cellStyle name="Comma 11 2 2 3 2 4" xfId="25701"/>
    <cellStyle name="Comma 11 2 2 3 2 4 2" xfId="25702"/>
    <cellStyle name="Comma 11 2 2 3 2 4 2 2" xfId="25703"/>
    <cellStyle name="Comma 11 2 2 3 2 4 2 3" xfId="25704"/>
    <cellStyle name="Comma 11 2 2 3 2 4 3" xfId="25705"/>
    <cellStyle name="Comma 11 2 2 3 2 4 3 2" xfId="25706"/>
    <cellStyle name="Comma 11 2 2 3 2 4 4" xfId="25707"/>
    <cellStyle name="Comma 11 2 2 3 2 4 5" xfId="25708"/>
    <cellStyle name="Comma 11 2 2 3 2 5" xfId="25709"/>
    <cellStyle name="Comma 11 2 2 3 2 5 2" xfId="25710"/>
    <cellStyle name="Comma 11 2 2 3 2 5 3" xfId="25711"/>
    <cellStyle name="Comma 11 2 2 3 2 6" xfId="25712"/>
    <cellStyle name="Comma 11 2 2 3 2 6 2" xfId="25713"/>
    <cellStyle name="Comma 11 2 2 3 2 6 3" xfId="25714"/>
    <cellStyle name="Comma 11 2 2 3 2 7" xfId="25715"/>
    <cellStyle name="Comma 11 2 2 3 2 7 2" xfId="25716"/>
    <cellStyle name="Comma 11 2 2 3 2 8" xfId="25717"/>
    <cellStyle name="Comma 11 2 2 3 2 9" xfId="25718"/>
    <cellStyle name="Comma 11 2 2 3 3" xfId="25719"/>
    <cellStyle name="Comma 11 2 2 3 3 2" xfId="25720"/>
    <cellStyle name="Comma 11 2 2 3 3 2 2" xfId="25721"/>
    <cellStyle name="Comma 11 2 2 3 3 2 3" xfId="25722"/>
    <cellStyle name="Comma 11 2 2 3 3 3" xfId="25723"/>
    <cellStyle name="Comma 11 2 2 3 3 3 2" xfId="25724"/>
    <cellStyle name="Comma 11 2 2 3 3 3 3" xfId="25725"/>
    <cellStyle name="Comma 11 2 2 3 3 4" xfId="25726"/>
    <cellStyle name="Comma 11 2 2 3 3 4 2" xfId="25727"/>
    <cellStyle name="Comma 11 2 2 3 3 5" xfId="25728"/>
    <cellStyle name="Comma 11 2 2 3 3 6" xfId="25729"/>
    <cellStyle name="Comma 11 2 2 3 4" xfId="25730"/>
    <cellStyle name="Comma 11 2 2 3 4 2" xfId="25731"/>
    <cellStyle name="Comma 11 2 2 3 4 2 2" xfId="25732"/>
    <cellStyle name="Comma 11 2 2 3 4 2 3" xfId="25733"/>
    <cellStyle name="Comma 11 2 2 3 4 3" xfId="25734"/>
    <cellStyle name="Comma 11 2 2 3 4 3 2" xfId="25735"/>
    <cellStyle name="Comma 11 2 2 3 4 3 3" xfId="25736"/>
    <cellStyle name="Comma 11 2 2 3 4 4" xfId="25737"/>
    <cellStyle name="Comma 11 2 2 3 4 4 2" xfId="25738"/>
    <cellStyle name="Comma 11 2 2 3 4 5" xfId="25739"/>
    <cellStyle name="Comma 11 2 2 3 4 6" xfId="25740"/>
    <cellStyle name="Comma 11 2 2 3 5" xfId="25741"/>
    <cellStyle name="Comma 11 2 2 3 5 2" xfId="25742"/>
    <cellStyle name="Comma 11 2 2 3 5 2 2" xfId="25743"/>
    <cellStyle name="Comma 11 2 2 3 5 2 3" xfId="25744"/>
    <cellStyle name="Comma 11 2 2 3 5 3" xfId="25745"/>
    <cellStyle name="Comma 11 2 2 3 5 3 2" xfId="25746"/>
    <cellStyle name="Comma 11 2 2 3 5 4" xfId="25747"/>
    <cellStyle name="Comma 11 2 2 3 5 5" xfId="25748"/>
    <cellStyle name="Comma 11 2 2 3 6" xfId="25749"/>
    <cellStyle name="Comma 11 2 2 3 6 2" xfId="25750"/>
    <cellStyle name="Comma 11 2 2 3 6 3" xfId="25751"/>
    <cellStyle name="Comma 11 2 2 3 7" xfId="25752"/>
    <cellStyle name="Comma 11 2 2 3 7 2" xfId="25753"/>
    <cellStyle name="Comma 11 2 2 3 7 3" xfId="25754"/>
    <cellStyle name="Comma 11 2 2 3 8" xfId="25755"/>
    <cellStyle name="Comma 11 2 2 3 8 2" xfId="25756"/>
    <cellStyle name="Comma 11 2 2 3 9" xfId="25757"/>
    <cellStyle name="Comma 11 2 2 4" xfId="25758"/>
    <cellStyle name="Comma 11 2 2 4 2" xfId="25759"/>
    <cellStyle name="Comma 11 2 2 4 2 2" xfId="25760"/>
    <cellStyle name="Comma 11 2 2 4 2 2 2" xfId="25761"/>
    <cellStyle name="Comma 11 2 2 4 2 2 3" xfId="25762"/>
    <cellStyle name="Comma 11 2 2 4 2 3" xfId="25763"/>
    <cellStyle name="Comma 11 2 2 4 2 3 2" xfId="25764"/>
    <cellStyle name="Comma 11 2 2 4 2 3 3" xfId="25765"/>
    <cellStyle name="Comma 11 2 2 4 2 4" xfId="25766"/>
    <cellStyle name="Comma 11 2 2 4 2 4 2" xfId="25767"/>
    <cellStyle name="Comma 11 2 2 4 2 5" xfId="25768"/>
    <cellStyle name="Comma 11 2 2 4 2 6" xfId="25769"/>
    <cellStyle name="Comma 11 2 2 4 3" xfId="25770"/>
    <cellStyle name="Comma 11 2 2 4 3 2" xfId="25771"/>
    <cellStyle name="Comma 11 2 2 4 3 2 2" xfId="25772"/>
    <cellStyle name="Comma 11 2 2 4 3 2 3" xfId="25773"/>
    <cellStyle name="Comma 11 2 2 4 3 3" xfId="25774"/>
    <cellStyle name="Comma 11 2 2 4 3 3 2" xfId="25775"/>
    <cellStyle name="Comma 11 2 2 4 3 3 3" xfId="25776"/>
    <cellStyle name="Comma 11 2 2 4 3 4" xfId="25777"/>
    <cellStyle name="Comma 11 2 2 4 3 4 2" xfId="25778"/>
    <cellStyle name="Comma 11 2 2 4 3 5" xfId="25779"/>
    <cellStyle name="Comma 11 2 2 4 3 6" xfId="25780"/>
    <cellStyle name="Comma 11 2 2 4 4" xfId="25781"/>
    <cellStyle name="Comma 11 2 2 4 4 2" xfId="25782"/>
    <cellStyle name="Comma 11 2 2 4 4 2 2" xfId="25783"/>
    <cellStyle name="Comma 11 2 2 4 4 2 3" xfId="25784"/>
    <cellStyle name="Comma 11 2 2 4 4 3" xfId="25785"/>
    <cellStyle name="Comma 11 2 2 4 4 3 2" xfId="25786"/>
    <cellStyle name="Comma 11 2 2 4 4 4" xfId="25787"/>
    <cellStyle name="Comma 11 2 2 4 4 5" xfId="25788"/>
    <cellStyle name="Comma 11 2 2 4 5" xfId="25789"/>
    <cellStyle name="Comma 11 2 2 4 5 2" xfId="25790"/>
    <cellStyle name="Comma 11 2 2 4 5 3" xfId="25791"/>
    <cellStyle name="Comma 11 2 2 4 6" xfId="25792"/>
    <cellStyle name="Comma 11 2 2 4 6 2" xfId="25793"/>
    <cellStyle name="Comma 11 2 2 4 6 3" xfId="25794"/>
    <cellStyle name="Comma 11 2 2 4 7" xfId="25795"/>
    <cellStyle name="Comma 11 2 2 4 7 2" xfId="25796"/>
    <cellStyle name="Comma 11 2 2 4 8" xfId="25797"/>
    <cellStyle name="Comma 11 2 2 4 9" xfId="25798"/>
    <cellStyle name="Comma 11 2 2 5" xfId="25799"/>
    <cellStyle name="Comma 11 2 2 5 2" xfId="25800"/>
    <cellStyle name="Comma 11 2 2 5 2 2" xfId="25801"/>
    <cellStyle name="Comma 11 2 2 5 2 2 2" xfId="25802"/>
    <cellStyle name="Comma 11 2 2 5 2 2 3" xfId="25803"/>
    <cellStyle name="Comma 11 2 2 5 2 3" xfId="25804"/>
    <cellStyle name="Comma 11 2 2 5 2 3 2" xfId="25805"/>
    <cellStyle name="Comma 11 2 2 5 2 3 3" xfId="25806"/>
    <cellStyle name="Comma 11 2 2 5 2 4" xfId="25807"/>
    <cellStyle name="Comma 11 2 2 5 2 4 2" xfId="25808"/>
    <cellStyle name="Comma 11 2 2 5 2 5" xfId="25809"/>
    <cellStyle name="Comma 11 2 2 5 2 6" xfId="25810"/>
    <cellStyle name="Comma 11 2 2 5 3" xfId="25811"/>
    <cellStyle name="Comma 11 2 2 5 3 2" xfId="25812"/>
    <cellStyle name="Comma 11 2 2 5 3 2 2" xfId="25813"/>
    <cellStyle name="Comma 11 2 2 5 3 2 3" xfId="25814"/>
    <cellStyle name="Comma 11 2 2 5 3 3" xfId="25815"/>
    <cellStyle name="Comma 11 2 2 5 3 3 2" xfId="25816"/>
    <cellStyle name="Comma 11 2 2 5 3 3 3" xfId="25817"/>
    <cellStyle name="Comma 11 2 2 5 3 4" xfId="25818"/>
    <cellStyle name="Comma 11 2 2 5 3 4 2" xfId="25819"/>
    <cellStyle name="Comma 11 2 2 5 3 5" xfId="25820"/>
    <cellStyle name="Comma 11 2 2 5 3 6" xfId="25821"/>
    <cellStyle name="Comma 11 2 2 5 4" xfId="25822"/>
    <cellStyle name="Comma 11 2 2 5 4 2" xfId="25823"/>
    <cellStyle name="Comma 11 2 2 5 4 2 2" xfId="25824"/>
    <cellStyle name="Comma 11 2 2 5 4 2 3" xfId="25825"/>
    <cellStyle name="Comma 11 2 2 5 4 3" xfId="25826"/>
    <cellStyle name="Comma 11 2 2 5 4 3 2" xfId="25827"/>
    <cellStyle name="Comma 11 2 2 5 4 4" xfId="25828"/>
    <cellStyle name="Comma 11 2 2 5 4 5" xfId="25829"/>
    <cellStyle name="Comma 11 2 2 5 5" xfId="25830"/>
    <cellStyle name="Comma 11 2 2 5 5 2" xfId="25831"/>
    <cellStyle name="Comma 11 2 2 5 5 3" xfId="25832"/>
    <cellStyle name="Comma 11 2 2 5 6" xfId="25833"/>
    <cellStyle name="Comma 11 2 2 5 6 2" xfId="25834"/>
    <cellStyle name="Comma 11 2 2 5 6 3" xfId="25835"/>
    <cellStyle name="Comma 11 2 2 5 7" xfId="25836"/>
    <cellStyle name="Comma 11 2 2 5 7 2" xfId="25837"/>
    <cellStyle name="Comma 11 2 2 5 8" xfId="25838"/>
    <cellStyle name="Comma 11 2 2 5 9" xfId="25839"/>
    <cellStyle name="Comma 11 2 2 6" xfId="25840"/>
    <cellStyle name="Comma 11 2 2 6 2" xfId="25841"/>
    <cellStyle name="Comma 11 2 2 6 2 2" xfId="25842"/>
    <cellStyle name="Comma 11 2 2 6 2 3" xfId="25843"/>
    <cellStyle name="Comma 11 2 2 6 3" xfId="25844"/>
    <cellStyle name="Comma 11 2 2 6 3 2" xfId="25845"/>
    <cellStyle name="Comma 11 2 2 6 3 3" xfId="25846"/>
    <cellStyle name="Comma 11 2 2 6 4" xfId="25847"/>
    <cellStyle name="Comma 11 2 2 6 4 2" xfId="25848"/>
    <cellStyle name="Comma 11 2 2 6 5" xfId="25849"/>
    <cellStyle name="Comma 11 2 2 6 6" xfId="25850"/>
    <cellStyle name="Comma 11 2 2 7" xfId="25851"/>
    <cellStyle name="Comma 11 2 2 7 2" xfId="25852"/>
    <cellStyle name="Comma 11 2 2 7 2 2" xfId="25853"/>
    <cellStyle name="Comma 11 2 2 7 2 3" xfId="25854"/>
    <cellStyle name="Comma 11 2 2 7 3" xfId="25855"/>
    <cellStyle name="Comma 11 2 2 7 3 2" xfId="25856"/>
    <cellStyle name="Comma 11 2 2 7 3 3" xfId="25857"/>
    <cellStyle name="Comma 11 2 2 7 4" xfId="25858"/>
    <cellStyle name="Comma 11 2 2 7 4 2" xfId="25859"/>
    <cellStyle name="Comma 11 2 2 7 5" xfId="25860"/>
    <cellStyle name="Comma 11 2 2 7 6" xfId="25861"/>
    <cellStyle name="Comma 11 2 2 8" xfId="25862"/>
    <cellStyle name="Comma 11 2 2 8 2" xfId="25863"/>
    <cellStyle name="Comma 11 2 2 8 2 2" xfId="25864"/>
    <cellStyle name="Comma 11 2 2 8 2 3" xfId="25865"/>
    <cellStyle name="Comma 11 2 2 8 3" xfId="25866"/>
    <cellStyle name="Comma 11 2 2 8 3 2" xfId="25867"/>
    <cellStyle name="Comma 11 2 2 8 4" xfId="25868"/>
    <cellStyle name="Comma 11 2 2 8 5" xfId="25869"/>
    <cellStyle name="Comma 11 2 2 9" xfId="25870"/>
    <cellStyle name="Comma 11 2 2 9 2" xfId="25871"/>
    <cellStyle name="Comma 11 2 2 9 3" xfId="25872"/>
    <cellStyle name="Comma 11 2 3" xfId="25873"/>
    <cellStyle name="Comma 11 2 3 10" xfId="25874"/>
    <cellStyle name="Comma 11 2 3 10 2" xfId="25875"/>
    <cellStyle name="Comma 11 2 3 11" xfId="25876"/>
    <cellStyle name="Comma 11 2 3 12" xfId="25877"/>
    <cellStyle name="Comma 11 2 3 13" xfId="25878"/>
    <cellStyle name="Comma 11 2 3 2" xfId="25879"/>
    <cellStyle name="Comma 11 2 3 2 10" xfId="25880"/>
    <cellStyle name="Comma 11 2 3 2 2" xfId="25881"/>
    <cellStyle name="Comma 11 2 3 2 2 2" xfId="25882"/>
    <cellStyle name="Comma 11 2 3 2 2 2 2" xfId="25883"/>
    <cellStyle name="Comma 11 2 3 2 2 2 2 2" xfId="25884"/>
    <cellStyle name="Comma 11 2 3 2 2 2 2 3" xfId="25885"/>
    <cellStyle name="Comma 11 2 3 2 2 2 3" xfId="25886"/>
    <cellStyle name="Comma 11 2 3 2 2 2 3 2" xfId="25887"/>
    <cellStyle name="Comma 11 2 3 2 2 2 3 3" xfId="25888"/>
    <cellStyle name="Comma 11 2 3 2 2 2 4" xfId="25889"/>
    <cellStyle name="Comma 11 2 3 2 2 2 4 2" xfId="25890"/>
    <cellStyle name="Comma 11 2 3 2 2 2 5" xfId="25891"/>
    <cellStyle name="Comma 11 2 3 2 2 2 6" xfId="25892"/>
    <cellStyle name="Comma 11 2 3 2 2 3" xfId="25893"/>
    <cellStyle name="Comma 11 2 3 2 2 3 2" xfId="25894"/>
    <cellStyle name="Comma 11 2 3 2 2 3 2 2" xfId="25895"/>
    <cellStyle name="Comma 11 2 3 2 2 3 2 3" xfId="25896"/>
    <cellStyle name="Comma 11 2 3 2 2 3 3" xfId="25897"/>
    <cellStyle name="Comma 11 2 3 2 2 3 3 2" xfId="25898"/>
    <cellStyle name="Comma 11 2 3 2 2 3 3 3" xfId="25899"/>
    <cellStyle name="Comma 11 2 3 2 2 3 4" xfId="25900"/>
    <cellStyle name="Comma 11 2 3 2 2 3 4 2" xfId="25901"/>
    <cellStyle name="Comma 11 2 3 2 2 3 5" xfId="25902"/>
    <cellStyle name="Comma 11 2 3 2 2 3 6" xfId="25903"/>
    <cellStyle name="Comma 11 2 3 2 2 4" xfId="25904"/>
    <cellStyle name="Comma 11 2 3 2 2 4 2" xfId="25905"/>
    <cellStyle name="Comma 11 2 3 2 2 4 2 2" xfId="25906"/>
    <cellStyle name="Comma 11 2 3 2 2 4 2 3" xfId="25907"/>
    <cellStyle name="Comma 11 2 3 2 2 4 3" xfId="25908"/>
    <cellStyle name="Comma 11 2 3 2 2 4 3 2" xfId="25909"/>
    <cellStyle name="Comma 11 2 3 2 2 4 4" xfId="25910"/>
    <cellStyle name="Comma 11 2 3 2 2 4 5" xfId="25911"/>
    <cellStyle name="Comma 11 2 3 2 2 5" xfId="25912"/>
    <cellStyle name="Comma 11 2 3 2 2 5 2" xfId="25913"/>
    <cellStyle name="Comma 11 2 3 2 2 5 3" xfId="25914"/>
    <cellStyle name="Comma 11 2 3 2 2 6" xfId="25915"/>
    <cellStyle name="Comma 11 2 3 2 2 6 2" xfId="25916"/>
    <cellStyle name="Comma 11 2 3 2 2 6 3" xfId="25917"/>
    <cellStyle name="Comma 11 2 3 2 2 7" xfId="25918"/>
    <cellStyle name="Comma 11 2 3 2 2 7 2" xfId="25919"/>
    <cellStyle name="Comma 11 2 3 2 2 8" xfId="25920"/>
    <cellStyle name="Comma 11 2 3 2 2 9" xfId="25921"/>
    <cellStyle name="Comma 11 2 3 2 3" xfId="25922"/>
    <cellStyle name="Comma 11 2 3 2 3 2" xfId="25923"/>
    <cellStyle name="Comma 11 2 3 2 3 2 2" xfId="25924"/>
    <cellStyle name="Comma 11 2 3 2 3 2 3" xfId="25925"/>
    <cellStyle name="Comma 11 2 3 2 3 3" xfId="25926"/>
    <cellStyle name="Comma 11 2 3 2 3 3 2" xfId="25927"/>
    <cellStyle name="Comma 11 2 3 2 3 3 3" xfId="25928"/>
    <cellStyle name="Comma 11 2 3 2 3 4" xfId="25929"/>
    <cellStyle name="Comma 11 2 3 2 3 4 2" xfId="25930"/>
    <cellStyle name="Comma 11 2 3 2 3 5" xfId="25931"/>
    <cellStyle name="Comma 11 2 3 2 3 6" xfId="25932"/>
    <cellStyle name="Comma 11 2 3 2 4" xfId="25933"/>
    <cellStyle name="Comma 11 2 3 2 4 2" xfId="25934"/>
    <cellStyle name="Comma 11 2 3 2 4 2 2" xfId="25935"/>
    <cellStyle name="Comma 11 2 3 2 4 2 3" xfId="25936"/>
    <cellStyle name="Comma 11 2 3 2 4 3" xfId="25937"/>
    <cellStyle name="Comma 11 2 3 2 4 3 2" xfId="25938"/>
    <cellStyle name="Comma 11 2 3 2 4 3 3" xfId="25939"/>
    <cellStyle name="Comma 11 2 3 2 4 4" xfId="25940"/>
    <cellStyle name="Comma 11 2 3 2 4 4 2" xfId="25941"/>
    <cellStyle name="Comma 11 2 3 2 4 5" xfId="25942"/>
    <cellStyle name="Comma 11 2 3 2 4 6" xfId="25943"/>
    <cellStyle name="Comma 11 2 3 2 5" xfId="25944"/>
    <cellStyle name="Comma 11 2 3 2 5 2" xfId="25945"/>
    <cellStyle name="Comma 11 2 3 2 5 2 2" xfId="25946"/>
    <cellStyle name="Comma 11 2 3 2 5 2 3" xfId="25947"/>
    <cellStyle name="Comma 11 2 3 2 5 3" xfId="25948"/>
    <cellStyle name="Comma 11 2 3 2 5 3 2" xfId="25949"/>
    <cellStyle name="Comma 11 2 3 2 5 4" xfId="25950"/>
    <cellStyle name="Comma 11 2 3 2 5 5" xfId="25951"/>
    <cellStyle name="Comma 11 2 3 2 6" xfId="25952"/>
    <cellStyle name="Comma 11 2 3 2 6 2" xfId="25953"/>
    <cellStyle name="Comma 11 2 3 2 6 3" xfId="25954"/>
    <cellStyle name="Comma 11 2 3 2 7" xfId="25955"/>
    <cellStyle name="Comma 11 2 3 2 7 2" xfId="25956"/>
    <cellStyle name="Comma 11 2 3 2 7 3" xfId="25957"/>
    <cellStyle name="Comma 11 2 3 2 8" xfId="25958"/>
    <cellStyle name="Comma 11 2 3 2 8 2" xfId="25959"/>
    <cellStyle name="Comma 11 2 3 2 9" xfId="25960"/>
    <cellStyle name="Comma 11 2 3 3" xfId="25961"/>
    <cellStyle name="Comma 11 2 3 3 2" xfId="25962"/>
    <cellStyle name="Comma 11 2 3 3 2 2" xfId="25963"/>
    <cellStyle name="Comma 11 2 3 3 2 2 2" xfId="25964"/>
    <cellStyle name="Comma 11 2 3 3 2 2 3" xfId="25965"/>
    <cellStyle name="Comma 11 2 3 3 2 3" xfId="25966"/>
    <cellStyle name="Comma 11 2 3 3 2 3 2" xfId="25967"/>
    <cellStyle name="Comma 11 2 3 3 2 3 3" xfId="25968"/>
    <cellStyle name="Comma 11 2 3 3 2 4" xfId="25969"/>
    <cellStyle name="Comma 11 2 3 3 2 4 2" xfId="25970"/>
    <cellStyle name="Comma 11 2 3 3 2 5" xfId="25971"/>
    <cellStyle name="Comma 11 2 3 3 2 6" xfId="25972"/>
    <cellStyle name="Comma 11 2 3 3 3" xfId="25973"/>
    <cellStyle name="Comma 11 2 3 3 3 2" xfId="25974"/>
    <cellStyle name="Comma 11 2 3 3 3 2 2" xfId="25975"/>
    <cellStyle name="Comma 11 2 3 3 3 2 3" xfId="25976"/>
    <cellStyle name="Comma 11 2 3 3 3 3" xfId="25977"/>
    <cellStyle name="Comma 11 2 3 3 3 3 2" xfId="25978"/>
    <cellStyle name="Comma 11 2 3 3 3 3 3" xfId="25979"/>
    <cellStyle name="Comma 11 2 3 3 3 4" xfId="25980"/>
    <cellStyle name="Comma 11 2 3 3 3 4 2" xfId="25981"/>
    <cellStyle name="Comma 11 2 3 3 3 5" xfId="25982"/>
    <cellStyle name="Comma 11 2 3 3 3 6" xfId="25983"/>
    <cellStyle name="Comma 11 2 3 3 4" xfId="25984"/>
    <cellStyle name="Comma 11 2 3 3 4 2" xfId="25985"/>
    <cellStyle name="Comma 11 2 3 3 4 2 2" xfId="25986"/>
    <cellStyle name="Comma 11 2 3 3 4 2 3" xfId="25987"/>
    <cellStyle name="Comma 11 2 3 3 4 3" xfId="25988"/>
    <cellStyle name="Comma 11 2 3 3 4 3 2" xfId="25989"/>
    <cellStyle name="Comma 11 2 3 3 4 4" xfId="25990"/>
    <cellStyle name="Comma 11 2 3 3 4 5" xfId="25991"/>
    <cellStyle name="Comma 11 2 3 3 5" xfId="25992"/>
    <cellStyle name="Comma 11 2 3 3 5 2" xfId="25993"/>
    <cellStyle name="Comma 11 2 3 3 5 3" xfId="25994"/>
    <cellStyle name="Comma 11 2 3 3 6" xfId="25995"/>
    <cellStyle name="Comma 11 2 3 3 6 2" xfId="25996"/>
    <cellStyle name="Comma 11 2 3 3 6 3" xfId="25997"/>
    <cellStyle name="Comma 11 2 3 3 7" xfId="25998"/>
    <cellStyle name="Comma 11 2 3 3 7 2" xfId="25999"/>
    <cellStyle name="Comma 11 2 3 3 8" xfId="26000"/>
    <cellStyle name="Comma 11 2 3 3 9" xfId="26001"/>
    <cellStyle name="Comma 11 2 3 4" xfId="26002"/>
    <cellStyle name="Comma 11 2 3 4 2" xfId="26003"/>
    <cellStyle name="Comma 11 2 3 4 2 2" xfId="26004"/>
    <cellStyle name="Comma 11 2 3 4 2 2 2" xfId="26005"/>
    <cellStyle name="Comma 11 2 3 4 2 2 3" xfId="26006"/>
    <cellStyle name="Comma 11 2 3 4 2 3" xfId="26007"/>
    <cellStyle name="Comma 11 2 3 4 2 3 2" xfId="26008"/>
    <cellStyle name="Comma 11 2 3 4 2 3 3" xfId="26009"/>
    <cellStyle name="Comma 11 2 3 4 2 4" xfId="26010"/>
    <cellStyle name="Comma 11 2 3 4 2 4 2" xfId="26011"/>
    <cellStyle name="Comma 11 2 3 4 2 5" xfId="26012"/>
    <cellStyle name="Comma 11 2 3 4 2 6" xfId="26013"/>
    <cellStyle name="Comma 11 2 3 4 3" xfId="26014"/>
    <cellStyle name="Comma 11 2 3 4 3 2" xfId="26015"/>
    <cellStyle name="Comma 11 2 3 4 3 2 2" xfId="26016"/>
    <cellStyle name="Comma 11 2 3 4 3 2 3" xfId="26017"/>
    <cellStyle name="Comma 11 2 3 4 3 3" xfId="26018"/>
    <cellStyle name="Comma 11 2 3 4 3 3 2" xfId="26019"/>
    <cellStyle name="Comma 11 2 3 4 3 3 3" xfId="26020"/>
    <cellStyle name="Comma 11 2 3 4 3 4" xfId="26021"/>
    <cellStyle name="Comma 11 2 3 4 3 4 2" xfId="26022"/>
    <cellStyle name="Comma 11 2 3 4 3 5" xfId="26023"/>
    <cellStyle name="Comma 11 2 3 4 3 6" xfId="26024"/>
    <cellStyle name="Comma 11 2 3 4 4" xfId="26025"/>
    <cellStyle name="Comma 11 2 3 4 4 2" xfId="26026"/>
    <cellStyle name="Comma 11 2 3 4 4 2 2" xfId="26027"/>
    <cellStyle name="Comma 11 2 3 4 4 2 3" xfId="26028"/>
    <cellStyle name="Comma 11 2 3 4 4 3" xfId="26029"/>
    <cellStyle name="Comma 11 2 3 4 4 3 2" xfId="26030"/>
    <cellStyle name="Comma 11 2 3 4 4 4" xfId="26031"/>
    <cellStyle name="Comma 11 2 3 4 4 5" xfId="26032"/>
    <cellStyle name="Comma 11 2 3 4 5" xfId="26033"/>
    <cellStyle name="Comma 11 2 3 4 5 2" xfId="26034"/>
    <cellStyle name="Comma 11 2 3 4 5 3" xfId="26035"/>
    <cellStyle name="Comma 11 2 3 4 6" xfId="26036"/>
    <cellStyle name="Comma 11 2 3 4 6 2" xfId="26037"/>
    <cellStyle name="Comma 11 2 3 4 6 3" xfId="26038"/>
    <cellStyle name="Comma 11 2 3 4 7" xfId="26039"/>
    <cellStyle name="Comma 11 2 3 4 7 2" xfId="26040"/>
    <cellStyle name="Comma 11 2 3 4 8" xfId="26041"/>
    <cellStyle name="Comma 11 2 3 4 9" xfId="26042"/>
    <cellStyle name="Comma 11 2 3 5" xfId="26043"/>
    <cellStyle name="Comma 11 2 3 5 2" xfId="26044"/>
    <cellStyle name="Comma 11 2 3 5 2 2" xfId="26045"/>
    <cellStyle name="Comma 11 2 3 5 2 3" xfId="26046"/>
    <cellStyle name="Comma 11 2 3 5 3" xfId="26047"/>
    <cellStyle name="Comma 11 2 3 5 3 2" xfId="26048"/>
    <cellStyle name="Comma 11 2 3 5 3 3" xfId="26049"/>
    <cellStyle name="Comma 11 2 3 5 4" xfId="26050"/>
    <cellStyle name="Comma 11 2 3 5 4 2" xfId="26051"/>
    <cellStyle name="Comma 11 2 3 5 5" xfId="26052"/>
    <cellStyle name="Comma 11 2 3 5 6" xfId="26053"/>
    <cellStyle name="Comma 11 2 3 6" xfId="26054"/>
    <cellStyle name="Comma 11 2 3 6 2" xfId="26055"/>
    <cellStyle name="Comma 11 2 3 6 2 2" xfId="26056"/>
    <cellStyle name="Comma 11 2 3 6 2 3" xfId="26057"/>
    <cellStyle name="Comma 11 2 3 6 3" xfId="26058"/>
    <cellStyle name="Comma 11 2 3 6 3 2" xfId="26059"/>
    <cellStyle name="Comma 11 2 3 6 3 3" xfId="26060"/>
    <cellStyle name="Comma 11 2 3 6 4" xfId="26061"/>
    <cellStyle name="Comma 11 2 3 6 4 2" xfId="26062"/>
    <cellStyle name="Comma 11 2 3 6 5" xfId="26063"/>
    <cellStyle name="Comma 11 2 3 6 6" xfId="26064"/>
    <cellStyle name="Comma 11 2 3 7" xfId="26065"/>
    <cellStyle name="Comma 11 2 3 7 2" xfId="26066"/>
    <cellStyle name="Comma 11 2 3 7 2 2" xfId="26067"/>
    <cellStyle name="Comma 11 2 3 7 2 3" xfId="26068"/>
    <cellStyle name="Comma 11 2 3 7 3" xfId="26069"/>
    <cellStyle name="Comma 11 2 3 7 3 2" xfId="26070"/>
    <cellStyle name="Comma 11 2 3 7 4" xfId="26071"/>
    <cellStyle name="Comma 11 2 3 7 5" xfId="26072"/>
    <cellStyle name="Comma 11 2 3 8" xfId="26073"/>
    <cellStyle name="Comma 11 2 3 8 2" xfId="26074"/>
    <cellStyle name="Comma 11 2 3 8 3" xfId="26075"/>
    <cellStyle name="Comma 11 2 3 9" xfId="26076"/>
    <cellStyle name="Comma 11 2 3 9 2" xfId="26077"/>
    <cellStyle name="Comma 11 2 3 9 3" xfId="26078"/>
    <cellStyle name="Comma 11 2 4" xfId="26079"/>
    <cellStyle name="Comma 11 2 4 10" xfId="26080"/>
    <cellStyle name="Comma 11 2 4 11" xfId="26081"/>
    <cellStyle name="Comma 11 2 4 2" xfId="26082"/>
    <cellStyle name="Comma 11 2 4 2 2" xfId="26083"/>
    <cellStyle name="Comma 11 2 4 2 2 2" xfId="26084"/>
    <cellStyle name="Comma 11 2 4 2 2 2 2" xfId="26085"/>
    <cellStyle name="Comma 11 2 4 2 2 2 3" xfId="26086"/>
    <cellStyle name="Comma 11 2 4 2 2 3" xfId="26087"/>
    <cellStyle name="Comma 11 2 4 2 2 3 2" xfId="26088"/>
    <cellStyle name="Comma 11 2 4 2 2 3 3" xfId="26089"/>
    <cellStyle name="Comma 11 2 4 2 2 4" xfId="26090"/>
    <cellStyle name="Comma 11 2 4 2 2 4 2" xfId="26091"/>
    <cellStyle name="Comma 11 2 4 2 2 5" xfId="26092"/>
    <cellStyle name="Comma 11 2 4 2 2 6" xfId="26093"/>
    <cellStyle name="Comma 11 2 4 2 3" xfId="26094"/>
    <cellStyle name="Comma 11 2 4 2 3 2" xfId="26095"/>
    <cellStyle name="Comma 11 2 4 2 3 2 2" xfId="26096"/>
    <cellStyle name="Comma 11 2 4 2 3 2 3" xfId="26097"/>
    <cellStyle name="Comma 11 2 4 2 3 3" xfId="26098"/>
    <cellStyle name="Comma 11 2 4 2 3 3 2" xfId="26099"/>
    <cellStyle name="Comma 11 2 4 2 3 3 3" xfId="26100"/>
    <cellStyle name="Comma 11 2 4 2 3 4" xfId="26101"/>
    <cellStyle name="Comma 11 2 4 2 3 4 2" xfId="26102"/>
    <cellStyle name="Comma 11 2 4 2 3 5" xfId="26103"/>
    <cellStyle name="Comma 11 2 4 2 3 6" xfId="26104"/>
    <cellStyle name="Comma 11 2 4 2 4" xfId="26105"/>
    <cellStyle name="Comma 11 2 4 2 4 2" xfId="26106"/>
    <cellStyle name="Comma 11 2 4 2 4 2 2" xfId="26107"/>
    <cellStyle name="Comma 11 2 4 2 4 2 3" xfId="26108"/>
    <cellStyle name="Comma 11 2 4 2 4 3" xfId="26109"/>
    <cellStyle name="Comma 11 2 4 2 4 3 2" xfId="26110"/>
    <cellStyle name="Comma 11 2 4 2 4 4" xfId="26111"/>
    <cellStyle name="Comma 11 2 4 2 4 5" xfId="26112"/>
    <cellStyle name="Comma 11 2 4 2 5" xfId="26113"/>
    <cellStyle name="Comma 11 2 4 2 5 2" xfId="26114"/>
    <cellStyle name="Comma 11 2 4 2 5 3" xfId="26115"/>
    <cellStyle name="Comma 11 2 4 2 6" xfId="26116"/>
    <cellStyle name="Comma 11 2 4 2 6 2" xfId="26117"/>
    <cellStyle name="Comma 11 2 4 2 6 3" xfId="26118"/>
    <cellStyle name="Comma 11 2 4 2 7" xfId="26119"/>
    <cellStyle name="Comma 11 2 4 2 7 2" xfId="26120"/>
    <cellStyle name="Comma 11 2 4 2 8" xfId="26121"/>
    <cellStyle name="Comma 11 2 4 2 9" xfId="26122"/>
    <cellStyle name="Comma 11 2 4 3" xfId="26123"/>
    <cellStyle name="Comma 11 2 4 3 2" xfId="26124"/>
    <cellStyle name="Comma 11 2 4 3 2 2" xfId="26125"/>
    <cellStyle name="Comma 11 2 4 3 2 3" xfId="26126"/>
    <cellStyle name="Comma 11 2 4 3 3" xfId="26127"/>
    <cellStyle name="Comma 11 2 4 3 3 2" xfId="26128"/>
    <cellStyle name="Comma 11 2 4 3 3 3" xfId="26129"/>
    <cellStyle name="Comma 11 2 4 3 4" xfId="26130"/>
    <cellStyle name="Comma 11 2 4 3 4 2" xfId="26131"/>
    <cellStyle name="Comma 11 2 4 3 5" xfId="26132"/>
    <cellStyle name="Comma 11 2 4 3 6" xfId="26133"/>
    <cellStyle name="Comma 11 2 4 4" xfId="26134"/>
    <cellStyle name="Comma 11 2 4 4 2" xfId="26135"/>
    <cellStyle name="Comma 11 2 4 4 2 2" xfId="26136"/>
    <cellStyle name="Comma 11 2 4 4 2 3" xfId="26137"/>
    <cellStyle name="Comma 11 2 4 4 3" xfId="26138"/>
    <cellStyle name="Comma 11 2 4 4 3 2" xfId="26139"/>
    <cellStyle name="Comma 11 2 4 4 3 3" xfId="26140"/>
    <cellStyle name="Comma 11 2 4 4 4" xfId="26141"/>
    <cellStyle name="Comma 11 2 4 4 4 2" xfId="26142"/>
    <cellStyle name="Comma 11 2 4 4 5" xfId="26143"/>
    <cellStyle name="Comma 11 2 4 4 6" xfId="26144"/>
    <cellStyle name="Comma 11 2 4 5" xfId="26145"/>
    <cellStyle name="Comma 11 2 4 5 2" xfId="26146"/>
    <cellStyle name="Comma 11 2 4 5 2 2" xfId="26147"/>
    <cellStyle name="Comma 11 2 4 5 2 3" xfId="26148"/>
    <cellStyle name="Comma 11 2 4 5 3" xfId="26149"/>
    <cellStyle name="Comma 11 2 4 5 3 2" xfId="26150"/>
    <cellStyle name="Comma 11 2 4 5 4" xfId="26151"/>
    <cellStyle name="Comma 11 2 4 5 5" xfId="26152"/>
    <cellStyle name="Comma 11 2 4 6" xfId="26153"/>
    <cellStyle name="Comma 11 2 4 6 2" xfId="26154"/>
    <cellStyle name="Comma 11 2 4 6 3" xfId="26155"/>
    <cellStyle name="Comma 11 2 4 7" xfId="26156"/>
    <cellStyle name="Comma 11 2 4 7 2" xfId="26157"/>
    <cellStyle name="Comma 11 2 4 7 3" xfId="26158"/>
    <cellStyle name="Comma 11 2 4 8" xfId="26159"/>
    <cellStyle name="Comma 11 2 4 8 2" xfId="26160"/>
    <cellStyle name="Comma 11 2 4 9" xfId="26161"/>
    <cellStyle name="Comma 11 2 5" xfId="26162"/>
    <cellStyle name="Comma 11 2 5 2" xfId="26163"/>
    <cellStyle name="Comma 11 2 5 2 2" xfId="26164"/>
    <cellStyle name="Comma 11 2 5 2 2 2" xfId="26165"/>
    <cellStyle name="Comma 11 2 5 2 2 3" xfId="26166"/>
    <cellStyle name="Comma 11 2 5 2 3" xfId="26167"/>
    <cellStyle name="Comma 11 2 5 2 3 2" xfId="26168"/>
    <cellStyle name="Comma 11 2 5 2 3 3" xfId="26169"/>
    <cellStyle name="Comma 11 2 5 2 4" xfId="26170"/>
    <cellStyle name="Comma 11 2 5 2 4 2" xfId="26171"/>
    <cellStyle name="Comma 11 2 5 2 5" xfId="26172"/>
    <cellStyle name="Comma 11 2 5 2 6" xfId="26173"/>
    <cellStyle name="Comma 11 2 5 3" xfId="26174"/>
    <cellStyle name="Comma 11 2 5 3 2" xfId="26175"/>
    <cellStyle name="Comma 11 2 5 3 2 2" xfId="26176"/>
    <cellStyle name="Comma 11 2 5 3 2 3" xfId="26177"/>
    <cellStyle name="Comma 11 2 5 3 3" xfId="26178"/>
    <cellStyle name="Comma 11 2 5 3 3 2" xfId="26179"/>
    <cellStyle name="Comma 11 2 5 3 3 3" xfId="26180"/>
    <cellStyle name="Comma 11 2 5 3 4" xfId="26181"/>
    <cellStyle name="Comma 11 2 5 3 4 2" xfId="26182"/>
    <cellStyle name="Comma 11 2 5 3 5" xfId="26183"/>
    <cellStyle name="Comma 11 2 5 3 6" xfId="26184"/>
    <cellStyle name="Comma 11 2 5 4" xfId="26185"/>
    <cellStyle name="Comma 11 2 5 4 2" xfId="26186"/>
    <cellStyle name="Comma 11 2 5 4 2 2" xfId="26187"/>
    <cellStyle name="Comma 11 2 5 4 2 3" xfId="26188"/>
    <cellStyle name="Comma 11 2 5 4 3" xfId="26189"/>
    <cellStyle name="Comma 11 2 5 4 3 2" xfId="26190"/>
    <cellStyle name="Comma 11 2 5 4 4" xfId="26191"/>
    <cellStyle name="Comma 11 2 5 4 5" xfId="26192"/>
    <cellStyle name="Comma 11 2 5 5" xfId="26193"/>
    <cellStyle name="Comma 11 2 5 5 2" xfId="26194"/>
    <cellStyle name="Comma 11 2 5 5 3" xfId="26195"/>
    <cellStyle name="Comma 11 2 5 6" xfId="26196"/>
    <cellStyle name="Comma 11 2 5 6 2" xfId="26197"/>
    <cellStyle name="Comma 11 2 5 6 3" xfId="26198"/>
    <cellStyle name="Comma 11 2 5 7" xfId="26199"/>
    <cellStyle name="Comma 11 2 5 7 2" xfId="26200"/>
    <cellStyle name="Comma 11 2 5 8" xfId="26201"/>
    <cellStyle name="Comma 11 2 5 9" xfId="26202"/>
    <cellStyle name="Comma 11 2 6" xfId="26203"/>
    <cellStyle name="Comma 11 2 6 2" xfId="26204"/>
    <cellStyle name="Comma 11 2 6 2 2" xfId="26205"/>
    <cellStyle name="Comma 11 2 6 2 2 2" xfId="26206"/>
    <cellStyle name="Comma 11 2 6 2 2 3" xfId="26207"/>
    <cellStyle name="Comma 11 2 6 2 3" xfId="26208"/>
    <cellStyle name="Comma 11 2 6 2 3 2" xfId="26209"/>
    <cellStyle name="Comma 11 2 6 2 3 3" xfId="26210"/>
    <cellStyle name="Comma 11 2 6 2 4" xfId="26211"/>
    <cellStyle name="Comma 11 2 6 2 4 2" xfId="26212"/>
    <cellStyle name="Comma 11 2 6 2 5" xfId="26213"/>
    <cellStyle name="Comma 11 2 6 2 6" xfId="26214"/>
    <cellStyle name="Comma 11 2 6 3" xfId="26215"/>
    <cellStyle name="Comma 11 2 6 3 2" xfId="26216"/>
    <cellStyle name="Comma 11 2 6 3 2 2" xfId="26217"/>
    <cellStyle name="Comma 11 2 6 3 2 3" xfId="26218"/>
    <cellStyle name="Comma 11 2 6 3 3" xfId="26219"/>
    <cellStyle name="Comma 11 2 6 3 3 2" xfId="26220"/>
    <cellStyle name="Comma 11 2 6 3 3 3" xfId="26221"/>
    <cellStyle name="Comma 11 2 6 3 4" xfId="26222"/>
    <cellStyle name="Comma 11 2 6 3 4 2" xfId="26223"/>
    <cellStyle name="Comma 11 2 6 3 5" xfId="26224"/>
    <cellStyle name="Comma 11 2 6 3 6" xfId="26225"/>
    <cellStyle name="Comma 11 2 6 4" xfId="26226"/>
    <cellStyle name="Comma 11 2 6 4 2" xfId="26227"/>
    <cellStyle name="Comma 11 2 6 4 2 2" xfId="26228"/>
    <cellStyle name="Comma 11 2 6 4 2 3" xfId="26229"/>
    <cellStyle name="Comma 11 2 6 4 3" xfId="26230"/>
    <cellStyle name="Comma 11 2 6 4 3 2" xfId="26231"/>
    <cellStyle name="Comma 11 2 6 4 4" xfId="26232"/>
    <cellStyle name="Comma 11 2 6 4 5" xfId="26233"/>
    <cellStyle name="Comma 11 2 6 5" xfId="26234"/>
    <cellStyle name="Comma 11 2 6 5 2" xfId="26235"/>
    <cellStyle name="Comma 11 2 6 5 3" xfId="26236"/>
    <cellStyle name="Comma 11 2 6 6" xfId="26237"/>
    <cellStyle name="Comma 11 2 6 6 2" xfId="26238"/>
    <cellStyle name="Comma 11 2 6 6 3" xfId="26239"/>
    <cellStyle name="Comma 11 2 6 7" xfId="26240"/>
    <cellStyle name="Comma 11 2 6 7 2" xfId="26241"/>
    <cellStyle name="Comma 11 2 6 8" xfId="26242"/>
    <cellStyle name="Comma 11 2 6 9" xfId="26243"/>
    <cellStyle name="Comma 11 2 7" xfId="26244"/>
    <cellStyle name="Comma 11 2 7 2" xfId="26245"/>
    <cellStyle name="Comma 11 2 7 2 2" xfId="26246"/>
    <cellStyle name="Comma 11 2 7 2 3" xfId="26247"/>
    <cellStyle name="Comma 11 2 7 3" xfId="26248"/>
    <cellStyle name="Comma 11 2 7 3 2" xfId="26249"/>
    <cellStyle name="Comma 11 2 7 3 3" xfId="26250"/>
    <cellStyle name="Comma 11 2 7 4" xfId="26251"/>
    <cellStyle name="Comma 11 2 7 4 2" xfId="26252"/>
    <cellStyle name="Comma 11 2 7 5" xfId="26253"/>
    <cellStyle name="Comma 11 2 7 6" xfId="26254"/>
    <cellStyle name="Comma 11 2 8" xfId="26255"/>
    <cellStyle name="Comma 11 2 8 2" xfId="26256"/>
    <cellStyle name="Comma 11 2 8 2 2" xfId="26257"/>
    <cellStyle name="Comma 11 2 8 2 3" xfId="26258"/>
    <cellStyle name="Comma 11 2 8 3" xfId="26259"/>
    <cellStyle name="Comma 11 2 8 3 2" xfId="26260"/>
    <cellStyle name="Comma 11 2 8 3 3" xfId="26261"/>
    <cellStyle name="Comma 11 2 8 4" xfId="26262"/>
    <cellStyle name="Comma 11 2 8 4 2" xfId="26263"/>
    <cellStyle name="Comma 11 2 8 5" xfId="26264"/>
    <cellStyle name="Comma 11 2 8 6" xfId="26265"/>
    <cellStyle name="Comma 11 2 9" xfId="26266"/>
    <cellStyle name="Comma 11 2 9 2" xfId="26267"/>
    <cellStyle name="Comma 11 2 9 2 2" xfId="26268"/>
    <cellStyle name="Comma 11 2 9 2 3" xfId="26269"/>
    <cellStyle name="Comma 11 2 9 3" xfId="26270"/>
    <cellStyle name="Comma 11 2 9 3 2" xfId="26271"/>
    <cellStyle name="Comma 11 2 9 4" xfId="26272"/>
    <cellStyle name="Comma 11 2 9 5" xfId="26273"/>
    <cellStyle name="Comma 11 3" xfId="26274"/>
    <cellStyle name="Comma 11 3 10" xfId="26275"/>
    <cellStyle name="Comma 11 3 10 2" xfId="26276"/>
    <cellStyle name="Comma 11 3 10 3" xfId="26277"/>
    <cellStyle name="Comma 11 3 11" xfId="26278"/>
    <cellStyle name="Comma 11 3 11 2" xfId="26279"/>
    <cellStyle name="Comma 11 3 12" xfId="26280"/>
    <cellStyle name="Comma 11 3 13" xfId="26281"/>
    <cellStyle name="Comma 11 3 14" xfId="26282"/>
    <cellStyle name="Comma 11 3 2" xfId="26283"/>
    <cellStyle name="Comma 11 3 2 10" xfId="26284"/>
    <cellStyle name="Comma 11 3 2 10 2" xfId="26285"/>
    <cellStyle name="Comma 11 3 2 11" xfId="26286"/>
    <cellStyle name="Comma 11 3 2 12" xfId="26287"/>
    <cellStyle name="Comma 11 3 2 13" xfId="26288"/>
    <cellStyle name="Comma 11 3 2 2" xfId="26289"/>
    <cellStyle name="Comma 11 3 2 2 10" xfId="26290"/>
    <cellStyle name="Comma 11 3 2 2 11" xfId="26291"/>
    <cellStyle name="Comma 11 3 2 2 2" xfId="26292"/>
    <cellStyle name="Comma 11 3 2 2 2 2" xfId="26293"/>
    <cellStyle name="Comma 11 3 2 2 2 2 2" xfId="26294"/>
    <cellStyle name="Comma 11 3 2 2 2 2 2 2" xfId="26295"/>
    <cellStyle name="Comma 11 3 2 2 2 2 2 3" xfId="26296"/>
    <cellStyle name="Comma 11 3 2 2 2 2 3" xfId="26297"/>
    <cellStyle name="Comma 11 3 2 2 2 2 3 2" xfId="26298"/>
    <cellStyle name="Comma 11 3 2 2 2 2 3 3" xfId="26299"/>
    <cellStyle name="Comma 11 3 2 2 2 2 4" xfId="26300"/>
    <cellStyle name="Comma 11 3 2 2 2 2 4 2" xfId="26301"/>
    <cellStyle name="Comma 11 3 2 2 2 2 5" xfId="26302"/>
    <cellStyle name="Comma 11 3 2 2 2 2 6" xfId="26303"/>
    <cellStyle name="Comma 11 3 2 2 2 3" xfId="26304"/>
    <cellStyle name="Comma 11 3 2 2 2 3 2" xfId="26305"/>
    <cellStyle name="Comma 11 3 2 2 2 3 2 2" xfId="26306"/>
    <cellStyle name="Comma 11 3 2 2 2 3 2 3" xfId="26307"/>
    <cellStyle name="Comma 11 3 2 2 2 3 3" xfId="26308"/>
    <cellStyle name="Comma 11 3 2 2 2 3 3 2" xfId="26309"/>
    <cellStyle name="Comma 11 3 2 2 2 3 3 3" xfId="26310"/>
    <cellStyle name="Comma 11 3 2 2 2 3 4" xfId="26311"/>
    <cellStyle name="Comma 11 3 2 2 2 3 4 2" xfId="26312"/>
    <cellStyle name="Comma 11 3 2 2 2 3 5" xfId="26313"/>
    <cellStyle name="Comma 11 3 2 2 2 3 6" xfId="26314"/>
    <cellStyle name="Comma 11 3 2 2 2 4" xfId="26315"/>
    <cellStyle name="Comma 11 3 2 2 2 4 2" xfId="26316"/>
    <cellStyle name="Comma 11 3 2 2 2 4 2 2" xfId="26317"/>
    <cellStyle name="Comma 11 3 2 2 2 4 2 3" xfId="26318"/>
    <cellStyle name="Comma 11 3 2 2 2 4 3" xfId="26319"/>
    <cellStyle name="Comma 11 3 2 2 2 4 3 2" xfId="26320"/>
    <cellStyle name="Comma 11 3 2 2 2 4 4" xfId="26321"/>
    <cellStyle name="Comma 11 3 2 2 2 4 5" xfId="26322"/>
    <cellStyle name="Comma 11 3 2 2 2 5" xfId="26323"/>
    <cellStyle name="Comma 11 3 2 2 2 5 2" xfId="26324"/>
    <cellStyle name="Comma 11 3 2 2 2 5 3" xfId="26325"/>
    <cellStyle name="Comma 11 3 2 2 2 6" xfId="26326"/>
    <cellStyle name="Comma 11 3 2 2 2 6 2" xfId="26327"/>
    <cellStyle name="Comma 11 3 2 2 2 6 3" xfId="26328"/>
    <cellStyle name="Comma 11 3 2 2 2 7" xfId="26329"/>
    <cellStyle name="Comma 11 3 2 2 2 7 2" xfId="26330"/>
    <cellStyle name="Comma 11 3 2 2 2 8" xfId="26331"/>
    <cellStyle name="Comma 11 3 2 2 2 9" xfId="26332"/>
    <cellStyle name="Comma 11 3 2 2 3" xfId="26333"/>
    <cellStyle name="Comma 11 3 2 2 3 2" xfId="26334"/>
    <cellStyle name="Comma 11 3 2 2 3 2 2" xfId="26335"/>
    <cellStyle name="Comma 11 3 2 2 3 2 3" xfId="26336"/>
    <cellStyle name="Comma 11 3 2 2 3 3" xfId="26337"/>
    <cellStyle name="Comma 11 3 2 2 3 3 2" xfId="26338"/>
    <cellStyle name="Comma 11 3 2 2 3 3 3" xfId="26339"/>
    <cellStyle name="Comma 11 3 2 2 3 4" xfId="26340"/>
    <cellStyle name="Comma 11 3 2 2 3 4 2" xfId="26341"/>
    <cellStyle name="Comma 11 3 2 2 3 5" xfId="26342"/>
    <cellStyle name="Comma 11 3 2 2 3 6" xfId="26343"/>
    <cellStyle name="Comma 11 3 2 2 4" xfId="26344"/>
    <cellStyle name="Comma 11 3 2 2 4 2" xfId="26345"/>
    <cellStyle name="Comma 11 3 2 2 4 2 2" xfId="26346"/>
    <cellStyle name="Comma 11 3 2 2 4 2 3" xfId="26347"/>
    <cellStyle name="Comma 11 3 2 2 4 3" xfId="26348"/>
    <cellStyle name="Comma 11 3 2 2 4 3 2" xfId="26349"/>
    <cellStyle name="Comma 11 3 2 2 4 3 3" xfId="26350"/>
    <cellStyle name="Comma 11 3 2 2 4 4" xfId="26351"/>
    <cellStyle name="Comma 11 3 2 2 4 4 2" xfId="26352"/>
    <cellStyle name="Comma 11 3 2 2 4 5" xfId="26353"/>
    <cellStyle name="Comma 11 3 2 2 4 6" xfId="26354"/>
    <cellStyle name="Comma 11 3 2 2 5" xfId="26355"/>
    <cellStyle name="Comma 11 3 2 2 5 2" xfId="26356"/>
    <cellStyle name="Comma 11 3 2 2 5 2 2" xfId="26357"/>
    <cellStyle name="Comma 11 3 2 2 5 2 3" xfId="26358"/>
    <cellStyle name="Comma 11 3 2 2 5 3" xfId="26359"/>
    <cellStyle name="Comma 11 3 2 2 5 3 2" xfId="26360"/>
    <cellStyle name="Comma 11 3 2 2 5 4" xfId="26361"/>
    <cellStyle name="Comma 11 3 2 2 5 5" xfId="26362"/>
    <cellStyle name="Comma 11 3 2 2 6" xfId="26363"/>
    <cellStyle name="Comma 11 3 2 2 6 2" xfId="26364"/>
    <cellStyle name="Comma 11 3 2 2 6 3" xfId="26365"/>
    <cellStyle name="Comma 11 3 2 2 7" xfId="26366"/>
    <cellStyle name="Comma 11 3 2 2 7 2" xfId="26367"/>
    <cellStyle name="Comma 11 3 2 2 7 3" xfId="26368"/>
    <cellStyle name="Comma 11 3 2 2 8" xfId="26369"/>
    <cellStyle name="Comma 11 3 2 2 8 2" xfId="26370"/>
    <cellStyle name="Comma 11 3 2 2 9" xfId="26371"/>
    <cellStyle name="Comma 11 3 2 3" xfId="26372"/>
    <cellStyle name="Comma 11 3 2 3 2" xfId="26373"/>
    <cellStyle name="Comma 11 3 2 3 2 2" xfId="26374"/>
    <cellStyle name="Comma 11 3 2 3 2 2 2" xfId="26375"/>
    <cellStyle name="Comma 11 3 2 3 2 2 3" xfId="26376"/>
    <cellStyle name="Comma 11 3 2 3 2 3" xfId="26377"/>
    <cellStyle name="Comma 11 3 2 3 2 3 2" xfId="26378"/>
    <cellStyle name="Comma 11 3 2 3 2 3 3" xfId="26379"/>
    <cellStyle name="Comma 11 3 2 3 2 4" xfId="26380"/>
    <cellStyle name="Comma 11 3 2 3 2 4 2" xfId="26381"/>
    <cellStyle name="Comma 11 3 2 3 2 5" xfId="26382"/>
    <cellStyle name="Comma 11 3 2 3 2 6" xfId="26383"/>
    <cellStyle name="Comma 11 3 2 3 3" xfId="26384"/>
    <cellStyle name="Comma 11 3 2 3 3 2" xfId="26385"/>
    <cellStyle name="Comma 11 3 2 3 3 2 2" xfId="26386"/>
    <cellStyle name="Comma 11 3 2 3 3 2 3" xfId="26387"/>
    <cellStyle name="Comma 11 3 2 3 3 3" xfId="26388"/>
    <cellStyle name="Comma 11 3 2 3 3 3 2" xfId="26389"/>
    <cellStyle name="Comma 11 3 2 3 3 3 3" xfId="26390"/>
    <cellStyle name="Comma 11 3 2 3 3 4" xfId="26391"/>
    <cellStyle name="Comma 11 3 2 3 3 4 2" xfId="26392"/>
    <cellStyle name="Comma 11 3 2 3 3 5" xfId="26393"/>
    <cellStyle name="Comma 11 3 2 3 3 6" xfId="26394"/>
    <cellStyle name="Comma 11 3 2 3 4" xfId="26395"/>
    <cellStyle name="Comma 11 3 2 3 4 2" xfId="26396"/>
    <cellStyle name="Comma 11 3 2 3 4 2 2" xfId="26397"/>
    <cellStyle name="Comma 11 3 2 3 4 2 3" xfId="26398"/>
    <cellStyle name="Comma 11 3 2 3 4 3" xfId="26399"/>
    <cellStyle name="Comma 11 3 2 3 4 3 2" xfId="26400"/>
    <cellStyle name="Comma 11 3 2 3 4 4" xfId="26401"/>
    <cellStyle name="Comma 11 3 2 3 4 5" xfId="26402"/>
    <cellStyle name="Comma 11 3 2 3 5" xfId="26403"/>
    <cellStyle name="Comma 11 3 2 3 5 2" xfId="26404"/>
    <cellStyle name="Comma 11 3 2 3 5 3" xfId="26405"/>
    <cellStyle name="Comma 11 3 2 3 6" xfId="26406"/>
    <cellStyle name="Comma 11 3 2 3 6 2" xfId="26407"/>
    <cellStyle name="Comma 11 3 2 3 6 3" xfId="26408"/>
    <cellStyle name="Comma 11 3 2 3 7" xfId="26409"/>
    <cellStyle name="Comma 11 3 2 3 7 2" xfId="26410"/>
    <cellStyle name="Comma 11 3 2 3 8" xfId="26411"/>
    <cellStyle name="Comma 11 3 2 3 9" xfId="26412"/>
    <cellStyle name="Comma 11 3 2 4" xfId="26413"/>
    <cellStyle name="Comma 11 3 2 4 2" xfId="26414"/>
    <cellStyle name="Comma 11 3 2 4 2 2" xfId="26415"/>
    <cellStyle name="Comma 11 3 2 4 2 2 2" xfId="26416"/>
    <cellStyle name="Comma 11 3 2 4 2 2 3" xfId="26417"/>
    <cellStyle name="Comma 11 3 2 4 2 3" xfId="26418"/>
    <cellStyle name="Comma 11 3 2 4 2 3 2" xfId="26419"/>
    <cellStyle name="Comma 11 3 2 4 2 3 3" xfId="26420"/>
    <cellStyle name="Comma 11 3 2 4 2 4" xfId="26421"/>
    <cellStyle name="Comma 11 3 2 4 2 4 2" xfId="26422"/>
    <cellStyle name="Comma 11 3 2 4 2 5" xfId="26423"/>
    <cellStyle name="Comma 11 3 2 4 2 6" xfId="26424"/>
    <cellStyle name="Comma 11 3 2 4 3" xfId="26425"/>
    <cellStyle name="Comma 11 3 2 4 3 2" xfId="26426"/>
    <cellStyle name="Comma 11 3 2 4 3 2 2" xfId="26427"/>
    <cellStyle name="Comma 11 3 2 4 3 2 3" xfId="26428"/>
    <cellStyle name="Comma 11 3 2 4 3 3" xfId="26429"/>
    <cellStyle name="Comma 11 3 2 4 3 3 2" xfId="26430"/>
    <cellStyle name="Comma 11 3 2 4 3 3 3" xfId="26431"/>
    <cellStyle name="Comma 11 3 2 4 3 4" xfId="26432"/>
    <cellStyle name="Comma 11 3 2 4 3 4 2" xfId="26433"/>
    <cellStyle name="Comma 11 3 2 4 3 5" xfId="26434"/>
    <cellStyle name="Comma 11 3 2 4 3 6" xfId="26435"/>
    <cellStyle name="Comma 11 3 2 4 4" xfId="26436"/>
    <cellStyle name="Comma 11 3 2 4 4 2" xfId="26437"/>
    <cellStyle name="Comma 11 3 2 4 4 2 2" xfId="26438"/>
    <cellStyle name="Comma 11 3 2 4 4 2 3" xfId="26439"/>
    <cellStyle name="Comma 11 3 2 4 4 3" xfId="26440"/>
    <cellStyle name="Comma 11 3 2 4 4 3 2" xfId="26441"/>
    <cellStyle name="Comma 11 3 2 4 4 4" xfId="26442"/>
    <cellStyle name="Comma 11 3 2 4 4 5" xfId="26443"/>
    <cellStyle name="Comma 11 3 2 4 5" xfId="26444"/>
    <cellStyle name="Comma 11 3 2 4 5 2" xfId="26445"/>
    <cellStyle name="Comma 11 3 2 4 5 3" xfId="26446"/>
    <cellStyle name="Comma 11 3 2 4 6" xfId="26447"/>
    <cellStyle name="Comma 11 3 2 4 6 2" xfId="26448"/>
    <cellStyle name="Comma 11 3 2 4 6 3" xfId="26449"/>
    <cellStyle name="Comma 11 3 2 4 7" xfId="26450"/>
    <cellStyle name="Comma 11 3 2 4 7 2" xfId="26451"/>
    <cellStyle name="Comma 11 3 2 4 8" xfId="26452"/>
    <cellStyle name="Comma 11 3 2 4 9" xfId="26453"/>
    <cellStyle name="Comma 11 3 2 5" xfId="26454"/>
    <cellStyle name="Comma 11 3 2 5 2" xfId="26455"/>
    <cellStyle name="Comma 11 3 2 5 2 2" xfId="26456"/>
    <cellStyle name="Comma 11 3 2 5 2 3" xfId="26457"/>
    <cellStyle name="Comma 11 3 2 5 3" xfId="26458"/>
    <cellStyle name="Comma 11 3 2 5 3 2" xfId="26459"/>
    <cellStyle name="Comma 11 3 2 5 3 3" xfId="26460"/>
    <cellStyle name="Comma 11 3 2 5 4" xfId="26461"/>
    <cellStyle name="Comma 11 3 2 5 4 2" xfId="26462"/>
    <cellStyle name="Comma 11 3 2 5 5" xfId="26463"/>
    <cellStyle name="Comma 11 3 2 5 6" xfId="26464"/>
    <cellStyle name="Comma 11 3 2 6" xfId="26465"/>
    <cellStyle name="Comma 11 3 2 6 2" xfId="26466"/>
    <cellStyle name="Comma 11 3 2 6 2 2" xfId="26467"/>
    <cellStyle name="Comma 11 3 2 6 2 3" xfId="26468"/>
    <cellStyle name="Comma 11 3 2 6 3" xfId="26469"/>
    <cellStyle name="Comma 11 3 2 6 3 2" xfId="26470"/>
    <cellStyle name="Comma 11 3 2 6 3 3" xfId="26471"/>
    <cellStyle name="Comma 11 3 2 6 4" xfId="26472"/>
    <cellStyle name="Comma 11 3 2 6 4 2" xfId="26473"/>
    <cellStyle name="Comma 11 3 2 6 5" xfId="26474"/>
    <cellStyle name="Comma 11 3 2 6 6" xfId="26475"/>
    <cellStyle name="Comma 11 3 2 7" xfId="26476"/>
    <cellStyle name="Comma 11 3 2 7 2" xfId="26477"/>
    <cellStyle name="Comma 11 3 2 7 2 2" xfId="26478"/>
    <cellStyle name="Comma 11 3 2 7 2 3" xfId="26479"/>
    <cellStyle name="Comma 11 3 2 7 3" xfId="26480"/>
    <cellStyle name="Comma 11 3 2 7 3 2" xfId="26481"/>
    <cellStyle name="Comma 11 3 2 7 4" xfId="26482"/>
    <cellStyle name="Comma 11 3 2 7 5" xfId="26483"/>
    <cellStyle name="Comma 11 3 2 8" xfId="26484"/>
    <cellStyle name="Comma 11 3 2 8 2" xfId="26485"/>
    <cellStyle name="Comma 11 3 2 8 3" xfId="26486"/>
    <cellStyle name="Comma 11 3 2 9" xfId="26487"/>
    <cellStyle name="Comma 11 3 2 9 2" xfId="26488"/>
    <cellStyle name="Comma 11 3 2 9 3" xfId="26489"/>
    <cellStyle name="Comma 11 3 3" xfId="26490"/>
    <cellStyle name="Comma 11 3 3 10" xfId="26491"/>
    <cellStyle name="Comma 11 3 3 11" xfId="26492"/>
    <cellStyle name="Comma 11 3 3 2" xfId="26493"/>
    <cellStyle name="Comma 11 3 3 2 2" xfId="26494"/>
    <cellStyle name="Comma 11 3 3 2 2 2" xfId="26495"/>
    <cellStyle name="Comma 11 3 3 2 2 2 2" xfId="26496"/>
    <cellStyle name="Comma 11 3 3 2 2 2 3" xfId="26497"/>
    <cellStyle name="Comma 11 3 3 2 2 3" xfId="26498"/>
    <cellStyle name="Comma 11 3 3 2 2 3 2" xfId="26499"/>
    <cellStyle name="Comma 11 3 3 2 2 3 3" xfId="26500"/>
    <cellStyle name="Comma 11 3 3 2 2 4" xfId="26501"/>
    <cellStyle name="Comma 11 3 3 2 2 4 2" xfId="26502"/>
    <cellStyle name="Comma 11 3 3 2 2 5" xfId="26503"/>
    <cellStyle name="Comma 11 3 3 2 2 6" xfId="26504"/>
    <cellStyle name="Comma 11 3 3 2 3" xfId="26505"/>
    <cellStyle name="Comma 11 3 3 2 3 2" xfId="26506"/>
    <cellStyle name="Comma 11 3 3 2 3 2 2" xfId="26507"/>
    <cellStyle name="Comma 11 3 3 2 3 2 3" xfId="26508"/>
    <cellStyle name="Comma 11 3 3 2 3 3" xfId="26509"/>
    <cellStyle name="Comma 11 3 3 2 3 3 2" xfId="26510"/>
    <cellStyle name="Comma 11 3 3 2 3 3 3" xfId="26511"/>
    <cellStyle name="Comma 11 3 3 2 3 4" xfId="26512"/>
    <cellStyle name="Comma 11 3 3 2 3 4 2" xfId="26513"/>
    <cellStyle name="Comma 11 3 3 2 3 5" xfId="26514"/>
    <cellStyle name="Comma 11 3 3 2 3 6" xfId="26515"/>
    <cellStyle name="Comma 11 3 3 2 4" xfId="26516"/>
    <cellStyle name="Comma 11 3 3 2 4 2" xfId="26517"/>
    <cellStyle name="Comma 11 3 3 2 4 2 2" xfId="26518"/>
    <cellStyle name="Comma 11 3 3 2 4 2 3" xfId="26519"/>
    <cellStyle name="Comma 11 3 3 2 4 3" xfId="26520"/>
    <cellStyle name="Comma 11 3 3 2 4 3 2" xfId="26521"/>
    <cellStyle name="Comma 11 3 3 2 4 4" xfId="26522"/>
    <cellStyle name="Comma 11 3 3 2 4 5" xfId="26523"/>
    <cellStyle name="Comma 11 3 3 2 5" xfId="26524"/>
    <cellStyle name="Comma 11 3 3 2 5 2" xfId="26525"/>
    <cellStyle name="Comma 11 3 3 2 5 3" xfId="26526"/>
    <cellStyle name="Comma 11 3 3 2 6" xfId="26527"/>
    <cellStyle name="Comma 11 3 3 2 6 2" xfId="26528"/>
    <cellStyle name="Comma 11 3 3 2 6 3" xfId="26529"/>
    <cellStyle name="Comma 11 3 3 2 7" xfId="26530"/>
    <cellStyle name="Comma 11 3 3 2 7 2" xfId="26531"/>
    <cellStyle name="Comma 11 3 3 2 8" xfId="26532"/>
    <cellStyle name="Comma 11 3 3 2 9" xfId="26533"/>
    <cellStyle name="Comma 11 3 3 3" xfId="26534"/>
    <cellStyle name="Comma 11 3 3 3 2" xfId="26535"/>
    <cellStyle name="Comma 11 3 3 3 2 2" xfId="26536"/>
    <cellStyle name="Comma 11 3 3 3 2 3" xfId="26537"/>
    <cellStyle name="Comma 11 3 3 3 3" xfId="26538"/>
    <cellStyle name="Comma 11 3 3 3 3 2" xfId="26539"/>
    <cellStyle name="Comma 11 3 3 3 3 3" xfId="26540"/>
    <cellStyle name="Comma 11 3 3 3 4" xfId="26541"/>
    <cellStyle name="Comma 11 3 3 3 4 2" xfId="26542"/>
    <cellStyle name="Comma 11 3 3 3 5" xfId="26543"/>
    <cellStyle name="Comma 11 3 3 3 6" xfId="26544"/>
    <cellStyle name="Comma 11 3 3 4" xfId="26545"/>
    <cellStyle name="Comma 11 3 3 4 2" xfId="26546"/>
    <cellStyle name="Comma 11 3 3 4 2 2" xfId="26547"/>
    <cellStyle name="Comma 11 3 3 4 2 3" xfId="26548"/>
    <cellStyle name="Comma 11 3 3 4 3" xfId="26549"/>
    <cellStyle name="Comma 11 3 3 4 3 2" xfId="26550"/>
    <cellStyle name="Comma 11 3 3 4 3 3" xfId="26551"/>
    <cellStyle name="Comma 11 3 3 4 4" xfId="26552"/>
    <cellStyle name="Comma 11 3 3 4 4 2" xfId="26553"/>
    <cellStyle name="Comma 11 3 3 4 5" xfId="26554"/>
    <cellStyle name="Comma 11 3 3 4 6" xfId="26555"/>
    <cellStyle name="Comma 11 3 3 5" xfId="26556"/>
    <cellStyle name="Comma 11 3 3 5 2" xfId="26557"/>
    <cellStyle name="Comma 11 3 3 5 2 2" xfId="26558"/>
    <cellStyle name="Comma 11 3 3 5 2 3" xfId="26559"/>
    <cellStyle name="Comma 11 3 3 5 3" xfId="26560"/>
    <cellStyle name="Comma 11 3 3 5 3 2" xfId="26561"/>
    <cellStyle name="Comma 11 3 3 5 4" xfId="26562"/>
    <cellStyle name="Comma 11 3 3 5 5" xfId="26563"/>
    <cellStyle name="Comma 11 3 3 6" xfId="26564"/>
    <cellStyle name="Comma 11 3 3 6 2" xfId="26565"/>
    <cellStyle name="Comma 11 3 3 6 3" xfId="26566"/>
    <cellStyle name="Comma 11 3 3 7" xfId="26567"/>
    <cellStyle name="Comma 11 3 3 7 2" xfId="26568"/>
    <cellStyle name="Comma 11 3 3 7 3" xfId="26569"/>
    <cellStyle name="Comma 11 3 3 8" xfId="26570"/>
    <cellStyle name="Comma 11 3 3 8 2" xfId="26571"/>
    <cellStyle name="Comma 11 3 3 9" xfId="26572"/>
    <cellStyle name="Comma 11 3 4" xfId="26573"/>
    <cellStyle name="Comma 11 3 4 2" xfId="26574"/>
    <cellStyle name="Comma 11 3 4 2 2" xfId="26575"/>
    <cellStyle name="Comma 11 3 4 2 2 2" xfId="26576"/>
    <cellStyle name="Comma 11 3 4 2 2 3" xfId="26577"/>
    <cellStyle name="Comma 11 3 4 2 3" xfId="26578"/>
    <cellStyle name="Comma 11 3 4 2 3 2" xfId="26579"/>
    <cellStyle name="Comma 11 3 4 2 3 3" xfId="26580"/>
    <cellStyle name="Comma 11 3 4 2 4" xfId="26581"/>
    <cellStyle name="Comma 11 3 4 2 4 2" xfId="26582"/>
    <cellStyle name="Comma 11 3 4 2 5" xfId="26583"/>
    <cellStyle name="Comma 11 3 4 2 6" xfId="26584"/>
    <cellStyle name="Comma 11 3 4 3" xfId="26585"/>
    <cellStyle name="Comma 11 3 4 3 2" xfId="26586"/>
    <cellStyle name="Comma 11 3 4 3 2 2" xfId="26587"/>
    <cellStyle name="Comma 11 3 4 3 2 3" xfId="26588"/>
    <cellStyle name="Comma 11 3 4 3 3" xfId="26589"/>
    <cellStyle name="Comma 11 3 4 3 3 2" xfId="26590"/>
    <cellStyle name="Comma 11 3 4 3 3 3" xfId="26591"/>
    <cellStyle name="Comma 11 3 4 3 4" xfId="26592"/>
    <cellStyle name="Comma 11 3 4 3 4 2" xfId="26593"/>
    <cellStyle name="Comma 11 3 4 3 5" xfId="26594"/>
    <cellStyle name="Comma 11 3 4 3 6" xfId="26595"/>
    <cellStyle name="Comma 11 3 4 4" xfId="26596"/>
    <cellStyle name="Comma 11 3 4 4 2" xfId="26597"/>
    <cellStyle name="Comma 11 3 4 4 2 2" xfId="26598"/>
    <cellStyle name="Comma 11 3 4 4 2 3" xfId="26599"/>
    <cellStyle name="Comma 11 3 4 4 3" xfId="26600"/>
    <cellStyle name="Comma 11 3 4 4 3 2" xfId="26601"/>
    <cellStyle name="Comma 11 3 4 4 4" xfId="26602"/>
    <cellStyle name="Comma 11 3 4 4 5" xfId="26603"/>
    <cellStyle name="Comma 11 3 4 5" xfId="26604"/>
    <cellStyle name="Comma 11 3 4 5 2" xfId="26605"/>
    <cellStyle name="Comma 11 3 4 5 3" xfId="26606"/>
    <cellStyle name="Comma 11 3 4 6" xfId="26607"/>
    <cellStyle name="Comma 11 3 4 6 2" xfId="26608"/>
    <cellStyle name="Comma 11 3 4 6 3" xfId="26609"/>
    <cellStyle name="Comma 11 3 4 7" xfId="26610"/>
    <cellStyle name="Comma 11 3 4 7 2" xfId="26611"/>
    <cellStyle name="Comma 11 3 4 8" xfId="26612"/>
    <cellStyle name="Comma 11 3 4 9" xfId="26613"/>
    <cellStyle name="Comma 11 3 5" xfId="26614"/>
    <cellStyle name="Comma 11 3 5 2" xfId="26615"/>
    <cellStyle name="Comma 11 3 5 2 2" xfId="26616"/>
    <cellStyle name="Comma 11 3 5 2 2 2" xfId="26617"/>
    <cellStyle name="Comma 11 3 5 2 2 3" xfId="26618"/>
    <cellStyle name="Comma 11 3 5 2 3" xfId="26619"/>
    <cellStyle name="Comma 11 3 5 2 3 2" xfId="26620"/>
    <cellStyle name="Comma 11 3 5 2 3 3" xfId="26621"/>
    <cellStyle name="Comma 11 3 5 2 4" xfId="26622"/>
    <cellStyle name="Comma 11 3 5 2 4 2" xfId="26623"/>
    <cellStyle name="Comma 11 3 5 2 5" xfId="26624"/>
    <cellStyle name="Comma 11 3 5 2 6" xfId="26625"/>
    <cellStyle name="Comma 11 3 5 3" xfId="26626"/>
    <cellStyle name="Comma 11 3 5 3 2" xfId="26627"/>
    <cellStyle name="Comma 11 3 5 3 2 2" xfId="26628"/>
    <cellStyle name="Comma 11 3 5 3 2 3" xfId="26629"/>
    <cellStyle name="Comma 11 3 5 3 3" xfId="26630"/>
    <cellStyle name="Comma 11 3 5 3 3 2" xfId="26631"/>
    <cellStyle name="Comma 11 3 5 3 3 3" xfId="26632"/>
    <cellStyle name="Comma 11 3 5 3 4" xfId="26633"/>
    <cellStyle name="Comma 11 3 5 3 4 2" xfId="26634"/>
    <cellStyle name="Comma 11 3 5 3 5" xfId="26635"/>
    <cellStyle name="Comma 11 3 5 3 6" xfId="26636"/>
    <cellStyle name="Comma 11 3 5 4" xfId="26637"/>
    <cellStyle name="Comma 11 3 5 4 2" xfId="26638"/>
    <cellStyle name="Comma 11 3 5 4 2 2" xfId="26639"/>
    <cellStyle name="Comma 11 3 5 4 2 3" xfId="26640"/>
    <cellStyle name="Comma 11 3 5 4 3" xfId="26641"/>
    <cellStyle name="Comma 11 3 5 4 3 2" xfId="26642"/>
    <cellStyle name="Comma 11 3 5 4 4" xfId="26643"/>
    <cellStyle name="Comma 11 3 5 4 5" xfId="26644"/>
    <cellStyle name="Comma 11 3 5 5" xfId="26645"/>
    <cellStyle name="Comma 11 3 5 5 2" xfId="26646"/>
    <cellStyle name="Comma 11 3 5 5 3" xfId="26647"/>
    <cellStyle name="Comma 11 3 5 6" xfId="26648"/>
    <cellStyle name="Comma 11 3 5 6 2" xfId="26649"/>
    <cellStyle name="Comma 11 3 5 6 3" xfId="26650"/>
    <cellStyle name="Comma 11 3 5 7" xfId="26651"/>
    <cellStyle name="Comma 11 3 5 7 2" xfId="26652"/>
    <cellStyle name="Comma 11 3 5 8" xfId="26653"/>
    <cellStyle name="Comma 11 3 5 9" xfId="26654"/>
    <cellStyle name="Comma 11 3 6" xfId="26655"/>
    <cellStyle name="Comma 11 3 6 2" xfId="26656"/>
    <cellStyle name="Comma 11 3 6 2 2" xfId="26657"/>
    <cellStyle name="Comma 11 3 6 2 3" xfId="26658"/>
    <cellStyle name="Comma 11 3 6 3" xfId="26659"/>
    <cellStyle name="Comma 11 3 6 3 2" xfId="26660"/>
    <cellStyle name="Comma 11 3 6 3 3" xfId="26661"/>
    <cellStyle name="Comma 11 3 6 4" xfId="26662"/>
    <cellStyle name="Comma 11 3 6 4 2" xfId="26663"/>
    <cellStyle name="Comma 11 3 6 5" xfId="26664"/>
    <cellStyle name="Comma 11 3 6 6" xfId="26665"/>
    <cellStyle name="Comma 11 3 7" xfId="26666"/>
    <cellStyle name="Comma 11 3 7 2" xfId="26667"/>
    <cellStyle name="Comma 11 3 7 2 2" xfId="26668"/>
    <cellStyle name="Comma 11 3 7 2 3" xfId="26669"/>
    <cellStyle name="Comma 11 3 7 3" xfId="26670"/>
    <cellStyle name="Comma 11 3 7 3 2" xfId="26671"/>
    <cellStyle name="Comma 11 3 7 3 3" xfId="26672"/>
    <cellStyle name="Comma 11 3 7 4" xfId="26673"/>
    <cellStyle name="Comma 11 3 7 4 2" xfId="26674"/>
    <cellStyle name="Comma 11 3 7 5" xfId="26675"/>
    <cellStyle name="Comma 11 3 7 6" xfId="26676"/>
    <cellStyle name="Comma 11 3 8" xfId="26677"/>
    <cellStyle name="Comma 11 3 8 2" xfId="26678"/>
    <cellStyle name="Comma 11 3 8 2 2" xfId="26679"/>
    <cellStyle name="Comma 11 3 8 2 3" xfId="26680"/>
    <cellStyle name="Comma 11 3 8 3" xfId="26681"/>
    <cellStyle name="Comma 11 3 8 3 2" xfId="26682"/>
    <cellStyle name="Comma 11 3 8 4" xfId="26683"/>
    <cellStyle name="Comma 11 3 8 5" xfId="26684"/>
    <cellStyle name="Comma 11 3 9" xfId="26685"/>
    <cellStyle name="Comma 11 3 9 2" xfId="26686"/>
    <cellStyle name="Comma 11 3 9 3" xfId="26687"/>
    <cellStyle name="Comma 11 4" xfId="26688"/>
    <cellStyle name="Comma 11 4 10" xfId="26689"/>
    <cellStyle name="Comma 11 4 10 2" xfId="26690"/>
    <cellStyle name="Comma 11 4 11" xfId="26691"/>
    <cellStyle name="Comma 11 4 12" xfId="26692"/>
    <cellStyle name="Comma 11 4 13" xfId="26693"/>
    <cellStyle name="Comma 11 4 2" xfId="26694"/>
    <cellStyle name="Comma 11 4 2 10" xfId="26695"/>
    <cellStyle name="Comma 11 4 2 11" xfId="26696"/>
    <cellStyle name="Comma 11 4 2 2" xfId="26697"/>
    <cellStyle name="Comma 11 4 2 2 2" xfId="26698"/>
    <cellStyle name="Comma 11 4 2 2 2 2" xfId="26699"/>
    <cellStyle name="Comma 11 4 2 2 2 2 2" xfId="26700"/>
    <cellStyle name="Comma 11 4 2 2 2 2 3" xfId="26701"/>
    <cellStyle name="Comma 11 4 2 2 2 3" xfId="26702"/>
    <cellStyle name="Comma 11 4 2 2 2 3 2" xfId="26703"/>
    <cellStyle name="Comma 11 4 2 2 2 3 3" xfId="26704"/>
    <cellStyle name="Comma 11 4 2 2 2 4" xfId="26705"/>
    <cellStyle name="Comma 11 4 2 2 2 4 2" xfId="26706"/>
    <cellStyle name="Comma 11 4 2 2 2 5" xfId="26707"/>
    <cellStyle name="Comma 11 4 2 2 2 6" xfId="26708"/>
    <cellStyle name="Comma 11 4 2 2 3" xfId="26709"/>
    <cellStyle name="Comma 11 4 2 2 3 2" xfId="26710"/>
    <cellStyle name="Comma 11 4 2 2 3 2 2" xfId="26711"/>
    <cellStyle name="Comma 11 4 2 2 3 2 3" xfId="26712"/>
    <cellStyle name="Comma 11 4 2 2 3 3" xfId="26713"/>
    <cellStyle name="Comma 11 4 2 2 3 3 2" xfId="26714"/>
    <cellStyle name="Comma 11 4 2 2 3 3 3" xfId="26715"/>
    <cellStyle name="Comma 11 4 2 2 3 4" xfId="26716"/>
    <cellStyle name="Comma 11 4 2 2 3 4 2" xfId="26717"/>
    <cellStyle name="Comma 11 4 2 2 3 5" xfId="26718"/>
    <cellStyle name="Comma 11 4 2 2 3 6" xfId="26719"/>
    <cellStyle name="Comma 11 4 2 2 4" xfId="26720"/>
    <cellStyle name="Comma 11 4 2 2 4 2" xfId="26721"/>
    <cellStyle name="Comma 11 4 2 2 4 2 2" xfId="26722"/>
    <cellStyle name="Comma 11 4 2 2 4 2 3" xfId="26723"/>
    <cellStyle name="Comma 11 4 2 2 4 3" xfId="26724"/>
    <cellStyle name="Comma 11 4 2 2 4 3 2" xfId="26725"/>
    <cellStyle name="Comma 11 4 2 2 4 4" xfId="26726"/>
    <cellStyle name="Comma 11 4 2 2 4 5" xfId="26727"/>
    <cellStyle name="Comma 11 4 2 2 5" xfId="26728"/>
    <cellStyle name="Comma 11 4 2 2 5 2" xfId="26729"/>
    <cellStyle name="Comma 11 4 2 2 5 3" xfId="26730"/>
    <cellStyle name="Comma 11 4 2 2 6" xfId="26731"/>
    <cellStyle name="Comma 11 4 2 2 6 2" xfId="26732"/>
    <cellStyle name="Comma 11 4 2 2 6 3" xfId="26733"/>
    <cellStyle name="Comma 11 4 2 2 7" xfId="26734"/>
    <cellStyle name="Comma 11 4 2 2 7 2" xfId="26735"/>
    <cellStyle name="Comma 11 4 2 2 8" xfId="26736"/>
    <cellStyle name="Comma 11 4 2 2 9" xfId="26737"/>
    <cellStyle name="Comma 11 4 2 3" xfId="26738"/>
    <cellStyle name="Comma 11 4 2 3 2" xfId="26739"/>
    <cellStyle name="Comma 11 4 2 3 2 2" xfId="26740"/>
    <cellStyle name="Comma 11 4 2 3 2 3" xfId="26741"/>
    <cellStyle name="Comma 11 4 2 3 3" xfId="26742"/>
    <cellStyle name="Comma 11 4 2 3 3 2" xfId="26743"/>
    <cellStyle name="Comma 11 4 2 3 3 3" xfId="26744"/>
    <cellStyle name="Comma 11 4 2 3 4" xfId="26745"/>
    <cellStyle name="Comma 11 4 2 3 4 2" xfId="26746"/>
    <cellStyle name="Comma 11 4 2 3 5" xfId="26747"/>
    <cellStyle name="Comma 11 4 2 3 6" xfId="26748"/>
    <cellStyle name="Comma 11 4 2 4" xfId="26749"/>
    <cellStyle name="Comma 11 4 2 4 2" xfId="26750"/>
    <cellStyle name="Comma 11 4 2 4 2 2" xfId="26751"/>
    <cellStyle name="Comma 11 4 2 4 2 3" xfId="26752"/>
    <cellStyle name="Comma 11 4 2 4 3" xfId="26753"/>
    <cellStyle name="Comma 11 4 2 4 3 2" xfId="26754"/>
    <cellStyle name="Comma 11 4 2 4 3 3" xfId="26755"/>
    <cellStyle name="Comma 11 4 2 4 4" xfId="26756"/>
    <cellStyle name="Comma 11 4 2 4 4 2" xfId="26757"/>
    <cellStyle name="Comma 11 4 2 4 5" xfId="26758"/>
    <cellStyle name="Comma 11 4 2 4 6" xfId="26759"/>
    <cellStyle name="Comma 11 4 2 5" xfId="26760"/>
    <cellStyle name="Comma 11 4 2 5 2" xfId="26761"/>
    <cellStyle name="Comma 11 4 2 5 2 2" xfId="26762"/>
    <cellStyle name="Comma 11 4 2 5 2 3" xfId="26763"/>
    <cellStyle name="Comma 11 4 2 5 3" xfId="26764"/>
    <cellStyle name="Comma 11 4 2 5 3 2" xfId="26765"/>
    <cellStyle name="Comma 11 4 2 5 4" xfId="26766"/>
    <cellStyle name="Comma 11 4 2 5 5" xfId="26767"/>
    <cellStyle name="Comma 11 4 2 6" xfId="26768"/>
    <cellStyle name="Comma 11 4 2 6 2" xfId="26769"/>
    <cellStyle name="Comma 11 4 2 6 3" xfId="26770"/>
    <cellStyle name="Comma 11 4 2 7" xfId="26771"/>
    <cellStyle name="Comma 11 4 2 7 2" xfId="26772"/>
    <cellStyle name="Comma 11 4 2 7 3" xfId="26773"/>
    <cellStyle name="Comma 11 4 2 8" xfId="26774"/>
    <cellStyle name="Comma 11 4 2 8 2" xfId="26775"/>
    <cellStyle name="Comma 11 4 2 9" xfId="26776"/>
    <cellStyle name="Comma 11 4 3" xfId="26777"/>
    <cellStyle name="Comma 11 4 3 2" xfId="26778"/>
    <cellStyle name="Comma 11 4 3 2 2" xfId="26779"/>
    <cellStyle name="Comma 11 4 3 2 2 2" xfId="26780"/>
    <cellStyle name="Comma 11 4 3 2 2 3" xfId="26781"/>
    <cellStyle name="Comma 11 4 3 2 3" xfId="26782"/>
    <cellStyle name="Comma 11 4 3 2 3 2" xfId="26783"/>
    <cellStyle name="Comma 11 4 3 2 3 3" xfId="26784"/>
    <cellStyle name="Comma 11 4 3 2 4" xfId="26785"/>
    <cellStyle name="Comma 11 4 3 2 4 2" xfId="26786"/>
    <cellStyle name="Comma 11 4 3 2 5" xfId="26787"/>
    <cellStyle name="Comma 11 4 3 2 6" xfId="26788"/>
    <cellStyle name="Comma 11 4 3 3" xfId="26789"/>
    <cellStyle name="Comma 11 4 3 3 2" xfId="26790"/>
    <cellStyle name="Comma 11 4 3 3 2 2" xfId="26791"/>
    <cellStyle name="Comma 11 4 3 3 2 3" xfId="26792"/>
    <cellStyle name="Comma 11 4 3 3 3" xfId="26793"/>
    <cellStyle name="Comma 11 4 3 3 3 2" xfId="26794"/>
    <cellStyle name="Comma 11 4 3 3 3 3" xfId="26795"/>
    <cellStyle name="Comma 11 4 3 3 4" xfId="26796"/>
    <cellStyle name="Comma 11 4 3 3 4 2" xfId="26797"/>
    <cellStyle name="Comma 11 4 3 3 5" xfId="26798"/>
    <cellStyle name="Comma 11 4 3 3 6" xfId="26799"/>
    <cellStyle name="Comma 11 4 3 4" xfId="26800"/>
    <cellStyle name="Comma 11 4 3 4 2" xfId="26801"/>
    <cellStyle name="Comma 11 4 3 4 2 2" xfId="26802"/>
    <cellStyle name="Comma 11 4 3 4 2 3" xfId="26803"/>
    <cellStyle name="Comma 11 4 3 4 3" xfId="26804"/>
    <cellStyle name="Comma 11 4 3 4 3 2" xfId="26805"/>
    <cellStyle name="Comma 11 4 3 4 4" xfId="26806"/>
    <cellStyle name="Comma 11 4 3 4 5" xfId="26807"/>
    <cellStyle name="Comma 11 4 3 5" xfId="26808"/>
    <cellStyle name="Comma 11 4 3 5 2" xfId="26809"/>
    <cellStyle name="Comma 11 4 3 5 3" xfId="26810"/>
    <cellStyle name="Comma 11 4 3 6" xfId="26811"/>
    <cellStyle name="Comma 11 4 3 6 2" xfId="26812"/>
    <cellStyle name="Comma 11 4 3 6 3" xfId="26813"/>
    <cellStyle name="Comma 11 4 3 7" xfId="26814"/>
    <cellStyle name="Comma 11 4 3 7 2" xfId="26815"/>
    <cellStyle name="Comma 11 4 3 8" xfId="26816"/>
    <cellStyle name="Comma 11 4 3 9" xfId="26817"/>
    <cellStyle name="Comma 11 4 4" xfId="26818"/>
    <cellStyle name="Comma 11 4 4 2" xfId="26819"/>
    <cellStyle name="Comma 11 4 4 2 2" xfId="26820"/>
    <cellStyle name="Comma 11 4 4 2 2 2" xfId="26821"/>
    <cellStyle name="Comma 11 4 4 2 2 3" xfId="26822"/>
    <cellStyle name="Comma 11 4 4 2 3" xfId="26823"/>
    <cellStyle name="Comma 11 4 4 2 3 2" xfId="26824"/>
    <cellStyle name="Comma 11 4 4 2 3 3" xfId="26825"/>
    <cellStyle name="Comma 11 4 4 2 4" xfId="26826"/>
    <cellStyle name="Comma 11 4 4 2 4 2" xfId="26827"/>
    <cellStyle name="Comma 11 4 4 2 5" xfId="26828"/>
    <cellStyle name="Comma 11 4 4 2 6" xfId="26829"/>
    <cellStyle name="Comma 11 4 4 3" xfId="26830"/>
    <cellStyle name="Comma 11 4 4 3 2" xfId="26831"/>
    <cellStyle name="Comma 11 4 4 3 2 2" xfId="26832"/>
    <cellStyle name="Comma 11 4 4 3 2 3" xfId="26833"/>
    <cellStyle name="Comma 11 4 4 3 3" xfId="26834"/>
    <cellStyle name="Comma 11 4 4 3 3 2" xfId="26835"/>
    <cellStyle name="Comma 11 4 4 3 3 3" xfId="26836"/>
    <cellStyle name="Comma 11 4 4 3 4" xfId="26837"/>
    <cellStyle name="Comma 11 4 4 3 4 2" xfId="26838"/>
    <cellStyle name="Comma 11 4 4 3 5" xfId="26839"/>
    <cellStyle name="Comma 11 4 4 3 6" xfId="26840"/>
    <cellStyle name="Comma 11 4 4 4" xfId="26841"/>
    <cellStyle name="Comma 11 4 4 4 2" xfId="26842"/>
    <cellStyle name="Comma 11 4 4 4 2 2" xfId="26843"/>
    <cellStyle name="Comma 11 4 4 4 2 3" xfId="26844"/>
    <cellStyle name="Comma 11 4 4 4 3" xfId="26845"/>
    <cellStyle name="Comma 11 4 4 4 3 2" xfId="26846"/>
    <cellStyle name="Comma 11 4 4 4 4" xfId="26847"/>
    <cellStyle name="Comma 11 4 4 4 5" xfId="26848"/>
    <cellStyle name="Comma 11 4 4 5" xfId="26849"/>
    <cellStyle name="Comma 11 4 4 5 2" xfId="26850"/>
    <cellStyle name="Comma 11 4 4 5 3" xfId="26851"/>
    <cellStyle name="Comma 11 4 4 6" xfId="26852"/>
    <cellStyle name="Comma 11 4 4 6 2" xfId="26853"/>
    <cellStyle name="Comma 11 4 4 6 3" xfId="26854"/>
    <cellStyle name="Comma 11 4 4 7" xfId="26855"/>
    <cellStyle name="Comma 11 4 4 7 2" xfId="26856"/>
    <cellStyle name="Comma 11 4 4 8" xfId="26857"/>
    <cellStyle name="Comma 11 4 4 9" xfId="26858"/>
    <cellStyle name="Comma 11 4 5" xfId="26859"/>
    <cellStyle name="Comma 11 4 5 2" xfId="26860"/>
    <cellStyle name="Comma 11 4 5 2 2" xfId="26861"/>
    <cellStyle name="Comma 11 4 5 2 3" xfId="26862"/>
    <cellStyle name="Comma 11 4 5 3" xfId="26863"/>
    <cellStyle name="Comma 11 4 5 3 2" xfId="26864"/>
    <cellStyle name="Comma 11 4 5 3 3" xfId="26865"/>
    <cellStyle name="Comma 11 4 5 4" xfId="26866"/>
    <cellStyle name="Comma 11 4 5 4 2" xfId="26867"/>
    <cellStyle name="Comma 11 4 5 5" xfId="26868"/>
    <cellStyle name="Comma 11 4 5 6" xfId="26869"/>
    <cellStyle name="Comma 11 4 6" xfId="26870"/>
    <cellStyle name="Comma 11 4 6 2" xfId="26871"/>
    <cellStyle name="Comma 11 4 6 2 2" xfId="26872"/>
    <cellStyle name="Comma 11 4 6 2 3" xfId="26873"/>
    <cellStyle name="Comma 11 4 6 3" xfId="26874"/>
    <cellStyle name="Comma 11 4 6 3 2" xfId="26875"/>
    <cellStyle name="Comma 11 4 6 3 3" xfId="26876"/>
    <cellStyle name="Comma 11 4 6 4" xfId="26877"/>
    <cellStyle name="Comma 11 4 6 4 2" xfId="26878"/>
    <cellStyle name="Comma 11 4 6 5" xfId="26879"/>
    <cellStyle name="Comma 11 4 6 6" xfId="26880"/>
    <cellStyle name="Comma 11 4 7" xfId="26881"/>
    <cellStyle name="Comma 11 4 7 2" xfId="26882"/>
    <cellStyle name="Comma 11 4 7 2 2" xfId="26883"/>
    <cellStyle name="Comma 11 4 7 2 3" xfId="26884"/>
    <cellStyle name="Comma 11 4 7 3" xfId="26885"/>
    <cellStyle name="Comma 11 4 7 3 2" xfId="26886"/>
    <cellStyle name="Comma 11 4 7 4" xfId="26887"/>
    <cellStyle name="Comma 11 4 7 5" xfId="26888"/>
    <cellStyle name="Comma 11 4 8" xfId="26889"/>
    <cellStyle name="Comma 11 4 8 2" xfId="26890"/>
    <cellStyle name="Comma 11 4 8 3" xfId="26891"/>
    <cellStyle name="Comma 11 4 9" xfId="26892"/>
    <cellStyle name="Comma 11 4 9 2" xfId="26893"/>
    <cellStyle name="Comma 11 4 9 3" xfId="26894"/>
    <cellStyle name="Comma 11 5" xfId="26895"/>
    <cellStyle name="Comma 11 5 10" xfId="26896"/>
    <cellStyle name="Comma 11 5 11" xfId="26897"/>
    <cellStyle name="Comma 11 5 2" xfId="26898"/>
    <cellStyle name="Comma 11 5 2 10" xfId="26899"/>
    <cellStyle name="Comma 11 5 2 2" xfId="26900"/>
    <cellStyle name="Comma 11 5 2 2 2" xfId="26901"/>
    <cellStyle name="Comma 11 5 2 2 2 2" xfId="26902"/>
    <cellStyle name="Comma 11 5 2 2 2 3" xfId="26903"/>
    <cellStyle name="Comma 11 5 2 2 3" xfId="26904"/>
    <cellStyle name="Comma 11 5 2 2 3 2" xfId="26905"/>
    <cellStyle name="Comma 11 5 2 2 3 3" xfId="26906"/>
    <cellStyle name="Comma 11 5 2 2 4" xfId="26907"/>
    <cellStyle name="Comma 11 5 2 2 4 2" xfId="26908"/>
    <cellStyle name="Comma 11 5 2 2 5" xfId="26909"/>
    <cellStyle name="Comma 11 5 2 2 6" xfId="26910"/>
    <cellStyle name="Comma 11 5 2 3" xfId="26911"/>
    <cellStyle name="Comma 11 5 2 3 2" xfId="26912"/>
    <cellStyle name="Comma 11 5 2 3 2 2" xfId="26913"/>
    <cellStyle name="Comma 11 5 2 3 2 3" xfId="26914"/>
    <cellStyle name="Comma 11 5 2 3 3" xfId="26915"/>
    <cellStyle name="Comma 11 5 2 3 3 2" xfId="26916"/>
    <cellStyle name="Comma 11 5 2 3 3 3" xfId="26917"/>
    <cellStyle name="Comma 11 5 2 3 4" xfId="26918"/>
    <cellStyle name="Comma 11 5 2 3 4 2" xfId="26919"/>
    <cellStyle name="Comma 11 5 2 3 5" xfId="26920"/>
    <cellStyle name="Comma 11 5 2 3 6" xfId="26921"/>
    <cellStyle name="Comma 11 5 2 4" xfId="26922"/>
    <cellStyle name="Comma 11 5 2 4 2" xfId="26923"/>
    <cellStyle name="Comma 11 5 2 4 2 2" xfId="26924"/>
    <cellStyle name="Comma 11 5 2 4 2 3" xfId="26925"/>
    <cellStyle name="Comma 11 5 2 4 3" xfId="26926"/>
    <cellStyle name="Comma 11 5 2 4 3 2" xfId="26927"/>
    <cellStyle name="Comma 11 5 2 4 4" xfId="26928"/>
    <cellStyle name="Comma 11 5 2 4 5" xfId="26929"/>
    <cellStyle name="Comma 11 5 2 5" xfId="26930"/>
    <cellStyle name="Comma 11 5 2 5 2" xfId="26931"/>
    <cellStyle name="Comma 11 5 2 5 3" xfId="26932"/>
    <cellStyle name="Comma 11 5 2 6" xfId="26933"/>
    <cellStyle name="Comma 11 5 2 6 2" xfId="26934"/>
    <cellStyle name="Comma 11 5 2 6 3" xfId="26935"/>
    <cellStyle name="Comma 11 5 2 7" xfId="26936"/>
    <cellStyle name="Comma 11 5 2 7 2" xfId="26937"/>
    <cellStyle name="Comma 11 5 2 8" xfId="26938"/>
    <cellStyle name="Comma 11 5 2 9" xfId="26939"/>
    <cellStyle name="Comma 11 5 3" xfId="26940"/>
    <cellStyle name="Comma 11 5 3 2" xfId="26941"/>
    <cellStyle name="Comma 11 5 3 2 2" xfId="26942"/>
    <cellStyle name="Comma 11 5 3 2 3" xfId="26943"/>
    <cellStyle name="Comma 11 5 3 3" xfId="26944"/>
    <cellStyle name="Comma 11 5 3 3 2" xfId="26945"/>
    <cellStyle name="Comma 11 5 3 3 3" xfId="26946"/>
    <cellStyle name="Comma 11 5 3 4" xfId="26947"/>
    <cellStyle name="Comma 11 5 3 4 2" xfId="26948"/>
    <cellStyle name="Comma 11 5 3 5" xfId="26949"/>
    <cellStyle name="Comma 11 5 3 6" xfId="26950"/>
    <cellStyle name="Comma 11 5 4" xfId="26951"/>
    <cellStyle name="Comma 11 5 4 2" xfId="26952"/>
    <cellStyle name="Comma 11 5 4 2 2" xfId="26953"/>
    <cellStyle name="Comma 11 5 4 2 3" xfId="26954"/>
    <cellStyle name="Comma 11 5 4 3" xfId="26955"/>
    <cellStyle name="Comma 11 5 4 3 2" xfId="26956"/>
    <cellStyle name="Comma 11 5 4 3 3" xfId="26957"/>
    <cellStyle name="Comma 11 5 4 4" xfId="26958"/>
    <cellStyle name="Comma 11 5 4 4 2" xfId="26959"/>
    <cellStyle name="Comma 11 5 4 5" xfId="26960"/>
    <cellStyle name="Comma 11 5 4 6" xfId="26961"/>
    <cellStyle name="Comma 11 5 5" xfId="26962"/>
    <cellStyle name="Comma 11 5 5 2" xfId="26963"/>
    <cellStyle name="Comma 11 5 5 2 2" xfId="26964"/>
    <cellStyle name="Comma 11 5 5 2 3" xfId="26965"/>
    <cellStyle name="Comma 11 5 5 3" xfId="26966"/>
    <cellStyle name="Comma 11 5 5 3 2" xfId="26967"/>
    <cellStyle name="Comma 11 5 5 4" xfId="26968"/>
    <cellStyle name="Comma 11 5 5 5" xfId="26969"/>
    <cellStyle name="Comma 11 5 6" xfId="26970"/>
    <cellStyle name="Comma 11 5 6 2" xfId="26971"/>
    <cellStyle name="Comma 11 5 6 3" xfId="26972"/>
    <cellStyle name="Comma 11 5 7" xfId="26973"/>
    <cellStyle name="Comma 11 5 7 2" xfId="26974"/>
    <cellStyle name="Comma 11 5 7 3" xfId="26975"/>
    <cellStyle name="Comma 11 5 8" xfId="26976"/>
    <cellStyle name="Comma 11 5 8 2" xfId="26977"/>
    <cellStyle name="Comma 11 5 9" xfId="26978"/>
    <cellStyle name="Comma 11 6" xfId="26979"/>
    <cellStyle name="Comma 11 6 10" xfId="26980"/>
    <cellStyle name="Comma 11 6 2" xfId="26981"/>
    <cellStyle name="Comma 11 6 2 2" xfId="26982"/>
    <cellStyle name="Comma 11 6 2 2 2" xfId="26983"/>
    <cellStyle name="Comma 11 6 2 2 3" xfId="26984"/>
    <cellStyle name="Comma 11 6 2 3" xfId="26985"/>
    <cellStyle name="Comma 11 6 2 3 2" xfId="26986"/>
    <cellStyle name="Comma 11 6 2 3 3" xfId="26987"/>
    <cellStyle name="Comma 11 6 2 4" xfId="26988"/>
    <cellStyle name="Comma 11 6 2 4 2" xfId="26989"/>
    <cellStyle name="Comma 11 6 2 5" xfId="26990"/>
    <cellStyle name="Comma 11 6 2 6" xfId="26991"/>
    <cellStyle name="Comma 11 6 3" xfId="26992"/>
    <cellStyle name="Comma 11 6 3 2" xfId="26993"/>
    <cellStyle name="Comma 11 6 3 2 2" xfId="26994"/>
    <cellStyle name="Comma 11 6 3 2 3" xfId="26995"/>
    <cellStyle name="Comma 11 6 3 3" xfId="26996"/>
    <cellStyle name="Comma 11 6 3 3 2" xfId="26997"/>
    <cellStyle name="Comma 11 6 3 3 3" xfId="26998"/>
    <cellStyle name="Comma 11 6 3 4" xfId="26999"/>
    <cellStyle name="Comma 11 6 3 4 2" xfId="27000"/>
    <cellStyle name="Comma 11 6 3 5" xfId="27001"/>
    <cellStyle name="Comma 11 6 3 6" xfId="27002"/>
    <cellStyle name="Comma 11 6 4" xfId="27003"/>
    <cellStyle name="Comma 11 6 4 2" xfId="27004"/>
    <cellStyle name="Comma 11 6 4 2 2" xfId="27005"/>
    <cellStyle name="Comma 11 6 4 2 3" xfId="27006"/>
    <cellStyle name="Comma 11 6 4 3" xfId="27007"/>
    <cellStyle name="Comma 11 6 4 3 2" xfId="27008"/>
    <cellStyle name="Comma 11 6 4 4" xfId="27009"/>
    <cellStyle name="Comma 11 6 4 5" xfId="27010"/>
    <cellStyle name="Comma 11 6 5" xfId="27011"/>
    <cellStyle name="Comma 11 6 5 2" xfId="27012"/>
    <cellStyle name="Comma 11 6 5 3" xfId="27013"/>
    <cellStyle name="Comma 11 6 6" xfId="27014"/>
    <cellStyle name="Comma 11 6 6 2" xfId="27015"/>
    <cellStyle name="Comma 11 6 6 3" xfId="27016"/>
    <cellStyle name="Comma 11 6 7" xfId="27017"/>
    <cellStyle name="Comma 11 6 7 2" xfId="27018"/>
    <cellStyle name="Comma 11 6 8" xfId="27019"/>
    <cellStyle name="Comma 11 6 9" xfId="27020"/>
    <cellStyle name="Comma 11 7" xfId="27021"/>
    <cellStyle name="Comma 11 7 2" xfId="27022"/>
    <cellStyle name="Comma 11 7 2 2" xfId="27023"/>
    <cellStyle name="Comma 11 7 2 2 2" xfId="27024"/>
    <cellStyle name="Comma 11 7 2 2 3" xfId="27025"/>
    <cellStyle name="Comma 11 7 2 3" xfId="27026"/>
    <cellStyle name="Comma 11 7 2 3 2" xfId="27027"/>
    <cellStyle name="Comma 11 7 2 3 3" xfId="27028"/>
    <cellStyle name="Comma 11 7 2 4" xfId="27029"/>
    <cellStyle name="Comma 11 7 2 4 2" xfId="27030"/>
    <cellStyle name="Comma 11 7 2 5" xfId="27031"/>
    <cellStyle name="Comma 11 7 2 6" xfId="27032"/>
    <cellStyle name="Comma 11 7 3" xfId="27033"/>
    <cellStyle name="Comma 11 7 3 2" xfId="27034"/>
    <cellStyle name="Comma 11 7 3 2 2" xfId="27035"/>
    <cellStyle name="Comma 11 7 3 2 3" xfId="27036"/>
    <cellStyle name="Comma 11 7 3 3" xfId="27037"/>
    <cellStyle name="Comma 11 7 3 3 2" xfId="27038"/>
    <cellStyle name="Comma 11 7 3 3 3" xfId="27039"/>
    <cellStyle name="Comma 11 7 3 4" xfId="27040"/>
    <cellStyle name="Comma 11 7 3 4 2" xfId="27041"/>
    <cellStyle name="Comma 11 7 3 5" xfId="27042"/>
    <cellStyle name="Comma 11 7 3 6" xfId="27043"/>
    <cellStyle name="Comma 11 7 4" xfId="27044"/>
    <cellStyle name="Comma 11 7 4 2" xfId="27045"/>
    <cellStyle name="Comma 11 7 4 2 2" xfId="27046"/>
    <cellStyle name="Comma 11 7 4 2 3" xfId="27047"/>
    <cellStyle name="Comma 11 7 4 3" xfId="27048"/>
    <cellStyle name="Comma 11 7 4 3 2" xfId="27049"/>
    <cellStyle name="Comma 11 7 4 4" xfId="27050"/>
    <cellStyle name="Comma 11 7 4 5" xfId="27051"/>
    <cellStyle name="Comma 11 7 5" xfId="27052"/>
    <cellStyle name="Comma 11 7 5 2" xfId="27053"/>
    <cellStyle name="Comma 11 7 5 3" xfId="27054"/>
    <cellStyle name="Comma 11 7 6" xfId="27055"/>
    <cellStyle name="Comma 11 7 6 2" xfId="27056"/>
    <cellStyle name="Comma 11 7 6 3" xfId="27057"/>
    <cellStyle name="Comma 11 7 7" xfId="27058"/>
    <cellStyle name="Comma 11 7 7 2" xfId="27059"/>
    <cellStyle name="Comma 11 7 8" xfId="27060"/>
    <cellStyle name="Comma 11 7 9" xfId="27061"/>
    <cellStyle name="Comma 11 8" xfId="27062"/>
    <cellStyle name="Comma 11 8 2" xfId="27063"/>
    <cellStyle name="Comma 11 8 2 2" xfId="27064"/>
    <cellStyle name="Comma 11 8 2 3" xfId="27065"/>
    <cellStyle name="Comma 11 8 3" xfId="27066"/>
    <cellStyle name="Comma 11 8 3 2" xfId="27067"/>
    <cellStyle name="Comma 11 8 3 3" xfId="27068"/>
    <cellStyle name="Comma 11 8 4" xfId="27069"/>
    <cellStyle name="Comma 11 8 4 2" xfId="27070"/>
    <cellStyle name="Comma 11 8 5" xfId="27071"/>
    <cellStyle name="Comma 11 8 6" xfId="27072"/>
    <cellStyle name="Comma 11 9" xfId="27073"/>
    <cellStyle name="Comma 11 9 2" xfId="27074"/>
    <cellStyle name="Comma 11 9 2 2" xfId="27075"/>
    <cellStyle name="Comma 11 9 2 3" xfId="27076"/>
    <cellStyle name="Comma 11 9 3" xfId="27077"/>
    <cellStyle name="Comma 11 9 3 2" xfId="27078"/>
    <cellStyle name="Comma 11 9 3 3" xfId="27079"/>
    <cellStyle name="Comma 11 9 4" xfId="27080"/>
    <cellStyle name="Comma 11 9 4 2" xfId="27081"/>
    <cellStyle name="Comma 11 9 5" xfId="27082"/>
    <cellStyle name="Comma 11 9 6" xfId="27083"/>
    <cellStyle name="Comma 110" xfId="27084"/>
    <cellStyle name="Comma 111" xfId="27085"/>
    <cellStyle name="Comma 112" xfId="27086"/>
    <cellStyle name="Comma 113" xfId="27087"/>
    <cellStyle name="Comma 114" xfId="27088"/>
    <cellStyle name="Comma 115" xfId="27089"/>
    <cellStyle name="Comma 116" xfId="27090"/>
    <cellStyle name="Comma 12" xfId="27091"/>
    <cellStyle name="Comma 12 10" xfId="27092"/>
    <cellStyle name="Comma 12 10 2" xfId="27093"/>
    <cellStyle name="Comma 12 10 2 2" xfId="27094"/>
    <cellStyle name="Comma 12 10 2 3" xfId="27095"/>
    <cellStyle name="Comma 12 10 3" xfId="27096"/>
    <cellStyle name="Comma 12 10 3 2" xfId="27097"/>
    <cellStyle name="Comma 12 10 4" xfId="27098"/>
    <cellStyle name="Comma 12 10 5" xfId="27099"/>
    <cellStyle name="Comma 12 11" xfId="27100"/>
    <cellStyle name="Comma 12 11 2" xfId="27101"/>
    <cellStyle name="Comma 12 11 3" xfId="27102"/>
    <cellStyle name="Comma 12 12" xfId="27103"/>
    <cellStyle name="Comma 12 12 2" xfId="27104"/>
    <cellStyle name="Comma 12 12 3" xfId="27105"/>
    <cellStyle name="Comma 12 13" xfId="27106"/>
    <cellStyle name="Comma 12 13 2" xfId="27107"/>
    <cellStyle name="Comma 12 14" xfId="27108"/>
    <cellStyle name="Comma 12 15" xfId="27109"/>
    <cellStyle name="Comma 12 16" xfId="27110"/>
    <cellStyle name="Comma 12 2" xfId="27111"/>
    <cellStyle name="Comma 12 2 10" xfId="27112"/>
    <cellStyle name="Comma 12 2 10 2" xfId="27113"/>
    <cellStyle name="Comma 12 2 10 3" xfId="27114"/>
    <cellStyle name="Comma 12 2 11" xfId="27115"/>
    <cellStyle name="Comma 12 2 11 2" xfId="27116"/>
    <cellStyle name="Comma 12 2 11 3" xfId="27117"/>
    <cellStyle name="Comma 12 2 12" xfId="27118"/>
    <cellStyle name="Comma 12 2 12 2" xfId="27119"/>
    <cellStyle name="Comma 12 2 13" xfId="27120"/>
    <cellStyle name="Comma 12 2 14" xfId="27121"/>
    <cellStyle name="Comma 12 2 15" xfId="27122"/>
    <cellStyle name="Comma 12 2 2" xfId="27123"/>
    <cellStyle name="Comma 12 2 2 10" xfId="27124"/>
    <cellStyle name="Comma 12 2 2 10 2" xfId="27125"/>
    <cellStyle name="Comma 12 2 2 10 3" xfId="27126"/>
    <cellStyle name="Comma 12 2 2 11" xfId="27127"/>
    <cellStyle name="Comma 12 2 2 11 2" xfId="27128"/>
    <cellStyle name="Comma 12 2 2 12" xfId="27129"/>
    <cellStyle name="Comma 12 2 2 13" xfId="27130"/>
    <cellStyle name="Comma 12 2 2 2" xfId="27131"/>
    <cellStyle name="Comma 12 2 2 2 10" xfId="27132"/>
    <cellStyle name="Comma 12 2 2 2 10 2" xfId="27133"/>
    <cellStyle name="Comma 12 2 2 2 11" xfId="27134"/>
    <cellStyle name="Comma 12 2 2 2 12" xfId="27135"/>
    <cellStyle name="Comma 12 2 2 2 2" xfId="27136"/>
    <cellStyle name="Comma 12 2 2 2 2 10" xfId="27137"/>
    <cellStyle name="Comma 12 2 2 2 2 2" xfId="27138"/>
    <cellStyle name="Comma 12 2 2 2 2 2 2" xfId="27139"/>
    <cellStyle name="Comma 12 2 2 2 2 2 2 2" xfId="27140"/>
    <cellStyle name="Comma 12 2 2 2 2 2 2 2 2" xfId="27141"/>
    <cellStyle name="Comma 12 2 2 2 2 2 2 2 3" xfId="27142"/>
    <cellStyle name="Comma 12 2 2 2 2 2 2 3" xfId="27143"/>
    <cellStyle name="Comma 12 2 2 2 2 2 2 3 2" xfId="27144"/>
    <cellStyle name="Comma 12 2 2 2 2 2 2 3 3" xfId="27145"/>
    <cellStyle name="Comma 12 2 2 2 2 2 2 4" xfId="27146"/>
    <cellStyle name="Comma 12 2 2 2 2 2 2 4 2" xfId="27147"/>
    <cellStyle name="Comma 12 2 2 2 2 2 2 5" xfId="27148"/>
    <cellStyle name="Comma 12 2 2 2 2 2 2 6" xfId="27149"/>
    <cellStyle name="Comma 12 2 2 2 2 2 3" xfId="27150"/>
    <cellStyle name="Comma 12 2 2 2 2 2 3 2" xfId="27151"/>
    <cellStyle name="Comma 12 2 2 2 2 2 3 2 2" xfId="27152"/>
    <cellStyle name="Comma 12 2 2 2 2 2 3 2 3" xfId="27153"/>
    <cellStyle name="Comma 12 2 2 2 2 2 3 3" xfId="27154"/>
    <cellStyle name="Comma 12 2 2 2 2 2 3 3 2" xfId="27155"/>
    <cellStyle name="Comma 12 2 2 2 2 2 3 3 3" xfId="27156"/>
    <cellStyle name="Comma 12 2 2 2 2 2 3 4" xfId="27157"/>
    <cellStyle name="Comma 12 2 2 2 2 2 3 4 2" xfId="27158"/>
    <cellStyle name="Comma 12 2 2 2 2 2 3 5" xfId="27159"/>
    <cellStyle name="Comma 12 2 2 2 2 2 3 6" xfId="27160"/>
    <cellStyle name="Comma 12 2 2 2 2 2 4" xfId="27161"/>
    <cellStyle name="Comma 12 2 2 2 2 2 4 2" xfId="27162"/>
    <cellStyle name="Comma 12 2 2 2 2 2 4 2 2" xfId="27163"/>
    <cellStyle name="Comma 12 2 2 2 2 2 4 2 3" xfId="27164"/>
    <cellStyle name="Comma 12 2 2 2 2 2 4 3" xfId="27165"/>
    <cellStyle name="Comma 12 2 2 2 2 2 4 3 2" xfId="27166"/>
    <cellStyle name="Comma 12 2 2 2 2 2 4 4" xfId="27167"/>
    <cellStyle name="Comma 12 2 2 2 2 2 4 5" xfId="27168"/>
    <cellStyle name="Comma 12 2 2 2 2 2 5" xfId="27169"/>
    <cellStyle name="Comma 12 2 2 2 2 2 5 2" xfId="27170"/>
    <cellStyle name="Comma 12 2 2 2 2 2 5 3" xfId="27171"/>
    <cellStyle name="Comma 12 2 2 2 2 2 6" xfId="27172"/>
    <cellStyle name="Comma 12 2 2 2 2 2 6 2" xfId="27173"/>
    <cellStyle name="Comma 12 2 2 2 2 2 6 3" xfId="27174"/>
    <cellStyle name="Comma 12 2 2 2 2 2 7" xfId="27175"/>
    <cellStyle name="Comma 12 2 2 2 2 2 7 2" xfId="27176"/>
    <cellStyle name="Comma 12 2 2 2 2 2 8" xfId="27177"/>
    <cellStyle name="Comma 12 2 2 2 2 2 9" xfId="27178"/>
    <cellStyle name="Comma 12 2 2 2 2 3" xfId="27179"/>
    <cellStyle name="Comma 12 2 2 2 2 3 2" xfId="27180"/>
    <cellStyle name="Comma 12 2 2 2 2 3 2 2" xfId="27181"/>
    <cellStyle name="Comma 12 2 2 2 2 3 2 3" xfId="27182"/>
    <cellStyle name="Comma 12 2 2 2 2 3 3" xfId="27183"/>
    <cellStyle name="Comma 12 2 2 2 2 3 3 2" xfId="27184"/>
    <cellStyle name="Comma 12 2 2 2 2 3 3 3" xfId="27185"/>
    <cellStyle name="Comma 12 2 2 2 2 3 4" xfId="27186"/>
    <cellStyle name="Comma 12 2 2 2 2 3 4 2" xfId="27187"/>
    <cellStyle name="Comma 12 2 2 2 2 3 5" xfId="27188"/>
    <cellStyle name="Comma 12 2 2 2 2 3 6" xfId="27189"/>
    <cellStyle name="Comma 12 2 2 2 2 4" xfId="27190"/>
    <cellStyle name="Comma 12 2 2 2 2 4 2" xfId="27191"/>
    <cellStyle name="Comma 12 2 2 2 2 4 2 2" xfId="27192"/>
    <cellStyle name="Comma 12 2 2 2 2 4 2 3" xfId="27193"/>
    <cellStyle name="Comma 12 2 2 2 2 4 3" xfId="27194"/>
    <cellStyle name="Comma 12 2 2 2 2 4 3 2" xfId="27195"/>
    <cellStyle name="Comma 12 2 2 2 2 4 3 3" xfId="27196"/>
    <cellStyle name="Comma 12 2 2 2 2 4 4" xfId="27197"/>
    <cellStyle name="Comma 12 2 2 2 2 4 4 2" xfId="27198"/>
    <cellStyle name="Comma 12 2 2 2 2 4 5" xfId="27199"/>
    <cellStyle name="Comma 12 2 2 2 2 4 6" xfId="27200"/>
    <cellStyle name="Comma 12 2 2 2 2 5" xfId="27201"/>
    <cellStyle name="Comma 12 2 2 2 2 5 2" xfId="27202"/>
    <cellStyle name="Comma 12 2 2 2 2 5 2 2" xfId="27203"/>
    <cellStyle name="Comma 12 2 2 2 2 5 2 3" xfId="27204"/>
    <cellStyle name="Comma 12 2 2 2 2 5 3" xfId="27205"/>
    <cellStyle name="Comma 12 2 2 2 2 5 3 2" xfId="27206"/>
    <cellStyle name="Comma 12 2 2 2 2 5 4" xfId="27207"/>
    <cellStyle name="Comma 12 2 2 2 2 5 5" xfId="27208"/>
    <cellStyle name="Comma 12 2 2 2 2 6" xfId="27209"/>
    <cellStyle name="Comma 12 2 2 2 2 6 2" xfId="27210"/>
    <cellStyle name="Comma 12 2 2 2 2 6 3" xfId="27211"/>
    <cellStyle name="Comma 12 2 2 2 2 7" xfId="27212"/>
    <cellStyle name="Comma 12 2 2 2 2 7 2" xfId="27213"/>
    <cellStyle name="Comma 12 2 2 2 2 7 3" xfId="27214"/>
    <cellStyle name="Comma 12 2 2 2 2 8" xfId="27215"/>
    <cellStyle name="Comma 12 2 2 2 2 8 2" xfId="27216"/>
    <cellStyle name="Comma 12 2 2 2 2 9" xfId="27217"/>
    <cellStyle name="Comma 12 2 2 2 3" xfId="27218"/>
    <cellStyle name="Comma 12 2 2 2 3 2" xfId="27219"/>
    <cellStyle name="Comma 12 2 2 2 3 2 2" xfId="27220"/>
    <cellStyle name="Comma 12 2 2 2 3 2 2 2" xfId="27221"/>
    <cellStyle name="Comma 12 2 2 2 3 2 2 3" xfId="27222"/>
    <cellStyle name="Comma 12 2 2 2 3 2 3" xfId="27223"/>
    <cellStyle name="Comma 12 2 2 2 3 2 3 2" xfId="27224"/>
    <cellStyle name="Comma 12 2 2 2 3 2 3 3" xfId="27225"/>
    <cellStyle name="Comma 12 2 2 2 3 2 4" xfId="27226"/>
    <cellStyle name="Comma 12 2 2 2 3 2 4 2" xfId="27227"/>
    <cellStyle name="Comma 12 2 2 2 3 2 5" xfId="27228"/>
    <cellStyle name="Comma 12 2 2 2 3 2 6" xfId="27229"/>
    <cellStyle name="Comma 12 2 2 2 3 3" xfId="27230"/>
    <cellStyle name="Comma 12 2 2 2 3 3 2" xfId="27231"/>
    <cellStyle name="Comma 12 2 2 2 3 3 2 2" xfId="27232"/>
    <cellStyle name="Comma 12 2 2 2 3 3 2 3" xfId="27233"/>
    <cellStyle name="Comma 12 2 2 2 3 3 3" xfId="27234"/>
    <cellStyle name="Comma 12 2 2 2 3 3 3 2" xfId="27235"/>
    <cellStyle name="Comma 12 2 2 2 3 3 3 3" xfId="27236"/>
    <cellStyle name="Comma 12 2 2 2 3 3 4" xfId="27237"/>
    <cellStyle name="Comma 12 2 2 2 3 3 4 2" xfId="27238"/>
    <cellStyle name="Comma 12 2 2 2 3 3 5" xfId="27239"/>
    <cellStyle name="Comma 12 2 2 2 3 3 6" xfId="27240"/>
    <cellStyle name="Comma 12 2 2 2 3 4" xfId="27241"/>
    <cellStyle name="Comma 12 2 2 2 3 4 2" xfId="27242"/>
    <cellStyle name="Comma 12 2 2 2 3 4 2 2" xfId="27243"/>
    <cellStyle name="Comma 12 2 2 2 3 4 2 3" xfId="27244"/>
    <cellStyle name="Comma 12 2 2 2 3 4 3" xfId="27245"/>
    <cellStyle name="Comma 12 2 2 2 3 4 3 2" xfId="27246"/>
    <cellStyle name="Comma 12 2 2 2 3 4 4" xfId="27247"/>
    <cellStyle name="Comma 12 2 2 2 3 4 5" xfId="27248"/>
    <cellStyle name="Comma 12 2 2 2 3 5" xfId="27249"/>
    <cellStyle name="Comma 12 2 2 2 3 5 2" xfId="27250"/>
    <cellStyle name="Comma 12 2 2 2 3 5 3" xfId="27251"/>
    <cellStyle name="Comma 12 2 2 2 3 6" xfId="27252"/>
    <cellStyle name="Comma 12 2 2 2 3 6 2" xfId="27253"/>
    <cellStyle name="Comma 12 2 2 2 3 6 3" xfId="27254"/>
    <cellStyle name="Comma 12 2 2 2 3 7" xfId="27255"/>
    <cellStyle name="Comma 12 2 2 2 3 7 2" xfId="27256"/>
    <cellStyle name="Comma 12 2 2 2 3 8" xfId="27257"/>
    <cellStyle name="Comma 12 2 2 2 3 9" xfId="27258"/>
    <cellStyle name="Comma 12 2 2 2 4" xfId="27259"/>
    <cellStyle name="Comma 12 2 2 2 4 2" xfId="27260"/>
    <cellStyle name="Comma 12 2 2 2 4 2 2" xfId="27261"/>
    <cellStyle name="Comma 12 2 2 2 4 2 2 2" xfId="27262"/>
    <cellStyle name="Comma 12 2 2 2 4 2 2 3" xfId="27263"/>
    <cellStyle name="Comma 12 2 2 2 4 2 3" xfId="27264"/>
    <cellStyle name="Comma 12 2 2 2 4 2 3 2" xfId="27265"/>
    <cellStyle name="Comma 12 2 2 2 4 2 3 3" xfId="27266"/>
    <cellStyle name="Comma 12 2 2 2 4 2 4" xfId="27267"/>
    <cellStyle name="Comma 12 2 2 2 4 2 4 2" xfId="27268"/>
    <cellStyle name="Comma 12 2 2 2 4 2 5" xfId="27269"/>
    <cellStyle name="Comma 12 2 2 2 4 2 6" xfId="27270"/>
    <cellStyle name="Comma 12 2 2 2 4 3" xfId="27271"/>
    <cellStyle name="Comma 12 2 2 2 4 3 2" xfId="27272"/>
    <cellStyle name="Comma 12 2 2 2 4 3 2 2" xfId="27273"/>
    <cellStyle name="Comma 12 2 2 2 4 3 2 3" xfId="27274"/>
    <cellStyle name="Comma 12 2 2 2 4 3 3" xfId="27275"/>
    <cellStyle name="Comma 12 2 2 2 4 3 3 2" xfId="27276"/>
    <cellStyle name="Comma 12 2 2 2 4 3 3 3" xfId="27277"/>
    <cellStyle name="Comma 12 2 2 2 4 3 4" xfId="27278"/>
    <cellStyle name="Comma 12 2 2 2 4 3 4 2" xfId="27279"/>
    <cellStyle name="Comma 12 2 2 2 4 3 5" xfId="27280"/>
    <cellStyle name="Comma 12 2 2 2 4 3 6" xfId="27281"/>
    <cellStyle name="Comma 12 2 2 2 4 4" xfId="27282"/>
    <cellStyle name="Comma 12 2 2 2 4 4 2" xfId="27283"/>
    <cellStyle name="Comma 12 2 2 2 4 4 2 2" xfId="27284"/>
    <cellStyle name="Comma 12 2 2 2 4 4 2 3" xfId="27285"/>
    <cellStyle name="Comma 12 2 2 2 4 4 3" xfId="27286"/>
    <cellStyle name="Comma 12 2 2 2 4 4 3 2" xfId="27287"/>
    <cellStyle name="Comma 12 2 2 2 4 4 4" xfId="27288"/>
    <cellStyle name="Comma 12 2 2 2 4 4 5" xfId="27289"/>
    <cellStyle name="Comma 12 2 2 2 4 5" xfId="27290"/>
    <cellStyle name="Comma 12 2 2 2 4 5 2" xfId="27291"/>
    <cellStyle name="Comma 12 2 2 2 4 5 3" xfId="27292"/>
    <cellStyle name="Comma 12 2 2 2 4 6" xfId="27293"/>
    <cellStyle name="Comma 12 2 2 2 4 6 2" xfId="27294"/>
    <cellStyle name="Comma 12 2 2 2 4 6 3" xfId="27295"/>
    <cellStyle name="Comma 12 2 2 2 4 7" xfId="27296"/>
    <cellStyle name="Comma 12 2 2 2 4 7 2" xfId="27297"/>
    <cellStyle name="Comma 12 2 2 2 4 8" xfId="27298"/>
    <cellStyle name="Comma 12 2 2 2 4 9" xfId="27299"/>
    <cellStyle name="Comma 12 2 2 2 5" xfId="27300"/>
    <cellStyle name="Comma 12 2 2 2 5 2" xfId="27301"/>
    <cellStyle name="Comma 12 2 2 2 5 2 2" xfId="27302"/>
    <cellStyle name="Comma 12 2 2 2 5 2 3" xfId="27303"/>
    <cellStyle name="Comma 12 2 2 2 5 3" xfId="27304"/>
    <cellStyle name="Comma 12 2 2 2 5 3 2" xfId="27305"/>
    <cellStyle name="Comma 12 2 2 2 5 3 3" xfId="27306"/>
    <cellStyle name="Comma 12 2 2 2 5 4" xfId="27307"/>
    <cellStyle name="Comma 12 2 2 2 5 4 2" xfId="27308"/>
    <cellStyle name="Comma 12 2 2 2 5 5" xfId="27309"/>
    <cellStyle name="Comma 12 2 2 2 5 6" xfId="27310"/>
    <cellStyle name="Comma 12 2 2 2 6" xfId="27311"/>
    <cellStyle name="Comma 12 2 2 2 6 2" xfId="27312"/>
    <cellStyle name="Comma 12 2 2 2 6 2 2" xfId="27313"/>
    <cellStyle name="Comma 12 2 2 2 6 2 3" xfId="27314"/>
    <cellStyle name="Comma 12 2 2 2 6 3" xfId="27315"/>
    <cellStyle name="Comma 12 2 2 2 6 3 2" xfId="27316"/>
    <cellStyle name="Comma 12 2 2 2 6 3 3" xfId="27317"/>
    <cellStyle name="Comma 12 2 2 2 6 4" xfId="27318"/>
    <cellStyle name="Comma 12 2 2 2 6 4 2" xfId="27319"/>
    <cellStyle name="Comma 12 2 2 2 6 5" xfId="27320"/>
    <cellStyle name="Comma 12 2 2 2 6 6" xfId="27321"/>
    <cellStyle name="Comma 12 2 2 2 7" xfId="27322"/>
    <cellStyle name="Comma 12 2 2 2 7 2" xfId="27323"/>
    <cellStyle name="Comma 12 2 2 2 7 2 2" xfId="27324"/>
    <cellStyle name="Comma 12 2 2 2 7 2 3" xfId="27325"/>
    <cellStyle name="Comma 12 2 2 2 7 3" xfId="27326"/>
    <cellStyle name="Comma 12 2 2 2 7 3 2" xfId="27327"/>
    <cellStyle name="Comma 12 2 2 2 7 4" xfId="27328"/>
    <cellStyle name="Comma 12 2 2 2 7 5" xfId="27329"/>
    <cellStyle name="Comma 12 2 2 2 8" xfId="27330"/>
    <cellStyle name="Comma 12 2 2 2 8 2" xfId="27331"/>
    <cellStyle name="Comma 12 2 2 2 8 3" xfId="27332"/>
    <cellStyle name="Comma 12 2 2 2 9" xfId="27333"/>
    <cellStyle name="Comma 12 2 2 2 9 2" xfId="27334"/>
    <cellStyle name="Comma 12 2 2 2 9 3" xfId="27335"/>
    <cellStyle name="Comma 12 2 2 3" xfId="27336"/>
    <cellStyle name="Comma 12 2 2 3 10" xfId="27337"/>
    <cellStyle name="Comma 12 2 2 3 2" xfId="27338"/>
    <cellStyle name="Comma 12 2 2 3 2 2" xfId="27339"/>
    <cellStyle name="Comma 12 2 2 3 2 2 2" xfId="27340"/>
    <cellStyle name="Comma 12 2 2 3 2 2 2 2" xfId="27341"/>
    <cellStyle name="Comma 12 2 2 3 2 2 2 3" xfId="27342"/>
    <cellStyle name="Comma 12 2 2 3 2 2 3" xfId="27343"/>
    <cellStyle name="Comma 12 2 2 3 2 2 3 2" xfId="27344"/>
    <cellStyle name="Comma 12 2 2 3 2 2 3 3" xfId="27345"/>
    <cellStyle name="Comma 12 2 2 3 2 2 4" xfId="27346"/>
    <cellStyle name="Comma 12 2 2 3 2 2 4 2" xfId="27347"/>
    <cellStyle name="Comma 12 2 2 3 2 2 5" xfId="27348"/>
    <cellStyle name="Comma 12 2 2 3 2 2 6" xfId="27349"/>
    <cellStyle name="Comma 12 2 2 3 2 3" xfId="27350"/>
    <cellStyle name="Comma 12 2 2 3 2 3 2" xfId="27351"/>
    <cellStyle name="Comma 12 2 2 3 2 3 2 2" xfId="27352"/>
    <cellStyle name="Comma 12 2 2 3 2 3 2 3" xfId="27353"/>
    <cellStyle name="Comma 12 2 2 3 2 3 3" xfId="27354"/>
    <cellStyle name="Comma 12 2 2 3 2 3 3 2" xfId="27355"/>
    <cellStyle name="Comma 12 2 2 3 2 3 3 3" xfId="27356"/>
    <cellStyle name="Comma 12 2 2 3 2 3 4" xfId="27357"/>
    <cellStyle name="Comma 12 2 2 3 2 3 4 2" xfId="27358"/>
    <cellStyle name="Comma 12 2 2 3 2 3 5" xfId="27359"/>
    <cellStyle name="Comma 12 2 2 3 2 3 6" xfId="27360"/>
    <cellStyle name="Comma 12 2 2 3 2 4" xfId="27361"/>
    <cellStyle name="Comma 12 2 2 3 2 4 2" xfId="27362"/>
    <cellStyle name="Comma 12 2 2 3 2 4 2 2" xfId="27363"/>
    <cellStyle name="Comma 12 2 2 3 2 4 2 3" xfId="27364"/>
    <cellStyle name="Comma 12 2 2 3 2 4 3" xfId="27365"/>
    <cellStyle name="Comma 12 2 2 3 2 4 3 2" xfId="27366"/>
    <cellStyle name="Comma 12 2 2 3 2 4 4" xfId="27367"/>
    <cellStyle name="Comma 12 2 2 3 2 4 5" xfId="27368"/>
    <cellStyle name="Comma 12 2 2 3 2 5" xfId="27369"/>
    <cellStyle name="Comma 12 2 2 3 2 5 2" xfId="27370"/>
    <cellStyle name="Comma 12 2 2 3 2 5 3" xfId="27371"/>
    <cellStyle name="Comma 12 2 2 3 2 6" xfId="27372"/>
    <cellStyle name="Comma 12 2 2 3 2 6 2" xfId="27373"/>
    <cellStyle name="Comma 12 2 2 3 2 6 3" xfId="27374"/>
    <cellStyle name="Comma 12 2 2 3 2 7" xfId="27375"/>
    <cellStyle name="Comma 12 2 2 3 2 7 2" xfId="27376"/>
    <cellStyle name="Comma 12 2 2 3 2 8" xfId="27377"/>
    <cellStyle name="Comma 12 2 2 3 2 9" xfId="27378"/>
    <cellStyle name="Comma 12 2 2 3 3" xfId="27379"/>
    <cellStyle name="Comma 12 2 2 3 3 2" xfId="27380"/>
    <cellStyle name="Comma 12 2 2 3 3 2 2" xfId="27381"/>
    <cellStyle name="Comma 12 2 2 3 3 2 3" xfId="27382"/>
    <cellStyle name="Comma 12 2 2 3 3 3" xfId="27383"/>
    <cellStyle name="Comma 12 2 2 3 3 3 2" xfId="27384"/>
    <cellStyle name="Comma 12 2 2 3 3 3 3" xfId="27385"/>
    <cellStyle name="Comma 12 2 2 3 3 4" xfId="27386"/>
    <cellStyle name="Comma 12 2 2 3 3 4 2" xfId="27387"/>
    <cellStyle name="Comma 12 2 2 3 3 5" xfId="27388"/>
    <cellStyle name="Comma 12 2 2 3 3 6" xfId="27389"/>
    <cellStyle name="Comma 12 2 2 3 4" xfId="27390"/>
    <cellStyle name="Comma 12 2 2 3 4 2" xfId="27391"/>
    <cellStyle name="Comma 12 2 2 3 4 2 2" xfId="27392"/>
    <cellStyle name="Comma 12 2 2 3 4 2 3" xfId="27393"/>
    <cellStyle name="Comma 12 2 2 3 4 3" xfId="27394"/>
    <cellStyle name="Comma 12 2 2 3 4 3 2" xfId="27395"/>
    <cellStyle name="Comma 12 2 2 3 4 3 3" xfId="27396"/>
    <cellStyle name="Comma 12 2 2 3 4 4" xfId="27397"/>
    <cellStyle name="Comma 12 2 2 3 4 4 2" xfId="27398"/>
    <cellStyle name="Comma 12 2 2 3 4 5" xfId="27399"/>
    <cellStyle name="Comma 12 2 2 3 4 6" xfId="27400"/>
    <cellStyle name="Comma 12 2 2 3 5" xfId="27401"/>
    <cellStyle name="Comma 12 2 2 3 5 2" xfId="27402"/>
    <cellStyle name="Comma 12 2 2 3 5 2 2" xfId="27403"/>
    <cellStyle name="Comma 12 2 2 3 5 2 3" xfId="27404"/>
    <cellStyle name="Comma 12 2 2 3 5 3" xfId="27405"/>
    <cellStyle name="Comma 12 2 2 3 5 3 2" xfId="27406"/>
    <cellStyle name="Comma 12 2 2 3 5 4" xfId="27407"/>
    <cellStyle name="Comma 12 2 2 3 5 5" xfId="27408"/>
    <cellStyle name="Comma 12 2 2 3 6" xfId="27409"/>
    <cellStyle name="Comma 12 2 2 3 6 2" xfId="27410"/>
    <cellStyle name="Comma 12 2 2 3 6 3" xfId="27411"/>
    <cellStyle name="Comma 12 2 2 3 7" xfId="27412"/>
    <cellStyle name="Comma 12 2 2 3 7 2" xfId="27413"/>
    <cellStyle name="Comma 12 2 2 3 7 3" xfId="27414"/>
    <cellStyle name="Comma 12 2 2 3 8" xfId="27415"/>
    <cellStyle name="Comma 12 2 2 3 8 2" xfId="27416"/>
    <cellStyle name="Comma 12 2 2 3 9" xfId="27417"/>
    <cellStyle name="Comma 12 2 2 4" xfId="27418"/>
    <cellStyle name="Comma 12 2 2 4 2" xfId="27419"/>
    <cellStyle name="Comma 12 2 2 4 2 2" xfId="27420"/>
    <cellStyle name="Comma 12 2 2 4 2 2 2" xfId="27421"/>
    <cellStyle name="Comma 12 2 2 4 2 2 3" xfId="27422"/>
    <cellStyle name="Comma 12 2 2 4 2 3" xfId="27423"/>
    <cellStyle name="Comma 12 2 2 4 2 3 2" xfId="27424"/>
    <cellStyle name="Comma 12 2 2 4 2 3 3" xfId="27425"/>
    <cellStyle name="Comma 12 2 2 4 2 4" xfId="27426"/>
    <cellStyle name="Comma 12 2 2 4 2 4 2" xfId="27427"/>
    <cellStyle name="Comma 12 2 2 4 2 5" xfId="27428"/>
    <cellStyle name="Comma 12 2 2 4 2 6" xfId="27429"/>
    <cellStyle name="Comma 12 2 2 4 3" xfId="27430"/>
    <cellStyle name="Comma 12 2 2 4 3 2" xfId="27431"/>
    <cellStyle name="Comma 12 2 2 4 3 2 2" xfId="27432"/>
    <cellStyle name="Comma 12 2 2 4 3 2 3" xfId="27433"/>
    <cellStyle name="Comma 12 2 2 4 3 3" xfId="27434"/>
    <cellStyle name="Comma 12 2 2 4 3 3 2" xfId="27435"/>
    <cellStyle name="Comma 12 2 2 4 3 3 3" xfId="27436"/>
    <cellStyle name="Comma 12 2 2 4 3 4" xfId="27437"/>
    <cellStyle name="Comma 12 2 2 4 3 4 2" xfId="27438"/>
    <cellStyle name="Comma 12 2 2 4 3 5" xfId="27439"/>
    <cellStyle name="Comma 12 2 2 4 3 6" xfId="27440"/>
    <cellStyle name="Comma 12 2 2 4 4" xfId="27441"/>
    <cellStyle name="Comma 12 2 2 4 4 2" xfId="27442"/>
    <cellStyle name="Comma 12 2 2 4 4 2 2" xfId="27443"/>
    <cellStyle name="Comma 12 2 2 4 4 2 3" xfId="27444"/>
    <cellStyle name="Comma 12 2 2 4 4 3" xfId="27445"/>
    <cellStyle name="Comma 12 2 2 4 4 3 2" xfId="27446"/>
    <cellStyle name="Comma 12 2 2 4 4 4" xfId="27447"/>
    <cellStyle name="Comma 12 2 2 4 4 5" xfId="27448"/>
    <cellStyle name="Comma 12 2 2 4 5" xfId="27449"/>
    <cellStyle name="Comma 12 2 2 4 5 2" xfId="27450"/>
    <cellStyle name="Comma 12 2 2 4 5 3" xfId="27451"/>
    <cellStyle name="Comma 12 2 2 4 6" xfId="27452"/>
    <cellStyle name="Comma 12 2 2 4 6 2" xfId="27453"/>
    <cellStyle name="Comma 12 2 2 4 6 3" xfId="27454"/>
    <cellStyle name="Comma 12 2 2 4 7" xfId="27455"/>
    <cellStyle name="Comma 12 2 2 4 7 2" xfId="27456"/>
    <cellStyle name="Comma 12 2 2 4 8" xfId="27457"/>
    <cellStyle name="Comma 12 2 2 4 9" xfId="27458"/>
    <cellStyle name="Comma 12 2 2 5" xfId="27459"/>
    <cellStyle name="Comma 12 2 2 5 2" xfId="27460"/>
    <cellStyle name="Comma 12 2 2 5 2 2" xfId="27461"/>
    <cellStyle name="Comma 12 2 2 5 2 2 2" xfId="27462"/>
    <cellStyle name="Comma 12 2 2 5 2 2 3" xfId="27463"/>
    <cellStyle name="Comma 12 2 2 5 2 3" xfId="27464"/>
    <cellStyle name="Comma 12 2 2 5 2 3 2" xfId="27465"/>
    <cellStyle name="Comma 12 2 2 5 2 3 3" xfId="27466"/>
    <cellStyle name="Comma 12 2 2 5 2 4" xfId="27467"/>
    <cellStyle name="Comma 12 2 2 5 2 4 2" xfId="27468"/>
    <cellStyle name="Comma 12 2 2 5 2 5" xfId="27469"/>
    <cellStyle name="Comma 12 2 2 5 2 6" xfId="27470"/>
    <cellStyle name="Comma 12 2 2 5 3" xfId="27471"/>
    <cellStyle name="Comma 12 2 2 5 3 2" xfId="27472"/>
    <cellStyle name="Comma 12 2 2 5 3 2 2" xfId="27473"/>
    <cellStyle name="Comma 12 2 2 5 3 2 3" xfId="27474"/>
    <cellStyle name="Comma 12 2 2 5 3 3" xfId="27475"/>
    <cellStyle name="Comma 12 2 2 5 3 3 2" xfId="27476"/>
    <cellStyle name="Comma 12 2 2 5 3 3 3" xfId="27477"/>
    <cellStyle name="Comma 12 2 2 5 3 4" xfId="27478"/>
    <cellStyle name="Comma 12 2 2 5 3 4 2" xfId="27479"/>
    <cellStyle name="Comma 12 2 2 5 3 5" xfId="27480"/>
    <cellStyle name="Comma 12 2 2 5 3 6" xfId="27481"/>
    <cellStyle name="Comma 12 2 2 5 4" xfId="27482"/>
    <cellStyle name="Comma 12 2 2 5 4 2" xfId="27483"/>
    <cellStyle name="Comma 12 2 2 5 4 2 2" xfId="27484"/>
    <cellStyle name="Comma 12 2 2 5 4 2 3" xfId="27485"/>
    <cellStyle name="Comma 12 2 2 5 4 3" xfId="27486"/>
    <cellStyle name="Comma 12 2 2 5 4 3 2" xfId="27487"/>
    <cellStyle name="Comma 12 2 2 5 4 4" xfId="27488"/>
    <cellStyle name="Comma 12 2 2 5 4 5" xfId="27489"/>
    <cellStyle name="Comma 12 2 2 5 5" xfId="27490"/>
    <cellStyle name="Comma 12 2 2 5 5 2" xfId="27491"/>
    <cellStyle name="Comma 12 2 2 5 5 3" xfId="27492"/>
    <cellStyle name="Comma 12 2 2 5 6" xfId="27493"/>
    <cellStyle name="Comma 12 2 2 5 6 2" xfId="27494"/>
    <cellStyle name="Comma 12 2 2 5 6 3" xfId="27495"/>
    <cellStyle name="Comma 12 2 2 5 7" xfId="27496"/>
    <cellStyle name="Comma 12 2 2 5 7 2" xfId="27497"/>
    <cellStyle name="Comma 12 2 2 5 8" xfId="27498"/>
    <cellStyle name="Comma 12 2 2 5 9" xfId="27499"/>
    <cellStyle name="Comma 12 2 2 6" xfId="27500"/>
    <cellStyle name="Comma 12 2 2 6 2" xfId="27501"/>
    <cellStyle name="Comma 12 2 2 6 2 2" xfId="27502"/>
    <cellStyle name="Comma 12 2 2 6 2 3" xfId="27503"/>
    <cellStyle name="Comma 12 2 2 6 3" xfId="27504"/>
    <cellStyle name="Comma 12 2 2 6 3 2" xfId="27505"/>
    <cellStyle name="Comma 12 2 2 6 3 3" xfId="27506"/>
    <cellStyle name="Comma 12 2 2 6 4" xfId="27507"/>
    <cellStyle name="Comma 12 2 2 6 4 2" xfId="27508"/>
    <cellStyle name="Comma 12 2 2 6 5" xfId="27509"/>
    <cellStyle name="Comma 12 2 2 6 6" xfId="27510"/>
    <cellStyle name="Comma 12 2 2 7" xfId="27511"/>
    <cellStyle name="Comma 12 2 2 7 2" xfId="27512"/>
    <cellStyle name="Comma 12 2 2 7 2 2" xfId="27513"/>
    <cellStyle name="Comma 12 2 2 7 2 3" xfId="27514"/>
    <cellStyle name="Comma 12 2 2 7 3" xfId="27515"/>
    <cellStyle name="Comma 12 2 2 7 3 2" xfId="27516"/>
    <cellStyle name="Comma 12 2 2 7 3 3" xfId="27517"/>
    <cellStyle name="Comma 12 2 2 7 4" xfId="27518"/>
    <cellStyle name="Comma 12 2 2 7 4 2" xfId="27519"/>
    <cellStyle name="Comma 12 2 2 7 5" xfId="27520"/>
    <cellStyle name="Comma 12 2 2 7 6" xfId="27521"/>
    <cellStyle name="Comma 12 2 2 8" xfId="27522"/>
    <cellStyle name="Comma 12 2 2 8 2" xfId="27523"/>
    <cellStyle name="Comma 12 2 2 8 2 2" xfId="27524"/>
    <cellStyle name="Comma 12 2 2 8 2 3" xfId="27525"/>
    <cellStyle name="Comma 12 2 2 8 3" xfId="27526"/>
    <cellStyle name="Comma 12 2 2 8 3 2" xfId="27527"/>
    <cellStyle name="Comma 12 2 2 8 4" xfId="27528"/>
    <cellStyle name="Comma 12 2 2 8 5" xfId="27529"/>
    <cellStyle name="Comma 12 2 2 9" xfId="27530"/>
    <cellStyle name="Comma 12 2 2 9 2" xfId="27531"/>
    <cellStyle name="Comma 12 2 2 9 3" xfId="27532"/>
    <cellStyle name="Comma 12 2 3" xfId="27533"/>
    <cellStyle name="Comma 12 2 3 10" xfId="27534"/>
    <cellStyle name="Comma 12 2 3 10 2" xfId="27535"/>
    <cellStyle name="Comma 12 2 3 11" xfId="27536"/>
    <cellStyle name="Comma 12 2 3 12" xfId="27537"/>
    <cellStyle name="Comma 12 2 3 2" xfId="27538"/>
    <cellStyle name="Comma 12 2 3 2 10" xfId="27539"/>
    <cellStyle name="Comma 12 2 3 2 2" xfId="27540"/>
    <cellStyle name="Comma 12 2 3 2 2 2" xfId="27541"/>
    <cellStyle name="Comma 12 2 3 2 2 2 2" xfId="27542"/>
    <cellStyle name="Comma 12 2 3 2 2 2 2 2" xfId="27543"/>
    <cellStyle name="Comma 12 2 3 2 2 2 2 3" xfId="27544"/>
    <cellStyle name="Comma 12 2 3 2 2 2 3" xfId="27545"/>
    <cellStyle name="Comma 12 2 3 2 2 2 3 2" xfId="27546"/>
    <cellStyle name="Comma 12 2 3 2 2 2 3 3" xfId="27547"/>
    <cellStyle name="Comma 12 2 3 2 2 2 4" xfId="27548"/>
    <cellStyle name="Comma 12 2 3 2 2 2 4 2" xfId="27549"/>
    <cellStyle name="Comma 12 2 3 2 2 2 5" xfId="27550"/>
    <cellStyle name="Comma 12 2 3 2 2 2 6" xfId="27551"/>
    <cellStyle name="Comma 12 2 3 2 2 3" xfId="27552"/>
    <cellStyle name="Comma 12 2 3 2 2 3 2" xfId="27553"/>
    <cellStyle name="Comma 12 2 3 2 2 3 2 2" xfId="27554"/>
    <cellStyle name="Comma 12 2 3 2 2 3 2 3" xfId="27555"/>
    <cellStyle name="Comma 12 2 3 2 2 3 3" xfId="27556"/>
    <cellStyle name="Comma 12 2 3 2 2 3 3 2" xfId="27557"/>
    <cellStyle name="Comma 12 2 3 2 2 3 3 3" xfId="27558"/>
    <cellStyle name="Comma 12 2 3 2 2 3 4" xfId="27559"/>
    <cellStyle name="Comma 12 2 3 2 2 3 4 2" xfId="27560"/>
    <cellStyle name="Comma 12 2 3 2 2 3 5" xfId="27561"/>
    <cellStyle name="Comma 12 2 3 2 2 3 6" xfId="27562"/>
    <cellStyle name="Comma 12 2 3 2 2 4" xfId="27563"/>
    <cellStyle name="Comma 12 2 3 2 2 4 2" xfId="27564"/>
    <cellStyle name="Comma 12 2 3 2 2 4 2 2" xfId="27565"/>
    <cellStyle name="Comma 12 2 3 2 2 4 2 3" xfId="27566"/>
    <cellStyle name="Comma 12 2 3 2 2 4 3" xfId="27567"/>
    <cellStyle name="Comma 12 2 3 2 2 4 3 2" xfId="27568"/>
    <cellStyle name="Comma 12 2 3 2 2 4 4" xfId="27569"/>
    <cellStyle name="Comma 12 2 3 2 2 4 5" xfId="27570"/>
    <cellStyle name="Comma 12 2 3 2 2 5" xfId="27571"/>
    <cellStyle name="Comma 12 2 3 2 2 5 2" xfId="27572"/>
    <cellStyle name="Comma 12 2 3 2 2 5 3" xfId="27573"/>
    <cellStyle name="Comma 12 2 3 2 2 6" xfId="27574"/>
    <cellStyle name="Comma 12 2 3 2 2 6 2" xfId="27575"/>
    <cellStyle name="Comma 12 2 3 2 2 6 3" xfId="27576"/>
    <cellStyle name="Comma 12 2 3 2 2 7" xfId="27577"/>
    <cellStyle name="Comma 12 2 3 2 2 7 2" xfId="27578"/>
    <cellStyle name="Comma 12 2 3 2 2 8" xfId="27579"/>
    <cellStyle name="Comma 12 2 3 2 2 9" xfId="27580"/>
    <cellStyle name="Comma 12 2 3 2 3" xfId="27581"/>
    <cellStyle name="Comma 12 2 3 2 3 2" xfId="27582"/>
    <cellStyle name="Comma 12 2 3 2 3 2 2" xfId="27583"/>
    <cellStyle name="Comma 12 2 3 2 3 2 3" xfId="27584"/>
    <cellStyle name="Comma 12 2 3 2 3 3" xfId="27585"/>
    <cellStyle name="Comma 12 2 3 2 3 3 2" xfId="27586"/>
    <cellStyle name="Comma 12 2 3 2 3 3 3" xfId="27587"/>
    <cellStyle name="Comma 12 2 3 2 3 4" xfId="27588"/>
    <cellStyle name="Comma 12 2 3 2 3 4 2" xfId="27589"/>
    <cellStyle name="Comma 12 2 3 2 3 5" xfId="27590"/>
    <cellStyle name="Comma 12 2 3 2 3 6" xfId="27591"/>
    <cellStyle name="Comma 12 2 3 2 4" xfId="27592"/>
    <cellStyle name="Comma 12 2 3 2 4 2" xfId="27593"/>
    <cellStyle name="Comma 12 2 3 2 4 2 2" xfId="27594"/>
    <cellStyle name="Comma 12 2 3 2 4 2 3" xfId="27595"/>
    <cellStyle name="Comma 12 2 3 2 4 3" xfId="27596"/>
    <cellStyle name="Comma 12 2 3 2 4 3 2" xfId="27597"/>
    <cellStyle name="Comma 12 2 3 2 4 3 3" xfId="27598"/>
    <cellStyle name="Comma 12 2 3 2 4 4" xfId="27599"/>
    <cellStyle name="Comma 12 2 3 2 4 4 2" xfId="27600"/>
    <cellStyle name="Comma 12 2 3 2 4 5" xfId="27601"/>
    <cellStyle name="Comma 12 2 3 2 4 6" xfId="27602"/>
    <cellStyle name="Comma 12 2 3 2 5" xfId="27603"/>
    <cellStyle name="Comma 12 2 3 2 5 2" xfId="27604"/>
    <cellStyle name="Comma 12 2 3 2 5 2 2" xfId="27605"/>
    <cellStyle name="Comma 12 2 3 2 5 2 3" xfId="27606"/>
    <cellStyle name="Comma 12 2 3 2 5 3" xfId="27607"/>
    <cellStyle name="Comma 12 2 3 2 5 3 2" xfId="27608"/>
    <cellStyle name="Comma 12 2 3 2 5 4" xfId="27609"/>
    <cellStyle name="Comma 12 2 3 2 5 5" xfId="27610"/>
    <cellStyle name="Comma 12 2 3 2 6" xfId="27611"/>
    <cellStyle name="Comma 12 2 3 2 6 2" xfId="27612"/>
    <cellStyle name="Comma 12 2 3 2 6 3" xfId="27613"/>
    <cellStyle name="Comma 12 2 3 2 7" xfId="27614"/>
    <cellStyle name="Comma 12 2 3 2 7 2" xfId="27615"/>
    <cellStyle name="Comma 12 2 3 2 7 3" xfId="27616"/>
    <cellStyle name="Comma 12 2 3 2 8" xfId="27617"/>
    <cellStyle name="Comma 12 2 3 2 8 2" xfId="27618"/>
    <cellStyle name="Comma 12 2 3 2 9" xfId="27619"/>
    <cellStyle name="Comma 12 2 3 3" xfId="27620"/>
    <cellStyle name="Comma 12 2 3 3 2" xfId="27621"/>
    <cellStyle name="Comma 12 2 3 3 2 2" xfId="27622"/>
    <cellStyle name="Comma 12 2 3 3 2 2 2" xfId="27623"/>
    <cellStyle name="Comma 12 2 3 3 2 2 3" xfId="27624"/>
    <cellStyle name="Comma 12 2 3 3 2 3" xfId="27625"/>
    <cellStyle name="Comma 12 2 3 3 2 3 2" xfId="27626"/>
    <cellStyle name="Comma 12 2 3 3 2 3 3" xfId="27627"/>
    <cellStyle name="Comma 12 2 3 3 2 4" xfId="27628"/>
    <cellStyle name="Comma 12 2 3 3 2 4 2" xfId="27629"/>
    <cellStyle name="Comma 12 2 3 3 2 5" xfId="27630"/>
    <cellStyle name="Comma 12 2 3 3 2 6" xfId="27631"/>
    <cellStyle name="Comma 12 2 3 3 3" xfId="27632"/>
    <cellStyle name="Comma 12 2 3 3 3 2" xfId="27633"/>
    <cellStyle name="Comma 12 2 3 3 3 2 2" xfId="27634"/>
    <cellStyle name="Comma 12 2 3 3 3 2 3" xfId="27635"/>
    <cellStyle name="Comma 12 2 3 3 3 3" xfId="27636"/>
    <cellStyle name="Comma 12 2 3 3 3 3 2" xfId="27637"/>
    <cellStyle name="Comma 12 2 3 3 3 3 3" xfId="27638"/>
    <cellStyle name="Comma 12 2 3 3 3 4" xfId="27639"/>
    <cellStyle name="Comma 12 2 3 3 3 4 2" xfId="27640"/>
    <cellStyle name="Comma 12 2 3 3 3 5" xfId="27641"/>
    <cellStyle name="Comma 12 2 3 3 3 6" xfId="27642"/>
    <cellStyle name="Comma 12 2 3 3 4" xfId="27643"/>
    <cellStyle name="Comma 12 2 3 3 4 2" xfId="27644"/>
    <cellStyle name="Comma 12 2 3 3 4 2 2" xfId="27645"/>
    <cellStyle name="Comma 12 2 3 3 4 2 3" xfId="27646"/>
    <cellStyle name="Comma 12 2 3 3 4 3" xfId="27647"/>
    <cellStyle name="Comma 12 2 3 3 4 3 2" xfId="27648"/>
    <cellStyle name="Comma 12 2 3 3 4 4" xfId="27649"/>
    <cellStyle name="Comma 12 2 3 3 4 5" xfId="27650"/>
    <cellStyle name="Comma 12 2 3 3 5" xfId="27651"/>
    <cellStyle name="Comma 12 2 3 3 5 2" xfId="27652"/>
    <cellStyle name="Comma 12 2 3 3 5 3" xfId="27653"/>
    <cellStyle name="Comma 12 2 3 3 6" xfId="27654"/>
    <cellStyle name="Comma 12 2 3 3 6 2" xfId="27655"/>
    <cellStyle name="Comma 12 2 3 3 6 3" xfId="27656"/>
    <cellStyle name="Comma 12 2 3 3 7" xfId="27657"/>
    <cellStyle name="Comma 12 2 3 3 7 2" xfId="27658"/>
    <cellStyle name="Comma 12 2 3 3 8" xfId="27659"/>
    <cellStyle name="Comma 12 2 3 3 9" xfId="27660"/>
    <cellStyle name="Comma 12 2 3 4" xfId="27661"/>
    <cellStyle name="Comma 12 2 3 4 2" xfId="27662"/>
    <cellStyle name="Comma 12 2 3 4 2 2" xfId="27663"/>
    <cellStyle name="Comma 12 2 3 4 2 2 2" xfId="27664"/>
    <cellStyle name="Comma 12 2 3 4 2 2 3" xfId="27665"/>
    <cellStyle name="Comma 12 2 3 4 2 3" xfId="27666"/>
    <cellStyle name="Comma 12 2 3 4 2 3 2" xfId="27667"/>
    <cellStyle name="Comma 12 2 3 4 2 3 3" xfId="27668"/>
    <cellStyle name="Comma 12 2 3 4 2 4" xfId="27669"/>
    <cellStyle name="Comma 12 2 3 4 2 4 2" xfId="27670"/>
    <cellStyle name="Comma 12 2 3 4 2 5" xfId="27671"/>
    <cellStyle name="Comma 12 2 3 4 2 6" xfId="27672"/>
    <cellStyle name="Comma 12 2 3 4 3" xfId="27673"/>
    <cellStyle name="Comma 12 2 3 4 3 2" xfId="27674"/>
    <cellStyle name="Comma 12 2 3 4 3 2 2" xfId="27675"/>
    <cellStyle name="Comma 12 2 3 4 3 2 3" xfId="27676"/>
    <cellStyle name="Comma 12 2 3 4 3 3" xfId="27677"/>
    <cellStyle name="Comma 12 2 3 4 3 3 2" xfId="27678"/>
    <cellStyle name="Comma 12 2 3 4 3 3 3" xfId="27679"/>
    <cellStyle name="Comma 12 2 3 4 3 4" xfId="27680"/>
    <cellStyle name="Comma 12 2 3 4 3 4 2" xfId="27681"/>
    <cellStyle name="Comma 12 2 3 4 3 5" xfId="27682"/>
    <cellStyle name="Comma 12 2 3 4 3 6" xfId="27683"/>
    <cellStyle name="Comma 12 2 3 4 4" xfId="27684"/>
    <cellStyle name="Comma 12 2 3 4 4 2" xfId="27685"/>
    <cellStyle name="Comma 12 2 3 4 4 2 2" xfId="27686"/>
    <cellStyle name="Comma 12 2 3 4 4 2 3" xfId="27687"/>
    <cellStyle name="Comma 12 2 3 4 4 3" xfId="27688"/>
    <cellStyle name="Comma 12 2 3 4 4 3 2" xfId="27689"/>
    <cellStyle name="Comma 12 2 3 4 4 4" xfId="27690"/>
    <cellStyle name="Comma 12 2 3 4 4 5" xfId="27691"/>
    <cellStyle name="Comma 12 2 3 4 5" xfId="27692"/>
    <cellStyle name="Comma 12 2 3 4 5 2" xfId="27693"/>
    <cellStyle name="Comma 12 2 3 4 5 3" xfId="27694"/>
    <cellStyle name="Comma 12 2 3 4 6" xfId="27695"/>
    <cellStyle name="Comma 12 2 3 4 6 2" xfId="27696"/>
    <cellStyle name="Comma 12 2 3 4 6 3" xfId="27697"/>
    <cellStyle name="Comma 12 2 3 4 7" xfId="27698"/>
    <cellStyle name="Comma 12 2 3 4 7 2" xfId="27699"/>
    <cellStyle name="Comma 12 2 3 4 8" xfId="27700"/>
    <cellStyle name="Comma 12 2 3 4 9" xfId="27701"/>
    <cellStyle name="Comma 12 2 3 5" xfId="27702"/>
    <cellStyle name="Comma 12 2 3 5 2" xfId="27703"/>
    <cellStyle name="Comma 12 2 3 5 2 2" xfId="27704"/>
    <cellStyle name="Comma 12 2 3 5 2 3" xfId="27705"/>
    <cellStyle name="Comma 12 2 3 5 3" xfId="27706"/>
    <cellStyle name="Comma 12 2 3 5 3 2" xfId="27707"/>
    <cellStyle name="Comma 12 2 3 5 3 3" xfId="27708"/>
    <cellStyle name="Comma 12 2 3 5 4" xfId="27709"/>
    <cellStyle name="Comma 12 2 3 5 4 2" xfId="27710"/>
    <cellStyle name="Comma 12 2 3 5 5" xfId="27711"/>
    <cellStyle name="Comma 12 2 3 5 6" xfId="27712"/>
    <cellStyle name="Comma 12 2 3 6" xfId="27713"/>
    <cellStyle name="Comma 12 2 3 6 2" xfId="27714"/>
    <cellStyle name="Comma 12 2 3 6 2 2" xfId="27715"/>
    <cellStyle name="Comma 12 2 3 6 2 3" xfId="27716"/>
    <cellStyle name="Comma 12 2 3 6 3" xfId="27717"/>
    <cellStyle name="Comma 12 2 3 6 3 2" xfId="27718"/>
    <cellStyle name="Comma 12 2 3 6 3 3" xfId="27719"/>
    <cellStyle name="Comma 12 2 3 6 4" xfId="27720"/>
    <cellStyle name="Comma 12 2 3 6 4 2" xfId="27721"/>
    <cellStyle name="Comma 12 2 3 6 5" xfId="27722"/>
    <cellStyle name="Comma 12 2 3 6 6" xfId="27723"/>
    <cellStyle name="Comma 12 2 3 7" xfId="27724"/>
    <cellStyle name="Comma 12 2 3 7 2" xfId="27725"/>
    <cellStyle name="Comma 12 2 3 7 2 2" xfId="27726"/>
    <cellStyle name="Comma 12 2 3 7 2 3" xfId="27727"/>
    <cellStyle name="Comma 12 2 3 7 3" xfId="27728"/>
    <cellStyle name="Comma 12 2 3 7 3 2" xfId="27729"/>
    <cellStyle name="Comma 12 2 3 7 4" xfId="27730"/>
    <cellStyle name="Comma 12 2 3 7 5" xfId="27731"/>
    <cellStyle name="Comma 12 2 3 8" xfId="27732"/>
    <cellStyle name="Comma 12 2 3 8 2" xfId="27733"/>
    <cellStyle name="Comma 12 2 3 8 3" xfId="27734"/>
    <cellStyle name="Comma 12 2 3 9" xfId="27735"/>
    <cellStyle name="Comma 12 2 3 9 2" xfId="27736"/>
    <cellStyle name="Comma 12 2 3 9 3" xfId="27737"/>
    <cellStyle name="Comma 12 2 4" xfId="27738"/>
    <cellStyle name="Comma 12 2 4 10" xfId="27739"/>
    <cellStyle name="Comma 12 2 4 2" xfId="27740"/>
    <cellStyle name="Comma 12 2 4 2 2" xfId="27741"/>
    <cellStyle name="Comma 12 2 4 2 2 2" xfId="27742"/>
    <cellStyle name="Comma 12 2 4 2 2 2 2" xfId="27743"/>
    <cellStyle name="Comma 12 2 4 2 2 2 3" xfId="27744"/>
    <cellStyle name="Comma 12 2 4 2 2 3" xfId="27745"/>
    <cellStyle name="Comma 12 2 4 2 2 3 2" xfId="27746"/>
    <cellStyle name="Comma 12 2 4 2 2 3 3" xfId="27747"/>
    <cellStyle name="Comma 12 2 4 2 2 4" xfId="27748"/>
    <cellStyle name="Comma 12 2 4 2 2 4 2" xfId="27749"/>
    <cellStyle name="Comma 12 2 4 2 2 5" xfId="27750"/>
    <cellStyle name="Comma 12 2 4 2 2 6" xfId="27751"/>
    <cellStyle name="Comma 12 2 4 2 3" xfId="27752"/>
    <cellStyle name="Comma 12 2 4 2 3 2" xfId="27753"/>
    <cellStyle name="Comma 12 2 4 2 3 2 2" xfId="27754"/>
    <cellStyle name="Comma 12 2 4 2 3 2 3" xfId="27755"/>
    <cellStyle name="Comma 12 2 4 2 3 3" xfId="27756"/>
    <cellStyle name="Comma 12 2 4 2 3 3 2" xfId="27757"/>
    <cellStyle name="Comma 12 2 4 2 3 3 3" xfId="27758"/>
    <cellStyle name="Comma 12 2 4 2 3 4" xfId="27759"/>
    <cellStyle name="Comma 12 2 4 2 3 4 2" xfId="27760"/>
    <cellStyle name="Comma 12 2 4 2 3 5" xfId="27761"/>
    <cellStyle name="Comma 12 2 4 2 3 6" xfId="27762"/>
    <cellStyle name="Comma 12 2 4 2 4" xfId="27763"/>
    <cellStyle name="Comma 12 2 4 2 4 2" xfId="27764"/>
    <cellStyle name="Comma 12 2 4 2 4 2 2" xfId="27765"/>
    <cellStyle name="Comma 12 2 4 2 4 2 3" xfId="27766"/>
    <cellStyle name="Comma 12 2 4 2 4 3" xfId="27767"/>
    <cellStyle name="Comma 12 2 4 2 4 3 2" xfId="27768"/>
    <cellStyle name="Comma 12 2 4 2 4 4" xfId="27769"/>
    <cellStyle name="Comma 12 2 4 2 4 5" xfId="27770"/>
    <cellStyle name="Comma 12 2 4 2 5" xfId="27771"/>
    <cellStyle name="Comma 12 2 4 2 5 2" xfId="27772"/>
    <cellStyle name="Comma 12 2 4 2 5 3" xfId="27773"/>
    <cellStyle name="Comma 12 2 4 2 6" xfId="27774"/>
    <cellStyle name="Comma 12 2 4 2 6 2" xfId="27775"/>
    <cellStyle name="Comma 12 2 4 2 6 3" xfId="27776"/>
    <cellStyle name="Comma 12 2 4 2 7" xfId="27777"/>
    <cellStyle name="Comma 12 2 4 2 7 2" xfId="27778"/>
    <cellStyle name="Comma 12 2 4 2 8" xfId="27779"/>
    <cellStyle name="Comma 12 2 4 2 9" xfId="27780"/>
    <cellStyle name="Comma 12 2 4 3" xfId="27781"/>
    <cellStyle name="Comma 12 2 4 3 2" xfId="27782"/>
    <cellStyle name="Comma 12 2 4 3 2 2" xfId="27783"/>
    <cellStyle name="Comma 12 2 4 3 2 3" xfId="27784"/>
    <cellStyle name="Comma 12 2 4 3 3" xfId="27785"/>
    <cellStyle name="Comma 12 2 4 3 3 2" xfId="27786"/>
    <cellStyle name="Comma 12 2 4 3 3 3" xfId="27787"/>
    <cellStyle name="Comma 12 2 4 3 4" xfId="27788"/>
    <cellStyle name="Comma 12 2 4 3 4 2" xfId="27789"/>
    <cellStyle name="Comma 12 2 4 3 5" xfId="27790"/>
    <cellStyle name="Comma 12 2 4 3 6" xfId="27791"/>
    <cellStyle name="Comma 12 2 4 4" xfId="27792"/>
    <cellStyle name="Comma 12 2 4 4 2" xfId="27793"/>
    <cellStyle name="Comma 12 2 4 4 2 2" xfId="27794"/>
    <cellStyle name="Comma 12 2 4 4 2 3" xfId="27795"/>
    <cellStyle name="Comma 12 2 4 4 3" xfId="27796"/>
    <cellStyle name="Comma 12 2 4 4 3 2" xfId="27797"/>
    <cellStyle name="Comma 12 2 4 4 3 3" xfId="27798"/>
    <cellStyle name="Comma 12 2 4 4 4" xfId="27799"/>
    <cellStyle name="Comma 12 2 4 4 4 2" xfId="27800"/>
    <cellStyle name="Comma 12 2 4 4 5" xfId="27801"/>
    <cellStyle name="Comma 12 2 4 4 6" xfId="27802"/>
    <cellStyle name="Comma 12 2 4 5" xfId="27803"/>
    <cellStyle name="Comma 12 2 4 5 2" xfId="27804"/>
    <cellStyle name="Comma 12 2 4 5 2 2" xfId="27805"/>
    <cellStyle name="Comma 12 2 4 5 2 3" xfId="27806"/>
    <cellStyle name="Comma 12 2 4 5 3" xfId="27807"/>
    <cellStyle name="Comma 12 2 4 5 3 2" xfId="27808"/>
    <cellStyle name="Comma 12 2 4 5 4" xfId="27809"/>
    <cellStyle name="Comma 12 2 4 5 5" xfId="27810"/>
    <cellStyle name="Comma 12 2 4 6" xfId="27811"/>
    <cellStyle name="Comma 12 2 4 6 2" xfId="27812"/>
    <cellStyle name="Comma 12 2 4 6 3" xfId="27813"/>
    <cellStyle name="Comma 12 2 4 7" xfId="27814"/>
    <cellStyle name="Comma 12 2 4 7 2" xfId="27815"/>
    <cellStyle name="Comma 12 2 4 7 3" xfId="27816"/>
    <cellStyle name="Comma 12 2 4 8" xfId="27817"/>
    <cellStyle name="Comma 12 2 4 8 2" xfId="27818"/>
    <cellStyle name="Comma 12 2 4 9" xfId="27819"/>
    <cellStyle name="Comma 12 2 5" xfId="27820"/>
    <cellStyle name="Comma 12 2 5 2" xfId="27821"/>
    <cellStyle name="Comma 12 2 5 2 2" xfId="27822"/>
    <cellStyle name="Comma 12 2 5 2 2 2" xfId="27823"/>
    <cellStyle name="Comma 12 2 5 2 2 3" xfId="27824"/>
    <cellStyle name="Comma 12 2 5 2 3" xfId="27825"/>
    <cellStyle name="Comma 12 2 5 2 3 2" xfId="27826"/>
    <cellStyle name="Comma 12 2 5 2 3 3" xfId="27827"/>
    <cellStyle name="Comma 12 2 5 2 4" xfId="27828"/>
    <cellStyle name="Comma 12 2 5 2 4 2" xfId="27829"/>
    <cellStyle name="Comma 12 2 5 2 5" xfId="27830"/>
    <cellStyle name="Comma 12 2 5 2 6" xfId="27831"/>
    <cellStyle name="Comma 12 2 5 3" xfId="27832"/>
    <cellStyle name="Comma 12 2 5 3 2" xfId="27833"/>
    <cellStyle name="Comma 12 2 5 3 2 2" xfId="27834"/>
    <cellStyle name="Comma 12 2 5 3 2 3" xfId="27835"/>
    <cellStyle name="Comma 12 2 5 3 3" xfId="27836"/>
    <cellStyle name="Comma 12 2 5 3 3 2" xfId="27837"/>
    <cellStyle name="Comma 12 2 5 3 3 3" xfId="27838"/>
    <cellStyle name="Comma 12 2 5 3 4" xfId="27839"/>
    <cellStyle name="Comma 12 2 5 3 4 2" xfId="27840"/>
    <cellStyle name="Comma 12 2 5 3 5" xfId="27841"/>
    <cellStyle name="Comma 12 2 5 3 6" xfId="27842"/>
    <cellStyle name="Comma 12 2 5 4" xfId="27843"/>
    <cellStyle name="Comma 12 2 5 4 2" xfId="27844"/>
    <cellStyle name="Comma 12 2 5 4 2 2" xfId="27845"/>
    <cellStyle name="Comma 12 2 5 4 2 3" xfId="27846"/>
    <cellStyle name="Comma 12 2 5 4 3" xfId="27847"/>
    <cellStyle name="Comma 12 2 5 4 3 2" xfId="27848"/>
    <cellStyle name="Comma 12 2 5 4 4" xfId="27849"/>
    <cellStyle name="Comma 12 2 5 4 5" xfId="27850"/>
    <cellStyle name="Comma 12 2 5 5" xfId="27851"/>
    <cellStyle name="Comma 12 2 5 5 2" xfId="27852"/>
    <cellStyle name="Comma 12 2 5 5 3" xfId="27853"/>
    <cellStyle name="Comma 12 2 5 6" xfId="27854"/>
    <cellStyle name="Comma 12 2 5 6 2" xfId="27855"/>
    <cellStyle name="Comma 12 2 5 6 3" xfId="27856"/>
    <cellStyle name="Comma 12 2 5 7" xfId="27857"/>
    <cellStyle name="Comma 12 2 5 7 2" xfId="27858"/>
    <cellStyle name="Comma 12 2 5 8" xfId="27859"/>
    <cellStyle name="Comma 12 2 5 9" xfId="27860"/>
    <cellStyle name="Comma 12 2 6" xfId="27861"/>
    <cellStyle name="Comma 12 2 6 2" xfId="27862"/>
    <cellStyle name="Comma 12 2 6 2 2" xfId="27863"/>
    <cellStyle name="Comma 12 2 6 2 2 2" xfId="27864"/>
    <cellStyle name="Comma 12 2 6 2 2 3" xfId="27865"/>
    <cellStyle name="Comma 12 2 6 2 3" xfId="27866"/>
    <cellStyle name="Comma 12 2 6 2 3 2" xfId="27867"/>
    <cellStyle name="Comma 12 2 6 2 3 3" xfId="27868"/>
    <cellStyle name="Comma 12 2 6 2 4" xfId="27869"/>
    <cellStyle name="Comma 12 2 6 2 4 2" xfId="27870"/>
    <cellStyle name="Comma 12 2 6 2 5" xfId="27871"/>
    <cellStyle name="Comma 12 2 6 2 6" xfId="27872"/>
    <cellStyle name="Comma 12 2 6 3" xfId="27873"/>
    <cellStyle name="Comma 12 2 6 3 2" xfId="27874"/>
    <cellStyle name="Comma 12 2 6 3 2 2" xfId="27875"/>
    <cellStyle name="Comma 12 2 6 3 2 3" xfId="27876"/>
    <cellStyle name="Comma 12 2 6 3 3" xfId="27877"/>
    <cellStyle name="Comma 12 2 6 3 3 2" xfId="27878"/>
    <cellStyle name="Comma 12 2 6 3 3 3" xfId="27879"/>
    <cellStyle name="Comma 12 2 6 3 4" xfId="27880"/>
    <cellStyle name="Comma 12 2 6 3 4 2" xfId="27881"/>
    <cellStyle name="Comma 12 2 6 3 5" xfId="27882"/>
    <cellStyle name="Comma 12 2 6 3 6" xfId="27883"/>
    <cellStyle name="Comma 12 2 6 4" xfId="27884"/>
    <cellStyle name="Comma 12 2 6 4 2" xfId="27885"/>
    <cellStyle name="Comma 12 2 6 4 2 2" xfId="27886"/>
    <cellStyle name="Comma 12 2 6 4 2 3" xfId="27887"/>
    <cellStyle name="Comma 12 2 6 4 3" xfId="27888"/>
    <cellStyle name="Comma 12 2 6 4 3 2" xfId="27889"/>
    <cellStyle name="Comma 12 2 6 4 4" xfId="27890"/>
    <cellStyle name="Comma 12 2 6 4 5" xfId="27891"/>
    <cellStyle name="Comma 12 2 6 5" xfId="27892"/>
    <cellStyle name="Comma 12 2 6 5 2" xfId="27893"/>
    <cellStyle name="Comma 12 2 6 5 3" xfId="27894"/>
    <cellStyle name="Comma 12 2 6 6" xfId="27895"/>
    <cellStyle name="Comma 12 2 6 6 2" xfId="27896"/>
    <cellStyle name="Comma 12 2 6 6 3" xfId="27897"/>
    <cellStyle name="Comma 12 2 6 7" xfId="27898"/>
    <cellStyle name="Comma 12 2 6 7 2" xfId="27899"/>
    <cellStyle name="Comma 12 2 6 8" xfId="27900"/>
    <cellStyle name="Comma 12 2 6 9" xfId="27901"/>
    <cellStyle name="Comma 12 2 7" xfId="27902"/>
    <cellStyle name="Comma 12 2 7 2" xfId="27903"/>
    <cellStyle name="Comma 12 2 7 2 2" xfId="27904"/>
    <cellStyle name="Comma 12 2 7 2 3" xfId="27905"/>
    <cellStyle name="Comma 12 2 7 3" xfId="27906"/>
    <cellStyle name="Comma 12 2 7 3 2" xfId="27907"/>
    <cellStyle name="Comma 12 2 7 3 3" xfId="27908"/>
    <cellStyle name="Comma 12 2 7 4" xfId="27909"/>
    <cellStyle name="Comma 12 2 7 4 2" xfId="27910"/>
    <cellStyle name="Comma 12 2 7 5" xfId="27911"/>
    <cellStyle name="Comma 12 2 7 6" xfId="27912"/>
    <cellStyle name="Comma 12 2 8" xfId="27913"/>
    <cellStyle name="Comma 12 2 8 2" xfId="27914"/>
    <cellStyle name="Comma 12 2 8 2 2" xfId="27915"/>
    <cellStyle name="Comma 12 2 8 2 3" xfId="27916"/>
    <cellStyle name="Comma 12 2 8 3" xfId="27917"/>
    <cellStyle name="Comma 12 2 8 3 2" xfId="27918"/>
    <cellStyle name="Comma 12 2 8 3 3" xfId="27919"/>
    <cellStyle name="Comma 12 2 8 4" xfId="27920"/>
    <cellStyle name="Comma 12 2 8 4 2" xfId="27921"/>
    <cellStyle name="Comma 12 2 8 5" xfId="27922"/>
    <cellStyle name="Comma 12 2 8 6" xfId="27923"/>
    <cellStyle name="Comma 12 2 9" xfId="27924"/>
    <cellStyle name="Comma 12 2 9 2" xfId="27925"/>
    <cellStyle name="Comma 12 2 9 2 2" xfId="27926"/>
    <cellStyle name="Comma 12 2 9 2 3" xfId="27927"/>
    <cellStyle name="Comma 12 2 9 3" xfId="27928"/>
    <cellStyle name="Comma 12 2 9 3 2" xfId="27929"/>
    <cellStyle name="Comma 12 2 9 4" xfId="27930"/>
    <cellStyle name="Comma 12 2 9 5" xfId="27931"/>
    <cellStyle name="Comma 12 3" xfId="27932"/>
    <cellStyle name="Comma 12 3 10" xfId="27933"/>
    <cellStyle name="Comma 12 3 10 2" xfId="27934"/>
    <cellStyle name="Comma 12 3 10 3" xfId="27935"/>
    <cellStyle name="Comma 12 3 11" xfId="27936"/>
    <cellStyle name="Comma 12 3 11 2" xfId="27937"/>
    <cellStyle name="Comma 12 3 12" xfId="27938"/>
    <cellStyle name="Comma 12 3 13" xfId="27939"/>
    <cellStyle name="Comma 12 3 2" xfId="27940"/>
    <cellStyle name="Comma 12 3 2 10" xfId="27941"/>
    <cellStyle name="Comma 12 3 2 10 2" xfId="27942"/>
    <cellStyle name="Comma 12 3 2 11" xfId="27943"/>
    <cellStyle name="Comma 12 3 2 12" xfId="27944"/>
    <cellStyle name="Comma 12 3 2 2" xfId="27945"/>
    <cellStyle name="Comma 12 3 2 2 10" xfId="27946"/>
    <cellStyle name="Comma 12 3 2 2 2" xfId="27947"/>
    <cellStyle name="Comma 12 3 2 2 2 2" xfId="27948"/>
    <cellStyle name="Comma 12 3 2 2 2 2 2" xfId="27949"/>
    <cellStyle name="Comma 12 3 2 2 2 2 2 2" xfId="27950"/>
    <cellStyle name="Comma 12 3 2 2 2 2 2 3" xfId="27951"/>
    <cellStyle name="Comma 12 3 2 2 2 2 3" xfId="27952"/>
    <cellStyle name="Comma 12 3 2 2 2 2 3 2" xfId="27953"/>
    <cellStyle name="Comma 12 3 2 2 2 2 3 3" xfId="27954"/>
    <cellStyle name="Comma 12 3 2 2 2 2 4" xfId="27955"/>
    <cellStyle name="Comma 12 3 2 2 2 2 4 2" xfId="27956"/>
    <cellStyle name="Comma 12 3 2 2 2 2 5" xfId="27957"/>
    <cellStyle name="Comma 12 3 2 2 2 2 6" xfId="27958"/>
    <cellStyle name="Comma 12 3 2 2 2 3" xfId="27959"/>
    <cellStyle name="Comma 12 3 2 2 2 3 2" xfId="27960"/>
    <cellStyle name="Comma 12 3 2 2 2 3 2 2" xfId="27961"/>
    <cellStyle name="Comma 12 3 2 2 2 3 2 3" xfId="27962"/>
    <cellStyle name="Comma 12 3 2 2 2 3 3" xfId="27963"/>
    <cellStyle name="Comma 12 3 2 2 2 3 3 2" xfId="27964"/>
    <cellStyle name="Comma 12 3 2 2 2 3 3 3" xfId="27965"/>
    <cellStyle name="Comma 12 3 2 2 2 3 4" xfId="27966"/>
    <cellStyle name="Comma 12 3 2 2 2 3 4 2" xfId="27967"/>
    <cellStyle name="Comma 12 3 2 2 2 3 5" xfId="27968"/>
    <cellStyle name="Comma 12 3 2 2 2 3 6" xfId="27969"/>
    <cellStyle name="Comma 12 3 2 2 2 4" xfId="27970"/>
    <cellStyle name="Comma 12 3 2 2 2 4 2" xfId="27971"/>
    <cellStyle name="Comma 12 3 2 2 2 4 2 2" xfId="27972"/>
    <cellStyle name="Comma 12 3 2 2 2 4 2 3" xfId="27973"/>
    <cellStyle name="Comma 12 3 2 2 2 4 3" xfId="27974"/>
    <cellStyle name="Comma 12 3 2 2 2 4 3 2" xfId="27975"/>
    <cellStyle name="Comma 12 3 2 2 2 4 4" xfId="27976"/>
    <cellStyle name="Comma 12 3 2 2 2 4 5" xfId="27977"/>
    <cellStyle name="Comma 12 3 2 2 2 5" xfId="27978"/>
    <cellStyle name="Comma 12 3 2 2 2 5 2" xfId="27979"/>
    <cellStyle name="Comma 12 3 2 2 2 5 3" xfId="27980"/>
    <cellStyle name="Comma 12 3 2 2 2 6" xfId="27981"/>
    <cellStyle name="Comma 12 3 2 2 2 6 2" xfId="27982"/>
    <cellStyle name="Comma 12 3 2 2 2 6 3" xfId="27983"/>
    <cellStyle name="Comma 12 3 2 2 2 7" xfId="27984"/>
    <cellStyle name="Comma 12 3 2 2 2 7 2" xfId="27985"/>
    <cellStyle name="Comma 12 3 2 2 2 8" xfId="27986"/>
    <cellStyle name="Comma 12 3 2 2 2 9" xfId="27987"/>
    <cellStyle name="Comma 12 3 2 2 3" xfId="27988"/>
    <cellStyle name="Comma 12 3 2 2 3 2" xfId="27989"/>
    <cellStyle name="Comma 12 3 2 2 3 2 2" xfId="27990"/>
    <cellStyle name="Comma 12 3 2 2 3 2 3" xfId="27991"/>
    <cellStyle name="Comma 12 3 2 2 3 3" xfId="27992"/>
    <cellStyle name="Comma 12 3 2 2 3 3 2" xfId="27993"/>
    <cellStyle name="Comma 12 3 2 2 3 3 3" xfId="27994"/>
    <cellStyle name="Comma 12 3 2 2 3 4" xfId="27995"/>
    <cellStyle name="Comma 12 3 2 2 3 4 2" xfId="27996"/>
    <cellStyle name="Comma 12 3 2 2 3 5" xfId="27997"/>
    <cellStyle name="Comma 12 3 2 2 3 6" xfId="27998"/>
    <cellStyle name="Comma 12 3 2 2 4" xfId="27999"/>
    <cellStyle name="Comma 12 3 2 2 4 2" xfId="28000"/>
    <cellStyle name="Comma 12 3 2 2 4 2 2" xfId="28001"/>
    <cellStyle name="Comma 12 3 2 2 4 2 3" xfId="28002"/>
    <cellStyle name="Comma 12 3 2 2 4 3" xfId="28003"/>
    <cellStyle name="Comma 12 3 2 2 4 3 2" xfId="28004"/>
    <cellStyle name="Comma 12 3 2 2 4 3 3" xfId="28005"/>
    <cellStyle name="Comma 12 3 2 2 4 4" xfId="28006"/>
    <cellStyle name="Comma 12 3 2 2 4 4 2" xfId="28007"/>
    <cellStyle name="Comma 12 3 2 2 4 5" xfId="28008"/>
    <cellStyle name="Comma 12 3 2 2 4 6" xfId="28009"/>
    <cellStyle name="Comma 12 3 2 2 5" xfId="28010"/>
    <cellStyle name="Comma 12 3 2 2 5 2" xfId="28011"/>
    <cellStyle name="Comma 12 3 2 2 5 2 2" xfId="28012"/>
    <cellStyle name="Comma 12 3 2 2 5 2 3" xfId="28013"/>
    <cellStyle name="Comma 12 3 2 2 5 3" xfId="28014"/>
    <cellStyle name="Comma 12 3 2 2 5 3 2" xfId="28015"/>
    <cellStyle name="Comma 12 3 2 2 5 4" xfId="28016"/>
    <cellStyle name="Comma 12 3 2 2 5 5" xfId="28017"/>
    <cellStyle name="Comma 12 3 2 2 6" xfId="28018"/>
    <cellStyle name="Comma 12 3 2 2 6 2" xfId="28019"/>
    <cellStyle name="Comma 12 3 2 2 6 3" xfId="28020"/>
    <cellStyle name="Comma 12 3 2 2 7" xfId="28021"/>
    <cellStyle name="Comma 12 3 2 2 7 2" xfId="28022"/>
    <cellStyle name="Comma 12 3 2 2 7 3" xfId="28023"/>
    <cellStyle name="Comma 12 3 2 2 8" xfId="28024"/>
    <cellStyle name="Comma 12 3 2 2 8 2" xfId="28025"/>
    <cellStyle name="Comma 12 3 2 2 9" xfId="28026"/>
    <cellStyle name="Comma 12 3 2 3" xfId="28027"/>
    <cellStyle name="Comma 12 3 2 3 2" xfId="28028"/>
    <cellStyle name="Comma 12 3 2 3 2 2" xfId="28029"/>
    <cellStyle name="Comma 12 3 2 3 2 2 2" xfId="28030"/>
    <cellStyle name="Comma 12 3 2 3 2 2 3" xfId="28031"/>
    <cellStyle name="Comma 12 3 2 3 2 3" xfId="28032"/>
    <cellStyle name="Comma 12 3 2 3 2 3 2" xfId="28033"/>
    <cellStyle name="Comma 12 3 2 3 2 3 3" xfId="28034"/>
    <cellStyle name="Comma 12 3 2 3 2 4" xfId="28035"/>
    <cellStyle name="Comma 12 3 2 3 2 4 2" xfId="28036"/>
    <cellStyle name="Comma 12 3 2 3 2 5" xfId="28037"/>
    <cellStyle name="Comma 12 3 2 3 2 6" xfId="28038"/>
    <cellStyle name="Comma 12 3 2 3 3" xfId="28039"/>
    <cellStyle name="Comma 12 3 2 3 3 2" xfId="28040"/>
    <cellStyle name="Comma 12 3 2 3 3 2 2" xfId="28041"/>
    <cellStyle name="Comma 12 3 2 3 3 2 3" xfId="28042"/>
    <cellStyle name="Comma 12 3 2 3 3 3" xfId="28043"/>
    <cellStyle name="Comma 12 3 2 3 3 3 2" xfId="28044"/>
    <cellStyle name="Comma 12 3 2 3 3 3 3" xfId="28045"/>
    <cellStyle name="Comma 12 3 2 3 3 4" xfId="28046"/>
    <cellStyle name="Comma 12 3 2 3 3 4 2" xfId="28047"/>
    <cellStyle name="Comma 12 3 2 3 3 5" xfId="28048"/>
    <cellStyle name="Comma 12 3 2 3 3 6" xfId="28049"/>
    <cellStyle name="Comma 12 3 2 3 4" xfId="28050"/>
    <cellStyle name="Comma 12 3 2 3 4 2" xfId="28051"/>
    <cellStyle name="Comma 12 3 2 3 4 2 2" xfId="28052"/>
    <cellStyle name="Comma 12 3 2 3 4 2 3" xfId="28053"/>
    <cellStyle name="Comma 12 3 2 3 4 3" xfId="28054"/>
    <cellStyle name="Comma 12 3 2 3 4 3 2" xfId="28055"/>
    <cellStyle name="Comma 12 3 2 3 4 4" xfId="28056"/>
    <cellStyle name="Comma 12 3 2 3 4 5" xfId="28057"/>
    <cellStyle name="Comma 12 3 2 3 5" xfId="28058"/>
    <cellStyle name="Comma 12 3 2 3 5 2" xfId="28059"/>
    <cellStyle name="Comma 12 3 2 3 5 3" xfId="28060"/>
    <cellStyle name="Comma 12 3 2 3 6" xfId="28061"/>
    <cellStyle name="Comma 12 3 2 3 6 2" xfId="28062"/>
    <cellStyle name="Comma 12 3 2 3 6 3" xfId="28063"/>
    <cellStyle name="Comma 12 3 2 3 7" xfId="28064"/>
    <cellStyle name="Comma 12 3 2 3 7 2" xfId="28065"/>
    <cellStyle name="Comma 12 3 2 3 8" xfId="28066"/>
    <cellStyle name="Comma 12 3 2 3 9" xfId="28067"/>
    <cellStyle name="Comma 12 3 2 4" xfId="28068"/>
    <cellStyle name="Comma 12 3 2 4 2" xfId="28069"/>
    <cellStyle name="Comma 12 3 2 4 2 2" xfId="28070"/>
    <cellStyle name="Comma 12 3 2 4 2 2 2" xfId="28071"/>
    <cellStyle name="Comma 12 3 2 4 2 2 3" xfId="28072"/>
    <cellStyle name="Comma 12 3 2 4 2 3" xfId="28073"/>
    <cellStyle name="Comma 12 3 2 4 2 3 2" xfId="28074"/>
    <cellStyle name="Comma 12 3 2 4 2 3 3" xfId="28075"/>
    <cellStyle name="Comma 12 3 2 4 2 4" xfId="28076"/>
    <cellStyle name="Comma 12 3 2 4 2 4 2" xfId="28077"/>
    <cellStyle name="Comma 12 3 2 4 2 5" xfId="28078"/>
    <cellStyle name="Comma 12 3 2 4 2 6" xfId="28079"/>
    <cellStyle name="Comma 12 3 2 4 3" xfId="28080"/>
    <cellStyle name="Comma 12 3 2 4 3 2" xfId="28081"/>
    <cellStyle name="Comma 12 3 2 4 3 2 2" xfId="28082"/>
    <cellStyle name="Comma 12 3 2 4 3 2 3" xfId="28083"/>
    <cellStyle name="Comma 12 3 2 4 3 3" xfId="28084"/>
    <cellStyle name="Comma 12 3 2 4 3 3 2" xfId="28085"/>
    <cellStyle name="Comma 12 3 2 4 3 3 3" xfId="28086"/>
    <cellStyle name="Comma 12 3 2 4 3 4" xfId="28087"/>
    <cellStyle name="Comma 12 3 2 4 3 4 2" xfId="28088"/>
    <cellStyle name="Comma 12 3 2 4 3 5" xfId="28089"/>
    <cellStyle name="Comma 12 3 2 4 3 6" xfId="28090"/>
    <cellStyle name="Comma 12 3 2 4 4" xfId="28091"/>
    <cellStyle name="Comma 12 3 2 4 4 2" xfId="28092"/>
    <cellStyle name="Comma 12 3 2 4 4 2 2" xfId="28093"/>
    <cellStyle name="Comma 12 3 2 4 4 2 3" xfId="28094"/>
    <cellStyle name="Comma 12 3 2 4 4 3" xfId="28095"/>
    <cellStyle name="Comma 12 3 2 4 4 3 2" xfId="28096"/>
    <cellStyle name="Comma 12 3 2 4 4 4" xfId="28097"/>
    <cellStyle name="Comma 12 3 2 4 4 5" xfId="28098"/>
    <cellStyle name="Comma 12 3 2 4 5" xfId="28099"/>
    <cellStyle name="Comma 12 3 2 4 5 2" xfId="28100"/>
    <cellStyle name="Comma 12 3 2 4 5 3" xfId="28101"/>
    <cellStyle name="Comma 12 3 2 4 6" xfId="28102"/>
    <cellStyle name="Comma 12 3 2 4 6 2" xfId="28103"/>
    <cellStyle name="Comma 12 3 2 4 6 3" xfId="28104"/>
    <cellStyle name="Comma 12 3 2 4 7" xfId="28105"/>
    <cellStyle name="Comma 12 3 2 4 7 2" xfId="28106"/>
    <cellStyle name="Comma 12 3 2 4 8" xfId="28107"/>
    <cellStyle name="Comma 12 3 2 4 9" xfId="28108"/>
    <cellStyle name="Comma 12 3 2 5" xfId="28109"/>
    <cellStyle name="Comma 12 3 2 5 2" xfId="28110"/>
    <cellStyle name="Comma 12 3 2 5 2 2" xfId="28111"/>
    <cellStyle name="Comma 12 3 2 5 2 3" xfId="28112"/>
    <cellStyle name="Comma 12 3 2 5 3" xfId="28113"/>
    <cellStyle name="Comma 12 3 2 5 3 2" xfId="28114"/>
    <cellStyle name="Comma 12 3 2 5 3 3" xfId="28115"/>
    <cellStyle name="Comma 12 3 2 5 4" xfId="28116"/>
    <cellStyle name="Comma 12 3 2 5 4 2" xfId="28117"/>
    <cellStyle name="Comma 12 3 2 5 5" xfId="28118"/>
    <cellStyle name="Comma 12 3 2 5 6" xfId="28119"/>
    <cellStyle name="Comma 12 3 2 6" xfId="28120"/>
    <cellStyle name="Comma 12 3 2 6 2" xfId="28121"/>
    <cellStyle name="Comma 12 3 2 6 2 2" xfId="28122"/>
    <cellStyle name="Comma 12 3 2 6 2 3" xfId="28123"/>
    <cellStyle name="Comma 12 3 2 6 3" xfId="28124"/>
    <cellStyle name="Comma 12 3 2 6 3 2" xfId="28125"/>
    <cellStyle name="Comma 12 3 2 6 3 3" xfId="28126"/>
    <cellStyle name="Comma 12 3 2 6 4" xfId="28127"/>
    <cellStyle name="Comma 12 3 2 6 4 2" xfId="28128"/>
    <cellStyle name="Comma 12 3 2 6 5" xfId="28129"/>
    <cellStyle name="Comma 12 3 2 6 6" xfId="28130"/>
    <cellStyle name="Comma 12 3 2 7" xfId="28131"/>
    <cellStyle name="Comma 12 3 2 7 2" xfId="28132"/>
    <cellStyle name="Comma 12 3 2 7 2 2" xfId="28133"/>
    <cellStyle name="Comma 12 3 2 7 2 3" xfId="28134"/>
    <cellStyle name="Comma 12 3 2 7 3" xfId="28135"/>
    <cellStyle name="Comma 12 3 2 7 3 2" xfId="28136"/>
    <cellStyle name="Comma 12 3 2 7 4" xfId="28137"/>
    <cellStyle name="Comma 12 3 2 7 5" xfId="28138"/>
    <cellStyle name="Comma 12 3 2 8" xfId="28139"/>
    <cellStyle name="Comma 12 3 2 8 2" xfId="28140"/>
    <cellStyle name="Comma 12 3 2 8 3" xfId="28141"/>
    <cellStyle name="Comma 12 3 2 9" xfId="28142"/>
    <cellStyle name="Comma 12 3 2 9 2" xfId="28143"/>
    <cellStyle name="Comma 12 3 2 9 3" xfId="28144"/>
    <cellStyle name="Comma 12 3 3" xfId="28145"/>
    <cellStyle name="Comma 12 3 3 10" xfId="28146"/>
    <cellStyle name="Comma 12 3 3 2" xfId="28147"/>
    <cellStyle name="Comma 12 3 3 2 2" xfId="28148"/>
    <cellStyle name="Comma 12 3 3 2 2 2" xfId="28149"/>
    <cellStyle name="Comma 12 3 3 2 2 2 2" xfId="28150"/>
    <cellStyle name="Comma 12 3 3 2 2 2 3" xfId="28151"/>
    <cellStyle name="Comma 12 3 3 2 2 3" xfId="28152"/>
    <cellStyle name="Comma 12 3 3 2 2 3 2" xfId="28153"/>
    <cellStyle name="Comma 12 3 3 2 2 3 3" xfId="28154"/>
    <cellStyle name="Comma 12 3 3 2 2 4" xfId="28155"/>
    <cellStyle name="Comma 12 3 3 2 2 4 2" xfId="28156"/>
    <cellStyle name="Comma 12 3 3 2 2 5" xfId="28157"/>
    <cellStyle name="Comma 12 3 3 2 2 6" xfId="28158"/>
    <cellStyle name="Comma 12 3 3 2 3" xfId="28159"/>
    <cellStyle name="Comma 12 3 3 2 3 2" xfId="28160"/>
    <cellStyle name="Comma 12 3 3 2 3 2 2" xfId="28161"/>
    <cellStyle name="Comma 12 3 3 2 3 2 3" xfId="28162"/>
    <cellStyle name="Comma 12 3 3 2 3 3" xfId="28163"/>
    <cellStyle name="Comma 12 3 3 2 3 3 2" xfId="28164"/>
    <cellStyle name="Comma 12 3 3 2 3 3 3" xfId="28165"/>
    <cellStyle name="Comma 12 3 3 2 3 4" xfId="28166"/>
    <cellStyle name="Comma 12 3 3 2 3 4 2" xfId="28167"/>
    <cellStyle name="Comma 12 3 3 2 3 5" xfId="28168"/>
    <cellStyle name="Comma 12 3 3 2 3 6" xfId="28169"/>
    <cellStyle name="Comma 12 3 3 2 4" xfId="28170"/>
    <cellStyle name="Comma 12 3 3 2 4 2" xfId="28171"/>
    <cellStyle name="Comma 12 3 3 2 4 2 2" xfId="28172"/>
    <cellStyle name="Comma 12 3 3 2 4 2 3" xfId="28173"/>
    <cellStyle name="Comma 12 3 3 2 4 3" xfId="28174"/>
    <cellStyle name="Comma 12 3 3 2 4 3 2" xfId="28175"/>
    <cellStyle name="Comma 12 3 3 2 4 4" xfId="28176"/>
    <cellStyle name="Comma 12 3 3 2 4 5" xfId="28177"/>
    <cellStyle name="Comma 12 3 3 2 5" xfId="28178"/>
    <cellStyle name="Comma 12 3 3 2 5 2" xfId="28179"/>
    <cellStyle name="Comma 12 3 3 2 5 3" xfId="28180"/>
    <cellStyle name="Comma 12 3 3 2 6" xfId="28181"/>
    <cellStyle name="Comma 12 3 3 2 6 2" xfId="28182"/>
    <cellStyle name="Comma 12 3 3 2 6 3" xfId="28183"/>
    <cellStyle name="Comma 12 3 3 2 7" xfId="28184"/>
    <cellStyle name="Comma 12 3 3 2 7 2" xfId="28185"/>
    <cellStyle name="Comma 12 3 3 2 8" xfId="28186"/>
    <cellStyle name="Comma 12 3 3 2 9" xfId="28187"/>
    <cellStyle name="Comma 12 3 3 3" xfId="28188"/>
    <cellStyle name="Comma 12 3 3 3 2" xfId="28189"/>
    <cellStyle name="Comma 12 3 3 3 2 2" xfId="28190"/>
    <cellStyle name="Comma 12 3 3 3 2 3" xfId="28191"/>
    <cellStyle name="Comma 12 3 3 3 3" xfId="28192"/>
    <cellStyle name="Comma 12 3 3 3 3 2" xfId="28193"/>
    <cellStyle name="Comma 12 3 3 3 3 3" xfId="28194"/>
    <cellStyle name="Comma 12 3 3 3 4" xfId="28195"/>
    <cellStyle name="Comma 12 3 3 3 4 2" xfId="28196"/>
    <cellStyle name="Comma 12 3 3 3 5" xfId="28197"/>
    <cellStyle name="Comma 12 3 3 3 6" xfId="28198"/>
    <cellStyle name="Comma 12 3 3 4" xfId="28199"/>
    <cellStyle name="Comma 12 3 3 4 2" xfId="28200"/>
    <cellStyle name="Comma 12 3 3 4 2 2" xfId="28201"/>
    <cellStyle name="Comma 12 3 3 4 2 3" xfId="28202"/>
    <cellStyle name="Comma 12 3 3 4 3" xfId="28203"/>
    <cellStyle name="Comma 12 3 3 4 3 2" xfId="28204"/>
    <cellStyle name="Comma 12 3 3 4 3 3" xfId="28205"/>
    <cellStyle name="Comma 12 3 3 4 4" xfId="28206"/>
    <cellStyle name="Comma 12 3 3 4 4 2" xfId="28207"/>
    <cellStyle name="Comma 12 3 3 4 5" xfId="28208"/>
    <cellStyle name="Comma 12 3 3 4 6" xfId="28209"/>
    <cellStyle name="Comma 12 3 3 5" xfId="28210"/>
    <cellStyle name="Comma 12 3 3 5 2" xfId="28211"/>
    <cellStyle name="Comma 12 3 3 5 2 2" xfId="28212"/>
    <cellStyle name="Comma 12 3 3 5 2 3" xfId="28213"/>
    <cellStyle name="Comma 12 3 3 5 3" xfId="28214"/>
    <cellStyle name="Comma 12 3 3 5 3 2" xfId="28215"/>
    <cellStyle name="Comma 12 3 3 5 4" xfId="28216"/>
    <cellStyle name="Comma 12 3 3 5 5" xfId="28217"/>
    <cellStyle name="Comma 12 3 3 6" xfId="28218"/>
    <cellStyle name="Comma 12 3 3 6 2" xfId="28219"/>
    <cellStyle name="Comma 12 3 3 6 3" xfId="28220"/>
    <cellStyle name="Comma 12 3 3 7" xfId="28221"/>
    <cellStyle name="Comma 12 3 3 7 2" xfId="28222"/>
    <cellStyle name="Comma 12 3 3 7 3" xfId="28223"/>
    <cellStyle name="Comma 12 3 3 8" xfId="28224"/>
    <cellStyle name="Comma 12 3 3 8 2" xfId="28225"/>
    <cellStyle name="Comma 12 3 3 9" xfId="28226"/>
    <cellStyle name="Comma 12 3 4" xfId="28227"/>
    <cellStyle name="Comma 12 3 4 2" xfId="28228"/>
    <cellStyle name="Comma 12 3 4 2 2" xfId="28229"/>
    <cellStyle name="Comma 12 3 4 2 2 2" xfId="28230"/>
    <cellStyle name="Comma 12 3 4 2 2 3" xfId="28231"/>
    <cellStyle name="Comma 12 3 4 2 3" xfId="28232"/>
    <cellStyle name="Comma 12 3 4 2 3 2" xfId="28233"/>
    <cellStyle name="Comma 12 3 4 2 3 3" xfId="28234"/>
    <cellStyle name="Comma 12 3 4 2 4" xfId="28235"/>
    <cellStyle name="Comma 12 3 4 2 4 2" xfId="28236"/>
    <cellStyle name="Comma 12 3 4 2 5" xfId="28237"/>
    <cellStyle name="Comma 12 3 4 2 6" xfId="28238"/>
    <cellStyle name="Comma 12 3 4 3" xfId="28239"/>
    <cellStyle name="Comma 12 3 4 3 2" xfId="28240"/>
    <cellStyle name="Comma 12 3 4 3 2 2" xfId="28241"/>
    <cellStyle name="Comma 12 3 4 3 2 3" xfId="28242"/>
    <cellStyle name="Comma 12 3 4 3 3" xfId="28243"/>
    <cellStyle name="Comma 12 3 4 3 3 2" xfId="28244"/>
    <cellStyle name="Comma 12 3 4 3 3 3" xfId="28245"/>
    <cellStyle name="Comma 12 3 4 3 4" xfId="28246"/>
    <cellStyle name="Comma 12 3 4 3 4 2" xfId="28247"/>
    <cellStyle name="Comma 12 3 4 3 5" xfId="28248"/>
    <cellStyle name="Comma 12 3 4 3 6" xfId="28249"/>
    <cellStyle name="Comma 12 3 4 4" xfId="28250"/>
    <cellStyle name="Comma 12 3 4 4 2" xfId="28251"/>
    <cellStyle name="Comma 12 3 4 4 2 2" xfId="28252"/>
    <cellStyle name="Comma 12 3 4 4 2 3" xfId="28253"/>
    <cellStyle name="Comma 12 3 4 4 3" xfId="28254"/>
    <cellStyle name="Comma 12 3 4 4 3 2" xfId="28255"/>
    <cellStyle name="Comma 12 3 4 4 4" xfId="28256"/>
    <cellStyle name="Comma 12 3 4 4 5" xfId="28257"/>
    <cellStyle name="Comma 12 3 4 5" xfId="28258"/>
    <cellStyle name="Comma 12 3 4 5 2" xfId="28259"/>
    <cellStyle name="Comma 12 3 4 5 3" xfId="28260"/>
    <cellStyle name="Comma 12 3 4 6" xfId="28261"/>
    <cellStyle name="Comma 12 3 4 6 2" xfId="28262"/>
    <cellStyle name="Comma 12 3 4 6 3" xfId="28263"/>
    <cellStyle name="Comma 12 3 4 7" xfId="28264"/>
    <cellStyle name="Comma 12 3 4 7 2" xfId="28265"/>
    <cellStyle name="Comma 12 3 4 8" xfId="28266"/>
    <cellStyle name="Comma 12 3 4 9" xfId="28267"/>
    <cellStyle name="Comma 12 3 5" xfId="28268"/>
    <cellStyle name="Comma 12 3 5 2" xfId="28269"/>
    <cellStyle name="Comma 12 3 5 2 2" xfId="28270"/>
    <cellStyle name="Comma 12 3 5 2 2 2" xfId="28271"/>
    <cellStyle name="Comma 12 3 5 2 2 3" xfId="28272"/>
    <cellStyle name="Comma 12 3 5 2 3" xfId="28273"/>
    <cellStyle name="Comma 12 3 5 2 3 2" xfId="28274"/>
    <cellStyle name="Comma 12 3 5 2 3 3" xfId="28275"/>
    <cellStyle name="Comma 12 3 5 2 4" xfId="28276"/>
    <cellStyle name="Comma 12 3 5 2 4 2" xfId="28277"/>
    <cellStyle name="Comma 12 3 5 2 5" xfId="28278"/>
    <cellStyle name="Comma 12 3 5 2 6" xfId="28279"/>
    <cellStyle name="Comma 12 3 5 3" xfId="28280"/>
    <cellStyle name="Comma 12 3 5 3 2" xfId="28281"/>
    <cellStyle name="Comma 12 3 5 3 2 2" xfId="28282"/>
    <cellStyle name="Comma 12 3 5 3 2 3" xfId="28283"/>
    <cellStyle name="Comma 12 3 5 3 3" xfId="28284"/>
    <cellStyle name="Comma 12 3 5 3 3 2" xfId="28285"/>
    <cellStyle name="Comma 12 3 5 3 3 3" xfId="28286"/>
    <cellStyle name="Comma 12 3 5 3 4" xfId="28287"/>
    <cellStyle name="Comma 12 3 5 3 4 2" xfId="28288"/>
    <cellStyle name="Comma 12 3 5 3 5" xfId="28289"/>
    <cellStyle name="Comma 12 3 5 3 6" xfId="28290"/>
    <cellStyle name="Comma 12 3 5 4" xfId="28291"/>
    <cellStyle name="Comma 12 3 5 4 2" xfId="28292"/>
    <cellStyle name="Comma 12 3 5 4 2 2" xfId="28293"/>
    <cellStyle name="Comma 12 3 5 4 2 3" xfId="28294"/>
    <cellStyle name="Comma 12 3 5 4 3" xfId="28295"/>
    <cellStyle name="Comma 12 3 5 4 3 2" xfId="28296"/>
    <cellStyle name="Comma 12 3 5 4 4" xfId="28297"/>
    <cellStyle name="Comma 12 3 5 4 5" xfId="28298"/>
    <cellStyle name="Comma 12 3 5 5" xfId="28299"/>
    <cellStyle name="Comma 12 3 5 5 2" xfId="28300"/>
    <cellStyle name="Comma 12 3 5 5 3" xfId="28301"/>
    <cellStyle name="Comma 12 3 5 6" xfId="28302"/>
    <cellStyle name="Comma 12 3 5 6 2" xfId="28303"/>
    <cellStyle name="Comma 12 3 5 6 3" xfId="28304"/>
    <cellStyle name="Comma 12 3 5 7" xfId="28305"/>
    <cellStyle name="Comma 12 3 5 7 2" xfId="28306"/>
    <cellStyle name="Comma 12 3 5 8" xfId="28307"/>
    <cellStyle name="Comma 12 3 5 9" xfId="28308"/>
    <cellStyle name="Comma 12 3 6" xfId="28309"/>
    <cellStyle name="Comma 12 3 6 2" xfId="28310"/>
    <cellStyle name="Comma 12 3 6 2 2" xfId="28311"/>
    <cellStyle name="Comma 12 3 6 2 3" xfId="28312"/>
    <cellStyle name="Comma 12 3 6 3" xfId="28313"/>
    <cellStyle name="Comma 12 3 6 3 2" xfId="28314"/>
    <cellStyle name="Comma 12 3 6 3 3" xfId="28315"/>
    <cellStyle name="Comma 12 3 6 4" xfId="28316"/>
    <cellStyle name="Comma 12 3 6 4 2" xfId="28317"/>
    <cellStyle name="Comma 12 3 6 5" xfId="28318"/>
    <cellStyle name="Comma 12 3 6 6" xfId="28319"/>
    <cellStyle name="Comma 12 3 7" xfId="28320"/>
    <cellStyle name="Comma 12 3 7 2" xfId="28321"/>
    <cellStyle name="Comma 12 3 7 2 2" xfId="28322"/>
    <cellStyle name="Comma 12 3 7 2 3" xfId="28323"/>
    <cellStyle name="Comma 12 3 7 3" xfId="28324"/>
    <cellStyle name="Comma 12 3 7 3 2" xfId="28325"/>
    <cellStyle name="Comma 12 3 7 3 3" xfId="28326"/>
    <cellStyle name="Comma 12 3 7 4" xfId="28327"/>
    <cellStyle name="Comma 12 3 7 4 2" xfId="28328"/>
    <cellStyle name="Comma 12 3 7 5" xfId="28329"/>
    <cellStyle name="Comma 12 3 7 6" xfId="28330"/>
    <cellStyle name="Comma 12 3 8" xfId="28331"/>
    <cellStyle name="Comma 12 3 8 2" xfId="28332"/>
    <cellStyle name="Comma 12 3 8 2 2" xfId="28333"/>
    <cellStyle name="Comma 12 3 8 2 3" xfId="28334"/>
    <cellStyle name="Comma 12 3 8 3" xfId="28335"/>
    <cellStyle name="Comma 12 3 8 3 2" xfId="28336"/>
    <cellStyle name="Comma 12 3 8 4" xfId="28337"/>
    <cellStyle name="Comma 12 3 8 5" xfId="28338"/>
    <cellStyle name="Comma 12 3 9" xfId="28339"/>
    <cellStyle name="Comma 12 3 9 2" xfId="28340"/>
    <cellStyle name="Comma 12 3 9 3" xfId="28341"/>
    <cellStyle name="Comma 12 4" xfId="28342"/>
    <cellStyle name="Comma 12 4 10" xfId="28343"/>
    <cellStyle name="Comma 12 4 10 2" xfId="28344"/>
    <cellStyle name="Comma 12 4 11" xfId="28345"/>
    <cellStyle name="Comma 12 4 12" xfId="28346"/>
    <cellStyle name="Comma 12 4 2" xfId="28347"/>
    <cellStyle name="Comma 12 4 2 10" xfId="28348"/>
    <cellStyle name="Comma 12 4 2 2" xfId="28349"/>
    <cellStyle name="Comma 12 4 2 2 2" xfId="28350"/>
    <cellStyle name="Comma 12 4 2 2 2 2" xfId="28351"/>
    <cellStyle name="Comma 12 4 2 2 2 2 2" xfId="28352"/>
    <cellStyle name="Comma 12 4 2 2 2 2 3" xfId="28353"/>
    <cellStyle name="Comma 12 4 2 2 2 3" xfId="28354"/>
    <cellStyle name="Comma 12 4 2 2 2 3 2" xfId="28355"/>
    <cellStyle name="Comma 12 4 2 2 2 3 3" xfId="28356"/>
    <cellStyle name="Comma 12 4 2 2 2 4" xfId="28357"/>
    <cellStyle name="Comma 12 4 2 2 2 4 2" xfId="28358"/>
    <cellStyle name="Comma 12 4 2 2 2 5" xfId="28359"/>
    <cellStyle name="Comma 12 4 2 2 2 6" xfId="28360"/>
    <cellStyle name="Comma 12 4 2 2 3" xfId="28361"/>
    <cellStyle name="Comma 12 4 2 2 3 2" xfId="28362"/>
    <cellStyle name="Comma 12 4 2 2 3 2 2" xfId="28363"/>
    <cellStyle name="Comma 12 4 2 2 3 2 3" xfId="28364"/>
    <cellStyle name="Comma 12 4 2 2 3 3" xfId="28365"/>
    <cellStyle name="Comma 12 4 2 2 3 3 2" xfId="28366"/>
    <cellStyle name="Comma 12 4 2 2 3 3 3" xfId="28367"/>
    <cellStyle name="Comma 12 4 2 2 3 4" xfId="28368"/>
    <cellStyle name="Comma 12 4 2 2 3 4 2" xfId="28369"/>
    <cellStyle name="Comma 12 4 2 2 3 5" xfId="28370"/>
    <cellStyle name="Comma 12 4 2 2 3 6" xfId="28371"/>
    <cellStyle name="Comma 12 4 2 2 4" xfId="28372"/>
    <cellStyle name="Comma 12 4 2 2 4 2" xfId="28373"/>
    <cellStyle name="Comma 12 4 2 2 4 2 2" xfId="28374"/>
    <cellStyle name="Comma 12 4 2 2 4 2 3" xfId="28375"/>
    <cellStyle name="Comma 12 4 2 2 4 3" xfId="28376"/>
    <cellStyle name="Comma 12 4 2 2 4 3 2" xfId="28377"/>
    <cellStyle name="Comma 12 4 2 2 4 4" xfId="28378"/>
    <cellStyle name="Comma 12 4 2 2 4 5" xfId="28379"/>
    <cellStyle name="Comma 12 4 2 2 5" xfId="28380"/>
    <cellStyle name="Comma 12 4 2 2 5 2" xfId="28381"/>
    <cellStyle name="Comma 12 4 2 2 5 3" xfId="28382"/>
    <cellStyle name="Comma 12 4 2 2 6" xfId="28383"/>
    <cellStyle name="Comma 12 4 2 2 6 2" xfId="28384"/>
    <cellStyle name="Comma 12 4 2 2 6 3" xfId="28385"/>
    <cellStyle name="Comma 12 4 2 2 7" xfId="28386"/>
    <cellStyle name="Comma 12 4 2 2 7 2" xfId="28387"/>
    <cellStyle name="Comma 12 4 2 2 8" xfId="28388"/>
    <cellStyle name="Comma 12 4 2 2 9" xfId="28389"/>
    <cellStyle name="Comma 12 4 2 3" xfId="28390"/>
    <cellStyle name="Comma 12 4 2 3 2" xfId="28391"/>
    <cellStyle name="Comma 12 4 2 3 2 2" xfId="28392"/>
    <cellStyle name="Comma 12 4 2 3 2 3" xfId="28393"/>
    <cellStyle name="Comma 12 4 2 3 3" xfId="28394"/>
    <cellStyle name="Comma 12 4 2 3 3 2" xfId="28395"/>
    <cellStyle name="Comma 12 4 2 3 3 3" xfId="28396"/>
    <cellStyle name="Comma 12 4 2 3 4" xfId="28397"/>
    <cellStyle name="Comma 12 4 2 3 4 2" xfId="28398"/>
    <cellStyle name="Comma 12 4 2 3 5" xfId="28399"/>
    <cellStyle name="Comma 12 4 2 3 6" xfId="28400"/>
    <cellStyle name="Comma 12 4 2 4" xfId="28401"/>
    <cellStyle name="Comma 12 4 2 4 2" xfId="28402"/>
    <cellStyle name="Comma 12 4 2 4 2 2" xfId="28403"/>
    <cellStyle name="Comma 12 4 2 4 2 3" xfId="28404"/>
    <cellStyle name="Comma 12 4 2 4 3" xfId="28405"/>
    <cellStyle name="Comma 12 4 2 4 3 2" xfId="28406"/>
    <cellStyle name="Comma 12 4 2 4 3 3" xfId="28407"/>
    <cellStyle name="Comma 12 4 2 4 4" xfId="28408"/>
    <cellStyle name="Comma 12 4 2 4 4 2" xfId="28409"/>
    <cellStyle name="Comma 12 4 2 4 5" xfId="28410"/>
    <cellStyle name="Comma 12 4 2 4 6" xfId="28411"/>
    <cellStyle name="Comma 12 4 2 5" xfId="28412"/>
    <cellStyle name="Comma 12 4 2 5 2" xfId="28413"/>
    <cellStyle name="Comma 12 4 2 5 2 2" xfId="28414"/>
    <cellStyle name="Comma 12 4 2 5 2 3" xfId="28415"/>
    <cellStyle name="Comma 12 4 2 5 3" xfId="28416"/>
    <cellStyle name="Comma 12 4 2 5 3 2" xfId="28417"/>
    <cellStyle name="Comma 12 4 2 5 4" xfId="28418"/>
    <cellStyle name="Comma 12 4 2 5 5" xfId="28419"/>
    <cellStyle name="Comma 12 4 2 6" xfId="28420"/>
    <cellStyle name="Comma 12 4 2 6 2" xfId="28421"/>
    <cellStyle name="Comma 12 4 2 6 3" xfId="28422"/>
    <cellStyle name="Comma 12 4 2 7" xfId="28423"/>
    <cellStyle name="Comma 12 4 2 7 2" xfId="28424"/>
    <cellStyle name="Comma 12 4 2 7 3" xfId="28425"/>
    <cellStyle name="Comma 12 4 2 8" xfId="28426"/>
    <cellStyle name="Comma 12 4 2 8 2" xfId="28427"/>
    <cellStyle name="Comma 12 4 2 9" xfId="28428"/>
    <cellStyle name="Comma 12 4 3" xfId="28429"/>
    <cellStyle name="Comma 12 4 3 2" xfId="28430"/>
    <cellStyle name="Comma 12 4 3 2 2" xfId="28431"/>
    <cellStyle name="Comma 12 4 3 2 2 2" xfId="28432"/>
    <cellStyle name="Comma 12 4 3 2 2 3" xfId="28433"/>
    <cellStyle name="Comma 12 4 3 2 3" xfId="28434"/>
    <cellStyle name="Comma 12 4 3 2 3 2" xfId="28435"/>
    <cellStyle name="Comma 12 4 3 2 3 3" xfId="28436"/>
    <cellStyle name="Comma 12 4 3 2 4" xfId="28437"/>
    <cellStyle name="Comma 12 4 3 2 4 2" xfId="28438"/>
    <cellStyle name="Comma 12 4 3 2 5" xfId="28439"/>
    <cellStyle name="Comma 12 4 3 2 6" xfId="28440"/>
    <cellStyle name="Comma 12 4 3 3" xfId="28441"/>
    <cellStyle name="Comma 12 4 3 3 2" xfId="28442"/>
    <cellStyle name="Comma 12 4 3 3 2 2" xfId="28443"/>
    <cellStyle name="Comma 12 4 3 3 2 3" xfId="28444"/>
    <cellStyle name="Comma 12 4 3 3 3" xfId="28445"/>
    <cellStyle name="Comma 12 4 3 3 3 2" xfId="28446"/>
    <cellStyle name="Comma 12 4 3 3 3 3" xfId="28447"/>
    <cellStyle name="Comma 12 4 3 3 4" xfId="28448"/>
    <cellStyle name="Comma 12 4 3 3 4 2" xfId="28449"/>
    <cellStyle name="Comma 12 4 3 3 5" xfId="28450"/>
    <cellStyle name="Comma 12 4 3 3 6" xfId="28451"/>
    <cellStyle name="Comma 12 4 3 4" xfId="28452"/>
    <cellStyle name="Comma 12 4 3 4 2" xfId="28453"/>
    <cellStyle name="Comma 12 4 3 4 2 2" xfId="28454"/>
    <cellStyle name="Comma 12 4 3 4 2 3" xfId="28455"/>
    <cellStyle name="Comma 12 4 3 4 3" xfId="28456"/>
    <cellStyle name="Comma 12 4 3 4 3 2" xfId="28457"/>
    <cellStyle name="Comma 12 4 3 4 4" xfId="28458"/>
    <cellStyle name="Comma 12 4 3 4 5" xfId="28459"/>
    <cellStyle name="Comma 12 4 3 5" xfId="28460"/>
    <cellStyle name="Comma 12 4 3 5 2" xfId="28461"/>
    <cellStyle name="Comma 12 4 3 5 3" xfId="28462"/>
    <cellStyle name="Comma 12 4 3 6" xfId="28463"/>
    <cellStyle name="Comma 12 4 3 6 2" xfId="28464"/>
    <cellStyle name="Comma 12 4 3 6 3" xfId="28465"/>
    <cellStyle name="Comma 12 4 3 7" xfId="28466"/>
    <cellStyle name="Comma 12 4 3 7 2" xfId="28467"/>
    <cellStyle name="Comma 12 4 3 8" xfId="28468"/>
    <cellStyle name="Comma 12 4 3 9" xfId="28469"/>
    <cellStyle name="Comma 12 4 4" xfId="28470"/>
    <cellStyle name="Comma 12 4 4 2" xfId="28471"/>
    <cellStyle name="Comma 12 4 4 2 2" xfId="28472"/>
    <cellStyle name="Comma 12 4 4 2 2 2" xfId="28473"/>
    <cellStyle name="Comma 12 4 4 2 2 3" xfId="28474"/>
    <cellStyle name="Comma 12 4 4 2 3" xfId="28475"/>
    <cellStyle name="Comma 12 4 4 2 3 2" xfId="28476"/>
    <cellStyle name="Comma 12 4 4 2 3 3" xfId="28477"/>
    <cellStyle name="Comma 12 4 4 2 4" xfId="28478"/>
    <cellStyle name="Comma 12 4 4 2 4 2" xfId="28479"/>
    <cellStyle name="Comma 12 4 4 2 5" xfId="28480"/>
    <cellStyle name="Comma 12 4 4 2 6" xfId="28481"/>
    <cellStyle name="Comma 12 4 4 3" xfId="28482"/>
    <cellStyle name="Comma 12 4 4 3 2" xfId="28483"/>
    <cellStyle name="Comma 12 4 4 3 2 2" xfId="28484"/>
    <cellStyle name="Comma 12 4 4 3 2 3" xfId="28485"/>
    <cellStyle name="Comma 12 4 4 3 3" xfId="28486"/>
    <cellStyle name="Comma 12 4 4 3 3 2" xfId="28487"/>
    <cellStyle name="Comma 12 4 4 3 3 3" xfId="28488"/>
    <cellStyle name="Comma 12 4 4 3 4" xfId="28489"/>
    <cellStyle name="Comma 12 4 4 3 4 2" xfId="28490"/>
    <cellStyle name="Comma 12 4 4 3 5" xfId="28491"/>
    <cellStyle name="Comma 12 4 4 3 6" xfId="28492"/>
    <cellStyle name="Comma 12 4 4 4" xfId="28493"/>
    <cellStyle name="Comma 12 4 4 4 2" xfId="28494"/>
    <cellStyle name="Comma 12 4 4 4 2 2" xfId="28495"/>
    <cellStyle name="Comma 12 4 4 4 2 3" xfId="28496"/>
    <cellStyle name="Comma 12 4 4 4 3" xfId="28497"/>
    <cellStyle name="Comma 12 4 4 4 3 2" xfId="28498"/>
    <cellStyle name="Comma 12 4 4 4 4" xfId="28499"/>
    <cellStyle name="Comma 12 4 4 4 5" xfId="28500"/>
    <cellStyle name="Comma 12 4 4 5" xfId="28501"/>
    <cellStyle name="Comma 12 4 4 5 2" xfId="28502"/>
    <cellStyle name="Comma 12 4 4 5 3" xfId="28503"/>
    <cellStyle name="Comma 12 4 4 6" xfId="28504"/>
    <cellStyle name="Comma 12 4 4 6 2" xfId="28505"/>
    <cellStyle name="Comma 12 4 4 6 3" xfId="28506"/>
    <cellStyle name="Comma 12 4 4 7" xfId="28507"/>
    <cellStyle name="Comma 12 4 4 7 2" xfId="28508"/>
    <cellStyle name="Comma 12 4 4 8" xfId="28509"/>
    <cellStyle name="Comma 12 4 4 9" xfId="28510"/>
    <cellStyle name="Comma 12 4 5" xfId="28511"/>
    <cellStyle name="Comma 12 4 5 2" xfId="28512"/>
    <cellStyle name="Comma 12 4 5 2 2" xfId="28513"/>
    <cellStyle name="Comma 12 4 5 2 3" xfId="28514"/>
    <cellStyle name="Comma 12 4 5 3" xfId="28515"/>
    <cellStyle name="Comma 12 4 5 3 2" xfId="28516"/>
    <cellStyle name="Comma 12 4 5 3 3" xfId="28517"/>
    <cellStyle name="Comma 12 4 5 4" xfId="28518"/>
    <cellStyle name="Comma 12 4 5 4 2" xfId="28519"/>
    <cellStyle name="Comma 12 4 5 5" xfId="28520"/>
    <cellStyle name="Comma 12 4 5 6" xfId="28521"/>
    <cellStyle name="Comma 12 4 6" xfId="28522"/>
    <cellStyle name="Comma 12 4 6 2" xfId="28523"/>
    <cellStyle name="Comma 12 4 6 2 2" xfId="28524"/>
    <cellStyle name="Comma 12 4 6 2 3" xfId="28525"/>
    <cellStyle name="Comma 12 4 6 3" xfId="28526"/>
    <cellStyle name="Comma 12 4 6 3 2" xfId="28527"/>
    <cellStyle name="Comma 12 4 6 3 3" xfId="28528"/>
    <cellStyle name="Comma 12 4 6 4" xfId="28529"/>
    <cellStyle name="Comma 12 4 6 4 2" xfId="28530"/>
    <cellStyle name="Comma 12 4 6 5" xfId="28531"/>
    <cellStyle name="Comma 12 4 6 6" xfId="28532"/>
    <cellStyle name="Comma 12 4 7" xfId="28533"/>
    <cellStyle name="Comma 12 4 7 2" xfId="28534"/>
    <cellStyle name="Comma 12 4 7 2 2" xfId="28535"/>
    <cellStyle name="Comma 12 4 7 2 3" xfId="28536"/>
    <cellStyle name="Comma 12 4 7 3" xfId="28537"/>
    <cellStyle name="Comma 12 4 7 3 2" xfId="28538"/>
    <cellStyle name="Comma 12 4 7 4" xfId="28539"/>
    <cellStyle name="Comma 12 4 7 5" xfId="28540"/>
    <cellStyle name="Comma 12 4 8" xfId="28541"/>
    <cellStyle name="Comma 12 4 8 2" xfId="28542"/>
    <cellStyle name="Comma 12 4 8 3" xfId="28543"/>
    <cellStyle name="Comma 12 4 9" xfId="28544"/>
    <cellStyle name="Comma 12 4 9 2" xfId="28545"/>
    <cellStyle name="Comma 12 4 9 3" xfId="28546"/>
    <cellStyle name="Comma 12 5" xfId="28547"/>
    <cellStyle name="Comma 12 5 10" xfId="28548"/>
    <cellStyle name="Comma 12 5 2" xfId="28549"/>
    <cellStyle name="Comma 12 5 2 2" xfId="28550"/>
    <cellStyle name="Comma 12 5 2 2 2" xfId="28551"/>
    <cellStyle name="Comma 12 5 2 2 2 2" xfId="28552"/>
    <cellStyle name="Comma 12 5 2 2 2 3" xfId="28553"/>
    <cellStyle name="Comma 12 5 2 2 3" xfId="28554"/>
    <cellStyle name="Comma 12 5 2 2 3 2" xfId="28555"/>
    <cellStyle name="Comma 12 5 2 2 3 3" xfId="28556"/>
    <cellStyle name="Comma 12 5 2 2 4" xfId="28557"/>
    <cellStyle name="Comma 12 5 2 2 4 2" xfId="28558"/>
    <cellStyle name="Comma 12 5 2 2 5" xfId="28559"/>
    <cellStyle name="Comma 12 5 2 2 6" xfId="28560"/>
    <cellStyle name="Comma 12 5 2 3" xfId="28561"/>
    <cellStyle name="Comma 12 5 2 3 2" xfId="28562"/>
    <cellStyle name="Comma 12 5 2 3 2 2" xfId="28563"/>
    <cellStyle name="Comma 12 5 2 3 2 3" xfId="28564"/>
    <cellStyle name="Comma 12 5 2 3 3" xfId="28565"/>
    <cellStyle name="Comma 12 5 2 3 3 2" xfId="28566"/>
    <cellStyle name="Comma 12 5 2 3 3 3" xfId="28567"/>
    <cellStyle name="Comma 12 5 2 3 4" xfId="28568"/>
    <cellStyle name="Comma 12 5 2 3 4 2" xfId="28569"/>
    <cellStyle name="Comma 12 5 2 3 5" xfId="28570"/>
    <cellStyle name="Comma 12 5 2 3 6" xfId="28571"/>
    <cellStyle name="Comma 12 5 2 4" xfId="28572"/>
    <cellStyle name="Comma 12 5 2 4 2" xfId="28573"/>
    <cellStyle name="Comma 12 5 2 4 2 2" xfId="28574"/>
    <cellStyle name="Comma 12 5 2 4 2 3" xfId="28575"/>
    <cellStyle name="Comma 12 5 2 4 3" xfId="28576"/>
    <cellStyle name="Comma 12 5 2 4 3 2" xfId="28577"/>
    <cellStyle name="Comma 12 5 2 4 4" xfId="28578"/>
    <cellStyle name="Comma 12 5 2 4 5" xfId="28579"/>
    <cellStyle name="Comma 12 5 2 5" xfId="28580"/>
    <cellStyle name="Comma 12 5 2 5 2" xfId="28581"/>
    <cellStyle name="Comma 12 5 2 5 3" xfId="28582"/>
    <cellStyle name="Comma 12 5 2 6" xfId="28583"/>
    <cellStyle name="Comma 12 5 2 6 2" xfId="28584"/>
    <cellStyle name="Comma 12 5 2 6 3" xfId="28585"/>
    <cellStyle name="Comma 12 5 2 7" xfId="28586"/>
    <cellStyle name="Comma 12 5 2 7 2" xfId="28587"/>
    <cellStyle name="Comma 12 5 2 8" xfId="28588"/>
    <cellStyle name="Comma 12 5 2 9" xfId="28589"/>
    <cellStyle name="Comma 12 5 3" xfId="28590"/>
    <cellStyle name="Comma 12 5 3 2" xfId="28591"/>
    <cellStyle name="Comma 12 5 3 2 2" xfId="28592"/>
    <cellStyle name="Comma 12 5 3 2 3" xfId="28593"/>
    <cellStyle name="Comma 12 5 3 3" xfId="28594"/>
    <cellStyle name="Comma 12 5 3 3 2" xfId="28595"/>
    <cellStyle name="Comma 12 5 3 3 3" xfId="28596"/>
    <cellStyle name="Comma 12 5 3 4" xfId="28597"/>
    <cellStyle name="Comma 12 5 3 4 2" xfId="28598"/>
    <cellStyle name="Comma 12 5 3 5" xfId="28599"/>
    <cellStyle name="Comma 12 5 3 6" xfId="28600"/>
    <cellStyle name="Comma 12 5 4" xfId="28601"/>
    <cellStyle name="Comma 12 5 4 2" xfId="28602"/>
    <cellStyle name="Comma 12 5 4 2 2" xfId="28603"/>
    <cellStyle name="Comma 12 5 4 2 3" xfId="28604"/>
    <cellStyle name="Comma 12 5 4 3" xfId="28605"/>
    <cellStyle name="Comma 12 5 4 3 2" xfId="28606"/>
    <cellStyle name="Comma 12 5 4 3 3" xfId="28607"/>
    <cellStyle name="Comma 12 5 4 4" xfId="28608"/>
    <cellStyle name="Comma 12 5 4 4 2" xfId="28609"/>
    <cellStyle name="Comma 12 5 4 5" xfId="28610"/>
    <cellStyle name="Comma 12 5 4 6" xfId="28611"/>
    <cellStyle name="Comma 12 5 5" xfId="28612"/>
    <cellStyle name="Comma 12 5 5 2" xfId="28613"/>
    <cellStyle name="Comma 12 5 5 2 2" xfId="28614"/>
    <cellStyle name="Comma 12 5 5 2 3" xfId="28615"/>
    <cellStyle name="Comma 12 5 5 3" xfId="28616"/>
    <cellStyle name="Comma 12 5 5 3 2" xfId="28617"/>
    <cellStyle name="Comma 12 5 5 4" xfId="28618"/>
    <cellStyle name="Comma 12 5 5 5" xfId="28619"/>
    <cellStyle name="Comma 12 5 6" xfId="28620"/>
    <cellStyle name="Comma 12 5 6 2" xfId="28621"/>
    <cellStyle name="Comma 12 5 6 3" xfId="28622"/>
    <cellStyle name="Comma 12 5 7" xfId="28623"/>
    <cellStyle name="Comma 12 5 7 2" xfId="28624"/>
    <cellStyle name="Comma 12 5 7 3" xfId="28625"/>
    <cellStyle name="Comma 12 5 8" xfId="28626"/>
    <cellStyle name="Comma 12 5 8 2" xfId="28627"/>
    <cellStyle name="Comma 12 5 9" xfId="28628"/>
    <cellStyle name="Comma 12 6" xfId="28629"/>
    <cellStyle name="Comma 12 6 2" xfId="28630"/>
    <cellStyle name="Comma 12 6 2 2" xfId="28631"/>
    <cellStyle name="Comma 12 6 2 2 2" xfId="28632"/>
    <cellStyle name="Comma 12 6 2 2 3" xfId="28633"/>
    <cellStyle name="Comma 12 6 2 3" xfId="28634"/>
    <cellStyle name="Comma 12 6 2 3 2" xfId="28635"/>
    <cellStyle name="Comma 12 6 2 3 3" xfId="28636"/>
    <cellStyle name="Comma 12 6 2 4" xfId="28637"/>
    <cellStyle name="Comma 12 6 2 4 2" xfId="28638"/>
    <cellStyle name="Comma 12 6 2 5" xfId="28639"/>
    <cellStyle name="Comma 12 6 2 6" xfId="28640"/>
    <cellStyle name="Comma 12 6 3" xfId="28641"/>
    <cellStyle name="Comma 12 6 3 2" xfId="28642"/>
    <cellStyle name="Comma 12 6 3 2 2" xfId="28643"/>
    <cellStyle name="Comma 12 6 3 2 3" xfId="28644"/>
    <cellStyle name="Comma 12 6 3 3" xfId="28645"/>
    <cellStyle name="Comma 12 6 3 3 2" xfId="28646"/>
    <cellStyle name="Comma 12 6 3 3 3" xfId="28647"/>
    <cellStyle name="Comma 12 6 3 4" xfId="28648"/>
    <cellStyle name="Comma 12 6 3 4 2" xfId="28649"/>
    <cellStyle name="Comma 12 6 3 5" xfId="28650"/>
    <cellStyle name="Comma 12 6 3 6" xfId="28651"/>
    <cellStyle name="Comma 12 6 4" xfId="28652"/>
    <cellStyle name="Comma 12 6 4 2" xfId="28653"/>
    <cellStyle name="Comma 12 6 4 2 2" xfId="28654"/>
    <cellStyle name="Comma 12 6 4 2 3" xfId="28655"/>
    <cellStyle name="Comma 12 6 4 3" xfId="28656"/>
    <cellStyle name="Comma 12 6 4 3 2" xfId="28657"/>
    <cellStyle name="Comma 12 6 4 4" xfId="28658"/>
    <cellStyle name="Comma 12 6 4 5" xfId="28659"/>
    <cellStyle name="Comma 12 6 5" xfId="28660"/>
    <cellStyle name="Comma 12 6 5 2" xfId="28661"/>
    <cellStyle name="Comma 12 6 5 3" xfId="28662"/>
    <cellStyle name="Comma 12 6 6" xfId="28663"/>
    <cellStyle name="Comma 12 6 6 2" xfId="28664"/>
    <cellStyle name="Comma 12 6 6 3" xfId="28665"/>
    <cellStyle name="Comma 12 6 7" xfId="28666"/>
    <cellStyle name="Comma 12 6 7 2" xfId="28667"/>
    <cellStyle name="Comma 12 6 8" xfId="28668"/>
    <cellStyle name="Comma 12 6 9" xfId="28669"/>
    <cellStyle name="Comma 12 7" xfId="28670"/>
    <cellStyle name="Comma 12 7 2" xfId="28671"/>
    <cellStyle name="Comma 12 7 2 2" xfId="28672"/>
    <cellStyle name="Comma 12 7 2 2 2" xfId="28673"/>
    <cellStyle name="Comma 12 7 2 2 3" xfId="28674"/>
    <cellStyle name="Comma 12 7 2 3" xfId="28675"/>
    <cellStyle name="Comma 12 7 2 3 2" xfId="28676"/>
    <cellStyle name="Comma 12 7 2 3 3" xfId="28677"/>
    <cellStyle name="Comma 12 7 2 4" xfId="28678"/>
    <cellStyle name="Comma 12 7 2 4 2" xfId="28679"/>
    <cellStyle name="Comma 12 7 2 5" xfId="28680"/>
    <cellStyle name="Comma 12 7 2 6" xfId="28681"/>
    <cellStyle name="Comma 12 7 3" xfId="28682"/>
    <cellStyle name="Comma 12 7 3 2" xfId="28683"/>
    <cellStyle name="Comma 12 7 3 2 2" xfId="28684"/>
    <cellStyle name="Comma 12 7 3 2 3" xfId="28685"/>
    <cellStyle name="Comma 12 7 3 3" xfId="28686"/>
    <cellStyle name="Comma 12 7 3 3 2" xfId="28687"/>
    <cellStyle name="Comma 12 7 3 3 3" xfId="28688"/>
    <cellStyle name="Comma 12 7 3 4" xfId="28689"/>
    <cellStyle name="Comma 12 7 3 4 2" xfId="28690"/>
    <cellStyle name="Comma 12 7 3 5" xfId="28691"/>
    <cellStyle name="Comma 12 7 3 6" xfId="28692"/>
    <cellStyle name="Comma 12 7 4" xfId="28693"/>
    <cellStyle name="Comma 12 7 4 2" xfId="28694"/>
    <cellStyle name="Comma 12 7 4 2 2" xfId="28695"/>
    <cellStyle name="Comma 12 7 4 2 3" xfId="28696"/>
    <cellStyle name="Comma 12 7 4 3" xfId="28697"/>
    <cellStyle name="Comma 12 7 4 3 2" xfId="28698"/>
    <cellStyle name="Comma 12 7 4 4" xfId="28699"/>
    <cellStyle name="Comma 12 7 4 5" xfId="28700"/>
    <cellStyle name="Comma 12 7 5" xfId="28701"/>
    <cellStyle name="Comma 12 7 5 2" xfId="28702"/>
    <cellStyle name="Comma 12 7 5 3" xfId="28703"/>
    <cellStyle name="Comma 12 7 6" xfId="28704"/>
    <cellStyle name="Comma 12 7 6 2" xfId="28705"/>
    <cellStyle name="Comma 12 7 6 3" xfId="28706"/>
    <cellStyle name="Comma 12 7 7" xfId="28707"/>
    <cellStyle name="Comma 12 7 7 2" xfId="28708"/>
    <cellStyle name="Comma 12 7 8" xfId="28709"/>
    <cellStyle name="Comma 12 7 9" xfId="28710"/>
    <cellStyle name="Comma 12 8" xfId="28711"/>
    <cellStyle name="Comma 12 8 2" xfId="28712"/>
    <cellStyle name="Comma 12 8 2 2" xfId="28713"/>
    <cellStyle name="Comma 12 8 2 3" xfId="28714"/>
    <cellStyle name="Comma 12 8 3" xfId="28715"/>
    <cellStyle name="Comma 12 8 3 2" xfId="28716"/>
    <cellStyle name="Comma 12 8 3 3" xfId="28717"/>
    <cellStyle name="Comma 12 8 4" xfId="28718"/>
    <cellStyle name="Comma 12 8 4 2" xfId="28719"/>
    <cellStyle name="Comma 12 8 5" xfId="28720"/>
    <cellStyle name="Comma 12 8 6" xfId="28721"/>
    <cellStyle name="Comma 12 9" xfId="28722"/>
    <cellStyle name="Comma 12 9 2" xfId="28723"/>
    <cellStyle name="Comma 12 9 2 2" xfId="28724"/>
    <cellStyle name="Comma 12 9 2 3" xfId="28725"/>
    <cellStyle name="Comma 12 9 3" xfId="28726"/>
    <cellStyle name="Comma 12 9 3 2" xfId="28727"/>
    <cellStyle name="Comma 12 9 3 3" xfId="28728"/>
    <cellStyle name="Comma 12 9 4" xfId="28729"/>
    <cellStyle name="Comma 12 9 4 2" xfId="28730"/>
    <cellStyle name="Comma 12 9 5" xfId="28731"/>
    <cellStyle name="Comma 12 9 6" xfId="28732"/>
    <cellStyle name="Comma 13" xfId="28733"/>
    <cellStyle name="Comma 13 10" xfId="28734"/>
    <cellStyle name="Comma 13 10 2" xfId="28735"/>
    <cellStyle name="Comma 13 10 2 2" xfId="28736"/>
    <cellStyle name="Comma 13 10 2 3" xfId="28737"/>
    <cellStyle name="Comma 13 10 3" xfId="28738"/>
    <cellStyle name="Comma 13 10 3 2" xfId="28739"/>
    <cellStyle name="Comma 13 10 4" xfId="28740"/>
    <cellStyle name="Comma 13 10 5" xfId="28741"/>
    <cellStyle name="Comma 13 11" xfId="28742"/>
    <cellStyle name="Comma 13 11 2" xfId="28743"/>
    <cellStyle name="Comma 13 11 3" xfId="28744"/>
    <cellStyle name="Comma 13 12" xfId="28745"/>
    <cellStyle name="Comma 13 12 2" xfId="28746"/>
    <cellStyle name="Comma 13 12 3" xfId="28747"/>
    <cellStyle name="Comma 13 13" xfId="28748"/>
    <cellStyle name="Comma 13 13 2" xfId="28749"/>
    <cellStyle name="Comma 13 14" xfId="28750"/>
    <cellStyle name="Comma 13 15" xfId="28751"/>
    <cellStyle name="Comma 13 16" xfId="28752"/>
    <cellStyle name="Comma 13 2" xfId="28753"/>
    <cellStyle name="Comma 13 2 10" xfId="28754"/>
    <cellStyle name="Comma 13 2 10 2" xfId="28755"/>
    <cellStyle name="Comma 13 2 10 3" xfId="28756"/>
    <cellStyle name="Comma 13 2 11" xfId="28757"/>
    <cellStyle name="Comma 13 2 11 2" xfId="28758"/>
    <cellStyle name="Comma 13 2 11 3" xfId="28759"/>
    <cellStyle name="Comma 13 2 12" xfId="28760"/>
    <cellStyle name="Comma 13 2 12 2" xfId="28761"/>
    <cellStyle name="Comma 13 2 13" xfId="28762"/>
    <cellStyle name="Comma 13 2 14" xfId="28763"/>
    <cellStyle name="Comma 13 2 15" xfId="28764"/>
    <cellStyle name="Comma 13 2 2" xfId="28765"/>
    <cellStyle name="Comma 13 2 2 10" xfId="28766"/>
    <cellStyle name="Comma 13 2 2 10 2" xfId="28767"/>
    <cellStyle name="Comma 13 2 2 10 3" xfId="28768"/>
    <cellStyle name="Comma 13 2 2 11" xfId="28769"/>
    <cellStyle name="Comma 13 2 2 11 2" xfId="28770"/>
    <cellStyle name="Comma 13 2 2 12" xfId="28771"/>
    <cellStyle name="Comma 13 2 2 13" xfId="28772"/>
    <cellStyle name="Comma 13 2 2 2" xfId="28773"/>
    <cellStyle name="Comma 13 2 2 2 10" xfId="28774"/>
    <cellStyle name="Comma 13 2 2 2 10 2" xfId="28775"/>
    <cellStyle name="Comma 13 2 2 2 11" xfId="28776"/>
    <cellStyle name="Comma 13 2 2 2 12" xfId="28777"/>
    <cellStyle name="Comma 13 2 2 2 2" xfId="28778"/>
    <cellStyle name="Comma 13 2 2 2 2 10" xfId="28779"/>
    <cellStyle name="Comma 13 2 2 2 2 2" xfId="28780"/>
    <cellStyle name="Comma 13 2 2 2 2 2 2" xfId="28781"/>
    <cellStyle name="Comma 13 2 2 2 2 2 2 2" xfId="28782"/>
    <cellStyle name="Comma 13 2 2 2 2 2 2 2 2" xfId="28783"/>
    <cellStyle name="Comma 13 2 2 2 2 2 2 2 3" xfId="28784"/>
    <cellStyle name="Comma 13 2 2 2 2 2 2 3" xfId="28785"/>
    <cellStyle name="Comma 13 2 2 2 2 2 2 3 2" xfId="28786"/>
    <cellStyle name="Comma 13 2 2 2 2 2 2 3 3" xfId="28787"/>
    <cellStyle name="Comma 13 2 2 2 2 2 2 4" xfId="28788"/>
    <cellStyle name="Comma 13 2 2 2 2 2 2 4 2" xfId="28789"/>
    <cellStyle name="Comma 13 2 2 2 2 2 2 5" xfId="28790"/>
    <cellStyle name="Comma 13 2 2 2 2 2 2 6" xfId="28791"/>
    <cellStyle name="Comma 13 2 2 2 2 2 3" xfId="28792"/>
    <cellStyle name="Comma 13 2 2 2 2 2 3 2" xfId="28793"/>
    <cellStyle name="Comma 13 2 2 2 2 2 3 2 2" xfId="28794"/>
    <cellStyle name="Comma 13 2 2 2 2 2 3 2 3" xfId="28795"/>
    <cellStyle name="Comma 13 2 2 2 2 2 3 3" xfId="28796"/>
    <cellStyle name="Comma 13 2 2 2 2 2 3 3 2" xfId="28797"/>
    <cellStyle name="Comma 13 2 2 2 2 2 3 3 3" xfId="28798"/>
    <cellStyle name="Comma 13 2 2 2 2 2 3 4" xfId="28799"/>
    <cellStyle name="Comma 13 2 2 2 2 2 3 4 2" xfId="28800"/>
    <cellStyle name="Comma 13 2 2 2 2 2 3 5" xfId="28801"/>
    <cellStyle name="Comma 13 2 2 2 2 2 3 6" xfId="28802"/>
    <cellStyle name="Comma 13 2 2 2 2 2 4" xfId="28803"/>
    <cellStyle name="Comma 13 2 2 2 2 2 4 2" xfId="28804"/>
    <cellStyle name="Comma 13 2 2 2 2 2 4 2 2" xfId="28805"/>
    <cellStyle name="Comma 13 2 2 2 2 2 4 2 3" xfId="28806"/>
    <cellStyle name="Comma 13 2 2 2 2 2 4 3" xfId="28807"/>
    <cellStyle name="Comma 13 2 2 2 2 2 4 3 2" xfId="28808"/>
    <cellStyle name="Comma 13 2 2 2 2 2 4 4" xfId="28809"/>
    <cellStyle name="Comma 13 2 2 2 2 2 4 5" xfId="28810"/>
    <cellStyle name="Comma 13 2 2 2 2 2 5" xfId="28811"/>
    <cellStyle name="Comma 13 2 2 2 2 2 5 2" xfId="28812"/>
    <cellStyle name="Comma 13 2 2 2 2 2 5 3" xfId="28813"/>
    <cellStyle name="Comma 13 2 2 2 2 2 6" xfId="28814"/>
    <cellStyle name="Comma 13 2 2 2 2 2 6 2" xfId="28815"/>
    <cellStyle name="Comma 13 2 2 2 2 2 6 3" xfId="28816"/>
    <cellStyle name="Comma 13 2 2 2 2 2 7" xfId="28817"/>
    <cellStyle name="Comma 13 2 2 2 2 2 7 2" xfId="28818"/>
    <cellStyle name="Comma 13 2 2 2 2 2 8" xfId="28819"/>
    <cellStyle name="Comma 13 2 2 2 2 2 9" xfId="28820"/>
    <cellStyle name="Comma 13 2 2 2 2 3" xfId="28821"/>
    <cellStyle name="Comma 13 2 2 2 2 3 2" xfId="28822"/>
    <cellStyle name="Comma 13 2 2 2 2 3 2 2" xfId="28823"/>
    <cellStyle name="Comma 13 2 2 2 2 3 2 3" xfId="28824"/>
    <cellStyle name="Comma 13 2 2 2 2 3 3" xfId="28825"/>
    <cellStyle name="Comma 13 2 2 2 2 3 3 2" xfId="28826"/>
    <cellStyle name="Comma 13 2 2 2 2 3 3 3" xfId="28827"/>
    <cellStyle name="Comma 13 2 2 2 2 3 4" xfId="28828"/>
    <cellStyle name="Comma 13 2 2 2 2 3 4 2" xfId="28829"/>
    <cellStyle name="Comma 13 2 2 2 2 3 5" xfId="28830"/>
    <cellStyle name="Comma 13 2 2 2 2 3 6" xfId="28831"/>
    <cellStyle name="Comma 13 2 2 2 2 4" xfId="28832"/>
    <cellStyle name="Comma 13 2 2 2 2 4 2" xfId="28833"/>
    <cellStyle name="Comma 13 2 2 2 2 4 2 2" xfId="28834"/>
    <cellStyle name="Comma 13 2 2 2 2 4 2 3" xfId="28835"/>
    <cellStyle name="Comma 13 2 2 2 2 4 3" xfId="28836"/>
    <cellStyle name="Comma 13 2 2 2 2 4 3 2" xfId="28837"/>
    <cellStyle name="Comma 13 2 2 2 2 4 3 3" xfId="28838"/>
    <cellStyle name="Comma 13 2 2 2 2 4 4" xfId="28839"/>
    <cellStyle name="Comma 13 2 2 2 2 4 4 2" xfId="28840"/>
    <cellStyle name="Comma 13 2 2 2 2 4 5" xfId="28841"/>
    <cellStyle name="Comma 13 2 2 2 2 4 6" xfId="28842"/>
    <cellStyle name="Comma 13 2 2 2 2 5" xfId="28843"/>
    <cellStyle name="Comma 13 2 2 2 2 5 2" xfId="28844"/>
    <cellStyle name="Comma 13 2 2 2 2 5 2 2" xfId="28845"/>
    <cellStyle name="Comma 13 2 2 2 2 5 2 3" xfId="28846"/>
    <cellStyle name="Comma 13 2 2 2 2 5 3" xfId="28847"/>
    <cellStyle name="Comma 13 2 2 2 2 5 3 2" xfId="28848"/>
    <cellStyle name="Comma 13 2 2 2 2 5 4" xfId="28849"/>
    <cellStyle name="Comma 13 2 2 2 2 5 5" xfId="28850"/>
    <cellStyle name="Comma 13 2 2 2 2 6" xfId="28851"/>
    <cellStyle name="Comma 13 2 2 2 2 6 2" xfId="28852"/>
    <cellStyle name="Comma 13 2 2 2 2 6 3" xfId="28853"/>
    <cellStyle name="Comma 13 2 2 2 2 7" xfId="28854"/>
    <cellStyle name="Comma 13 2 2 2 2 7 2" xfId="28855"/>
    <cellStyle name="Comma 13 2 2 2 2 7 3" xfId="28856"/>
    <cellStyle name="Comma 13 2 2 2 2 8" xfId="28857"/>
    <cellStyle name="Comma 13 2 2 2 2 8 2" xfId="28858"/>
    <cellStyle name="Comma 13 2 2 2 2 9" xfId="28859"/>
    <cellStyle name="Comma 13 2 2 2 3" xfId="28860"/>
    <cellStyle name="Comma 13 2 2 2 3 2" xfId="28861"/>
    <cellStyle name="Comma 13 2 2 2 3 2 2" xfId="28862"/>
    <cellStyle name="Comma 13 2 2 2 3 2 2 2" xfId="28863"/>
    <cellStyle name="Comma 13 2 2 2 3 2 2 3" xfId="28864"/>
    <cellStyle name="Comma 13 2 2 2 3 2 3" xfId="28865"/>
    <cellStyle name="Comma 13 2 2 2 3 2 3 2" xfId="28866"/>
    <cellStyle name="Comma 13 2 2 2 3 2 3 3" xfId="28867"/>
    <cellStyle name="Comma 13 2 2 2 3 2 4" xfId="28868"/>
    <cellStyle name="Comma 13 2 2 2 3 2 4 2" xfId="28869"/>
    <cellStyle name="Comma 13 2 2 2 3 2 5" xfId="28870"/>
    <cellStyle name="Comma 13 2 2 2 3 2 6" xfId="28871"/>
    <cellStyle name="Comma 13 2 2 2 3 3" xfId="28872"/>
    <cellStyle name="Comma 13 2 2 2 3 3 2" xfId="28873"/>
    <cellStyle name="Comma 13 2 2 2 3 3 2 2" xfId="28874"/>
    <cellStyle name="Comma 13 2 2 2 3 3 2 3" xfId="28875"/>
    <cellStyle name="Comma 13 2 2 2 3 3 3" xfId="28876"/>
    <cellStyle name="Comma 13 2 2 2 3 3 3 2" xfId="28877"/>
    <cellStyle name="Comma 13 2 2 2 3 3 3 3" xfId="28878"/>
    <cellStyle name="Comma 13 2 2 2 3 3 4" xfId="28879"/>
    <cellStyle name="Comma 13 2 2 2 3 3 4 2" xfId="28880"/>
    <cellStyle name="Comma 13 2 2 2 3 3 5" xfId="28881"/>
    <cellStyle name="Comma 13 2 2 2 3 3 6" xfId="28882"/>
    <cellStyle name="Comma 13 2 2 2 3 4" xfId="28883"/>
    <cellStyle name="Comma 13 2 2 2 3 4 2" xfId="28884"/>
    <cellStyle name="Comma 13 2 2 2 3 4 2 2" xfId="28885"/>
    <cellStyle name="Comma 13 2 2 2 3 4 2 3" xfId="28886"/>
    <cellStyle name="Comma 13 2 2 2 3 4 3" xfId="28887"/>
    <cellStyle name="Comma 13 2 2 2 3 4 3 2" xfId="28888"/>
    <cellStyle name="Comma 13 2 2 2 3 4 4" xfId="28889"/>
    <cellStyle name="Comma 13 2 2 2 3 4 5" xfId="28890"/>
    <cellStyle name="Comma 13 2 2 2 3 5" xfId="28891"/>
    <cellStyle name="Comma 13 2 2 2 3 5 2" xfId="28892"/>
    <cellStyle name="Comma 13 2 2 2 3 5 3" xfId="28893"/>
    <cellStyle name="Comma 13 2 2 2 3 6" xfId="28894"/>
    <cellStyle name="Comma 13 2 2 2 3 6 2" xfId="28895"/>
    <cellStyle name="Comma 13 2 2 2 3 6 3" xfId="28896"/>
    <cellStyle name="Comma 13 2 2 2 3 7" xfId="28897"/>
    <cellStyle name="Comma 13 2 2 2 3 7 2" xfId="28898"/>
    <cellStyle name="Comma 13 2 2 2 3 8" xfId="28899"/>
    <cellStyle name="Comma 13 2 2 2 3 9" xfId="28900"/>
    <cellStyle name="Comma 13 2 2 2 4" xfId="28901"/>
    <cellStyle name="Comma 13 2 2 2 4 2" xfId="28902"/>
    <cellStyle name="Comma 13 2 2 2 4 2 2" xfId="28903"/>
    <cellStyle name="Comma 13 2 2 2 4 2 2 2" xfId="28904"/>
    <cellStyle name="Comma 13 2 2 2 4 2 2 3" xfId="28905"/>
    <cellStyle name="Comma 13 2 2 2 4 2 3" xfId="28906"/>
    <cellStyle name="Comma 13 2 2 2 4 2 3 2" xfId="28907"/>
    <cellStyle name="Comma 13 2 2 2 4 2 3 3" xfId="28908"/>
    <cellStyle name="Comma 13 2 2 2 4 2 4" xfId="28909"/>
    <cellStyle name="Comma 13 2 2 2 4 2 4 2" xfId="28910"/>
    <cellStyle name="Comma 13 2 2 2 4 2 5" xfId="28911"/>
    <cellStyle name="Comma 13 2 2 2 4 2 6" xfId="28912"/>
    <cellStyle name="Comma 13 2 2 2 4 3" xfId="28913"/>
    <cellStyle name="Comma 13 2 2 2 4 3 2" xfId="28914"/>
    <cellStyle name="Comma 13 2 2 2 4 3 2 2" xfId="28915"/>
    <cellStyle name="Comma 13 2 2 2 4 3 2 3" xfId="28916"/>
    <cellStyle name="Comma 13 2 2 2 4 3 3" xfId="28917"/>
    <cellStyle name="Comma 13 2 2 2 4 3 3 2" xfId="28918"/>
    <cellStyle name="Comma 13 2 2 2 4 3 3 3" xfId="28919"/>
    <cellStyle name="Comma 13 2 2 2 4 3 4" xfId="28920"/>
    <cellStyle name="Comma 13 2 2 2 4 3 4 2" xfId="28921"/>
    <cellStyle name="Comma 13 2 2 2 4 3 5" xfId="28922"/>
    <cellStyle name="Comma 13 2 2 2 4 3 6" xfId="28923"/>
    <cellStyle name="Comma 13 2 2 2 4 4" xfId="28924"/>
    <cellStyle name="Comma 13 2 2 2 4 4 2" xfId="28925"/>
    <cellStyle name="Comma 13 2 2 2 4 4 2 2" xfId="28926"/>
    <cellStyle name="Comma 13 2 2 2 4 4 2 3" xfId="28927"/>
    <cellStyle name="Comma 13 2 2 2 4 4 3" xfId="28928"/>
    <cellStyle name="Comma 13 2 2 2 4 4 3 2" xfId="28929"/>
    <cellStyle name="Comma 13 2 2 2 4 4 4" xfId="28930"/>
    <cellStyle name="Comma 13 2 2 2 4 4 5" xfId="28931"/>
    <cellStyle name="Comma 13 2 2 2 4 5" xfId="28932"/>
    <cellStyle name="Comma 13 2 2 2 4 5 2" xfId="28933"/>
    <cellStyle name="Comma 13 2 2 2 4 5 3" xfId="28934"/>
    <cellStyle name="Comma 13 2 2 2 4 6" xfId="28935"/>
    <cellStyle name="Comma 13 2 2 2 4 6 2" xfId="28936"/>
    <cellStyle name="Comma 13 2 2 2 4 6 3" xfId="28937"/>
    <cellStyle name="Comma 13 2 2 2 4 7" xfId="28938"/>
    <cellStyle name="Comma 13 2 2 2 4 7 2" xfId="28939"/>
    <cellStyle name="Comma 13 2 2 2 4 8" xfId="28940"/>
    <cellStyle name="Comma 13 2 2 2 4 9" xfId="28941"/>
    <cellStyle name="Comma 13 2 2 2 5" xfId="28942"/>
    <cellStyle name="Comma 13 2 2 2 5 2" xfId="28943"/>
    <cellStyle name="Comma 13 2 2 2 5 2 2" xfId="28944"/>
    <cellStyle name="Comma 13 2 2 2 5 2 3" xfId="28945"/>
    <cellStyle name="Comma 13 2 2 2 5 3" xfId="28946"/>
    <cellStyle name="Comma 13 2 2 2 5 3 2" xfId="28947"/>
    <cellStyle name="Comma 13 2 2 2 5 3 3" xfId="28948"/>
    <cellStyle name="Comma 13 2 2 2 5 4" xfId="28949"/>
    <cellStyle name="Comma 13 2 2 2 5 4 2" xfId="28950"/>
    <cellStyle name="Comma 13 2 2 2 5 5" xfId="28951"/>
    <cellStyle name="Comma 13 2 2 2 5 6" xfId="28952"/>
    <cellStyle name="Comma 13 2 2 2 6" xfId="28953"/>
    <cellStyle name="Comma 13 2 2 2 6 2" xfId="28954"/>
    <cellStyle name="Comma 13 2 2 2 6 2 2" xfId="28955"/>
    <cellStyle name="Comma 13 2 2 2 6 2 3" xfId="28956"/>
    <cellStyle name="Comma 13 2 2 2 6 3" xfId="28957"/>
    <cellStyle name="Comma 13 2 2 2 6 3 2" xfId="28958"/>
    <cellStyle name="Comma 13 2 2 2 6 3 3" xfId="28959"/>
    <cellStyle name="Comma 13 2 2 2 6 4" xfId="28960"/>
    <cellStyle name="Comma 13 2 2 2 6 4 2" xfId="28961"/>
    <cellStyle name="Comma 13 2 2 2 6 5" xfId="28962"/>
    <cellStyle name="Comma 13 2 2 2 6 6" xfId="28963"/>
    <cellStyle name="Comma 13 2 2 2 7" xfId="28964"/>
    <cellStyle name="Comma 13 2 2 2 7 2" xfId="28965"/>
    <cellStyle name="Comma 13 2 2 2 7 2 2" xfId="28966"/>
    <cellStyle name="Comma 13 2 2 2 7 2 3" xfId="28967"/>
    <cellStyle name="Comma 13 2 2 2 7 3" xfId="28968"/>
    <cellStyle name="Comma 13 2 2 2 7 3 2" xfId="28969"/>
    <cellStyle name="Comma 13 2 2 2 7 4" xfId="28970"/>
    <cellStyle name="Comma 13 2 2 2 7 5" xfId="28971"/>
    <cellStyle name="Comma 13 2 2 2 8" xfId="28972"/>
    <cellStyle name="Comma 13 2 2 2 8 2" xfId="28973"/>
    <cellStyle name="Comma 13 2 2 2 8 3" xfId="28974"/>
    <cellStyle name="Comma 13 2 2 2 9" xfId="28975"/>
    <cellStyle name="Comma 13 2 2 2 9 2" xfId="28976"/>
    <cellStyle name="Comma 13 2 2 2 9 3" xfId="28977"/>
    <cellStyle name="Comma 13 2 2 3" xfId="28978"/>
    <cellStyle name="Comma 13 2 2 3 10" xfId="28979"/>
    <cellStyle name="Comma 13 2 2 3 2" xfId="28980"/>
    <cellStyle name="Comma 13 2 2 3 2 2" xfId="28981"/>
    <cellStyle name="Comma 13 2 2 3 2 2 2" xfId="28982"/>
    <cellStyle name="Comma 13 2 2 3 2 2 2 2" xfId="28983"/>
    <cellStyle name="Comma 13 2 2 3 2 2 2 3" xfId="28984"/>
    <cellStyle name="Comma 13 2 2 3 2 2 3" xfId="28985"/>
    <cellStyle name="Comma 13 2 2 3 2 2 3 2" xfId="28986"/>
    <cellStyle name="Comma 13 2 2 3 2 2 3 3" xfId="28987"/>
    <cellStyle name="Comma 13 2 2 3 2 2 4" xfId="28988"/>
    <cellStyle name="Comma 13 2 2 3 2 2 4 2" xfId="28989"/>
    <cellStyle name="Comma 13 2 2 3 2 2 5" xfId="28990"/>
    <cellStyle name="Comma 13 2 2 3 2 2 6" xfId="28991"/>
    <cellStyle name="Comma 13 2 2 3 2 3" xfId="28992"/>
    <cellStyle name="Comma 13 2 2 3 2 3 2" xfId="28993"/>
    <cellStyle name="Comma 13 2 2 3 2 3 2 2" xfId="28994"/>
    <cellStyle name="Comma 13 2 2 3 2 3 2 3" xfId="28995"/>
    <cellStyle name="Comma 13 2 2 3 2 3 3" xfId="28996"/>
    <cellStyle name="Comma 13 2 2 3 2 3 3 2" xfId="28997"/>
    <cellStyle name="Comma 13 2 2 3 2 3 3 3" xfId="28998"/>
    <cellStyle name="Comma 13 2 2 3 2 3 4" xfId="28999"/>
    <cellStyle name="Comma 13 2 2 3 2 3 4 2" xfId="29000"/>
    <cellStyle name="Comma 13 2 2 3 2 3 5" xfId="29001"/>
    <cellStyle name="Comma 13 2 2 3 2 3 6" xfId="29002"/>
    <cellStyle name="Comma 13 2 2 3 2 4" xfId="29003"/>
    <cellStyle name="Comma 13 2 2 3 2 4 2" xfId="29004"/>
    <cellStyle name="Comma 13 2 2 3 2 4 2 2" xfId="29005"/>
    <cellStyle name="Comma 13 2 2 3 2 4 2 3" xfId="29006"/>
    <cellStyle name="Comma 13 2 2 3 2 4 3" xfId="29007"/>
    <cellStyle name="Comma 13 2 2 3 2 4 3 2" xfId="29008"/>
    <cellStyle name="Comma 13 2 2 3 2 4 4" xfId="29009"/>
    <cellStyle name="Comma 13 2 2 3 2 4 5" xfId="29010"/>
    <cellStyle name="Comma 13 2 2 3 2 5" xfId="29011"/>
    <cellStyle name="Comma 13 2 2 3 2 5 2" xfId="29012"/>
    <cellStyle name="Comma 13 2 2 3 2 5 3" xfId="29013"/>
    <cellStyle name="Comma 13 2 2 3 2 6" xfId="29014"/>
    <cellStyle name="Comma 13 2 2 3 2 6 2" xfId="29015"/>
    <cellStyle name="Comma 13 2 2 3 2 6 3" xfId="29016"/>
    <cellStyle name="Comma 13 2 2 3 2 7" xfId="29017"/>
    <cellStyle name="Comma 13 2 2 3 2 7 2" xfId="29018"/>
    <cellStyle name="Comma 13 2 2 3 2 8" xfId="29019"/>
    <cellStyle name="Comma 13 2 2 3 2 9" xfId="29020"/>
    <cellStyle name="Comma 13 2 2 3 3" xfId="29021"/>
    <cellStyle name="Comma 13 2 2 3 3 2" xfId="29022"/>
    <cellStyle name="Comma 13 2 2 3 3 2 2" xfId="29023"/>
    <cellStyle name="Comma 13 2 2 3 3 2 3" xfId="29024"/>
    <cellStyle name="Comma 13 2 2 3 3 3" xfId="29025"/>
    <cellStyle name="Comma 13 2 2 3 3 3 2" xfId="29026"/>
    <cellStyle name="Comma 13 2 2 3 3 3 3" xfId="29027"/>
    <cellStyle name="Comma 13 2 2 3 3 4" xfId="29028"/>
    <cellStyle name="Comma 13 2 2 3 3 4 2" xfId="29029"/>
    <cellStyle name="Comma 13 2 2 3 3 5" xfId="29030"/>
    <cellStyle name="Comma 13 2 2 3 3 6" xfId="29031"/>
    <cellStyle name="Comma 13 2 2 3 4" xfId="29032"/>
    <cellStyle name="Comma 13 2 2 3 4 2" xfId="29033"/>
    <cellStyle name="Comma 13 2 2 3 4 2 2" xfId="29034"/>
    <cellStyle name="Comma 13 2 2 3 4 2 3" xfId="29035"/>
    <cellStyle name="Comma 13 2 2 3 4 3" xfId="29036"/>
    <cellStyle name="Comma 13 2 2 3 4 3 2" xfId="29037"/>
    <cellStyle name="Comma 13 2 2 3 4 3 3" xfId="29038"/>
    <cellStyle name="Comma 13 2 2 3 4 4" xfId="29039"/>
    <cellStyle name="Comma 13 2 2 3 4 4 2" xfId="29040"/>
    <cellStyle name="Comma 13 2 2 3 4 5" xfId="29041"/>
    <cellStyle name="Comma 13 2 2 3 4 6" xfId="29042"/>
    <cellStyle name="Comma 13 2 2 3 5" xfId="29043"/>
    <cellStyle name="Comma 13 2 2 3 5 2" xfId="29044"/>
    <cellStyle name="Comma 13 2 2 3 5 2 2" xfId="29045"/>
    <cellStyle name="Comma 13 2 2 3 5 2 3" xfId="29046"/>
    <cellStyle name="Comma 13 2 2 3 5 3" xfId="29047"/>
    <cellStyle name="Comma 13 2 2 3 5 3 2" xfId="29048"/>
    <cellStyle name="Comma 13 2 2 3 5 4" xfId="29049"/>
    <cellStyle name="Comma 13 2 2 3 5 5" xfId="29050"/>
    <cellStyle name="Comma 13 2 2 3 6" xfId="29051"/>
    <cellStyle name="Comma 13 2 2 3 6 2" xfId="29052"/>
    <cellStyle name="Comma 13 2 2 3 6 3" xfId="29053"/>
    <cellStyle name="Comma 13 2 2 3 7" xfId="29054"/>
    <cellStyle name="Comma 13 2 2 3 7 2" xfId="29055"/>
    <cellStyle name="Comma 13 2 2 3 7 3" xfId="29056"/>
    <cellStyle name="Comma 13 2 2 3 8" xfId="29057"/>
    <cellStyle name="Comma 13 2 2 3 8 2" xfId="29058"/>
    <cellStyle name="Comma 13 2 2 3 9" xfId="29059"/>
    <cellStyle name="Comma 13 2 2 4" xfId="29060"/>
    <cellStyle name="Comma 13 2 2 4 2" xfId="29061"/>
    <cellStyle name="Comma 13 2 2 4 2 2" xfId="29062"/>
    <cellStyle name="Comma 13 2 2 4 2 2 2" xfId="29063"/>
    <cellStyle name="Comma 13 2 2 4 2 2 3" xfId="29064"/>
    <cellStyle name="Comma 13 2 2 4 2 3" xfId="29065"/>
    <cellStyle name="Comma 13 2 2 4 2 3 2" xfId="29066"/>
    <cellStyle name="Comma 13 2 2 4 2 3 3" xfId="29067"/>
    <cellStyle name="Comma 13 2 2 4 2 4" xfId="29068"/>
    <cellStyle name="Comma 13 2 2 4 2 4 2" xfId="29069"/>
    <cellStyle name="Comma 13 2 2 4 2 5" xfId="29070"/>
    <cellStyle name="Comma 13 2 2 4 2 6" xfId="29071"/>
    <cellStyle name="Comma 13 2 2 4 3" xfId="29072"/>
    <cellStyle name="Comma 13 2 2 4 3 2" xfId="29073"/>
    <cellStyle name="Comma 13 2 2 4 3 2 2" xfId="29074"/>
    <cellStyle name="Comma 13 2 2 4 3 2 3" xfId="29075"/>
    <cellStyle name="Comma 13 2 2 4 3 3" xfId="29076"/>
    <cellStyle name="Comma 13 2 2 4 3 3 2" xfId="29077"/>
    <cellStyle name="Comma 13 2 2 4 3 3 3" xfId="29078"/>
    <cellStyle name="Comma 13 2 2 4 3 4" xfId="29079"/>
    <cellStyle name="Comma 13 2 2 4 3 4 2" xfId="29080"/>
    <cellStyle name="Comma 13 2 2 4 3 5" xfId="29081"/>
    <cellStyle name="Comma 13 2 2 4 3 6" xfId="29082"/>
    <cellStyle name="Comma 13 2 2 4 4" xfId="29083"/>
    <cellStyle name="Comma 13 2 2 4 4 2" xfId="29084"/>
    <cellStyle name="Comma 13 2 2 4 4 2 2" xfId="29085"/>
    <cellStyle name="Comma 13 2 2 4 4 2 3" xfId="29086"/>
    <cellStyle name="Comma 13 2 2 4 4 3" xfId="29087"/>
    <cellStyle name="Comma 13 2 2 4 4 3 2" xfId="29088"/>
    <cellStyle name="Comma 13 2 2 4 4 4" xfId="29089"/>
    <cellStyle name="Comma 13 2 2 4 4 5" xfId="29090"/>
    <cellStyle name="Comma 13 2 2 4 5" xfId="29091"/>
    <cellStyle name="Comma 13 2 2 4 5 2" xfId="29092"/>
    <cellStyle name="Comma 13 2 2 4 5 3" xfId="29093"/>
    <cellStyle name="Comma 13 2 2 4 6" xfId="29094"/>
    <cellStyle name="Comma 13 2 2 4 6 2" xfId="29095"/>
    <cellStyle name="Comma 13 2 2 4 6 3" xfId="29096"/>
    <cellStyle name="Comma 13 2 2 4 7" xfId="29097"/>
    <cellStyle name="Comma 13 2 2 4 7 2" xfId="29098"/>
    <cellStyle name="Comma 13 2 2 4 8" xfId="29099"/>
    <cellStyle name="Comma 13 2 2 4 9" xfId="29100"/>
    <cellStyle name="Comma 13 2 2 5" xfId="29101"/>
    <cellStyle name="Comma 13 2 2 5 2" xfId="29102"/>
    <cellStyle name="Comma 13 2 2 5 2 2" xfId="29103"/>
    <cellStyle name="Comma 13 2 2 5 2 2 2" xfId="29104"/>
    <cellStyle name="Comma 13 2 2 5 2 2 3" xfId="29105"/>
    <cellStyle name="Comma 13 2 2 5 2 3" xfId="29106"/>
    <cellStyle name="Comma 13 2 2 5 2 3 2" xfId="29107"/>
    <cellStyle name="Comma 13 2 2 5 2 3 3" xfId="29108"/>
    <cellStyle name="Comma 13 2 2 5 2 4" xfId="29109"/>
    <cellStyle name="Comma 13 2 2 5 2 4 2" xfId="29110"/>
    <cellStyle name="Comma 13 2 2 5 2 5" xfId="29111"/>
    <cellStyle name="Comma 13 2 2 5 2 6" xfId="29112"/>
    <cellStyle name="Comma 13 2 2 5 3" xfId="29113"/>
    <cellStyle name="Comma 13 2 2 5 3 2" xfId="29114"/>
    <cellStyle name="Comma 13 2 2 5 3 2 2" xfId="29115"/>
    <cellStyle name="Comma 13 2 2 5 3 2 3" xfId="29116"/>
    <cellStyle name="Comma 13 2 2 5 3 3" xfId="29117"/>
    <cellStyle name="Comma 13 2 2 5 3 3 2" xfId="29118"/>
    <cellStyle name="Comma 13 2 2 5 3 3 3" xfId="29119"/>
    <cellStyle name="Comma 13 2 2 5 3 4" xfId="29120"/>
    <cellStyle name="Comma 13 2 2 5 3 4 2" xfId="29121"/>
    <cellStyle name="Comma 13 2 2 5 3 5" xfId="29122"/>
    <cellStyle name="Comma 13 2 2 5 3 6" xfId="29123"/>
    <cellStyle name="Comma 13 2 2 5 4" xfId="29124"/>
    <cellStyle name="Comma 13 2 2 5 4 2" xfId="29125"/>
    <cellStyle name="Comma 13 2 2 5 4 2 2" xfId="29126"/>
    <cellStyle name="Comma 13 2 2 5 4 2 3" xfId="29127"/>
    <cellStyle name="Comma 13 2 2 5 4 3" xfId="29128"/>
    <cellStyle name="Comma 13 2 2 5 4 3 2" xfId="29129"/>
    <cellStyle name="Comma 13 2 2 5 4 4" xfId="29130"/>
    <cellStyle name="Comma 13 2 2 5 4 5" xfId="29131"/>
    <cellStyle name="Comma 13 2 2 5 5" xfId="29132"/>
    <cellStyle name="Comma 13 2 2 5 5 2" xfId="29133"/>
    <cellStyle name="Comma 13 2 2 5 5 3" xfId="29134"/>
    <cellStyle name="Comma 13 2 2 5 6" xfId="29135"/>
    <cellStyle name="Comma 13 2 2 5 6 2" xfId="29136"/>
    <cellStyle name="Comma 13 2 2 5 6 3" xfId="29137"/>
    <cellStyle name="Comma 13 2 2 5 7" xfId="29138"/>
    <cellStyle name="Comma 13 2 2 5 7 2" xfId="29139"/>
    <cellStyle name="Comma 13 2 2 5 8" xfId="29140"/>
    <cellStyle name="Comma 13 2 2 5 9" xfId="29141"/>
    <cellStyle name="Comma 13 2 2 6" xfId="29142"/>
    <cellStyle name="Comma 13 2 2 6 2" xfId="29143"/>
    <cellStyle name="Comma 13 2 2 6 2 2" xfId="29144"/>
    <cellStyle name="Comma 13 2 2 6 2 3" xfId="29145"/>
    <cellStyle name="Comma 13 2 2 6 3" xfId="29146"/>
    <cellStyle name="Comma 13 2 2 6 3 2" xfId="29147"/>
    <cellStyle name="Comma 13 2 2 6 3 3" xfId="29148"/>
    <cellStyle name="Comma 13 2 2 6 4" xfId="29149"/>
    <cellStyle name="Comma 13 2 2 6 4 2" xfId="29150"/>
    <cellStyle name="Comma 13 2 2 6 5" xfId="29151"/>
    <cellStyle name="Comma 13 2 2 6 6" xfId="29152"/>
    <cellStyle name="Comma 13 2 2 7" xfId="29153"/>
    <cellStyle name="Comma 13 2 2 7 2" xfId="29154"/>
    <cellStyle name="Comma 13 2 2 7 2 2" xfId="29155"/>
    <cellStyle name="Comma 13 2 2 7 2 3" xfId="29156"/>
    <cellStyle name="Comma 13 2 2 7 3" xfId="29157"/>
    <cellStyle name="Comma 13 2 2 7 3 2" xfId="29158"/>
    <cellStyle name="Comma 13 2 2 7 3 3" xfId="29159"/>
    <cellStyle name="Comma 13 2 2 7 4" xfId="29160"/>
    <cellStyle name="Comma 13 2 2 7 4 2" xfId="29161"/>
    <cellStyle name="Comma 13 2 2 7 5" xfId="29162"/>
    <cellStyle name="Comma 13 2 2 7 6" xfId="29163"/>
    <cellStyle name="Comma 13 2 2 8" xfId="29164"/>
    <cellStyle name="Comma 13 2 2 8 2" xfId="29165"/>
    <cellStyle name="Comma 13 2 2 8 2 2" xfId="29166"/>
    <cellStyle name="Comma 13 2 2 8 2 3" xfId="29167"/>
    <cellStyle name="Comma 13 2 2 8 3" xfId="29168"/>
    <cellStyle name="Comma 13 2 2 8 3 2" xfId="29169"/>
    <cellStyle name="Comma 13 2 2 8 4" xfId="29170"/>
    <cellStyle name="Comma 13 2 2 8 5" xfId="29171"/>
    <cellStyle name="Comma 13 2 2 9" xfId="29172"/>
    <cellStyle name="Comma 13 2 2 9 2" xfId="29173"/>
    <cellStyle name="Comma 13 2 2 9 3" xfId="29174"/>
    <cellStyle name="Comma 13 2 3" xfId="29175"/>
    <cellStyle name="Comma 13 2 3 10" xfId="29176"/>
    <cellStyle name="Comma 13 2 3 10 2" xfId="29177"/>
    <cellStyle name="Comma 13 2 3 11" xfId="29178"/>
    <cellStyle name="Comma 13 2 3 12" xfId="29179"/>
    <cellStyle name="Comma 13 2 3 2" xfId="29180"/>
    <cellStyle name="Comma 13 2 3 2 10" xfId="29181"/>
    <cellStyle name="Comma 13 2 3 2 2" xfId="29182"/>
    <cellStyle name="Comma 13 2 3 2 2 2" xfId="29183"/>
    <cellStyle name="Comma 13 2 3 2 2 2 2" xfId="29184"/>
    <cellStyle name="Comma 13 2 3 2 2 2 2 2" xfId="29185"/>
    <cellStyle name="Comma 13 2 3 2 2 2 2 3" xfId="29186"/>
    <cellStyle name="Comma 13 2 3 2 2 2 3" xfId="29187"/>
    <cellStyle name="Comma 13 2 3 2 2 2 3 2" xfId="29188"/>
    <cellStyle name="Comma 13 2 3 2 2 2 3 3" xfId="29189"/>
    <cellStyle name="Comma 13 2 3 2 2 2 4" xfId="29190"/>
    <cellStyle name="Comma 13 2 3 2 2 2 4 2" xfId="29191"/>
    <cellStyle name="Comma 13 2 3 2 2 2 5" xfId="29192"/>
    <cellStyle name="Comma 13 2 3 2 2 2 6" xfId="29193"/>
    <cellStyle name="Comma 13 2 3 2 2 3" xfId="29194"/>
    <cellStyle name="Comma 13 2 3 2 2 3 2" xfId="29195"/>
    <cellStyle name="Comma 13 2 3 2 2 3 2 2" xfId="29196"/>
    <cellStyle name="Comma 13 2 3 2 2 3 2 3" xfId="29197"/>
    <cellStyle name="Comma 13 2 3 2 2 3 3" xfId="29198"/>
    <cellStyle name="Comma 13 2 3 2 2 3 3 2" xfId="29199"/>
    <cellStyle name="Comma 13 2 3 2 2 3 3 3" xfId="29200"/>
    <cellStyle name="Comma 13 2 3 2 2 3 4" xfId="29201"/>
    <cellStyle name="Comma 13 2 3 2 2 3 4 2" xfId="29202"/>
    <cellStyle name="Comma 13 2 3 2 2 3 5" xfId="29203"/>
    <cellStyle name="Comma 13 2 3 2 2 3 6" xfId="29204"/>
    <cellStyle name="Comma 13 2 3 2 2 4" xfId="29205"/>
    <cellStyle name="Comma 13 2 3 2 2 4 2" xfId="29206"/>
    <cellStyle name="Comma 13 2 3 2 2 4 2 2" xfId="29207"/>
    <cellStyle name="Comma 13 2 3 2 2 4 2 3" xfId="29208"/>
    <cellStyle name="Comma 13 2 3 2 2 4 3" xfId="29209"/>
    <cellStyle name="Comma 13 2 3 2 2 4 3 2" xfId="29210"/>
    <cellStyle name="Comma 13 2 3 2 2 4 4" xfId="29211"/>
    <cellStyle name="Comma 13 2 3 2 2 4 5" xfId="29212"/>
    <cellStyle name="Comma 13 2 3 2 2 5" xfId="29213"/>
    <cellStyle name="Comma 13 2 3 2 2 5 2" xfId="29214"/>
    <cellStyle name="Comma 13 2 3 2 2 5 3" xfId="29215"/>
    <cellStyle name="Comma 13 2 3 2 2 6" xfId="29216"/>
    <cellStyle name="Comma 13 2 3 2 2 6 2" xfId="29217"/>
    <cellStyle name="Comma 13 2 3 2 2 6 3" xfId="29218"/>
    <cellStyle name="Comma 13 2 3 2 2 7" xfId="29219"/>
    <cellStyle name="Comma 13 2 3 2 2 7 2" xfId="29220"/>
    <cellStyle name="Comma 13 2 3 2 2 8" xfId="29221"/>
    <cellStyle name="Comma 13 2 3 2 2 9" xfId="29222"/>
    <cellStyle name="Comma 13 2 3 2 3" xfId="29223"/>
    <cellStyle name="Comma 13 2 3 2 3 2" xfId="29224"/>
    <cellStyle name="Comma 13 2 3 2 3 2 2" xfId="29225"/>
    <cellStyle name="Comma 13 2 3 2 3 2 3" xfId="29226"/>
    <cellStyle name="Comma 13 2 3 2 3 3" xfId="29227"/>
    <cellStyle name="Comma 13 2 3 2 3 3 2" xfId="29228"/>
    <cellStyle name="Comma 13 2 3 2 3 3 3" xfId="29229"/>
    <cellStyle name="Comma 13 2 3 2 3 4" xfId="29230"/>
    <cellStyle name="Comma 13 2 3 2 3 4 2" xfId="29231"/>
    <cellStyle name="Comma 13 2 3 2 3 5" xfId="29232"/>
    <cellStyle name="Comma 13 2 3 2 3 6" xfId="29233"/>
    <cellStyle name="Comma 13 2 3 2 4" xfId="29234"/>
    <cellStyle name="Comma 13 2 3 2 4 2" xfId="29235"/>
    <cellStyle name="Comma 13 2 3 2 4 2 2" xfId="29236"/>
    <cellStyle name="Comma 13 2 3 2 4 2 3" xfId="29237"/>
    <cellStyle name="Comma 13 2 3 2 4 3" xfId="29238"/>
    <cellStyle name="Comma 13 2 3 2 4 3 2" xfId="29239"/>
    <cellStyle name="Comma 13 2 3 2 4 3 3" xfId="29240"/>
    <cellStyle name="Comma 13 2 3 2 4 4" xfId="29241"/>
    <cellStyle name="Comma 13 2 3 2 4 4 2" xfId="29242"/>
    <cellStyle name="Comma 13 2 3 2 4 5" xfId="29243"/>
    <cellStyle name="Comma 13 2 3 2 4 6" xfId="29244"/>
    <cellStyle name="Comma 13 2 3 2 5" xfId="29245"/>
    <cellStyle name="Comma 13 2 3 2 5 2" xfId="29246"/>
    <cellStyle name="Comma 13 2 3 2 5 2 2" xfId="29247"/>
    <cellStyle name="Comma 13 2 3 2 5 2 3" xfId="29248"/>
    <cellStyle name="Comma 13 2 3 2 5 3" xfId="29249"/>
    <cellStyle name="Comma 13 2 3 2 5 3 2" xfId="29250"/>
    <cellStyle name="Comma 13 2 3 2 5 4" xfId="29251"/>
    <cellStyle name="Comma 13 2 3 2 5 5" xfId="29252"/>
    <cellStyle name="Comma 13 2 3 2 6" xfId="29253"/>
    <cellStyle name="Comma 13 2 3 2 6 2" xfId="29254"/>
    <cellStyle name="Comma 13 2 3 2 6 3" xfId="29255"/>
    <cellStyle name="Comma 13 2 3 2 7" xfId="29256"/>
    <cellStyle name="Comma 13 2 3 2 7 2" xfId="29257"/>
    <cellStyle name="Comma 13 2 3 2 7 3" xfId="29258"/>
    <cellStyle name="Comma 13 2 3 2 8" xfId="29259"/>
    <cellStyle name="Comma 13 2 3 2 8 2" xfId="29260"/>
    <cellStyle name="Comma 13 2 3 2 9" xfId="29261"/>
    <cellStyle name="Comma 13 2 3 3" xfId="29262"/>
    <cellStyle name="Comma 13 2 3 3 2" xfId="29263"/>
    <cellStyle name="Comma 13 2 3 3 2 2" xfId="29264"/>
    <cellStyle name="Comma 13 2 3 3 2 2 2" xfId="29265"/>
    <cellStyle name="Comma 13 2 3 3 2 2 3" xfId="29266"/>
    <cellStyle name="Comma 13 2 3 3 2 3" xfId="29267"/>
    <cellStyle name="Comma 13 2 3 3 2 3 2" xfId="29268"/>
    <cellStyle name="Comma 13 2 3 3 2 3 3" xfId="29269"/>
    <cellStyle name="Comma 13 2 3 3 2 4" xfId="29270"/>
    <cellStyle name="Comma 13 2 3 3 2 4 2" xfId="29271"/>
    <cellStyle name="Comma 13 2 3 3 2 5" xfId="29272"/>
    <cellStyle name="Comma 13 2 3 3 2 6" xfId="29273"/>
    <cellStyle name="Comma 13 2 3 3 3" xfId="29274"/>
    <cellStyle name="Comma 13 2 3 3 3 2" xfId="29275"/>
    <cellStyle name="Comma 13 2 3 3 3 2 2" xfId="29276"/>
    <cellStyle name="Comma 13 2 3 3 3 2 3" xfId="29277"/>
    <cellStyle name="Comma 13 2 3 3 3 3" xfId="29278"/>
    <cellStyle name="Comma 13 2 3 3 3 3 2" xfId="29279"/>
    <cellStyle name="Comma 13 2 3 3 3 3 3" xfId="29280"/>
    <cellStyle name="Comma 13 2 3 3 3 4" xfId="29281"/>
    <cellStyle name="Comma 13 2 3 3 3 4 2" xfId="29282"/>
    <cellStyle name="Comma 13 2 3 3 3 5" xfId="29283"/>
    <cellStyle name="Comma 13 2 3 3 3 6" xfId="29284"/>
    <cellStyle name="Comma 13 2 3 3 4" xfId="29285"/>
    <cellStyle name="Comma 13 2 3 3 4 2" xfId="29286"/>
    <cellStyle name="Comma 13 2 3 3 4 2 2" xfId="29287"/>
    <cellStyle name="Comma 13 2 3 3 4 2 3" xfId="29288"/>
    <cellStyle name="Comma 13 2 3 3 4 3" xfId="29289"/>
    <cellStyle name="Comma 13 2 3 3 4 3 2" xfId="29290"/>
    <cellStyle name="Comma 13 2 3 3 4 4" xfId="29291"/>
    <cellStyle name="Comma 13 2 3 3 4 5" xfId="29292"/>
    <cellStyle name="Comma 13 2 3 3 5" xfId="29293"/>
    <cellStyle name="Comma 13 2 3 3 5 2" xfId="29294"/>
    <cellStyle name="Comma 13 2 3 3 5 3" xfId="29295"/>
    <cellStyle name="Comma 13 2 3 3 6" xfId="29296"/>
    <cellStyle name="Comma 13 2 3 3 6 2" xfId="29297"/>
    <cellStyle name="Comma 13 2 3 3 6 3" xfId="29298"/>
    <cellStyle name="Comma 13 2 3 3 7" xfId="29299"/>
    <cellStyle name="Comma 13 2 3 3 7 2" xfId="29300"/>
    <cellStyle name="Comma 13 2 3 3 8" xfId="29301"/>
    <cellStyle name="Comma 13 2 3 3 9" xfId="29302"/>
    <cellStyle name="Comma 13 2 3 4" xfId="29303"/>
    <cellStyle name="Comma 13 2 3 4 2" xfId="29304"/>
    <cellStyle name="Comma 13 2 3 4 2 2" xfId="29305"/>
    <cellStyle name="Comma 13 2 3 4 2 2 2" xfId="29306"/>
    <cellStyle name="Comma 13 2 3 4 2 2 3" xfId="29307"/>
    <cellStyle name="Comma 13 2 3 4 2 3" xfId="29308"/>
    <cellStyle name="Comma 13 2 3 4 2 3 2" xfId="29309"/>
    <cellStyle name="Comma 13 2 3 4 2 3 3" xfId="29310"/>
    <cellStyle name="Comma 13 2 3 4 2 4" xfId="29311"/>
    <cellStyle name="Comma 13 2 3 4 2 4 2" xfId="29312"/>
    <cellStyle name="Comma 13 2 3 4 2 5" xfId="29313"/>
    <cellStyle name="Comma 13 2 3 4 2 6" xfId="29314"/>
    <cellStyle name="Comma 13 2 3 4 3" xfId="29315"/>
    <cellStyle name="Comma 13 2 3 4 3 2" xfId="29316"/>
    <cellStyle name="Comma 13 2 3 4 3 2 2" xfId="29317"/>
    <cellStyle name="Comma 13 2 3 4 3 2 3" xfId="29318"/>
    <cellStyle name="Comma 13 2 3 4 3 3" xfId="29319"/>
    <cellStyle name="Comma 13 2 3 4 3 3 2" xfId="29320"/>
    <cellStyle name="Comma 13 2 3 4 3 3 3" xfId="29321"/>
    <cellStyle name="Comma 13 2 3 4 3 4" xfId="29322"/>
    <cellStyle name="Comma 13 2 3 4 3 4 2" xfId="29323"/>
    <cellStyle name="Comma 13 2 3 4 3 5" xfId="29324"/>
    <cellStyle name="Comma 13 2 3 4 3 6" xfId="29325"/>
    <cellStyle name="Comma 13 2 3 4 4" xfId="29326"/>
    <cellStyle name="Comma 13 2 3 4 4 2" xfId="29327"/>
    <cellStyle name="Comma 13 2 3 4 4 2 2" xfId="29328"/>
    <cellStyle name="Comma 13 2 3 4 4 2 3" xfId="29329"/>
    <cellStyle name="Comma 13 2 3 4 4 3" xfId="29330"/>
    <cellStyle name="Comma 13 2 3 4 4 3 2" xfId="29331"/>
    <cellStyle name="Comma 13 2 3 4 4 4" xfId="29332"/>
    <cellStyle name="Comma 13 2 3 4 4 5" xfId="29333"/>
    <cellStyle name="Comma 13 2 3 4 5" xfId="29334"/>
    <cellStyle name="Comma 13 2 3 4 5 2" xfId="29335"/>
    <cellStyle name="Comma 13 2 3 4 5 3" xfId="29336"/>
    <cellStyle name="Comma 13 2 3 4 6" xfId="29337"/>
    <cellStyle name="Comma 13 2 3 4 6 2" xfId="29338"/>
    <cellStyle name="Comma 13 2 3 4 6 3" xfId="29339"/>
    <cellStyle name="Comma 13 2 3 4 7" xfId="29340"/>
    <cellStyle name="Comma 13 2 3 4 7 2" xfId="29341"/>
    <cellStyle name="Comma 13 2 3 4 8" xfId="29342"/>
    <cellStyle name="Comma 13 2 3 4 9" xfId="29343"/>
    <cellStyle name="Comma 13 2 3 5" xfId="29344"/>
    <cellStyle name="Comma 13 2 3 5 2" xfId="29345"/>
    <cellStyle name="Comma 13 2 3 5 2 2" xfId="29346"/>
    <cellStyle name="Comma 13 2 3 5 2 3" xfId="29347"/>
    <cellStyle name="Comma 13 2 3 5 3" xfId="29348"/>
    <cellStyle name="Comma 13 2 3 5 3 2" xfId="29349"/>
    <cellStyle name="Comma 13 2 3 5 3 3" xfId="29350"/>
    <cellStyle name="Comma 13 2 3 5 4" xfId="29351"/>
    <cellStyle name="Comma 13 2 3 5 4 2" xfId="29352"/>
    <cellStyle name="Comma 13 2 3 5 5" xfId="29353"/>
    <cellStyle name="Comma 13 2 3 5 6" xfId="29354"/>
    <cellStyle name="Comma 13 2 3 6" xfId="29355"/>
    <cellStyle name="Comma 13 2 3 6 2" xfId="29356"/>
    <cellStyle name="Comma 13 2 3 6 2 2" xfId="29357"/>
    <cellStyle name="Comma 13 2 3 6 2 3" xfId="29358"/>
    <cellStyle name="Comma 13 2 3 6 3" xfId="29359"/>
    <cellStyle name="Comma 13 2 3 6 3 2" xfId="29360"/>
    <cellStyle name="Comma 13 2 3 6 3 3" xfId="29361"/>
    <cellStyle name="Comma 13 2 3 6 4" xfId="29362"/>
    <cellStyle name="Comma 13 2 3 6 4 2" xfId="29363"/>
    <cellStyle name="Comma 13 2 3 6 5" xfId="29364"/>
    <cellStyle name="Comma 13 2 3 6 6" xfId="29365"/>
    <cellStyle name="Comma 13 2 3 7" xfId="29366"/>
    <cellStyle name="Comma 13 2 3 7 2" xfId="29367"/>
    <cellStyle name="Comma 13 2 3 7 2 2" xfId="29368"/>
    <cellStyle name="Comma 13 2 3 7 2 3" xfId="29369"/>
    <cellStyle name="Comma 13 2 3 7 3" xfId="29370"/>
    <cellStyle name="Comma 13 2 3 7 3 2" xfId="29371"/>
    <cellStyle name="Comma 13 2 3 7 4" xfId="29372"/>
    <cellStyle name="Comma 13 2 3 7 5" xfId="29373"/>
    <cellStyle name="Comma 13 2 3 8" xfId="29374"/>
    <cellStyle name="Comma 13 2 3 8 2" xfId="29375"/>
    <cellStyle name="Comma 13 2 3 8 3" xfId="29376"/>
    <cellStyle name="Comma 13 2 3 9" xfId="29377"/>
    <cellStyle name="Comma 13 2 3 9 2" xfId="29378"/>
    <cellStyle name="Comma 13 2 3 9 3" xfId="29379"/>
    <cellStyle name="Comma 13 2 4" xfId="29380"/>
    <cellStyle name="Comma 13 2 4 10" xfId="29381"/>
    <cellStyle name="Comma 13 2 4 2" xfId="29382"/>
    <cellStyle name="Comma 13 2 4 2 2" xfId="29383"/>
    <cellStyle name="Comma 13 2 4 2 2 2" xfId="29384"/>
    <cellStyle name="Comma 13 2 4 2 2 2 2" xfId="29385"/>
    <cellStyle name="Comma 13 2 4 2 2 2 3" xfId="29386"/>
    <cellStyle name="Comma 13 2 4 2 2 3" xfId="29387"/>
    <cellStyle name="Comma 13 2 4 2 2 3 2" xfId="29388"/>
    <cellStyle name="Comma 13 2 4 2 2 3 3" xfId="29389"/>
    <cellStyle name="Comma 13 2 4 2 2 4" xfId="29390"/>
    <cellStyle name="Comma 13 2 4 2 2 4 2" xfId="29391"/>
    <cellStyle name="Comma 13 2 4 2 2 5" xfId="29392"/>
    <cellStyle name="Comma 13 2 4 2 2 6" xfId="29393"/>
    <cellStyle name="Comma 13 2 4 2 3" xfId="29394"/>
    <cellStyle name="Comma 13 2 4 2 3 2" xfId="29395"/>
    <cellStyle name="Comma 13 2 4 2 3 2 2" xfId="29396"/>
    <cellStyle name="Comma 13 2 4 2 3 2 3" xfId="29397"/>
    <cellStyle name="Comma 13 2 4 2 3 3" xfId="29398"/>
    <cellStyle name="Comma 13 2 4 2 3 3 2" xfId="29399"/>
    <cellStyle name="Comma 13 2 4 2 3 3 3" xfId="29400"/>
    <cellStyle name="Comma 13 2 4 2 3 4" xfId="29401"/>
    <cellStyle name="Comma 13 2 4 2 3 4 2" xfId="29402"/>
    <cellStyle name="Comma 13 2 4 2 3 5" xfId="29403"/>
    <cellStyle name="Comma 13 2 4 2 3 6" xfId="29404"/>
    <cellStyle name="Comma 13 2 4 2 4" xfId="29405"/>
    <cellStyle name="Comma 13 2 4 2 4 2" xfId="29406"/>
    <cellStyle name="Comma 13 2 4 2 4 2 2" xfId="29407"/>
    <cellStyle name="Comma 13 2 4 2 4 2 3" xfId="29408"/>
    <cellStyle name="Comma 13 2 4 2 4 3" xfId="29409"/>
    <cellStyle name="Comma 13 2 4 2 4 3 2" xfId="29410"/>
    <cellStyle name="Comma 13 2 4 2 4 4" xfId="29411"/>
    <cellStyle name="Comma 13 2 4 2 4 5" xfId="29412"/>
    <cellStyle name="Comma 13 2 4 2 5" xfId="29413"/>
    <cellStyle name="Comma 13 2 4 2 5 2" xfId="29414"/>
    <cellStyle name="Comma 13 2 4 2 5 3" xfId="29415"/>
    <cellStyle name="Comma 13 2 4 2 6" xfId="29416"/>
    <cellStyle name="Comma 13 2 4 2 6 2" xfId="29417"/>
    <cellStyle name="Comma 13 2 4 2 6 3" xfId="29418"/>
    <cellStyle name="Comma 13 2 4 2 7" xfId="29419"/>
    <cellStyle name="Comma 13 2 4 2 7 2" xfId="29420"/>
    <cellStyle name="Comma 13 2 4 2 8" xfId="29421"/>
    <cellStyle name="Comma 13 2 4 2 9" xfId="29422"/>
    <cellStyle name="Comma 13 2 4 3" xfId="29423"/>
    <cellStyle name="Comma 13 2 4 3 2" xfId="29424"/>
    <cellStyle name="Comma 13 2 4 3 2 2" xfId="29425"/>
    <cellStyle name="Comma 13 2 4 3 2 3" xfId="29426"/>
    <cellStyle name="Comma 13 2 4 3 3" xfId="29427"/>
    <cellStyle name="Comma 13 2 4 3 3 2" xfId="29428"/>
    <cellStyle name="Comma 13 2 4 3 3 3" xfId="29429"/>
    <cellStyle name="Comma 13 2 4 3 4" xfId="29430"/>
    <cellStyle name="Comma 13 2 4 3 4 2" xfId="29431"/>
    <cellStyle name="Comma 13 2 4 3 5" xfId="29432"/>
    <cellStyle name="Comma 13 2 4 3 6" xfId="29433"/>
    <cellStyle name="Comma 13 2 4 4" xfId="29434"/>
    <cellStyle name="Comma 13 2 4 4 2" xfId="29435"/>
    <cellStyle name="Comma 13 2 4 4 2 2" xfId="29436"/>
    <cellStyle name="Comma 13 2 4 4 2 3" xfId="29437"/>
    <cellStyle name="Comma 13 2 4 4 3" xfId="29438"/>
    <cellStyle name="Comma 13 2 4 4 3 2" xfId="29439"/>
    <cellStyle name="Comma 13 2 4 4 3 3" xfId="29440"/>
    <cellStyle name="Comma 13 2 4 4 4" xfId="29441"/>
    <cellStyle name="Comma 13 2 4 4 4 2" xfId="29442"/>
    <cellStyle name="Comma 13 2 4 4 5" xfId="29443"/>
    <cellStyle name="Comma 13 2 4 4 6" xfId="29444"/>
    <cellStyle name="Comma 13 2 4 5" xfId="29445"/>
    <cellStyle name="Comma 13 2 4 5 2" xfId="29446"/>
    <cellStyle name="Comma 13 2 4 5 2 2" xfId="29447"/>
    <cellStyle name="Comma 13 2 4 5 2 3" xfId="29448"/>
    <cellStyle name="Comma 13 2 4 5 3" xfId="29449"/>
    <cellStyle name="Comma 13 2 4 5 3 2" xfId="29450"/>
    <cellStyle name="Comma 13 2 4 5 4" xfId="29451"/>
    <cellStyle name="Comma 13 2 4 5 5" xfId="29452"/>
    <cellStyle name="Comma 13 2 4 6" xfId="29453"/>
    <cellStyle name="Comma 13 2 4 6 2" xfId="29454"/>
    <cellStyle name="Comma 13 2 4 6 3" xfId="29455"/>
    <cellStyle name="Comma 13 2 4 7" xfId="29456"/>
    <cellStyle name="Comma 13 2 4 7 2" xfId="29457"/>
    <cellStyle name="Comma 13 2 4 7 3" xfId="29458"/>
    <cellStyle name="Comma 13 2 4 8" xfId="29459"/>
    <cellStyle name="Comma 13 2 4 8 2" xfId="29460"/>
    <cellStyle name="Comma 13 2 4 9" xfId="29461"/>
    <cellStyle name="Comma 13 2 5" xfId="29462"/>
    <cellStyle name="Comma 13 2 5 2" xfId="29463"/>
    <cellStyle name="Comma 13 2 5 2 2" xfId="29464"/>
    <cellStyle name="Comma 13 2 5 2 2 2" xfId="29465"/>
    <cellStyle name="Comma 13 2 5 2 2 3" xfId="29466"/>
    <cellStyle name="Comma 13 2 5 2 3" xfId="29467"/>
    <cellStyle name="Comma 13 2 5 2 3 2" xfId="29468"/>
    <cellStyle name="Comma 13 2 5 2 3 3" xfId="29469"/>
    <cellStyle name="Comma 13 2 5 2 4" xfId="29470"/>
    <cellStyle name="Comma 13 2 5 2 4 2" xfId="29471"/>
    <cellStyle name="Comma 13 2 5 2 5" xfId="29472"/>
    <cellStyle name="Comma 13 2 5 2 6" xfId="29473"/>
    <cellStyle name="Comma 13 2 5 3" xfId="29474"/>
    <cellStyle name="Comma 13 2 5 3 2" xfId="29475"/>
    <cellStyle name="Comma 13 2 5 3 2 2" xfId="29476"/>
    <cellStyle name="Comma 13 2 5 3 2 3" xfId="29477"/>
    <cellStyle name="Comma 13 2 5 3 3" xfId="29478"/>
    <cellStyle name="Comma 13 2 5 3 3 2" xfId="29479"/>
    <cellStyle name="Comma 13 2 5 3 3 3" xfId="29480"/>
    <cellStyle name="Comma 13 2 5 3 4" xfId="29481"/>
    <cellStyle name="Comma 13 2 5 3 4 2" xfId="29482"/>
    <cellStyle name="Comma 13 2 5 3 5" xfId="29483"/>
    <cellStyle name="Comma 13 2 5 3 6" xfId="29484"/>
    <cellStyle name="Comma 13 2 5 4" xfId="29485"/>
    <cellStyle name="Comma 13 2 5 4 2" xfId="29486"/>
    <cellStyle name="Comma 13 2 5 4 2 2" xfId="29487"/>
    <cellStyle name="Comma 13 2 5 4 2 3" xfId="29488"/>
    <cellStyle name="Comma 13 2 5 4 3" xfId="29489"/>
    <cellStyle name="Comma 13 2 5 4 3 2" xfId="29490"/>
    <cellStyle name="Comma 13 2 5 4 4" xfId="29491"/>
    <cellStyle name="Comma 13 2 5 4 5" xfId="29492"/>
    <cellStyle name="Comma 13 2 5 5" xfId="29493"/>
    <cellStyle name="Comma 13 2 5 5 2" xfId="29494"/>
    <cellStyle name="Comma 13 2 5 5 3" xfId="29495"/>
    <cellStyle name="Comma 13 2 5 6" xfId="29496"/>
    <cellStyle name="Comma 13 2 5 6 2" xfId="29497"/>
    <cellStyle name="Comma 13 2 5 6 3" xfId="29498"/>
    <cellStyle name="Comma 13 2 5 7" xfId="29499"/>
    <cellStyle name="Comma 13 2 5 7 2" xfId="29500"/>
    <cellStyle name="Comma 13 2 5 8" xfId="29501"/>
    <cellStyle name="Comma 13 2 5 9" xfId="29502"/>
    <cellStyle name="Comma 13 2 6" xfId="29503"/>
    <cellStyle name="Comma 13 2 6 2" xfId="29504"/>
    <cellStyle name="Comma 13 2 6 2 2" xfId="29505"/>
    <cellStyle name="Comma 13 2 6 2 2 2" xfId="29506"/>
    <cellStyle name="Comma 13 2 6 2 2 3" xfId="29507"/>
    <cellStyle name="Comma 13 2 6 2 3" xfId="29508"/>
    <cellStyle name="Comma 13 2 6 2 3 2" xfId="29509"/>
    <cellStyle name="Comma 13 2 6 2 3 3" xfId="29510"/>
    <cellStyle name="Comma 13 2 6 2 4" xfId="29511"/>
    <cellStyle name="Comma 13 2 6 2 4 2" xfId="29512"/>
    <cellStyle name="Comma 13 2 6 2 5" xfId="29513"/>
    <cellStyle name="Comma 13 2 6 2 6" xfId="29514"/>
    <cellStyle name="Comma 13 2 6 3" xfId="29515"/>
    <cellStyle name="Comma 13 2 6 3 2" xfId="29516"/>
    <cellStyle name="Comma 13 2 6 3 2 2" xfId="29517"/>
    <cellStyle name="Comma 13 2 6 3 2 3" xfId="29518"/>
    <cellStyle name="Comma 13 2 6 3 3" xfId="29519"/>
    <cellStyle name="Comma 13 2 6 3 3 2" xfId="29520"/>
    <cellStyle name="Comma 13 2 6 3 3 3" xfId="29521"/>
    <cellStyle name="Comma 13 2 6 3 4" xfId="29522"/>
    <cellStyle name="Comma 13 2 6 3 4 2" xfId="29523"/>
    <cellStyle name="Comma 13 2 6 3 5" xfId="29524"/>
    <cellStyle name="Comma 13 2 6 3 6" xfId="29525"/>
    <cellStyle name="Comma 13 2 6 4" xfId="29526"/>
    <cellStyle name="Comma 13 2 6 4 2" xfId="29527"/>
    <cellStyle name="Comma 13 2 6 4 2 2" xfId="29528"/>
    <cellStyle name="Comma 13 2 6 4 2 3" xfId="29529"/>
    <cellStyle name="Comma 13 2 6 4 3" xfId="29530"/>
    <cellStyle name="Comma 13 2 6 4 3 2" xfId="29531"/>
    <cellStyle name="Comma 13 2 6 4 4" xfId="29532"/>
    <cellStyle name="Comma 13 2 6 4 5" xfId="29533"/>
    <cellStyle name="Comma 13 2 6 5" xfId="29534"/>
    <cellStyle name="Comma 13 2 6 5 2" xfId="29535"/>
    <cellStyle name="Comma 13 2 6 5 3" xfId="29536"/>
    <cellStyle name="Comma 13 2 6 6" xfId="29537"/>
    <cellStyle name="Comma 13 2 6 6 2" xfId="29538"/>
    <cellStyle name="Comma 13 2 6 6 3" xfId="29539"/>
    <cellStyle name="Comma 13 2 6 7" xfId="29540"/>
    <cellStyle name="Comma 13 2 6 7 2" xfId="29541"/>
    <cellStyle name="Comma 13 2 6 8" xfId="29542"/>
    <cellStyle name="Comma 13 2 6 9" xfId="29543"/>
    <cellStyle name="Comma 13 2 7" xfId="29544"/>
    <cellStyle name="Comma 13 2 7 2" xfId="29545"/>
    <cellStyle name="Comma 13 2 7 2 2" xfId="29546"/>
    <cellStyle name="Comma 13 2 7 2 3" xfId="29547"/>
    <cellStyle name="Comma 13 2 7 3" xfId="29548"/>
    <cellStyle name="Comma 13 2 7 3 2" xfId="29549"/>
    <cellStyle name="Comma 13 2 7 3 3" xfId="29550"/>
    <cellStyle name="Comma 13 2 7 4" xfId="29551"/>
    <cellStyle name="Comma 13 2 7 4 2" xfId="29552"/>
    <cellStyle name="Comma 13 2 7 5" xfId="29553"/>
    <cellStyle name="Comma 13 2 7 6" xfId="29554"/>
    <cellStyle name="Comma 13 2 8" xfId="29555"/>
    <cellStyle name="Comma 13 2 8 2" xfId="29556"/>
    <cellStyle name="Comma 13 2 8 2 2" xfId="29557"/>
    <cellStyle name="Comma 13 2 8 2 3" xfId="29558"/>
    <cellStyle name="Comma 13 2 8 3" xfId="29559"/>
    <cellStyle name="Comma 13 2 8 3 2" xfId="29560"/>
    <cellStyle name="Comma 13 2 8 3 3" xfId="29561"/>
    <cellStyle name="Comma 13 2 8 4" xfId="29562"/>
    <cellStyle name="Comma 13 2 8 4 2" xfId="29563"/>
    <cellStyle name="Comma 13 2 8 5" xfId="29564"/>
    <cellStyle name="Comma 13 2 8 6" xfId="29565"/>
    <cellStyle name="Comma 13 2 9" xfId="29566"/>
    <cellStyle name="Comma 13 2 9 2" xfId="29567"/>
    <cellStyle name="Comma 13 2 9 2 2" xfId="29568"/>
    <cellStyle name="Comma 13 2 9 2 3" xfId="29569"/>
    <cellStyle name="Comma 13 2 9 3" xfId="29570"/>
    <cellStyle name="Comma 13 2 9 3 2" xfId="29571"/>
    <cellStyle name="Comma 13 2 9 4" xfId="29572"/>
    <cellStyle name="Comma 13 2 9 5" xfId="29573"/>
    <cellStyle name="Comma 13 3" xfId="29574"/>
    <cellStyle name="Comma 13 3 10" xfId="29575"/>
    <cellStyle name="Comma 13 3 10 2" xfId="29576"/>
    <cellStyle name="Comma 13 3 10 3" xfId="29577"/>
    <cellStyle name="Comma 13 3 11" xfId="29578"/>
    <cellStyle name="Comma 13 3 11 2" xfId="29579"/>
    <cellStyle name="Comma 13 3 12" xfId="29580"/>
    <cellStyle name="Comma 13 3 13" xfId="29581"/>
    <cellStyle name="Comma 13 3 2" xfId="29582"/>
    <cellStyle name="Comma 13 3 2 10" xfId="29583"/>
    <cellStyle name="Comma 13 3 2 10 2" xfId="29584"/>
    <cellStyle name="Comma 13 3 2 11" xfId="29585"/>
    <cellStyle name="Comma 13 3 2 12" xfId="29586"/>
    <cellStyle name="Comma 13 3 2 2" xfId="29587"/>
    <cellStyle name="Comma 13 3 2 2 10" xfId="29588"/>
    <cellStyle name="Comma 13 3 2 2 2" xfId="29589"/>
    <cellStyle name="Comma 13 3 2 2 2 2" xfId="29590"/>
    <cellStyle name="Comma 13 3 2 2 2 2 2" xfId="29591"/>
    <cellStyle name="Comma 13 3 2 2 2 2 2 2" xfId="29592"/>
    <cellStyle name="Comma 13 3 2 2 2 2 2 3" xfId="29593"/>
    <cellStyle name="Comma 13 3 2 2 2 2 3" xfId="29594"/>
    <cellStyle name="Comma 13 3 2 2 2 2 3 2" xfId="29595"/>
    <cellStyle name="Comma 13 3 2 2 2 2 3 3" xfId="29596"/>
    <cellStyle name="Comma 13 3 2 2 2 2 4" xfId="29597"/>
    <cellStyle name="Comma 13 3 2 2 2 2 4 2" xfId="29598"/>
    <cellStyle name="Comma 13 3 2 2 2 2 5" xfId="29599"/>
    <cellStyle name="Comma 13 3 2 2 2 2 6" xfId="29600"/>
    <cellStyle name="Comma 13 3 2 2 2 3" xfId="29601"/>
    <cellStyle name="Comma 13 3 2 2 2 3 2" xfId="29602"/>
    <cellStyle name="Comma 13 3 2 2 2 3 2 2" xfId="29603"/>
    <cellStyle name="Comma 13 3 2 2 2 3 2 3" xfId="29604"/>
    <cellStyle name="Comma 13 3 2 2 2 3 3" xfId="29605"/>
    <cellStyle name="Comma 13 3 2 2 2 3 3 2" xfId="29606"/>
    <cellStyle name="Comma 13 3 2 2 2 3 3 3" xfId="29607"/>
    <cellStyle name="Comma 13 3 2 2 2 3 4" xfId="29608"/>
    <cellStyle name="Comma 13 3 2 2 2 3 4 2" xfId="29609"/>
    <cellStyle name="Comma 13 3 2 2 2 3 5" xfId="29610"/>
    <cellStyle name="Comma 13 3 2 2 2 3 6" xfId="29611"/>
    <cellStyle name="Comma 13 3 2 2 2 4" xfId="29612"/>
    <cellStyle name="Comma 13 3 2 2 2 4 2" xfId="29613"/>
    <cellStyle name="Comma 13 3 2 2 2 4 2 2" xfId="29614"/>
    <cellStyle name="Comma 13 3 2 2 2 4 2 3" xfId="29615"/>
    <cellStyle name="Comma 13 3 2 2 2 4 3" xfId="29616"/>
    <cellStyle name="Comma 13 3 2 2 2 4 3 2" xfId="29617"/>
    <cellStyle name="Comma 13 3 2 2 2 4 4" xfId="29618"/>
    <cellStyle name="Comma 13 3 2 2 2 4 5" xfId="29619"/>
    <cellStyle name="Comma 13 3 2 2 2 5" xfId="29620"/>
    <cellStyle name="Comma 13 3 2 2 2 5 2" xfId="29621"/>
    <cellStyle name="Comma 13 3 2 2 2 5 3" xfId="29622"/>
    <cellStyle name="Comma 13 3 2 2 2 6" xfId="29623"/>
    <cellStyle name="Comma 13 3 2 2 2 6 2" xfId="29624"/>
    <cellStyle name="Comma 13 3 2 2 2 6 3" xfId="29625"/>
    <cellStyle name="Comma 13 3 2 2 2 7" xfId="29626"/>
    <cellStyle name="Comma 13 3 2 2 2 7 2" xfId="29627"/>
    <cellStyle name="Comma 13 3 2 2 2 8" xfId="29628"/>
    <cellStyle name="Comma 13 3 2 2 2 9" xfId="29629"/>
    <cellStyle name="Comma 13 3 2 2 3" xfId="29630"/>
    <cellStyle name="Comma 13 3 2 2 3 2" xfId="29631"/>
    <cellStyle name="Comma 13 3 2 2 3 2 2" xfId="29632"/>
    <cellStyle name="Comma 13 3 2 2 3 2 3" xfId="29633"/>
    <cellStyle name="Comma 13 3 2 2 3 3" xfId="29634"/>
    <cellStyle name="Comma 13 3 2 2 3 3 2" xfId="29635"/>
    <cellStyle name="Comma 13 3 2 2 3 3 3" xfId="29636"/>
    <cellStyle name="Comma 13 3 2 2 3 4" xfId="29637"/>
    <cellStyle name="Comma 13 3 2 2 3 4 2" xfId="29638"/>
    <cellStyle name="Comma 13 3 2 2 3 5" xfId="29639"/>
    <cellStyle name="Comma 13 3 2 2 3 6" xfId="29640"/>
    <cellStyle name="Comma 13 3 2 2 4" xfId="29641"/>
    <cellStyle name="Comma 13 3 2 2 4 2" xfId="29642"/>
    <cellStyle name="Comma 13 3 2 2 4 2 2" xfId="29643"/>
    <cellStyle name="Comma 13 3 2 2 4 2 3" xfId="29644"/>
    <cellStyle name="Comma 13 3 2 2 4 3" xfId="29645"/>
    <cellStyle name="Comma 13 3 2 2 4 3 2" xfId="29646"/>
    <cellStyle name="Comma 13 3 2 2 4 3 3" xfId="29647"/>
    <cellStyle name="Comma 13 3 2 2 4 4" xfId="29648"/>
    <cellStyle name="Comma 13 3 2 2 4 4 2" xfId="29649"/>
    <cellStyle name="Comma 13 3 2 2 4 5" xfId="29650"/>
    <cellStyle name="Comma 13 3 2 2 4 6" xfId="29651"/>
    <cellStyle name="Comma 13 3 2 2 5" xfId="29652"/>
    <cellStyle name="Comma 13 3 2 2 5 2" xfId="29653"/>
    <cellStyle name="Comma 13 3 2 2 5 2 2" xfId="29654"/>
    <cellStyle name="Comma 13 3 2 2 5 2 3" xfId="29655"/>
    <cellStyle name="Comma 13 3 2 2 5 3" xfId="29656"/>
    <cellStyle name="Comma 13 3 2 2 5 3 2" xfId="29657"/>
    <cellStyle name="Comma 13 3 2 2 5 4" xfId="29658"/>
    <cellStyle name="Comma 13 3 2 2 5 5" xfId="29659"/>
    <cellStyle name="Comma 13 3 2 2 6" xfId="29660"/>
    <cellStyle name="Comma 13 3 2 2 6 2" xfId="29661"/>
    <cellStyle name="Comma 13 3 2 2 6 3" xfId="29662"/>
    <cellStyle name="Comma 13 3 2 2 7" xfId="29663"/>
    <cellStyle name="Comma 13 3 2 2 7 2" xfId="29664"/>
    <cellStyle name="Comma 13 3 2 2 7 3" xfId="29665"/>
    <cellStyle name="Comma 13 3 2 2 8" xfId="29666"/>
    <cellStyle name="Comma 13 3 2 2 8 2" xfId="29667"/>
    <cellStyle name="Comma 13 3 2 2 9" xfId="29668"/>
    <cellStyle name="Comma 13 3 2 3" xfId="29669"/>
    <cellStyle name="Comma 13 3 2 3 2" xfId="29670"/>
    <cellStyle name="Comma 13 3 2 3 2 2" xfId="29671"/>
    <cellStyle name="Comma 13 3 2 3 2 2 2" xfId="29672"/>
    <cellStyle name="Comma 13 3 2 3 2 2 3" xfId="29673"/>
    <cellStyle name="Comma 13 3 2 3 2 3" xfId="29674"/>
    <cellStyle name="Comma 13 3 2 3 2 3 2" xfId="29675"/>
    <cellStyle name="Comma 13 3 2 3 2 3 3" xfId="29676"/>
    <cellStyle name="Comma 13 3 2 3 2 4" xfId="29677"/>
    <cellStyle name="Comma 13 3 2 3 2 4 2" xfId="29678"/>
    <cellStyle name="Comma 13 3 2 3 2 5" xfId="29679"/>
    <cellStyle name="Comma 13 3 2 3 2 6" xfId="29680"/>
    <cellStyle name="Comma 13 3 2 3 3" xfId="29681"/>
    <cellStyle name="Comma 13 3 2 3 3 2" xfId="29682"/>
    <cellStyle name="Comma 13 3 2 3 3 2 2" xfId="29683"/>
    <cellStyle name="Comma 13 3 2 3 3 2 3" xfId="29684"/>
    <cellStyle name="Comma 13 3 2 3 3 3" xfId="29685"/>
    <cellStyle name="Comma 13 3 2 3 3 3 2" xfId="29686"/>
    <cellStyle name="Comma 13 3 2 3 3 3 3" xfId="29687"/>
    <cellStyle name="Comma 13 3 2 3 3 4" xfId="29688"/>
    <cellStyle name="Comma 13 3 2 3 3 4 2" xfId="29689"/>
    <cellStyle name="Comma 13 3 2 3 3 5" xfId="29690"/>
    <cellStyle name="Comma 13 3 2 3 3 6" xfId="29691"/>
    <cellStyle name="Comma 13 3 2 3 4" xfId="29692"/>
    <cellStyle name="Comma 13 3 2 3 4 2" xfId="29693"/>
    <cellStyle name="Comma 13 3 2 3 4 2 2" xfId="29694"/>
    <cellStyle name="Comma 13 3 2 3 4 2 3" xfId="29695"/>
    <cellStyle name="Comma 13 3 2 3 4 3" xfId="29696"/>
    <cellStyle name="Comma 13 3 2 3 4 3 2" xfId="29697"/>
    <cellStyle name="Comma 13 3 2 3 4 4" xfId="29698"/>
    <cellStyle name="Comma 13 3 2 3 4 5" xfId="29699"/>
    <cellStyle name="Comma 13 3 2 3 5" xfId="29700"/>
    <cellStyle name="Comma 13 3 2 3 5 2" xfId="29701"/>
    <cellStyle name="Comma 13 3 2 3 5 3" xfId="29702"/>
    <cellStyle name="Comma 13 3 2 3 6" xfId="29703"/>
    <cellStyle name="Comma 13 3 2 3 6 2" xfId="29704"/>
    <cellStyle name="Comma 13 3 2 3 6 3" xfId="29705"/>
    <cellStyle name="Comma 13 3 2 3 7" xfId="29706"/>
    <cellStyle name="Comma 13 3 2 3 7 2" xfId="29707"/>
    <cellStyle name="Comma 13 3 2 3 8" xfId="29708"/>
    <cellStyle name="Comma 13 3 2 3 9" xfId="29709"/>
    <cellStyle name="Comma 13 3 2 4" xfId="29710"/>
    <cellStyle name="Comma 13 3 2 4 2" xfId="29711"/>
    <cellStyle name="Comma 13 3 2 4 2 2" xfId="29712"/>
    <cellStyle name="Comma 13 3 2 4 2 2 2" xfId="29713"/>
    <cellStyle name="Comma 13 3 2 4 2 2 3" xfId="29714"/>
    <cellStyle name="Comma 13 3 2 4 2 3" xfId="29715"/>
    <cellStyle name="Comma 13 3 2 4 2 3 2" xfId="29716"/>
    <cellStyle name="Comma 13 3 2 4 2 3 3" xfId="29717"/>
    <cellStyle name="Comma 13 3 2 4 2 4" xfId="29718"/>
    <cellStyle name="Comma 13 3 2 4 2 4 2" xfId="29719"/>
    <cellStyle name="Comma 13 3 2 4 2 5" xfId="29720"/>
    <cellStyle name="Comma 13 3 2 4 2 6" xfId="29721"/>
    <cellStyle name="Comma 13 3 2 4 3" xfId="29722"/>
    <cellStyle name="Comma 13 3 2 4 3 2" xfId="29723"/>
    <cellStyle name="Comma 13 3 2 4 3 2 2" xfId="29724"/>
    <cellStyle name="Comma 13 3 2 4 3 2 3" xfId="29725"/>
    <cellStyle name="Comma 13 3 2 4 3 3" xfId="29726"/>
    <cellStyle name="Comma 13 3 2 4 3 3 2" xfId="29727"/>
    <cellStyle name="Comma 13 3 2 4 3 3 3" xfId="29728"/>
    <cellStyle name="Comma 13 3 2 4 3 4" xfId="29729"/>
    <cellStyle name="Comma 13 3 2 4 3 4 2" xfId="29730"/>
    <cellStyle name="Comma 13 3 2 4 3 5" xfId="29731"/>
    <cellStyle name="Comma 13 3 2 4 3 6" xfId="29732"/>
    <cellStyle name="Comma 13 3 2 4 4" xfId="29733"/>
    <cellStyle name="Comma 13 3 2 4 4 2" xfId="29734"/>
    <cellStyle name="Comma 13 3 2 4 4 2 2" xfId="29735"/>
    <cellStyle name="Comma 13 3 2 4 4 2 3" xfId="29736"/>
    <cellStyle name="Comma 13 3 2 4 4 3" xfId="29737"/>
    <cellStyle name="Comma 13 3 2 4 4 3 2" xfId="29738"/>
    <cellStyle name="Comma 13 3 2 4 4 4" xfId="29739"/>
    <cellStyle name="Comma 13 3 2 4 4 5" xfId="29740"/>
    <cellStyle name="Comma 13 3 2 4 5" xfId="29741"/>
    <cellStyle name="Comma 13 3 2 4 5 2" xfId="29742"/>
    <cellStyle name="Comma 13 3 2 4 5 3" xfId="29743"/>
    <cellStyle name="Comma 13 3 2 4 6" xfId="29744"/>
    <cellStyle name="Comma 13 3 2 4 6 2" xfId="29745"/>
    <cellStyle name="Comma 13 3 2 4 6 3" xfId="29746"/>
    <cellStyle name="Comma 13 3 2 4 7" xfId="29747"/>
    <cellStyle name="Comma 13 3 2 4 7 2" xfId="29748"/>
    <cellStyle name="Comma 13 3 2 4 8" xfId="29749"/>
    <cellStyle name="Comma 13 3 2 4 9" xfId="29750"/>
    <cellStyle name="Comma 13 3 2 5" xfId="29751"/>
    <cellStyle name="Comma 13 3 2 5 2" xfId="29752"/>
    <cellStyle name="Comma 13 3 2 5 2 2" xfId="29753"/>
    <cellStyle name="Comma 13 3 2 5 2 3" xfId="29754"/>
    <cellStyle name="Comma 13 3 2 5 3" xfId="29755"/>
    <cellStyle name="Comma 13 3 2 5 3 2" xfId="29756"/>
    <cellStyle name="Comma 13 3 2 5 3 3" xfId="29757"/>
    <cellStyle name="Comma 13 3 2 5 4" xfId="29758"/>
    <cellStyle name="Comma 13 3 2 5 4 2" xfId="29759"/>
    <cellStyle name="Comma 13 3 2 5 5" xfId="29760"/>
    <cellStyle name="Comma 13 3 2 5 6" xfId="29761"/>
    <cellStyle name="Comma 13 3 2 6" xfId="29762"/>
    <cellStyle name="Comma 13 3 2 6 2" xfId="29763"/>
    <cellStyle name="Comma 13 3 2 6 2 2" xfId="29764"/>
    <cellStyle name="Comma 13 3 2 6 2 3" xfId="29765"/>
    <cellStyle name="Comma 13 3 2 6 3" xfId="29766"/>
    <cellStyle name="Comma 13 3 2 6 3 2" xfId="29767"/>
    <cellStyle name="Comma 13 3 2 6 3 3" xfId="29768"/>
    <cellStyle name="Comma 13 3 2 6 4" xfId="29769"/>
    <cellStyle name="Comma 13 3 2 6 4 2" xfId="29770"/>
    <cellStyle name="Comma 13 3 2 6 5" xfId="29771"/>
    <cellStyle name="Comma 13 3 2 6 6" xfId="29772"/>
    <cellStyle name="Comma 13 3 2 7" xfId="29773"/>
    <cellStyle name="Comma 13 3 2 7 2" xfId="29774"/>
    <cellStyle name="Comma 13 3 2 7 2 2" xfId="29775"/>
    <cellStyle name="Comma 13 3 2 7 2 3" xfId="29776"/>
    <cellStyle name="Comma 13 3 2 7 3" xfId="29777"/>
    <cellStyle name="Comma 13 3 2 7 3 2" xfId="29778"/>
    <cellStyle name="Comma 13 3 2 7 4" xfId="29779"/>
    <cellStyle name="Comma 13 3 2 7 5" xfId="29780"/>
    <cellStyle name="Comma 13 3 2 8" xfId="29781"/>
    <cellStyle name="Comma 13 3 2 8 2" xfId="29782"/>
    <cellStyle name="Comma 13 3 2 8 3" xfId="29783"/>
    <cellStyle name="Comma 13 3 2 9" xfId="29784"/>
    <cellStyle name="Comma 13 3 2 9 2" xfId="29785"/>
    <cellStyle name="Comma 13 3 2 9 3" xfId="29786"/>
    <cellStyle name="Comma 13 3 3" xfId="29787"/>
    <cellStyle name="Comma 13 3 3 10" xfId="29788"/>
    <cellStyle name="Comma 13 3 3 2" xfId="29789"/>
    <cellStyle name="Comma 13 3 3 2 2" xfId="29790"/>
    <cellStyle name="Comma 13 3 3 2 2 2" xfId="29791"/>
    <cellStyle name="Comma 13 3 3 2 2 2 2" xfId="29792"/>
    <cellStyle name="Comma 13 3 3 2 2 2 3" xfId="29793"/>
    <cellStyle name="Comma 13 3 3 2 2 3" xfId="29794"/>
    <cellStyle name="Comma 13 3 3 2 2 3 2" xfId="29795"/>
    <cellStyle name="Comma 13 3 3 2 2 3 3" xfId="29796"/>
    <cellStyle name="Comma 13 3 3 2 2 4" xfId="29797"/>
    <cellStyle name="Comma 13 3 3 2 2 4 2" xfId="29798"/>
    <cellStyle name="Comma 13 3 3 2 2 5" xfId="29799"/>
    <cellStyle name="Comma 13 3 3 2 2 6" xfId="29800"/>
    <cellStyle name="Comma 13 3 3 2 3" xfId="29801"/>
    <cellStyle name="Comma 13 3 3 2 3 2" xfId="29802"/>
    <cellStyle name="Comma 13 3 3 2 3 2 2" xfId="29803"/>
    <cellStyle name="Comma 13 3 3 2 3 2 3" xfId="29804"/>
    <cellStyle name="Comma 13 3 3 2 3 3" xfId="29805"/>
    <cellStyle name="Comma 13 3 3 2 3 3 2" xfId="29806"/>
    <cellStyle name="Comma 13 3 3 2 3 3 3" xfId="29807"/>
    <cellStyle name="Comma 13 3 3 2 3 4" xfId="29808"/>
    <cellStyle name="Comma 13 3 3 2 3 4 2" xfId="29809"/>
    <cellStyle name="Comma 13 3 3 2 3 5" xfId="29810"/>
    <cellStyle name="Comma 13 3 3 2 3 6" xfId="29811"/>
    <cellStyle name="Comma 13 3 3 2 4" xfId="29812"/>
    <cellStyle name="Comma 13 3 3 2 4 2" xfId="29813"/>
    <cellStyle name="Comma 13 3 3 2 4 2 2" xfId="29814"/>
    <cellStyle name="Comma 13 3 3 2 4 2 3" xfId="29815"/>
    <cellStyle name="Comma 13 3 3 2 4 3" xfId="29816"/>
    <cellStyle name="Comma 13 3 3 2 4 3 2" xfId="29817"/>
    <cellStyle name="Comma 13 3 3 2 4 4" xfId="29818"/>
    <cellStyle name="Comma 13 3 3 2 4 5" xfId="29819"/>
    <cellStyle name="Comma 13 3 3 2 5" xfId="29820"/>
    <cellStyle name="Comma 13 3 3 2 5 2" xfId="29821"/>
    <cellStyle name="Comma 13 3 3 2 5 3" xfId="29822"/>
    <cellStyle name="Comma 13 3 3 2 6" xfId="29823"/>
    <cellStyle name="Comma 13 3 3 2 6 2" xfId="29824"/>
    <cellStyle name="Comma 13 3 3 2 6 3" xfId="29825"/>
    <cellStyle name="Comma 13 3 3 2 7" xfId="29826"/>
    <cellStyle name="Comma 13 3 3 2 7 2" xfId="29827"/>
    <cellStyle name="Comma 13 3 3 2 8" xfId="29828"/>
    <cellStyle name="Comma 13 3 3 2 9" xfId="29829"/>
    <cellStyle name="Comma 13 3 3 3" xfId="29830"/>
    <cellStyle name="Comma 13 3 3 3 2" xfId="29831"/>
    <cellStyle name="Comma 13 3 3 3 2 2" xfId="29832"/>
    <cellStyle name="Comma 13 3 3 3 2 3" xfId="29833"/>
    <cellStyle name="Comma 13 3 3 3 3" xfId="29834"/>
    <cellStyle name="Comma 13 3 3 3 3 2" xfId="29835"/>
    <cellStyle name="Comma 13 3 3 3 3 3" xfId="29836"/>
    <cellStyle name="Comma 13 3 3 3 4" xfId="29837"/>
    <cellStyle name="Comma 13 3 3 3 4 2" xfId="29838"/>
    <cellStyle name="Comma 13 3 3 3 5" xfId="29839"/>
    <cellStyle name="Comma 13 3 3 3 6" xfId="29840"/>
    <cellStyle name="Comma 13 3 3 4" xfId="29841"/>
    <cellStyle name="Comma 13 3 3 4 2" xfId="29842"/>
    <cellStyle name="Comma 13 3 3 4 2 2" xfId="29843"/>
    <cellStyle name="Comma 13 3 3 4 2 3" xfId="29844"/>
    <cellStyle name="Comma 13 3 3 4 3" xfId="29845"/>
    <cellStyle name="Comma 13 3 3 4 3 2" xfId="29846"/>
    <cellStyle name="Comma 13 3 3 4 3 3" xfId="29847"/>
    <cellStyle name="Comma 13 3 3 4 4" xfId="29848"/>
    <cellStyle name="Comma 13 3 3 4 4 2" xfId="29849"/>
    <cellStyle name="Comma 13 3 3 4 5" xfId="29850"/>
    <cellStyle name="Comma 13 3 3 4 6" xfId="29851"/>
    <cellStyle name="Comma 13 3 3 5" xfId="29852"/>
    <cellStyle name="Comma 13 3 3 5 2" xfId="29853"/>
    <cellStyle name="Comma 13 3 3 5 2 2" xfId="29854"/>
    <cellStyle name="Comma 13 3 3 5 2 3" xfId="29855"/>
    <cellStyle name="Comma 13 3 3 5 3" xfId="29856"/>
    <cellStyle name="Comma 13 3 3 5 3 2" xfId="29857"/>
    <cellStyle name="Comma 13 3 3 5 4" xfId="29858"/>
    <cellStyle name="Comma 13 3 3 5 5" xfId="29859"/>
    <cellStyle name="Comma 13 3 3 6" xfId="29860"/>
    <cellStyle name="Comma 13 3 3 6 2" xfId="29861"/>
    <cellStyle name="Comma 13 3 3 6 3" xfId="29862"/>
    <cellStyle name="Comma 13 3 3 7" xfId="29863"/>
    <cellStyle name="Comma 13 3 3 7 2" xfId="29864"/>
    <cellStyle name="Comma 13 3 3 7 3" xfId="29865"/>
    <cellStyle name="Comma 13 3 3 8" xfId="29866"/>
    <cellStyle name="Comma 13 3 3 8 2" xfId="29867"/>
    <cellStyle name="Comma 13 3 3 9" xfId="29868"/>
    <cellStyle name="Comma 13 3 4" xfId="29869"/>
    <cellStyle name="Comma 13 3 4 2" xfId="29870"/>
    <cellStyle name="Comma 13 3 4 2 2" xfId="29871"/>
    <cellStyle name="Comma 13 3 4 2 2 2" xfId="29872"/>
    <cellStyle name="Comma 13 3 4 2 2 3" xfId="29873"/>
    <cellStyle name="Comma 13 3 4 2 3" xfId="29874"/>
    <cellStyle name="Comma 13 3 4 2 3 2" xfId="29875"/>
    <cellStyle name="Comma 13 3 4 2 3 3" xfId="29876"/>
    <cellStyle name="Comma 13 3 4 2 4" xfId="29877"/>
    <cellStyle name="Comma 13 3 4 2 4 2" xfId="29878"/>
    <cellStyle name="Comma 13 3 4 2 5" xfId="29879"/>
    <cellStyle name="Comma 13 3 4 2 6" xfId="29880"/>
    <cellStyle name="Comma 13 3 4 3" xfId="29881"/>
    <cellStyle name="Comma 13 3 4 3 2" xfId="29882"/>
    <cellStyle name="Comma 13 3 4 3 2 2" xfId="29883"/>
    <cellStyle name="Comma 13 3 4 3 2 3" xfId="29884"/>
    <cellStyle name="Comma 13 3 4 3 3" xfId="29885"/>
    <cellStyle name="Comma 13 3 4 3 3 2" xfId="29886"/>
    <cellStyle name="Comma 13 3 4 3 3 3" xfId="29887"/>
    <cellStyle name="Comma 13 3 4 3 4" xfId="29888"/>
    <cellStyle name="Comma 13 3 4 3 4 2" xfId="29889"/>
    <cellStyle name="Comma 13 3 4 3 5" xfId="29890"/>
    <cellStyle name="Comma 13 3 4 3 6" xfId="29891"/>
    <cellStyle name="Comma 13 3 4 4" xfId="29892"/>
    <cellStyle name="Comma 13 3 4 4 2" xfId="29893"/>
    <cellStyle name="Comma 13 3 4 4 2 2" xfId="29894"/>
    <cellStyle name="Comma 13 3 4 4 2 3" xfId="29895"/>
    <cellStyle name="Comma 13 3 4 4 3" xfId="29896"/>
    <cellStyle name="Comma 13 3 4 4 3 2" xfId="29897"/>
    <cellStyle name="Comma 13 3 4 4 4" xfId="29898"/>
    <cellStyle name="Comma 13 3 4 4 5" xfId="29899"/>
    <cellStyle name="Comma 13 3 4 5" xfId="29900"/>
    <cellStyle name="Comma 13 3 4 5 2" xfId="29901"/>
    <cellStyle name="Comma 13 3 4 5 3" xfId="29902"/>
    <cellStyle name="Comma 13 3 4 6" xfId="29903"/>
    <cellStyle name="Comma 13 3 4 6 2" xfId="29904"/>
    <cellStyle name="Comma 13 3 4 6 3" xfId="29905"/>
    <cellStyle name="Comma 13 3 4 7" xfId="29906"/>
    <cellStyle name="Comma 13 3 4 7 2" xfId="29907"/>
    <cellStyle name="Comma 13 3 4 8" xfId="29908"/>
    <cellStyle name="Comma 13 3 4 9" xfId="29909"/>
    <cellStyle name="Comma 13 3 5" xfId="29910"/>
    <cellStyle name="Comma 13 3 5 2" xfId="29911"/>
    <cellStyle name="Comma 13 3 5 2 2" xfId="29912"/>
    <cellStyle name="Comma 13 3 5 2 2 2" xfId="29913"/>
    <cellStyle name="Comma 13 3 5 2 2 3" xfId="29914"/>
    <cellStyle name="Comma 13 3 5 2 3" xfId="29915"/>
    <cellStyle name="Comma 13 3 5 2 3 2" xfId="29916"/>
    <cellStyle name="Comma 13 3 5 2 3 3" xfId="29917"/>
    <cellStyle name="Comma 13 3 5 2 4" xfId="29918"/>
    <cellStyle name="Comma 13 3 5 2 4 2" xfId="29919"/>
    <cellStyle name="Comma 13 3 5 2 5" xfId="29920"/>
    <cellStyle name="Comma 13 3 5 2 6" xfId="29921"/>
    <cellStyle name="Comma 13 3 5 3" xfId="29922"/>
    <cellStyle name="Comma 13 3 5 3 2" xfId="29923"/>
    <cellStyle name="Comma 13 3 5 3 2 2" xfId="29924"/>
    <cellStyle name="Comma 13 3 5 3 2 3" xfId="29925"/>
    <cellStyle name="Comma 13 3 5 3 3" xfId="29926"/>
    <cellStyle name="Comma 13 3 5 3 3 2" xfId="29927"/>
    <cellStyle name="Comma 13 3 5 3 3 3" xfId="29928"/>
    <cellStyle name="Comma 13 3 5 3 4" xfId="29929"/>
    <cellStyle name="Comma 13 3 5 3 4 2" xfId="29930"/>
    <cellStyle name="Comma 13 3 5 3 5" xfId="29931"/>
    <cellStyle name="Comma 13 3 5 3 6" xfId="29932"/>
    <cellStyle name="Comma 13 3 5 4" xfId="29933"/>
    <cellStyle name="Comma 13 3 5 4 2" xfId="29934"/>
    <cellStyle name="Comma 13 3 5 4 2 2" xfId="29935"/>
    <cellStyle name="Comma 13 3 5 4 2 3" xfId="29936"/>
    <cellStyle name="Comma 13 3 5 4 3" xfId="29937"/>
    <cellStyle name="Comma 13 3 5 4 3 2" xfId="29938"/>
    <cellStyle name="Comma 13 3 5 4 4" xfId="29939"/>
    <cellStyle name="Comma 13 3 5 4 5" xfId="29940"/>
    <cellStyle name="Comma 13 3 5 5" xfId="29941"/>
    <cellStyle name="Comma 13 3 5 5 2" xfId="29942"/>
    <cellStyle name="Comma 13 3 5 5 3" xfId="29943"/>
    <cellStyle name="Comma 13 3 5 6" xfId="29944"/>
    <cellStyle name="Comma 13 3 5 6 2" xfId="29945"/>
    <cellStyle name="Comma 13 3 5 6 3" xfId="29946"/>
    <cellStyle name="Comma 13 3 5 7" xfId="29947"/>
    <cellStyle name="Comma 13 3 5 7 2" xfId="29948"/>
    <cellStyle name="Comma 13 3 5 8" xfId="29949"/>
    <cellStyle name="Comma 13 3 5 9" xfId="29950"/>
    <cellStyle name="Comma 13 3 6" xfId="29951"/>
    <cellStyle name="Comma 13 3 6 2" xfId="29952"/>
    <cellStyle name="Comma 13 3 6 2 2" xfId="29953"/>
    <cellStyle name="Comma 13 3 6 2 3" xfId="29954"/>
    <cellStyle name="Comma 13 3 6 3" xfId="29955"/>
    <cellStyle name="Comma 13 3 6 3 2" xfId="29956"/>
    <cellStyle name="Comma 13 3 6 3 3" xfId="29957"/>
    <cellStyle name="Comma 13 3 6 4" xfId="29958"/>
    <cellStyle name="Comma 13 3 6 4 2" xfId="29959"/>
    <cellStyle name="Comma 13 3 6 5" xfId="29960"/>
    <cellStyle name="Comma 13 3 6 6" xfId="29961"/>
    <cellStyle name="Comma 13 3 7" xfId="29962"/>
    <cellStyle name="Comma 13 3 7 2" xfId="29963"/>
    <cellStyle name="Comma 13 3 7 2 2" xfId="29964"/>
    <cellStyle name="Comma 13 3 7 2 3" xfId="29965"/>
    <cellStyle name="Comma 13 3 7 3" xfId="29966"/>
    <cellStyle name="Comma 13 3 7 3 2" xfId="29967"/>
    <cellStyle name="Comma 13 3 7 3 3" xfId="29968"/>
    <cellStyle name="Comma 13 3 7 4" xfId="29969"/>
    <cellStyle name="Comma 13 3 7 4 2" xfId="29970"/>
    <cellStyle name="Comma 13 3 7 5" xfId="29971"/>
    <cellStyle name="Comma 13 3 7 6" xfId="29972"/>
    <cellStyle name="Comma 13 3 8" xfId="29973"/>
    <cellStyle name="Comma 13 3 8 2" xfId="29974"/>
    <cellStyle name="Comma 13 3 8 2 2" xfId="29975"/>
    <cellStyle name="Comma 13 3 8 2 3" xfId="29976"/>
    <cellStyle name="Comma 13 3 8 3" xfId="29977"/>
    <cellStyle name="Comma 13 3 8 3 2" xfId="29978"/>
    <cellStyle name="Comma 13 3 8 4" xfId="29979"/>
    <cellStyle name="Comma 13 3 8 5" xfId="29980"/>
    <cellStyle name="Comma 13 3 9" xfId="29981"/>
    <cellStyle name="Comma 13 3 9 2" xfId="29982"/>
    <cellStyle name="Comma 13 3 9 3" xfId="29983"/>
    <cellStyle name="Comma 13 4" xfId="29984"/>
    <cellStyle name="Comma 13 4 10" xfId="29985"/>
    <cellStyle name="Comma 13 4 10 2" xfId="29986"/>
    <cellStyle name="Comma 13 4 11" xfId="29987"/>
    <cellStyle name="Comma 13 4 12" xfId="29988"/>
    <cellStyle name="Comma 13 4 2" xfId="29989"/>
    <cellStyle name="Comma 13 4 2 10" xfId="29990"/>
    <cellStyle name="Comma 13 4 2 2" xfId="29991"/>
    <cellStyle name="Comma 13 4 2 2 2" xfId="29992"/>
    <cellStyle name="Comma 13 4 2 2 2 2" xfId="29993"/>
    <cellStyle name="Comma 13 4 2 2 2 2 2" xfId="29994"/>
    <cellStyle name="Comma 13 4 2 2 2 2 3" xfId="29995"/>
    <cellStyle name="Comma 13 4 2 2 2 3" xfId="29996"/>
    <cellStyle name="Comma 13 4 2 2 2 3 2" xfId="29997"/>
    <cellStyle name="Comma 13 4 2 2 2 3 3" xfId="29998"/>
    <cellStyle name="Comma 13 4 2 2 2 4" xfId="29999"/>
    <cellStyle name="Comma 13 4 2 2 2 4 2" xfId="30000"/>
    <cellStyle name="Comma 13 4 2 2 2 5" xfId="30001"/>
    <cellStyle name="Comma 13 4 2 2 2 6" xfId="30002"/>
    <cellStyle name="Comma 13 4 2 2 3" xfId="30003"/>
    <cellStyle name="Comma 13 4 2 2 3 2" xfId="30004"/>
    <cellStyle name="Comma 13 4 2 2 3 2 2" xfId="30005"/>
    <cellStyle name="Comma 13 4 2 2 3 2 3" xfId="30006"/>
    <cellStyle name="Comma 13 4 2 2 3 3" xfId="30007"/>
    <cellStyle name="Comma 13 4 2 2 3 3 2" xfId="30008"/>
    <cellStyle name="Comma 13 4 2 2 3 3 3" xfId="30009"/>
    <cellStyle name="Comma 13 4 2 2 3 4" xfId="30010"/>
    <cellStyle name="Comma 13 4 2 2 3 4 2" xfId="30011"/>
    <cellStyle name="Comma 13 4 2 2 3 5" xfId="30012"/>
    <cellStyle name="Comma 13 4 2 2 3 6" xfId="30013"/>
    <cellStyle name="Comma 13 4 2 2 4" xfId="30014"/>
    <cellStyle name="Comma 13 4 2 2 4 2" xfId="30015"/>
    <cellStyle name="Comma 13 4 2 2 4 2 2" xfId="30016"/>
    <cellStyle name="Comma 13 4 2 2 4 2 3" xfId="30017"/>
    <cellStyle name="Comma 13 4 2 2 4 3" xfId="30018"/>
    <cellStyle name="Comma 13 4 2 2 4 3 2" xfId="30019"/>
    <cellStyle name="Comma 13 4 2 2 4 4" xfId="30020"/>
    <cellStyle name="Comma 13 4 2 2 4 5" xfId="30021"/>
    <cellStyle name="Comma 13 4 2 2 5" xfId="30022"/>
    <cellStyle name="Comma 13 4 2 2 5 2" xfId="30023"/>
    <cellStyle name="Comma 13 4 2 2 5 3" xfId="30024"/>
    <cellStyle name="Comma 13 4 2 2 6" xfId="30025"/>
    <cellStyle name="Comma 13 4 2 2 6 2" xfId="30026"/>
    <cellStyle name="Comma 13 4 2 2 6 3" xfId="30027"/>
    <cellStyle name="Comma 13 4 2 2 7" xfId="30028"/>
    <cellStyle name="Comma 13 4 2 2 7 2" xfId="30029"/>
    <cellStyle name="Comma 13 4 2 2 8" xfId="30030"/>
    <cellStyle name="Comma 13 4 2 2 9" xfId="30031"/>
    <cellStyle name="Comma 13 4 2 3" xfId="30032"/>
    <cellStyle name="Comma 13 4 2 3 2" xfId="30033"/>
    <cellStyle name="Comma 13 4 2 3 2 2" xfId="30034"/>
    <cellStyle name="Comma 13 4 2 3 2 3" xfId="30035"/>
    <cellStyle name="Comma 13 4 2 3 3" xfId="30036"/>
    <cellStyle name="Comma 13 4 2 3 3 2" xfId="30037"/>
    <cellStyle name="Comma 13 4 2 3 3 3" xfId="30038"/>
    <cellStyle name="Comma 13 4 2 3 4" xfId="30039"/>
    <cellStyle name="Comma 13 4 2 3 4 2" xfId="30040"/>
    <cellStyle name="Comma 13 4 2 3 5" xfId="30041"/>
    <cellStyle name="Comma 13 4 2 3 6" xfId="30042"/>
    <cellStyle name="Comma 13 4 2 4" xfId="30043"/>
    <cellStyle name="Comma 13 4 2 4 2" xfId="30044"/>
    <cellStyle name="Comma 13 4 2 4 2 2" xfId="30045"/>
    <cellStyle name="Comma 13 4 2 4 2 3" xfId="30046"/>
    <cellStyle name="Comma 13 4 2 4 3" xfId="30047"/>
    <cellStyle name="Comma 13 4 2 4 3 2" xfId="30048"/>
    <cellStyle name="Comma 13 4 2 4 3 3" xfId="30049"/>
    <cellStyle name="Comma 13 4 2 4 4" xfId="30050"/>
    <cellStyle name="Comma 13 4 2 4 4 2" xfId="30051"/>
    <cellStyle name="Comma 13 4 2 4 5" xfId="30052"/>
    <cellStyle name="Comma 13 4 2 4 6" xfId="30053"/>
    <cellStyle name="Comma 13 4 2 5" xfId="30054"/>
    <cellStyle name="Comma 13 4 2 5 2" xfId="30055"/>
    <cellStyle name="Comma 13 4 2 5 2 2" xfId="30056"/>
    <cellStyle name="Comma 13 4 2 5 2 3" xfId="30057"/>
    <cellStyle name="Comma 13 4 2 5 3" xfId="30058"/>
    <cellStyle name="Comma 13 4 2 5 3 2" xfId="30059"/>
    <cellStyle name="Comma 13 4 2 5 4" xfId="30060"/>
    <cellStyle name="Comma 13 4 2 5 5" xfId="30061"/>
    <cellStyle name="Comma 13 4 2 6" xfId="30062"/>
    <cellStyle name="Comma 13 4 2 6 2" xfId="30063"/>
    <cellStyle name="Comma 13 4 2 6 3" xfId="30064"/>
    <cellStyle name="Comma 13 4 2 7" xfId="30065"/>
    <cellStyle name="Comma 13 4 2 7 2" xfId="30066"/>
    <cellStyle name="Comma 13 4 2 7 3" xfId="30067"/>
    <cellStyle name="Comma 13 4 2 8" xfId="30068"/>
    <cellStyle name="Comma 13 4 2 8 2" xfId="30069"/>
    <cellStyle name="Comma 13 4 2 9" xfId="30070"/>
    <cellStyle name="Comma 13 4 3" xfId="30071"/>
    <cellStyle name="Comma 13 4 3 2" xfId="30072"/>
    <cellStyle name="Comma 13 4 3 2 2" xfId="30073"/>
    <cellStyle name="Comma 13 4 3 2 2 2" xfId="30074"/>
    <cellStyle name="Comma 13 4 3 2 2 3" xfId="30075"/>
    <cellStyle name="Comma 13 4 3 2 3" xfId="30076"/>
    <cellStyle name="Comma 13 4 3 2 3 2" xfId="30077"/>
    <cellStyle name="Comma 13 4 3 2 3 3" xfId="30078"/>
    <cellStyle name="Comma 13 4 3 2 4" xfId="30079"/>
    <cellStyle name="Comma 13 4 3 2 4 2" xfId="30080"/>
    <cellStyle name="Comma 13 4 3 2 5" xfId="30081"/>
    <cellStyle name="Comma 13 4 3 2 6" xfId="30082"/>
    <cellStyle name="Comma 13 4 3 3" xfId="30083"/>
    <cellStyle name="Comma 13 4 3 3 2" xfId="30084"/>
    <cellStyle name="Comma 13 4 3 3 2 2" xfId="30085"/>
    <cellStyle name="Comma 13 4 3 3 2 3" xfId="30086"/>
    <cellStyle name="Comma 13 4 3 3 3" xfId="30087"/>
    <cellStyle name="Comma 13 4 3 3 3 2" xfId="30088"/>
    <cellStyle name="Comma 13 4 3 3 3 3" xfId="30089"/>
    <cellStyle name="Comma 13 4 3 3 4" xfId="30090"/>
    <cellStyle name="Comma 13 4 3 3 4 2" xfId="30091"/>
    <cellStyle name="Comma 13 4 3 3 5" xfId="30092"/>
    <cellStyle name="Comma 13 4 3 3 6" xfId="30093"/>
    <cellStyle name="Comma 13 4 3 4" xfId="30094"/>
    <cellStyle name="Comma 13 4 3 4 2" xfId="30095"/>
    <cellStyle name="Comma 13 4 3 4 2 2" xfId="30096"/>
    <cellStyle name="Comma 13 4 3 4 2 3" xfId="30097"/>
    <cellStyle name="Comma 13 4 3 4 3" xfId="30098"/>
    <cellStyle name="Comma 13 4 3 4 3 2" xfId="30099"/>
    <cellStyle name="Comma 13 4 3 4 4" xfId="30100"/>
    <cellStyle name="Comma 13 4 3 4 5" xfId="30101"/>
    <cellStyle name="Comma 13 4 3 5" xfId="30102"/>
    <cellStyle name="Comma 13 4 3 5 2" xfId="30103"/>
    <cellStyle name="Comma 13 4 3 5 3" xfId="30104"/>
    <cellStyle name="Comma 13 4 3 6" xfId="30105"/>
    <cellStyle name="Comma 13 4 3 6 2" xfId="30106"/>
    <cellStyle name="Comma 13 4 3 6 3" xfId="30107"/>
    <cellStyle name="Comma 13 4 3 7" xfId="30108"/>
    <cellStyle name="Comma 13 4 3 7 2" xfId="30109"/>
    <cellStyle name="Comma 13 4 3 8" xfId="30110"/>
    <cellStyle name="Comma 13 4 3 9" xfId="30111"/>
    <cellStyle name="Comma 13 4 4" xfId="30112"/>
    <cellStyle name="Comma 13 4 4 2" xfId="30113"/>
    <cellStyle name="Comma 13 4 4 2 2" xfId="30114"/>
    <cellStyle name="Comma 13 4 4 2 2 2" xfId="30115"/>
    <cellStyle name="Comma 13 4 4 2 2 3" xfId="30116"/>
    <cellStyle name="Comma 13 4 4 2 3" xfId="30117"/>
    <cellStyle name="Comma 13 4 4 2 3 2" xfId="30118"/>
    <cellStyle name="Comma 13 4 4 2 3 3" xfId="30119"/>
    <cellStyle name="Comma 13 4 4 2 4" xfId="30120"/>
    <cellStyle name="Comma 13 4 4 2 4 2" xfId="30121"/>
    <cellStyle name="Comma 13 4 4 2 5" xfId="30122"/>
    <cellStyle name="Comma 13 4 4 2 6" xfId="30123"/>
    <cellStyle name="Comma 13 4 4 3" xfId="30124"/>
    <cellStyle name="Comma 13 4 4 3 2" xfId="30125"/>
    <cellStyle name="Comma 13 4 4 3 2 2" xfId="30126"/>
    <cellStyle name="Comma 13 4 4 3 2 3" xfId="30127"/>
    <cellStyle name="Comma 13 4 4 3 3" xfId="30128"/>
    <cellStyle name="Comma 13 4 4 3 3 2" xfId="30129"/>
    <cellStyle name="Comma 13 4 4 3 3 3" xfId="30130"/>
    <cellStyle name="Comma 13 4 4 3 4" xfId="30131"/>
    <cellStyle name="Comma 13 4 4 3 4 2" xfId="30132"/>
    <cellStyle name="Comma 13 4 4 3 5" xfId="30133"/>
    <cellStyle name="Comma 13 4 4 3 6" xfId="30134"/>
    <cellStyle name="Comma 13 4 4 4" xfId="30135"/>
    <cellStyle name="Comma 13 4 4 4 2" xfId="30136"/>
    <cellStyle name="Comma 13 4 4 4 2 2" xfId="30137"/>
    <cellStyle name="Comma 13 4 4 4 2 3" xfId="30138"/>
    <cellStyle name="Comma 13 4 4 4 3" xfId="30139"/>
    <cellStyle name="Comma 13 4 4 4 3 2" xfId="30140"/>
    <cellStyle name="Comma 13 4 4 4 4" xfId="30141"/>
    <cellStyle name="Comma 13 4 4 4 5" xfId="30142"/>
    <cellStyle name="Comma 13 4 4 5" xfId="30143"/>
    <cellStyle name="Comma 13 4 4 5 2" xfId="30144"/>
    <cellStyle name="Comma 13 4 4 5 3" xfId="30145"/>
    <cellStyle name="Comma 13 4 4 6" xfId="30146"/>
    <cellStyle name="Comma 13 4 4 6 2" xfId="30147"/>
    <cellStyle name="Comma 13 4 4 6 3" xfId="30148"/>
    <cellStyle name="Comma 13 4 4 7" xfId="30149"/>
    <cellStyle name="Comma 13 4 4 7 2" xfId="30150"/>
    <cellStyle name="Comma 13 4 4 8" xfId="30151"/>
    <cellStyle name="Comma 13 4 4 9" xfId="30152"/>
    <cellStyle name="Comma 13 4 5" xfId="30153"/>
    <cellStyle name="Comma 13 4 5 2" xfId="30154"/>
    <cellStyle name="Comma 13 4 5 2 2" xfId="30155"/>
    <cellStyle name="Comma 13 4 5 2 3" xfId="30156"/>
    <cellStyle name="Comma 13 4 5 3" xfId="30157"/>
    <cellStyle name="Comma 13 4 5 3 2" xfId="30158"/>
    <cellStyle name="Comma 13 4 5 3 3" xfId="30159"/>
    <cellStyle name="Comma 13 4 5 4" xfId="30160"/>
    <cellStyle name="Comma 13 4 5 4 2" xfId="30161"/>
    <cellStyle name="Comma 13 4 5 5" xfId="30162"/>
    <cellStyle name="Comma 13 4 5 6" xfId="30163"/>
    <cellStyle name="Comma 13 4 6" xfId="30164"/>
    <cellStyle name="Comma 13 4 6 2" xfId="30165"/>
    <cellStyle name="Comma 13 4 6 2 2" xfId="30166"/>
    <cellStyle name="Comma 13 4 6 2 3" xfId="30167"/>
    <cellStyle name="Comma 13 4 6 3" xfId="30168"/>
    <cellStyle name="Comma 13 4 6 3 2" xfId="30169"/>
    <cellStyle name="Comma 13 4 6 3 3" xfId="30170"/>
    <cellStyle name="Comma 13 4 6 4" xfId="30171"/>
    <cellStyle name="Comma 13 4 6 4 2" xfId="30172"/>
    <cellStyle name="Comma 13 4 6 5" xfId="30173"/>
    <cellStyle name="Comma 13 4 6 6" xfId="30174"/>
    <cellStyle name="Comma 13 4 7" xfId="30175"/>
    <cellStyle name="Comma 13 4 7 2" xfId="30176"/>
    <cellStyle name="Comma 13 4 7 2 2" xfId="30177"/>
    <cellStyle name="Comma 13 4 7 2 3" xfId="30178"/>
    <cellStyle name="Comma 13 4 7 3" xfId="30179"/>
    <cellStyle name="Comma 13 4 7 3 2" xfId="30180"/>
    <cellStyle name="Comma 13 4 7 4" xfId="30181"/>
    <cellStyle name="Comma 13 4 7 5" xfId="30182"/>
    <cellStyle name="Comma 13 4 8" xfId="30183"/>
    <cellStyle name="Comma 13 4 8 2" xfId="30184"/>
    <cellStyle name="Comma 13 4 8 3" xfId="30185"/>
    <cellStyle name="Comma 13 4 9" xfId="30186"/>
    <cellStyle name="Comma 13 4 9 2" xfId="30187"/>
    <cellStyle name="Comma 13 4 9 3" xfId="30188"/>
    <cellStyle name="Comma 13 5" xfId="30189"/>
    <cellStyle name="Comma 13 5 10" xfId="30190"/>
    <cellStyle name="Comma 13 5 2" xfId="30191"/>
    <cellStyle name="Comma 13 5 2 2" xfId="30192"/>
    <cellStyle name="Comma 13 5 2 2 2" xfId="30193"/>
    <cellStyle name="Comma 13 5 2 2 2 2" xfId="30194"/>
    <cellStyle name="Comma 13 5 2 2 2 3" xfId="30195"/>
    <cellStyle name="Comma 13 5 2 2 3" xfId="30196"/>
    <cellStyle name="Comma 13 5 2 2 3 2" xfId="30197"/>
    <cellStyle name="Comma 13 5 2 2 3 3" xfId="30198"/>
    <cellStyle name="Comma 13 5 2 2 4" xfId="30199"/>
    <cellStyle name="Comma 13 5 2 2 4 2" xfId="30200"/>
    <cellStyle name="Comma 13 5 2 2 5" xfId="30201"/>
    <cellStyle name="Comma 13 5 2 2 6" xfId="30202"/>
    <cellStyle name="Comma 13 5 2 3" xfId="30203"/>
    <cellStyle name="Comma 13 5 2 3 2" xfId="30204"/>
    <cellStyle name="Comma 13 5 2 3 2 2" xfId="30205"/>
    <cellStyle name="Comma 13 5 2 3 2 3" xfId="30206"/>
    <cellStyle name="Comma 13 5 2 3 3" xfId="30207"/>
    <cellStyle name="Comma 13 5 2 3 3 2" xfId="30208"/>
    <cellStyle name="Comma 13 5 2 3 3 3" xfId="30209"/>
    <cellStyle name="Comma 13 5 2 3 4" xfId="30210"/>
    <cellStyle name="Comma 13 5 2 3 4 2" xfId="30211"/>
    <cellStyle name="Comma 13 5 2 3 5" xfId="30212"/>
    <cellStyle name="Comma 13 5 2 3 6" xfId="30213"/>
    <cellStyle name="Comma 13 5 2 4" xfId="30214"/>
    <cellStyle name="Comma 13 5 2 4 2" xfId="30215"/>
    <cellStyle name="Comma 13 5 2 4 2 2" xfId="30216"/>
    <cellStyle name="Comma 13 5 2 4 2 3" xfId="30217"/>
    <cellStyle name="Comma 13 5 2 4 3" xfId="30218"/>
    <cellStyle name="Comma 13 5 2 4 3 2" xfId="30219"/>
    <cellStyle name="Comma 13 5 2 4 4" xfId="30220"/>
    <cellStyle name="Comma 13 5 2 4 5" xfId="30221"/>
    <cellStyle name="Comma 13 5 2 5" xfId="30222"/>
    <cellStyle name="Comma 13 5 2 5 2" xfId="30223"/>
    <cellStyle name="Comma 13 5 2 5 3" xfId="30224"/>
    <cellStyle name="Comma 13 5 2 6" xfId="30225"/>
    <cellStyle name="Comma 13 5 2 6 2" xfId="30226"/>
    <cellStyle name="Comma 13 5 2 6 3" xfId="30227"/>
    <cellStyle name="Comma 13 5 2 7" xfId="30228"/>
    <cellStyle name="Comma 13 5 2 7 2" xfId="30229"/>
    <cellStyle name="Comma 13 5 2 8" xfId="30230"/>
    <cellStyle name="Comma 13 5 2 9" xfId="30231"/>
    <cellStyle name="Comma 13 5 3" xfId="30232"/>
    <cellStyle name="Comma 13 5 3 2" xfId="30233"/>
    <cellStyle name="Comma 13 5 3 2 2" xfId="30234"/>
    <cellStyle name="Comma 13 5 3 2 3" xfId="30235"/>
    <cellStyle name="Comma 13 5 3 3" xfId="30236"/>
    <cellStyle name="Comma 13 5 3 3 2" xfId="30237"/>
    <cellStyle name="Comma 13 5 3 3 3" xfId="30238"/>
    <cellStyle name="Comma 13 5 3 4" xfId="30239"/>
    <cellStyle name="Comma 13 5 3 4 2" xfId="30240"/>
    <cellStyle name="Comma 13 5 3 5" xfId="30241"/>
    <cellStyle name="Comma 13 5 3 6" xfId="30242"/>
    <cellStyle name="Comma 13 5 4" xfId="30243"/>
    <cellStyle name="Comma 13 5 4 2" xfId="30244"/>
    <cellStyle name="Comma 13 5 4 2 2" xfId="30245"/>
    <cellStyle name="Comma 13 5 4 2 3" xfId="30246"/>
    <cellStyle name="Comma 13 5 4 3" xfId="30247"/>
    <cellStyle name="Comma 13 5 4 3 2" xfId="30248"/>
    <cellStyle name="Comma 13 5 4 3 3" xfId="30249"/>
    <cellStyle name="Comma 13 5 4 4" xfId="30250"/>
    <cellStyle name="Comma 13 5 4 4 2" xfId="30251"/>
    <cellStyle name="Comma 13 5 4 5" xfId="30252"/>
    <cellStyle name="Comma 13 5 4 6" xfId="30253"/>
    <cellStyle name="Comma 13 5 5" xfId="30254"/>
    <cellStyle name="Comma 13 5 5 2" xfId="30255"/>
    <cellStyle name="Comma 13 5 5 2 2" xfId="30256"/>
    <cellStyle name="Comma 13 5 5 2 3" xfId="30257"/>
    <cellStyle name="Comma 13 5 5 3" xfId="30258"/>
    <cellStyle name="Comma 13 5 5 3 2" xfId="30259"/>
    <cellStyle name="Comma 13 5 5 4" xfId="30260"/>
    <cellStyle name="Comma 13 5 5 5" xfId="30261"/>
    <cellStyle name="Comma 13 5 6" xfId="30262"/>
    <cellStyle name="Comma 13 5 6 2" xfId="30263"/>
    <cellStyle name="Comma 13 5 6 3" xfId="30264"/>
    <cellStyle name="Comma 13 5 7" xfId="30265"/>
    <cellStyle name="Comma 13 5 7 2" xfId="30266"/>
    <cellStyle name="Comma 13 5 7 3" xfId="30267"/>
    <cellStyle name="Comma 13 5 8" xfId="30268"/>
    <cellStyle name="Comma 13 5 8 2" xfId="30269"/>
    <cellStyle name="Comma 13 5 9" xfId="30270"/>
    <cellStyle name="Comma 13 6" xfId="30271"/>
    <cellStyle name="Comma 13 6 2" xfId="30272"/>
    <cellStyle name="Comma 13 6 2 2" xfId="30273"/>
    <cellStyle name="Comma 13 6 2 2 2" xfId="30274"/>
    <cellStyle name="Comma 13 6 2 2 3" xfId="30275"/>
    <cellStyle name="Comma 13 6 2 3" xfId="30276"/>
    <cellStyle name="Comma 13 6 2 3 2" xfId="30277"/>
    <cellStyle name="Comma 13 6 2 3 3" xfId="30278"/>
    <cellStyle name="Comma 13 6 2 4" xfId="30279"/>
    <cellStyle name="Comma 13 6 2 4 2" xfId="30280"/>
    <cellStyle name="Comma 13 6 2 5" xfId="30281"/>
    <cellStyle name="Comma 13 6 2 6" xfId="30282"/>
    <cellStyle name="Comma 13 6 3" xfId="30283"/>
    <cellStyle name="Comma 13 6 3 2" xfId="30284"/>
    <cellStyle name="Comma 13 6 3 2 2" xfId="30285"/>
    <cellStyle name="Comma 13 6 3 2 3" xfId="30286"/>
    <cellStyle name="Comma 13 6 3 3" xfId="30287"/>
    <cellStyle name="Comma 13 6 3 3 2" xfId="30288"/>
    <cellStyle name="Comma 13 6 3 3 3" xfId="30289"/>
    <cellStyle name="Comma 13 6 3 4" xfId="30290"/>
    <cellStyle name="Comma 13 6 3 4 2" xfId="30291"/>
    <cellStyle name="Comma 13 6 3 5" xfId="30292"/>
    <cellStyle name="Comma 13 6 3 6" xfId="30293"/>
    <cellStyle name="Comma 13 6 4" xfId="30294"/>
    <cellStyle name="Comma 13 6 4 2" xfId="30295"/>
    <cellStyle name="Comma 13 6 4 2 2" xfId="30296"/>
    <cellStyle name="Comma 13 6 4 2 3" xfId="30297"/>
    <cellStyle name="Comma 13 6 4 3" xfId="30298"/>
    <cellStyle name="Comma 13 6 4 3 2" xfId="30299"/>
    <cellStyle name="Comma 13 6 4 4" xfId="30300"/>
    <cellStyle name="Comma 13 6 4 5" xfId="30301"/>
    <cellStyle name="Comma 13 6 5" xfId="30302"/>
    <cellStyle name="Comma 13 6 5 2" xfId="30303"/>
    <cellStyle name="Comma 13 6 5 3" xfId="30304"/>
    <cellStyle name="Comma 13 6 6" xfId="30305"/>
    <cellStyle name="Comma 13 6 6 2" xfId="30306"/>
    <cellStyle name="Comma 13 6 6 3" xfId="30307"/>
    <cellStyle name="Comma 13 6 7" xfId="30308"/>
    <cellStyle name="Comma 13 6 7 2" xfId="30309"/>
    <cellStyle name="Comma 13 6 8" xfId="30310"/>
    <cellStyle name="Comma 13 6 9" xfId="30311"/>
    <cellStyle name="Comma 13 7" xfId="30312"/>
    <cellStyle name="Comma 13 7 2" xfId="30313"/>
    <cellStyle name="Comma 13 7 2 2" xfId="30314"/>
    <cellStyle name="Comma 13 7 2 2 2" xfId="30315"/>
    <cellStyle name="Comma 13 7 2 2 3" xfId="30316"/>
    <cellStyle name="Comma 13 7 2 3" xfId="30317"/>
    <cellStyle name="Comma 13 7 2 3 2" xfId="30318"/>
    <cellStyle name="Comma 13 7 2 3 3" xfId="30319"/>
    <cellStyle name="Comma 13 7 2 4" xfId="30320"/>
    <cellStyle name="Comma 13 7 2 4 2" xfId="30321"/>
    <cellStyle name="Comma 13 7 2 5" xfId="30322"/>
    <cellStyle name="Comma 13 7 2 6" xfId="30323"/>
    <cellStyle name="Comma 13 7 3" xfId="30324"/>
    <cellStyle name="Comma 13 7 3 2" xfId="30325"/>
    <cellStyle name="Comma 13 7 3 2 2" xfId="30326"/>
    <cellStyle name="Comma 13 7 3 2 3" xfId="30327"/>
    <cellStyle name="Comma 13 7 3 3" xfId="30328"/>
    <cellStyle name="Comma 13 7 3 3 2" xfId="30329"/>
    <cellStyle name="Comma 13 7 3 3 3" xfId="30330"/>
    <cellStyle name="Comma 13 7 3 4" xfId="30331"/>
    <cellStyle name="Comma 13 7 3 4 2" xfId="30332"/>
    <cellStyle name="Comma 13 7 3 5" xfId="30333"/>
    <cellStyle name="Comma 13 7 3 6" xfId="30334"/>
    <cellStyle name="Comma 13 7 4" xfId="30335"/>
    <cellStyle name="Comma 13 7 4 2" xfId="30336"/>
    <cellStyle name="Comma 13 7 4 2 2" xfId="30337"/>
    <cellStyle name="Comma 13 7 4 2 3" xfId="30338"/>
    <cellStyle name="Comma 13 7 4 3" xfId="30339"/>
    <cellStyle name="Comma 13 7 4 3 2" xfId="30340"/>
    <cellStyle name="Comma 13 7 4 4" xfId="30341"/>
    <cellStyle name="Comma 13 7 4 5" xfId="30342"/>
    <cellStyle name="Comma 13 7 5" xfId="30343"/>
    <cellStyle name="Comma 13 7 5 2" xfId="30344"/>
    <cellStyle name="Comma 13 7 5 3" xfId="30345"/>
    <cellStyle name="Comma 13 7 6" xfId="30346"/>
    <cellStyle name="Comma 13 7 6 2" xfId="30347"/>
    <cellStyle name="Comma 13 7 6 3" xfId="30348"/>
    <cellStyle name="Comma 13 7 7" xfId="30349"/>
    <cellStyle name="Comma 13 7 7 2" xfId="30350"/>
    <cellStyle name="Comma 13 7 8" xfId="30351"/>
    <cellStyle name="Comma 13 7 9" xfId="30352"/>
    <cellStyle name="Comma 13 8" xfId="30353"/>
    <cellStyle name="Comma 13 8 2" xfId="30354"/>
    <cellStyle name="Comma 13 8 2 2" xfId="30355"/>
    <cellStyle name="Comma 13 8 2 3" xfId="30356"/>
    <cellStyle name="Comma 13 8 3" xfId="30357"/>
    <cellStyle name="Comma 13 8 3 2" xfId="30358"/>
    <cellStyle name="Comma 13 8 3 3" xfId="30359"/>
    <cellStyle name="Comma 13 8 4" xfId="30360"/>
    <cellStyle name="Comma 13 8 4 2" xfId="30361"/>
    <cellStyle name="Comma 13 8 5" xfId="30362"/>
    <cellStyle name="Comma 13 8 6" xfId="30363"/>
    <cellStyle name="Comma 13 9" xfId="30364"/>
    <cellStyle name="Comma 13 9 2" xfId="30365"/>
    <cellStyle name="Comma 13 9 2 2" xfId="30366"/>
    <cellStyle name="Comma 13 9 2 3" xfId="30367"/>
    <cellStyle name="Comma 13 9 3" xfId="30368"/>
    <cellStyle name="Comma 13 9 3 2" xfId="30369"/>
    <cellStyle name="Comma 13 9 3 3" xfId="30370"/>
    <cellStyle name="Comma 13 9 4" xfId="30371"/>
    <cellStyle name="Comma 13 9 4 2" xfId="30372"/>
    <cellStyle name="Comma 13 9 5" xfId="30373"/>
    <cellStyle name="Comma 13 9 6" xfId="30374"/>
    <cellStyle name="Comma 14" xfId="30375"/>
    <cellStyle name="Comma 14 10" xfId="30376"/>
    <cellStyle name="Comma 14 10 2" xfId="30377"/>
    <cellStyle name="Comma 14 10 2 2" xfId="30378"/>
    <cellStyle name="Comma 14 10 2 3" xfId="30379"/>
    <cellStyle name="Comma 14 10 3" xfId="30380"/>
    <cellStyle name="Comma 14 10 3 2" xfId="30381"/>
    <cellStyle name="Comma 14 10 4" xfId="30382"/>
    <cellStyle name="Comma 14 10 5" xfId="30383"/>
    <cellStyle name="Comma 14 11" xfId="30384"/>
    <cellStyle name="Comma 14 11 2" xfId="30385"/>
    <cellStyle name="Comma 14 11 3" xfId="30386"/>
    <cellStyle name="Comma 14 12" xfId="30387"/>
    <cellStyle name="Comma 14 12 2" xfId="30388"/>
    <cellStyle name="Comma 14 12 3" xfId="30389"/>
    <cellStyle name="Comma 14 13" xfId="30390"/>
    <cellStyle name="Comma 14 13 2" xfId="30391"/>
    <cellStyle name="Comma 14 14" xfId="30392"/>
    <cellStyle name="Comma 14 15" xfId="30393"/>
    <cellStyle name="Comma 14 16" xfId="30394"/>
    <cellStyle name="Comma 14 2" xfId="30395"/>
    <cellStyle name="Comma 14 2 10" xfId="30396"/>
    <cellStyle name="Comma 14 2 10 2" xfId="30397"/>
    <cellStyle name="Comma 14 2 10 3" xfId="30398"/>
    <cellStyle name="Comma 14 2 11" xfId="30399"/>
    <cellStyle name="Comma 14 2 11 2" xfId="30400"/>
    <cellStyle name="Comma 14 2 11 3" xfId="30401"/>
    <cellStyle name="Comma 14 2 12" xfId="30402"/>
    <cellStyle name="Comma 14 2 12 2" xfId="30403"/>
    <cellStyle name="Comma 14 2 13" xfId="30404"/>
    <cellStyle name="Comma 14 2 14" xfId="30405"/>
    <cellStyle name="Comma 14 2 15" xfId="30406"/>
    <cellStyle name="Comma 14 2 2" xfId="30407"/>
    <cellStyle name="Comma 14 2 2 10" xfId="30408"/>
    <cellStyle name="Comma 14 2 2 10 2" xfId="30409"/>
    <cellStyle name="Comma 14 2 2 10 3" xfId="30410"/>
    <cellStyle name="Comma 14 2 2 11" xfId="30411"/>
    <cellStyle name="Comma 14 2 2 11 2" xfId="30412"/>
    <cellStyle name="Comma 14 2 2 12" xfId="30413"/>
    <cellStyle name="Comma 14 2 2 13" xfId="30414"/>
    <cellStyle name="Comma 14 2 2 2" xfId="30415"/>
    <cellStyle name="Comma 14 2 2 2 10" xfId="30416"/>
    <cellStyle name="Comma 14 2 2 2 10 2" xfId="30417"/>
    <cellStyle name="Comma 14 2 2 2 11" xfId="30418"/>
    <cellStyle name="Comma 14 2 2 2 12" xfId="30419"/>
    <cellStyle name="Comma 14 2 2 2 2" xfId="30420"/>
    <cellStyle name="Comma 14 2 2 2 2 10" xfId="30421"/>
    <cellStyle name="Comma 14 2 2 2 2 2" xfId="30422"/>
    <cellStyle name="Comma 14 2 2 2 2 2 2" xfId="30423"/>
    <cellStyle name="Comma 14 2 2 2 2 2 2 2" xfId="30424"/>
    <cellStyle name="Comma 14 2 2 2 2 2 2 2 2" xfId="30425"/>
    <cellStyle name="Comma 14 2 2 2 2 2 2 2 3" xfId="30426"/>
    <cellStyle name="Comma 14 2 2 2 2 2 2 3" xfId="30427"/>
    <cellStyle name="Comma 14 2 2 2 2 2 2 3 2" xfId="30428"/>
    <cellStyle name="Comma 14 2 2 2 2 2 2 3 3" xfId="30429"/>
    <cellStyle name="Comma 14 2 2 2 2 2 2 4" xfId="30430"/>
    <cellStyle name="Comma 14 2 2 2 2 2 2 4 2" xfId="30431"/>
    <cellStyle name="Comma 14 2 2 2 2 2 2 5" xfId="30432"/>
    <cellStyle name="Comma 14 2 2 2 2 2 2 6" xfId="30433"/>
    <cellStyle name="Comma 14 2 2 2 2 2 3" xfId="30434"/>
    <cellStyle name="Comma 14 2 2 2 2 2 3 2" xfId="30435"/>
    <cellStyle name="Comma 14 2 2 2 2 2 3 2 2" xfId="30436"/>
    <cellStyle name="Comma 14 2 2 2 2 2 3 2 3" xfId="30437"/>
    <cellStyle name="Comma 14 2 2 2 2 2 3 3" xfId="30438"/>
    <cellStyle name="Comma 14 2 2 2 2 2 3 3 2" xfId="30439"/>
    <cellStyle name="Comma 14 2 2 2 2 2 3 3 3" xfId="30440"/>
    <cellStyle name="Comma 14 2 2 2 2 2 3 4" xfId="30441"/>
    <cellStyle name="Comma 14 2 2 2 2 2 3 4 2" xfId="30442"/>
    <cellStyle name="Comma 14 2 2 2 2 2 3 5" xfId="30443"/>
    <cellStyle name="Comma 14 2 2 2 2 2 3 6" xfId="30444"/>
    <cellStyle name="Comma 14 2 2 2 2 2 4" xfId="30445"/>
    <cellStyle name="Comma 14 2 2 2 2 2 4 2" xfId="30446"/>
    <cellStyle name="Comma 14 2 2 2 2 2 4 2 2" xfId="30447"/>
    <cellStyle name="Comma 14 2 2 2 2 2 4 2 3" xfId="30448"/>
    <cellStyle name="Comma 14 2 2 2 2 2 4 3" xfId="30449"/>
    <cellStyle name="Comma 14 2 2 2 2 2 4 3 2" xfId="30450"/>
    <cellStyle name="Comma 14 2 2 2 2 2 4 4" xfId="30451"/>
    <cellStyle name="Comma 14 2 2 2 2 2 4 5" xfId="30452"/>
    <cellStyle name="Comma 14 2 2 2 2 2 5" xfId="30453"/>
    <cellStyle name="Comma 14 2 2 2 2 2 5 2" xfId="30454"/>
    <cellStyle name="Comma 14 2 2 2 2 2 5 3" xfId="30455"/>
    <cellStyle name="Comma 14 2 2 2 2 2 6" xfId="30456"/>
    <cellStyle name="Comma 14 2 2 2 2 2 6 2" xfId="30457"/>
    <cellStyle name="Comma 14 2 2 2 2 2 6 3" xfId="30458"/>
    <cellStyle name="Comma 14 2 2 2 2 2 7" xfId="30459"/>
    <cellStyle name="Comma 14 2 2 2 2 2 7 2" xfId="30460"/>
    <cellStyle name="Comma 14 2 2 2 2 2 8" xfId="30461"/>
    <cellStyle name="Comma 14 2 2 2 2 2 9" xfId="30462"/>
    <cellStyle name="Comma 14 2 2 2 2 3" xfId="30463"/>
    <cellStyle name="Comma 14 2 2 2 2 3 2" xfId="30464"/>
    <cellStyle name="Comma 14 2 2 2 2 3 2 2" xfId="30465"/>
    <cellStyle name="Comma 14 2 2 2 2 3 2 3" xfId="30466"/>
    <cellStyle name="Comma 14 2 2 2 2 3 3" xfId="30467"/>
    <cellStyle name="Comma 14 2 2 2 2 3 3 2" xfId="30468"/>
    <cellStyle name="Comma 14 2 2 2 2 3 3 3" xfId="30469"/>
    <cellStyle name="Comma 14 2 2 2 2 3 4" xfId="30470"/>
    <cellStyle name="Comma 14 2 2 2 2 3 4 2" xfId="30471"/>
    <cellStyle name="Comma 14 2 2 2 2 3 5" xfId="30472"/>
    <cellStyle name="Comma 14 2 2 2 2 3 6" xfId="30473"/>
    <cellStyle name="Comma 14 2 2 2 2 4" xfId="30474"/>
    <cellStyle name="Comma 14 2 2 2 2 4 2" xfId="30475"/>
    <cellStyle name="Comma 14 2 2 2 2 4 2 2" xfId="30476"/>
    <cellStyle name="Comma 14 2 2 2 2 4 2 3" xfId="30477"/>
    <cellStyle name="Comma 14 2 2 2 2 4 3" xfId="30478"/>
    <cellStyle name="Comma 14 2 2 2 2 4 3 2" xfId="30479"/>
    <cellStyle name="Comma 14 2 2 2 2 4 3 3" xfId="30480"/>
    <cellStyle name="Comma 14 2 2 2 2 4 4" xfId="30481"/>
    <cellStyle name="Comma 14 2 2 2 2 4 4 2" xfId="30482"/>
    <cellStyle name="Comma 14 2 2 2 2 4 5" xfId="30483"/>
    <cellStyle name="Comma 14 2 2 2 2 4 6" xfId="30484"/>
    <cellStyle name="Comma 14 2 2 2 2 5" xfId="30485"/>
    <cellStyle name="Comma 14 2 2 2 2 5 2" xfId="30486"/>
    <cellStyle name="Comma 14 2 2 2 2 5 2 2" xfId="30487"/>
    <cellStyle name="Comma 14 2 2 2 2 5 2 3" xfId="30488"/>
    <cellStyle name="Comma 14 2 2 2 2 5 3" xfId="30489"/>
    <cellStyle name="Comma 14 2 2 2 2 5 3 2" xfId="30490"/>
    <cellStyle name="Comma 14 2 2 2 2 5 4" xfId="30491"/>
    <cellStyle name="Comma 14 2 2 2 2 5 5" xfId="30492"/>
    <cellStyle name="Comma 14 2 2 2 2 6" xfId="30493"/>
    <cellStyle name="Comma 14 2 2 2 2 6 2" xfId="30494"/>
    <cellStyle name="Comma 14 2 2 2 2 6 3" xfId="30495"/>
    <cellStyle name="Comma 14 2 2 2 2 7" xfId="30496"/>
    <cellStyle name="Comma 14 2 2 2 2 7 2" xfId="30497"/>
    <cellStyle name="Comma 14 2 2 2 2 7 3" xfId="30498"/>
    <cellStyle name="Comma 14 2 2 2 2 8" xfId="30499"/>
    <cellStyle name="Comma 14 2 2 2 2 8 2" xfId="30500"/>
    <cellStyle name="Comma 14 2 2 2 2 9" xfId="30501"/>
    <cellStyle name="Comma 14 2 2 2 3" xfId="30502"/>
    <cellStyle name="Comma 14 2 2 2 3 2" xfId="30503"/>
    <cellStyle name="Comma 14 2 2 2 3 2 2" xfId="30504"/>
    <cellStyle name="Comma 14 2 2 2 3 2 2 2" xfId="30505"/>
    <cellStyle name="Comma 14 2 2 2 3 2 2 3" xfId="30506"/>
    <cellStyle name="Comma 14 2 2 2 3 2 3" xfId="30507"/>
    <cellStyle name="Comma 14 2 2 2 3 2 3 2" xfId="30508"/>
    <cellStyle name="Comma 14 2 2 2 3 2 3 3" xfId="30509"/>
    <cellStyle name="Comma 14 2 2 2 3 2 4" xfId="30510"/>
    <cellStyle name="Comma 14 2 2 2 3 2 4 2" xfId="30511"/>
    <cellStyle name="Comma 14 2 2 2 3 2 5" xfId="30512"/>
    <cellStyle name="Comma 14 2 2 2 3 2 6" xfId="30513"/>
    <cellStyle name="Comma 14 2 2 2 3 3" xfId="30514"/>
    <cellStyle name="Comma 14 2 2 2 3 3 2" xfId="30515"/>
    <cellStyle name="Comma 14 2 2 2 3 3 2 2" xfId="30516"/>
    <cellStyle name="Comma 14 2 2 2 3 3 2 3" xfId="30517"/>
    <cellStyle name="Comma 14 2 2 2 3 3 3" xfId="30518"/>
    <cellStyle name="Comma 14 2 2 2 3 3 3 2" xfId="30519"/>
    <cellStyle name="Comma 14 2 2 2 3 3 3 3" xfId="30520"/>
    <cellStyle name="Comma 14 2 2 2 3 3 4" xfId="30521"/>
    <cellStyle name="Comma 14 2 2 2 3 3 4 2" xfId="30522"/>
    <cellStyle name="Comma 14 2 2 2 3 3 5" xfId="30523"/>
    <cellStyle name="Comma 14 2 2 2 3 3 6" xfId="30524"/>
    <cellStyle name="Comma 14 2 2 2 3 4" xfId="30525"/>
    <cellStyle name="Comma 14 2 2 2 3 4 2" xfId="30526"/>
    <cellStyle name="Comma 14 2 2 2 3 4 2 2" xfId="30527"/>
    <cellStyle name="Comma 14 2 2 2 3 4 2 3" xfId="30528"/>
    <cellStyle name="Comma 14 2 2 2 3 4 3" xfId="30529"/>
    <cellStyle name="Comma 14 2 2 2 3 4 3 2" xfId="30530"/>
    <cellStyle name="Comma 14 2 2 2 3 4 4" xfId="30531"/>
    <cellStyle name="Comma 14 2 2 2 3 4 5" xfId="30532"/>
    <cellStyle name="Comma 14 2 2 2 3 5" xfId="30533"/>
    <cellStyle name="Comma 14 2 2 2 3 5 2" xfId="30534"/>
    <cellStyle name="Comma 14 2 2 2 3 5 3" xfId="30535"/>
    <cellStyle name="Comma 14 2 2 2 3 6" xfId="30536"/>
    <cellStyle name="Comma 14 2 2 2 3 6 2" xfId="30537"/>
    <cellStyle name="Comma 14 2 2 2 3 6 3" xfId="30538"/>
    <cellStyle name="Comma 14 2 2 2 3 7" xfId="30539"/>
    <cellStyle name="Comma 14 2 2 2 3 7 2" xfId="30540"/>
    <cellStyle name="Comma 14 2 2 2 3 8" xfId="30541"/>
    <cellStyle name="Comma 14 2 2 2 3 9" xfId="30542"/>
    <cellStyle name="Comma 14 2 2 2 4" xfId="30543"/>
    <cellStyle name="Comma 14 2 2 2 4 2" xfId="30544"/>
    <cellStyle name="Comma 14 2 2 2 4 2 2" xfId="30545"/>
    <cellStyle name="Comma 14 2 2 2 4 2 2 2" xfId="30546"/>
    <cellStyle name="Comma 14 2 2 2 4 2 2 3" xfId="30547"/>
    <cellStyle name="Comma 14 2 2 2 4 2 3" xfId="30548"/>
    <cellStyle name="Comma 14 2 2 2 4 2 3 2" xfId="30549"/>
    <cellStyle name="Comma 14 2 2 2 4 2 3 3" xfId="30550"/>
    <cellStyle name="Comma 14 2 2 2 4 2 4" xfId="30551"/>
    <cellStyle name="Comma 14 2 2 2 4 2 4 2" xfId="30552"/>
    <cellStyle name="Comma 14 2 2 2 4 2 5" xfId="30553"/>
    <cellStyle name="Comma 14 2 2 2 4 2 6" xfId="30554"/>
    <cellStyle name="Comma 14 2 2 2 4 3" xfId="30555"/>
    <cellStyle name="Comma 14 2 2 2 4 3 2" xfId="30556"/>
    <cellStyle name="Comma 14 2 2 2 4 3 2 2" xfId="30557"/>
    <cellStyle name="Comma 14 2 2 2 4 3 2 3" xfId="30558"/>
    <cellStyle name="Comma 14 2 2 2 4 3 3" xfId="30559"/>
    <cellStyle name="Comma 14 2 2 2 4 3 3 2" xfId="30560"/>
    <cellStyle name="Comma 14 2 2 2 4 3 3 3" xfId="30561"/>
    <cellStyle name="Comma 14 2 2 2 4 3 4" xfId="30562"/>
    <cellStyle name="Comma 14 2 2 2 4 3 4 2" xfId="30563"/>
    <cellStyle name="Comma 14 2 2 2 4 3 5" xfId="30564"/>
    <cellStyle name="Comma 14 2 2 2 4 3 6" xfId="30565"/>
    <cellStyle name="Comma 14 2 2 2 4 4" xfId="30566"/>
    <cellStyle name="Comma 14 2 2 2 4 4 2" xfId="30567"/>
    <cellStyle name="Comma 14 2 2 2 4 4 2 2" xfId="30568"/>
    <cellStyle name="Comma 14 2 2 2 4 4 2 3" xfId="30569"/>
    <cellStyle name="Comma 14 2 2 2 4 4 3" xfId="30570"/>
    <cellStyle name="Comma 14 2 2 2 4 4 3 2" xfId="30571"/>
    <cellStyle name="Comma 14 2 2 2 4 4 4" xfId="30572"/>
    <cellStyle name="Comma 14 2 2 2 4 4 5" xfId="30573"/>
    <cellStyle name="Comma 14 2 2 2 4 5" xfId="30574"/>
    <cellStyle name="Comma 14 2 2 2 4 5 2" xfId="30575"/>
    <cellStyle name="Comma 14 2 2 2 4 5 3" xfId="30576"/>
    <cellStyle name="Comma 14 2 2 2 4 6" xfId="30577"/>
    <cellStyle name="Comma 14 2 2 2 4 6 2" xfId="30578"/>
    <cellStyle name="Comma 14 2 2 2 4 6 3" xfId="30579"/>
    <cellStyle name="Comma 14 2 2 2 4 7" xfId="30580"/>
    <cellStyle name="Comma 14 2 2 2 4 7 2" xfId="30581"/>
    <cellStyle name="Comma 14 2 2 2 4 8" xfId="30582"/>
    <cellStyle name="Comma 14 2 2 2 4 9" xfId="30583"/>
    <cellStyle name="Comma 14 2 2 2 5" xfId="30584"/>
    <cellStyle name="Comma 14 2 2 2 5 2" xfId="30585"/>
    <cellStyle name="Comma 14 2 2 2 5 2 2" xfId="30586"/>
    <cellStyle name="Comma 14 2 2 2 5 2 3" xfId="30587"/>
    <cellStyle name="Comma 14 2 2 2 5 3" xfId="30588"/>
    <cellStyle name="Comma 14 2 2 2 5 3 2" xfId="30589"/>
    <cellStyle name="Comma 14 2 2 2 5 3 3" xfId="30590"/>
    <cellStyle name="Comma 14 2 2 2 5 4" xfId="30591"/>
    <cellStyle name="Comma 14 2 2 2 5 4 2" xfId="30592"/>
    <cellStyle name="Comma 14 2 2 2 5 5" xfId="30593"/>
    <cellStyle name="Comma 14 2 2 2 5 6" xfId="30594"/>
    <cellStyle name="Comma 14 2 2 2 6" xfId="30595"/>
    <cellStyle name="Comma 14 2 2 2 6 2" xfId="30596"/>
    <cellStyle name="Comma 14 2 2 2 6 2 2" xfId="30597"/>
    <cellStyle name="Comma 14 2 2 2 6 2 3" xfId="30598"/>
    <cellStyle name="Comma 14 2 2 2 6 3" xfId="30599"/>
    <cellStyle name="Comma 14 2 2 2 6 3 2" xfId="30600"/>
    <cellStyle name="Comma 14 2 2 2 6 3 3" xfId="30601"/>
    <cellStyle name="Comma 14 2 2 2 6 4" xfId="30602"/>
    <cellStyle name="Comma 14 2 2 2 6 4 2" xfId="30603"/>
    <cellStyle name="Comma 14 2 2 2 6 5" xfId="30604"/>
    <cellStyle name="Comma 14 2 2 2 6 6" xfId="30605"/>
    <cellStyle name="Comma 14 2 2 2 7" xfId="30606"/>
    <cellStyle name="Comma 14 2 2 2 7 2" xfId="30607"/>
    <cellStyle name="Comma 14 2 2 2 7 2 2" xfId="30608"/>
    <cellStyle name="Comma 14 2 2 2 7 2 3" xfId="30609"/>
    <cellStyle name="Comma 14 2 2 2 7 3" xfId="30610"/>
    <cellStyle name="Comma 14 2 2 2 7 3 2" xfId="30611"/>
    <cellStyle name="Comma 14 2 2 2 7 4" xfId="30612"/>
    <cellStyle name="Comma 14 2 2 2 7 5" xfId="30613"/>
    <cellStyle name="Comma 14 2 2 2 8" xfId="30614"/>
    <cellStyle name="Comma 14 2 2 2 8 2" xfId="30615"/>
    <cellStyle name="Comma 14 2 2 2 8 3" xfId="30616"/>
    <cellStyle name="Comma 14 2 2 2 9" xfId="30617"/>
    <cellStyle name="Comma 14 2 2 2 9 2" xfId="30618"/>
    <cellStyle name="Comma 14 2 2 2 9 3" xfId="30619"/>
    <cellStyle name="Comma 14 2 2 3" xfId="30620"/>
    <cellStyle name="Comma 14 2 2 3 10" xfId="30621"/>
    <cellStyle name="Comma 14 2 2 3 2" xfId="30622"/>
    <cellStyle name="Comma 14 2 2 3 2 2" xfId="30623"/>
    <cellStyle name="Comma 14 2 2 3 2 2 2" xfId="30624"/>
    <cellStyle name="Comma 14 2 2 3 2 2 2 2" xfId="30625"/>
    <cellStyle name="Comma 14 2 2 3 2 2 2 3" xfId="30626"/>
    <cellStyle name="Comma 14 2 2 3 2 2 3" xfId="30627"/>
    <cellStyle name="Comma 14 2 2 3 2 2 3 2" xfId="30628"/>
    <cellStyle name="Comma 14 2 2 3 2 2 3 3" xfId="30629"/>
    <cellStyle name="Comma 14 2 2 3 2 2 4" xfId="30630"/>
    <cellStyle name="Comma 14 2 2 3 2 2 4 2" xfId="30631"/>
    <cellStyle name="Comma 14 2 2 3 2 2 5" xfId="30632"/>
    <cellStyle name="Comma 14 2 2 3 2 2 6" xfId="30633"/>
    <cellStyle name="Comma 14 2 2 3 2 3" xfId="30634"/>
    <cellStyle name="Comma 14 2 2 3 2 3 2" xfId="30635"/>
    <cellStyle name="Comma 14 2 2 3 2 3 2 2" xfId="30636"/>
    <cellStyle name="Comma 14 2 2 3 2 3 2 3" xfId="30637"/>
    <cellStyle name="Comma 14 2 2 3 2 3 3" xfId="30638"/>
    <cellStyle name="Comma 14 2 2 3 2 3 3 2" xfId="30639"/>
    <cellStyle name="Comma 14 2 2 3 2 3 3 3" xfId="30640"/>
    <cellStyle name="Comma 14 2 2 3 2 3 4" xfId="30641"/>
    <cellStyle name="Comma 14 2 2 3 2 3 4 2" xfId="30642"/>
    <cellStyle name="Comma 14 2 2 3 2 3 5" xfId="30643"/>
    <cellStyle name="Comma 14 2 2 3 2 3 6" xfId="30644"/>
    <cellStyle name="Comma 14 2 2 3 2 4" xfId="30645"/>
    <cellStyle name="Comma 14 2 2 3 2 4 2" xfId="30646"/>
    <cellStyle name="Comma 14 2 2 3 2 4 2 2" xfId="30647"/>
    <cellStyle name="Comma 14 2 2 3 2 4 2 3" xfId="30648"/>
    <cellStyle name="Comma 14 2 2 3 2 4 3" xfId="30649"/>
    <cellStyle name="Comma 14 2 2 3 2 4 3 2" xfId="30650"/>
    <cellStyle name="Comma 14 2 2 3 2 4 4" xfId="30651"/>
    <cellStyle name="Comma 14 2 2 3 2 4 5" xfId="30652"/>
    <cellStyle name="Comma 14 2 2 3 2 5" xfId="30653"/>
    <cellStyle name="Comma 14 2 2 3 2 5 2" xfId="30654"/>
    <cellStyle name="Comma 14 2 2 3 2 5 3" xfId="30655"/>
    <cellStyle name="Comma 14 2 2 3 2 6" xfId="30656"/>
    <cellStyle name="Comma 14 2 2 3 2 6 2" xfId="30657"/>
    <cellStyle name="Comma 14 2 2 3 2 6 3" xfId="30658"/>
    <cellStyle name="Comma 14 2 2 3 2 7" xfId="30659"/>
    <cellStyle name="Comma 14 2 2 3 2 7 2" xfId="30660"/>
    <cellStyle name="Comma 14 2 2 3 2 8" xfId="30661"/>
    <cellStyle name="Comma 14 2 2 3 2 9" xfId="30662"/>
    <cellStyle name="Comma 14 2 2 3 3" xfId="30663"/>
    <cellStyle name="Comma 14 2 2 3 3 2" xfId="30664"/>
    <cellStyle name="Comma 14 2 2 3 3 2 2" xfId="30665"/>
    <cellStyle name="Comma 14 2 2 3 3 2 3" xfId="30666"/>
    <cellStyle name="Comma 14 2 2 3 3 3" xfId="30667"/>
    <cellStyle name="Comma 14 2 2 3 3 3 2" xfId="30668"/>
    <cellStyle name="Comma 14 2 2 3 3 3 3" xfId="30669"/>
    <cellStyle name="Comma 14 2 2 3 3 4" xfId="30670"/>
    <cellStyle name="Comma 14 2 2 3 3 4 2" xfId="30671"/>
    <cellStyle name="Comma 14 2 2 3 3 5" xfId="30672"/>
    <cellStyle name="Comma 14 2 2 3 3 6" xfId="30673"/>
    <cellStyle name="Comma 14 2 2 3 4" xfId="30674"/>
    <cellStyle name="Comma 14 2 2 3 4 2" xfId="30675"/>
    <cellStyle name="Comma 14 2 2 3 4 2 2" xfId="30676"/>
    <cellStyle name="Comma 14 2 2 3 4 2 3" xfId="30677"/>
    <cellStyle name="Comma 14 2 2 3 4 3" xfId="30678"/>
    <cellStyle name="Comma 14 2 2 3 4 3 2" xfId="30679"/>
    <cellStyle name="Comma 14 2 2 3 4 3 3" xfId="30680"/>
    <cellStyle name="Comma 14 2 2 3 4 4" xfId="30681"/>
    <cellStyle name="Comma 14 2 2 3 4 4 2" xfId="30682"/>
    <cellStyle name="Comma 14 2 2 3 4 5" xfId="30683"/>
    <cellStyle name="Comma 14 2 2 3 4 6" xfId="30684"/>
    <cellStyle name="Comma 14 2 2 3 5" xfId="30685"/>
    <cellStyle name="Comma 14 2 2 3 5 2" xfId="30686"/>
    <cellStyle name="Comma 14 2 2 3 5 2 2" xfId="30687"/>
    <cellStyle name="Comma 14 2 2 3 5 2 3" xfId="30688"/>
    <cellStyle name="Comma 14 2 2 3 5 3" xfId="30689"/>
    <cellStyle name="Comma 14 2 2 3 5 3 2" xfId="30690"/>
    <cellStyle name="Comma 14 2 2 3 5 4" xfId="30691"/>
    <cellStyle name="Comma 14 2 2 3 5 5" xfId="30692"/>
    <cellStyle name="Comma 14 2 2 3 6" xfId="30693"/>
    <cellStyle name="Comma 14 2 2 3 6 2" xfId="30694"/>
    <cellStyle name="Comma 14 2 2 3 6 3" xfId="30695"/>
    <cellStyle name="Comma 14 2 2 3 7" xfId="30696"/>
    <cellStyle name="Comma 14 2 2 3 7 2" xfId="30697"/>
    <cellStyle name="Comma 14 2 2 3 7 3" xfId="30698"/>
    <cellStyle name="Comma 14 2 2 3 8" xfId="30699"/>
    <cellStyle name="Comma 14 2 2 3 8 2" xfId="30700"/>
    <cellStyle name="Comma 14 2 2 3 9" xfId="30701"/>
    <cellStyle name="Comma 14 2 2 4" xfId="30702"/>
    <cellStyle name="Comma 14 2 2 4 2" xfId="30703"/>
    <cellStyle name="Comma 14 2 2 4 2 2" xfId="30704"/>
    <cellStyle name="Comma 14 2 2 4 2 2 2" xfId="30705"/>
    <cellStyle name="Comma 14 2 2 4 2 2 3" xfId="30706"/>
    <cellStyle name="Comma 14 2 2 4 2 3" xfId="30707"/>
    <cellStyle name="Comma 14 2 2 4 2 3 2" xfId="30708"/>
    <cellStyle name="Comma 14 2 2 4 2 3 3" xfId="30709"/>
    <cellStyle name="Comma 14 2 2 4 2 4" xfId="30710"/>
    <cellStyle name="Comma 14 2 2 4 2 4 2" xfId="30711"/>
    <cellStyle name="Comma 14 2 2 4 2 5" xfId="30712"/>
    <cellStyle name="Comma 14 2 2 4 2 6" xfId="30713"/>
    <cellStyle name="Comma 14 2 2 4 3" xfId="30714"/>
    <cellStyle name="Comma 14 2 2 4 3 2" xfId="30715"/>
    <cellStyle name="Comma 14 2 2 4 3 2 2" xfId="30716"/>
    <cellStyle name="Comma 14 2 2 4 3 2 3" xfId="30717"/>
    <cellStyle name="Comma 14 2 2 4 3 3" xfId="30718"/>
    <cellStyle name="Comma 14 2 2 4 3 3 2" xfId="30719"/>
    <cellStyle name="Comma 14 2 2 4 3 3 3" xfId="30720"/>
    <cellStyle name="Comma 14 2 2 4 3 4" xfId="30721"/>
    <cellStyle name="Comma 14 2 2 4 3 4 2" xfId="30722"/>
    <cellStyle name="Comma 14 2 2 4 3 5" xfId="30723"/>
    <cellStyle name="Comma 14 2 2 4 3 6" xfId="30724"/>
    <cellStyle name="Comma 14 2 2 4 4" xfId="30725"/>
    <cellStyle name="Comma 14 2 2 4 4 2" xfId="30726"/>
    <cellStyle name="Comma 14 2 2 4 4 2 2" xfId="30727"/>
    <cellStyle name="Comma 14 2 2 4 4 2 3" xfId="30728"/>
    <cellStyle name="Comma 14 2 2 4 4 3" xfId="30729"/>
    <cellStyle name="Comma 14 2 2 4 4 3 2" xfId="30730"/>
    <cellStyle name="Comma 14 2 2 4 4 4" xfId="30731"/>
    <cellStyle name="Comma 14 2 2 4 4 5" xfId="30732"/>
    <cellStyle name="Comma 14 2 2 4 5" xfId="30733"/>
    <cellStyle name="Comma 14 2 2 4 5 2" xfId="30734"/>
    <cellStyle name="Comma 14 2 2 4 5 3" xfId="30735"/>
    <cellStyle name="Comma 14 2 2 4 6" xfId="30736"/>
    <cellStyle name="Comma 14 2 2 4 6 2" xfId="30737"/>
    <cellStyle name="Comma 14 2 2 4 6 3" xfId="30738"/>
    <cellStyle name="Comma 14 2 2 4 7" xfId="30739"/>
    <cellStyle name="Comma 14 2 2 4 7 2" xfId="30740"/>
    <cellStyle name="Comma 14 2 2 4 8" xfId="30741"/>
    <cellStyle name="Comma 14 2 2 4 9" xfId="30742"/>
    <cellStyle name="Comma 14 2 2 5" xfId="30743"/>
    <cellStyle name="Comma 14 2 2 5 2" xfId="30744"/>
    <cellStyle name="Comma 14 2 2 5 2 2" xfId="30745"/>
    <cellStyle name="Comma 14 2 2 5 2 2 2" xfId="30746"/>
    <cellStyle name="Comma 14 2 2 5 2 2 3" xfId="30747"/>
    <cellStyle name="Comma 14 2 2 5 2 3" xfId="30748"/>
    <cellStyle name="Comma 14 2 2 5 2 3 2" xfId="30749"/>
    <cellStyle name="Comma 14 2 2 5 2 3 3" xfId="30750"/>
    <cellStyle name="Comma 14 2 2 5 2 4" xfId="30751"/>
    <cellStyle name="Comma 14 2 2 5 2 4 2" xfId="30752"/>
    <cellStyle name="Comma 14 2 2 5 2 5" xfId="30753"/>
    <cellStyle name="Comma 14 2 2 5 2 6" xfId="30754"/>
    <cellStyle name="Comma 14 2 2 5 3" xfId="30755"/>
    <cellStyle name="Comma 14 2 2 5 3 2" xfId="30756"/>
    <cellStyle name="Comma 14 2 2 5 3 2 2" xfId="30757"/>
    <cellStyle name="Comma 14 2 2 5 3 2 3" xfId="30758"/>
    <cellStyle name="Comma 14 2 2 5 3 3" xfId="30759"/>
    <cellStyle name="Comma 14 2 2 5 3 3 2" xfId="30760"/>
    <cellStyle name="Comma 14 2 2 5 3 3 3" xfId="30761"/>
    <cellStyle name="Comma 14 2 2 5 3 4" xfId="30762"/>
    <cellStyle name="Comma 14 2 2 5 3 4 2" xfId="30763"/>
    <cellStyle name="Comma 14 2 2 5 3 5" xfId="30764"/>
    <cellStyle name="Comma 14 2 2 5 3 6" xfId="30765"/>
    <cellStyle name="Comma 14 2 2 5 4" xfId="30766"/>
    <cellStyle name="Comma 14 2 2 5 4 2" xfId="30767"/>
    <cellStyle name="Comma 14 2 2 5 4 2 2" xfId="30768"/>
    <cellStyle name="Comma 14 2 2 5 4 2 3" xfId="30769"/>
    <cellStyle name="Comma 14 2 2 5 4 3" xfId="30770"/>
    <cellStyle name="Comma 14 2 2 5 4 3 2" xfId="30771"/>
    <cellStyle name="Comma 14 2 2 5 4 4" xfId="30772"/>
    <cellStyle name="Comma 14 2 2 5 4 5" xfId="30773"/>
    <cellStyle name="Comma 14 2 2 5 5" xfId="30774"/>
    <cellStyle name="Comma 14 2 2 5 5 2" xfId="30775"/>
    <cellStyle name="Comma 14 2 2 5 5 3" xfId="30776"/>
    <cellStyle name="Comma 14 2 2 5 6" xfId="30777"/>
    <cellStyle name="Comma 14 2 2 5 6 2" xfId="30778"/>
    <cellStyle name="Comma 14 2 2 5 6 3" xfId="30779"/>
    <cellStyle name="Comma 14 2 2 5 7" xfId="30780"/>
    <cellStyle name="Comma 14 2 2 5 7 2" xfId="30781"/>
    <cellStyle name="Comma 14 2 2 5 8" xfId="30782"/>
    <cellStyle name="Comma 14 2 2 5 9" xfId="30783"/>
    <cellStyle name="Comma 14 2 2 6" xfId="30784"/>
    <cellStyle name="Comma 14 2 2 6 2" xfId="30785"/>
    <cellStyle name="Comma 14 2 2 6 2 2" xfId="30786"/>
    <cellStyle name="Comma 14 2 2 6 2 3" xfId="30787"/>
    <cellStyle name="Comma 14 2 2 6 3" xfId="30788"/>
    <cellStyle name="Comma 14 2 2 6 3 2" xfId="30789"/>
    <cellStyle name="Comma 14 2 2 6 3 3" xfId="30790"/>
    <cellStyle name="Comma 14 2 2 6 4" xfId="30791"/>
    <cellStyle name="Comma 14 2 2 6 4 2" xfId="30792"/>
    <cellStyle name="Comma 14 2 2 6 5" xfId="30793"/>
    <cellStyle name="Comma 14 2 2 6 6" xfId="30794"/>
    <cellStyle name="Comma 14 2 2 7" xfId="30795"/>
    <cellStyle name="Comma 14 2 2 7 2" xfId="30796"/>
    <cellStyle name="Comma 14 2 2 7 2 2" xfId="30797"/>
    <cellStyle name="Comma 14 2 2 7 2 3" xfId="30798"/>
    <cellStyle name="Comma 14 2 2 7 3" xfId="30799"/>
    <cellStyle name="Comma 14 2 2 7 3 2" xfId="30800"/>
    <cellStyle name="Comma 14 2 2 7 3 3" xfId="30801"/>
    <cellStyle name="Comma 14 2 2 7 4" xfId="30802"/>
    <cellStyle name="Comma 14 2 2 7 4 2" xfId="30803"/>
    <cellStyle name="Comma 14 2 2 7 5" xfId="30804"/>
    <cellStyle name="Comma 14 2 2 7 6" xfId="30805"/>
    <cellStyle name="Comma 14 2 2 8" xfId="30806"/>
    <cellStyle name="Comma 14 2 2 8 2" xfId="30807"/>
    <cellStyle name="Comma 14 2 2 8 2 2" xfId="30808"/>
    <cellStyle name="Comma 14 2 2 8 2 3" xfId="30809"/>
    <cellStyle name="Comma 14 2 2 8 3" xfId="30810"/>
    <cellStyle name="Comma 14 2 2 8 3 2" xfId="30811"/>
    <cellStyle name="Comma 14 2 2 8 4" xfId="30812"/>
    <cellStyle name="Comma 14 2 2 8 5" xfId="30813"/>
    <cellStyle name="Comma 14 2 2 9" xfId="30814"/>
    <cellStyle name="Comma 14 2 2 9 2" xfId="30815"/>
    <cellStyle name="Comma 14 2 2 9 3" xfId="30816"/>
    <cellStyle name="Comma 14 2 3" xfId="30817"/>
    <cellStyle name="Comma 14 2 3 10" xfId="30818"/>
    <cellStyle name="Comma 14 2 3 10 2" xfId="30819"/>
    <cellStyle name="Comma 14 2 3 11" xfId="30820"/>
    <cellStyle name="Comma 14 2 3 12" xfId="30821"/>
    <cellStyle name="Comma 14 2 3 2" xfId="30822"/>
    <cellStyle name="Comma 14 2 3 2 10" xfId="30823"/>
    <cellStyle name="Comma 14 2 3 2 2" xfId="30824"/>
    <cellStyle name="Comma 14 2 3 2 2 2" xfId="30825"/>
    <cellStyle name="Comma 14 2 3 2 2 2 2" xfId="30826"/>
    <cellStyle name="Comma 14 2 3 2 2 2 2 2" xfId="30827"/>
    <cellStyle name="Comma 14 2 3 2 2 2 2 3" xfId="30828"/>
    <cellStyle name="Comma 14 2 3 2 2 2 3" xfId="30829"/>
    <cellStyle name="Comma 14 2 3 2 2 2 3 2" xfId="30830"/>
    <cellStyle name="Comma 14 2 3 2 2 2 3 3" xfId="30831"/>
    <cellStyle name="Comma 14 2 3 2 2 2 4" xfId="30832"/>
    <cellStyle name="Comma 14 2 3 2 2 2 4 2" xfId="30833"/>
    <cellStyle name="Comma 14 2 3 2 2 2 5" xfId="30834"/>
    <cellStyle name="Comma 14 2 3 2 2 2 6" xfId="30835"/>
    <cellStyle name="Comma 14 2 3 2 2 3" xfId="30836"/>
    <cellStyle name="Comma 14 2 3 2 2 3 2" xfId="30837"/>
    <cellStyle name="Comma 14 2 3 2 2 3 2 2" xfId="30838"/>
    <cellStyle name="Comma 14 2 3 2 2 3 2 3" xfId="30839"/>
    <cellStyle name="Comma 14 2 3 2 2 3 3" xfId="30840"/>
    <cellStyle name="Comma 14 2 3 2 2 3 3 2" xfId="30841"/>
    <cellStyle name="Comma 14 2 3 2 2 3 3 3" xfId="30842"/>
    <cellStyle name="Comma 14 2 3 2 2 3 4" xfId="30843"/>
    <cellStyle name="Comma 14 2 3 2 2 3 4 2" xfId="30844"/>
    <cellStyle name="Comma 14 2 3 2 2 3 5" xfId="30845"/>
    <cellStyle name="Comma 14 2 3 2 2 3 6" xfId="30846"/>
    <cellStyle name="Comma 14 2 3 2 2 4" xfId="30847"/>
    <cellStyle name="Comma 14 2 3 2 2 4 2" xfId="30848"/>
    <cellStyle name="Comma 14 2 3 2 2 4 2 2" xfId="30849"/>
    <cellStyle name="Comma 14 2 3 2 2 4 2 3" xfId="30850"/>
    <cellStyle name="Comma 14 2 3 2 2 4 3" xfId="30851"/>
    <cellStyle name="Comma 14 2 3 2 2 4 3 2" xfId="30852"/>
    <cellStyle name="Comma 14 2 3 2 2 4 4" xfId="30853"/>
    <cellStyle name="Comma 14 2 3 2 2 4 5" xfId="30854"/>
    <cellStyle name="Comma 14 2 3 2 2 5" xfId="30855"/>
    <cellStyle name="Comma 14 2 3 2 2 5 2" xfId="30856"/>
    <cellStyle name="Comma 14 2 3 2 2 5 3" xfId="30857"/>
    <cellStyle name="Comma 14 2 3 2 2 6" xfId="30858"/>
    <cellStyle name="Comma 14 2 3 2 2 6 2" xfId="30859"/>
    <cellStyle name="Comma 14 2 3 2 2 6 3" xfId="30860"/>
    <cellStyle name="Comma 14 2 3 2 2 7" xfId="30861"/>
    <cellStyle name="Comma 14 2 3 2 2 7 2" xfId="30862"/>
    <cellStyle name="Comma 14 2 3 2 2 8" xfId="30863"/>
    <cellStyle name="Comma 14 2 3 2 2 9" xfId="30864"/>
    <cellStyle name="Comma 14 2 3 2 3" xfId="30865"/>
    <cellStyle name="Comma 14 2 3 2 3 2" xfId="30866"/>
    <cellStyle name="Comma 14 2 3 2 3 2 2" xfId="30867"/>
    <cellStyle name="Comma 14 2 3 2 3 2 3" xfId="30868"/>
    <cellStyle name="Comma 14 2 3 2 3 3" xfId="30869"/>
    <cellStyle name="Comma 14 2 3 2 3 3 2" xfId="30870"/>
    <cellStyle name="Comma 14 2 3 2 3 3 3" xfId="30871"/>
    <cellStyle name="Comma 14 2 3 2 3 4" xfId="30872"/>
    <cellStyle name="Comma 14 2 3 2 3 4 2" xfId="30873"/>
    <cellStyle name="Comma 14 2 3 2 3 5" xfId="30874"/>
    <cellStyle name="Comma 14 2 3 2 3 6" xfId="30875"/>
    <cellStyle name="Comma 14 2 3 2 4" xfId="30876"/>
    <cellStyle name="Comma 14 2 3 2 4 2" xfId="30877"/>
    <cellStyle name="Comma 14 2 3 2 4 2 2" xfId="30878"/>
    <cellStyle name="Comma 14 2 3 2 4 2 3" xfId="30879"/>
    <cellStyle name="Comma 14 2 3 2 4 3" xfId="30880"/>
    <cellStyle name="Comma 14 2 3 2 4 3 2" xfId="30881"/>
    <cellStyle name="Comma 14 2 3 2 4 3 3" xfId="30882"/>
    <cellStyle name="Comma 14 2 3 2 4 4" xfId="30883"/>
    <cellStyle name="Comma 14 2 3 2 4 4 2" xfId="30884"/>
    <cellStyle name="Comma 14 2 3 2 4 5" xfId="30885"/>
    <cellStyle name="Comma 14 2 3 2 4 6" xfId="30886"/>
    <cellStyle name="Comma 14 2 3 2 5" xfId="30887"/>
    <cellStyle name="Comma 14 2 3 2 5 2" xfId="30888"/>
    <cellStyle name="Comma 14 2 3 2 5 2 2" xfId="30889"/>
    <cellStyle name="Comma 14 2 3 2 5 2 3" xfId="30890"/>
    <cellStyle name="Comma 14 2 3 2 5 3" xfId="30891"/>
    <cellStyle name="Comma 14 2 3 2 5 3 2" xfId="30892"/>
    <cellStyle name="Comma 14 2 3 2 5 4" xfId="30893"/>
    <cellStyle name="Comma 14 2 3 2 5 5" xfId="30894"/>
    <cellStyle name="Comma 14 2 3 2 6" xfId="30895"/>
    <cellStyle name="Comma 14 2 3 2 6 2" xfId="30896"/>
    <cellStyle name="Comma 14 2 3 2 6 3" xfId="30897"/>
    <cellStyle name="Comma 14 2 3 2 7" xfId="30898"/>
    <cellStyle name="Comma 14 2 3 2 7 2" xfId="30899"/>
    <cellStyle name="Comma 14 2 3 2 7 3" xfId="30900"/>
    <cellStyle name="Comma 14 2 3 2 8" xfId="30901"/>
    <cellStyle name="Comma 14 2 3 2 8 2" xfId="30902"/>
    <cellStyle name="Comma 14 2 3 2 9" xfId="30903"/>
    <cellStyle name="Comma 14 2 3 3" xfId="30904"/>
    <cellStyle name="Comma 14 2 3 3 2" xfId="30905"/>
    <cellStyle name="Comma 14 2 3 3 2 2" xfId="30906"/>
    <cellStyle name="Comma 14 2 3 3 2 2 2" xfId="30907"/>
    <cellStyle name="Comma 14 2 3 3 2 2 3" xfId="30908"/>
    <cellStyle name="Comma 14 2 3 3 2 3" xfId="30909"/>
    <cellStyle name="Comma 14 2 3 3 2 3 2" xfId="30910"/>
    <cellStyle name="Comma 14 2 3 3 2 3 3" xfId="30911"/>
    <cellStyle name="Comma 14 2 3 3 2 4" xfId="30912"/>
    <cellStyle name="Comma 14 2 3 3 2 4 2" xfId="30913"/>
    <cellStyle name="Comma 14 2 3 3 2 5" xfId="30914"/>
    <cellStyle name="Comma 14 2 3 3 2 6" xfId="30915"/>
    <cellStyle name="Comma 14 2 3 3 3" xfId="30916"/>
    <cellStyle name="Comma 14 2 3 3 3 2" xfId="30917"/>
    <cellStyle name="Comma 14 2 3 3 3 2 2" xfId="30918"/>
    <cellStyle name="Comma 14 2 3 3 3 2 3" xfId="30919"/>
    <cellStyle name="Comma 14 2 3 3 3 3" xfId="30920"/>
    <cellStyle name="Comma 14 2 3 3 3 3 2" xfId="30921"/>
    <cellStyle name="Comma 14 2 3 3 3 3 3" xfId="30922"/>
    <cellStyle name="Comma 14 2 3 3 3 4" xfId="30923"/>
    <cellStyle name="Comma 14 2 3 3 3 4 2" xfId="30924"/>
    <cellStyle name="Comma 14 2 3 3 3 5" xfId="30925"/>
    <cellStyle name="Comma 14 2 3 3 3 6" xfId="30926"/>
    <cellStyle name="Comma 14 2 3 3 4" xfId="30927"/>
    <cellStyle name="Comma 14 2 3 3 4 2" xfId="30928"/>
    <cellStyle name="Comma 14 2 3 3 4 2 2" xfId="30929"/>
    <cellStyle name="Comma 14 2 3 3 4 2 3" xfId="30930"/>
    <cellStyle name="Comma 14 2 3 3 4 3" xfId="30931"/>
    <cellStyle name="Comma 14 2 3 3 4 3 2" xfId="30932"/>
    <cellStyle name="Comma 14 2 3 3 4 4" xfId="30933"/>
    <cellStyle name="Comma 14 2 3 3 4 5" xfId="30934"/>
    <cellStyle name="Comma 14 2 3 3 5" xfId="30935"/>
    <cellStyle name="Comma 14 2 3 3 5 2" xfId="30936"/>
    <cellStyle name="Comma 14 2 3 3 5 3" xfId="30937"/>
    <cellStyle name="Comma 14 2 3 3 6" xfId="30938"/>
    <cellStyle name="Comma 14 2 3 3 6 2" xfId="30939"/>
    <cellStyle name="Comma 14 2 3 3 6 3" xfId="30940"/>
    <cellStyle name="Comma 14 2 3 3 7" xfId="30941"/>
    <cellStyle name="Comma 14 2 3 3 7 2" xfId="30942"/>
    <cellStyle name="Comma 14 2 3 3 8" xfId="30943"/>
    <cellStyle name="Comma 14 2 3 3 9" xfId="30944"/>
    <cellStyle name="Comma 14 2 3 4" xfId="30945"/>
    <cellStyle name="Comma 14 2 3 4 2" xfId="30946"/>
    <cellStyle name="Comma 14 2 3 4 2 2" xfId="30947"/>
    <cellStyle name="Comma 14 2 3 4 2 2 2" xfId="30948"/>
    <cellStyle name="Comma 14 2 3 4 2 2 3" xfId="30949"/>
    <cellStyle name="Comma 14 2 3 4 2 3" xfId="30950"/>
    <cellStyle name="Comma 14 2 3 4 2 3 2" xfId="30951"/>
    <cellStyle name="Comma 14 2 3 4 2 3 3" xfId="30952"/>
    <cellStyle name="Comma 14 2 3 4 2 4" xfId="30953"/>
    <cellStyle name="Comma 14 2 3 4 2 4 2" xfId="30954"/>
    <cellStyle name="Comma 14 2 3 4 2 5" xfId="30955"/>
    <cellStyle name="Comma 14 2 3 4 2 6" xfId="30956"/>
    <cellStyle name="Comma 14 2 3 4 3" xfId="30957"/>
    <cellStyle name="Comma 14 2 3 4 3 2" xfId="30958"/>
    <cellStyle name="Comma 14 2 3 4 3 2 2" xfId="30959"/>
    <cellStyle name="Comma 14 2 3 4 3 2 3" xfId="30960"/>
    <cellStyle name="Comma 14 2 3 4 3 3" xfId="30961"/>
    <cellStyle name="Comma 14 2 3 4 3 3 2" xfId="30962"/>
    <cellStyle name="Comma 14 2 3 4 3 3 3" xfId="30963"/>
    <cellStyle name="Comma 14 2 3 4 3 4" xfId="30964"/>
    <cellStyle name="Comma 14 2 3 4 3 4 2" xfId="30965"/>
    <cellStyle name="Comma 14 2 3 4 3 5" xfId="30966"/>
    <cellStyle name="Comma 14 2 3 4 3 6" xfId="30967"/>
    <cellStyle name="Comma 14 2 3 4 4" xfId="30968"/>
    <cellStyle name="Comma 14 2 3 4 4 2" xfId="30969"/>
    <cellStyle name="Comma 14 2 3 4 4 2 2" xfId="30970"/>
    <cellStyle name="Comma 14 2 3 4 4 2 3" xfId="30971"/>
    <cellStyle name="Comma 14 2 3 4 4 3" xfId="30972"/>
    <cellStyle name="Comma 14 2 3 4 4 3 2" xfId="30973"/>
    <cellStyle name="Comma 14 2 3 4 4 4" xfId="30974"/>
    <cellStyle name="Comma 14 2 3 4 4 5" xfId="30975"/>
    <cellStyle name="Comma 14 2 3 4 5" xfId="30976"/>
    <cellStyle name="Comma 14 2 3 4 5 2" xfId="30977"/>
    <cellStyle name="Comma 14 2 3 4 5 3" xfId="30978"/>
    <cellStyle name="Comma 14 2 3 4 6" xfId="30979"/>
    <cellStyle name="Comma 14 2 3 4 6 2" xfId="30980"/>
    <cellStyle name="Comma 14 2 3 4 6 3" xfId="30981"/>
    <cellStyle name="Comma 14 2 3 4 7" xfId="30982"/>
    <cellStyle name="Comma 14 2 3 4 7 2" xfId="30983"/>
    <cellStyle name="Comma 14 2 3 4 8" xfId="30984"/>
    <cellStyle name="Comma 14 2 3 4 9" xfId="30985"/>
    <cellStyle name="Comma 14 2 3 5" xfId="30986"/>
    <cellStyle name="Comma 14 2 3 5 2" xfId="30987"/>
    <cellStyle name="Comma 14 2 3 5 2 2" xfId="30988"/>
    <cellStyle name="Comma 14 2 3 5 2 3" xfId="30989"/>
    <cellStyle name="Comma 14 2 3 5 3" xfId="30990"/>
    <cellStyle name="Comma 14 2 3 5 3 2" xfId="30991"/>
    <cellStyle name="Comma 14 2 3 5 3 3" xfId="30992"/>
    <cellStyle name="Comma 14 2 3 5 4" xfId="30993"/>
    <cellStyle name="Comma 14 2 3 5 4 2" xfId="30994"/>
    <cellStyle name="Comma 14 2 3 5 5" xfId="30995"/>
    <cellStyle name="Comma 14 2 3 5 6" xfId="30996"/>
    <cellStyle name="Comma 14 2 3 6" xfId="30997"/>
    <cellStyle name="Comma 14 2 3 6 2" xfId="30998"/>
    <cellStyle name="Comma 14 2 3 6 2 2" xfId="30999"/>
    <cellStyle name="Comma 14 2 3 6 2 3" xfId="31000"/>
    <cellStyle name="Comma 14 2 3 6 3" xfId="31001"/>
    <cellStyle name="Comma 14 2 3 6 3 2" xfId="31002"/>
    <cellStyle name="Comma 14 2 3 6 3 3" xfId="31003"/>
    <cellStyle name="Comma 14 2 3 6 4" xfId="31004"/>
    <cellStyle name="Comma 14 2 3 6 4 2" xfId="31005"/>
    <cellStyle name="Comma 14 2 3 6 5" xfId="31006"/>
    <cellStyle name="Comma 14 2 3 6 6" xfId="31007"/>
    <cellStyle name="Comma 14 2 3 7" xfId="31008"/>
    <cellStyle name="Comma 14 2 3 7 2" xfId="31009"/>
    <cellStyle name="Comma 14 2 3 7 2 2" xfId="31010"/>
    <cellStyle name="Comma 14 2 3 7 2 3" xfId="31011"/>
    <cellStyle name="Comma 14 2 3 7 3" xfId="31012"/>
    <cellStyle name="Comma 14 2 3 7 3 2" xfId="31013"/>
    <cellStyle name="Comma 14 2 3 7 4" xfId="31014"/>
    <cellStyle name="Comma 14 2 3 7 5" xfId="31015"/>
    <cellStyle name="Comma 14 2 3 8" xfId="31016"/>
    <cellStyle name="Comma 14 2 3 8 2" xfId="31017"/>
    <cellStyle name="Comma 14 2 3 8 3" xfId="31018"/>
    <cellStyle name="Comma 14 2 3 9" xfId="31019"/>
    <cellStyle name="Comma 14 2 3 9 2" xfId="31020"/>
    <cellStyle name="Comma 14 2 3 9 3" xfId="31021"/>
    <cellStyle name="Comma 14 2 4" xfId="31022"/>
    <cellStyle name="Comma 14 2 4 10" xfId="31023"/>
    <cellStyle name="Comma 14 2 4 2" xfId="31024"/>
    <cellStyle name="Comma 14 2 4 2 2" xfId="31025"/>
    <cellStyle name="Comma 14 2 4 2 2 2" xfId="31026"/>
    <cellStyle name="Comma 14 2 4 2 2 2 2" xfId="31027"/>
    <cellStyle name="Comma 14 2 4 2 2 2 3" xfId="31028"/>
    <cellStyle name="Comma 14 2 4 2 2 3" xfId="31029"/>
    <cellStyle name="Comma 14 2 4 2 2 3 2" xfId="31030"/>
    <cellStyle name="Comma 14 2 4 2 2 3 3" xfId="31031"/>
    <cellStyle name="Comma 14 2 4 2 2 4" xfId="31032"/>
    <cellStyle name="Comma 14 2 4 2 2 4 2" xfId="31033"/>
    <cellStyle name="Comma 14 2 4 2 2 5" xfId="31034"/>
    <cellStyle name="Comma 14 2 4 2 2 6" xfId="31035"/>
    <cellStyle name="Comma 14 2 4 2 3" xfId="31036"/>
    <cellStyle name="Comma 14 2 4 2 3 2" xfId="31037"/>
    <cellStyle name="Comma 14 2 4 2 3 2 2" xfId="31038"/>
    <cellStyle name="Comma 14 2 4 2 3 2 3" xfId="31039"/>
    <cellStyle name="Comma 14 2 4 2 3 3" xfId="31040"/>
    <cellStyle name="Comma 14 2 4 2 3 3 2" xfId="31041"/>
    <cellStyle name="Comma 14 2 4 2 3 3 3" xfId="31042"/>
    <cellStyle name="Comma 14 2 4 2 3 4" xfId="31043"/>
    <cellStyle name="Comma 14 2 4 2 3 4 2" xfId="31044"/>
    <cellStyle name="Comma 14 2 4 2 3 5" xfId="31045"/>
    <cellStyle name="Comma 14 2 4 2 3 6" xfId="31046"/>
    <cellStyle name="Comma 14 2 4 2 4" xfId="31047"/>
    <cellStyle name="Comma 14 2 4 2 4 2" xfId="31048"/>
    <cellStyle name="Comma 14 2 4 2 4 2 2" xfId="31049"/>
    <cellStyle name="Comma 14 2 4 2 4 2 3" xfId="31050"/>
    <cellStyle name="Comma 14 2 4 2 4 3" xfId="31051"/>
    <cellStyle name="Comma 14 2 4 2 4 3 2" xfId="31052"/>
    <cellStyle name="Comma 14 2 4 2 4 4" xfId="31053"/>
    <cellStyle name="Comma 14 2 4 2 4 5" xfId="31054"/>
    <cellStyle name="Comma 14 2 4 2 5" xfId="31055"/>
    <cellStyle name="Comma 14 2 4 2 5 2" xfId="31056"/>
    <cellStyle name="Comma 14 2 4 2 5 3" xfId="31057"/>
    <cellStyle name="Comma 14 2 4 2 6" xfId="31058"/>
    <cellStyle name="Comma 14 2 4 2 6 2" xfId="31059"/>
    <cellStyle name="Comma 14 2 4 2 6 3" xfId="31060"/>
    <cellStyle name="Comma 14 2 4 2 7" xfId="31061"/>
    <cellStyle name="Comma 14 2 4 2 7 2" xfId="31062"/>
    <cellStyle name="Comma 14 2 4 2 8" xfId="31063"/>
    <cellStyle name="Comma 14 2 4 2 9" xfId="31064"/>
    <cellStyle name="Comma 14 2 4 3" xfId="31065"/>
    <cellStyle name="Comma 14 2 4 3 2" xfId="31066"/>
    <cellStyle name="Comma 14 2 4 3 2 2" xfId="31067"/>
    <cellStyle name="Comma 14 2 4 3 2 3" xfId="31068"/>
    <cellStyle name="Comma 14 2 4 3 3" xfId="31069"/>
    <cellStyle name="Comma 14 2 4 3 3 2" xfId="31070"/>
    <cellStyle name="Comma 14 2 4 3 3 3" xfId="31071"/>
    <cellStyle name="Comma 14 2 4 3 4" xfId="31072"/>
    <cellStyle name="Comma 14 2 4 3 4 2" xfId="31073"/>
    <cellStyle name="Comma 14 2 4 3 5" xfId="31074"/>
    <cellStyle name="Comma 14 2 4 3 6" xfId="31075"/>
    <cellStyle name="Comma 14 2 4 4" xfId="31076"/>
    <cellStyle name="Comma 14 2 4 4 2" xfId="31077"/>
    <cellStyle name="Comma 14 2 4 4 2 2" xfId="31078"/>
    <cellStyle name="Comma 14 2 4 4 2 3" xfId="31079"/>
    <cellStyle name="Comma 14 2 4 4 3" xfId="31080"/>
    <cellStyle name="Comma 14 2 4 4 3 2" xfId="31081"/>
    <cellStyle name="Comma 14 2 4 4 3 3" xfId="31082"/>
    <cellStyle name="Comma 14 2 4 4 4" xfId="31083"/>
    <cellStyle name="Comma 14 2 4 4 4 2" xfId="31084"/>
    <cellStyle name="Comma 14 2 4 4 5" xfId="31085"/>
    <cellStyle name="Comma 14 2 4 4 6" xfId="31086"/>
    <cellStyle name="Comma 14 2 4 5" xfId="31087"/>
    <cellStyle name="Comma 14 2 4 5 2" xfId="31088"/>
    <cellStyle name="Comma 14 2 4 5 2 2" xfId="31089"/>
    <cellStyle name="Comma 14 2 4 5 2 3" xfId="31090"/>
    <cellStyle name="Comma 14 2 4 5 3" xfId="31091"/>
    <cellStyle name="Comma 14 2 4 5 3 2" xfId="31092"/>
    <cellStyle name="Comma 14 2 4 5 4" xfId="31093"/>
    <cellStyle name="Comma 14 2 4 5 5" xfId="31094"/>
    <cellStyle name="Comma 14 2 4 6" xfId="31095"/>
    <cellStyle name="Comma 14 2 4 6 2" xfId="31096"/>
    <cellStyle name="Comma 14 2 4 6 3" xfId="31097"/>
    <cellStyle name="Comma 14 2 4 7" xfId="31098"/>
    <cellStyle name="Comma 14 2 4 7 2" xfId="31099"/>
    <cellStyle name="Comma 14 2 4 7 3" xfId="31100"/>
    <cellStyle name="Comma 14 2 4 8" xfId="31101"/>
    <cellStyle name="Comma 14 2 4 8 2" xfId="31102"/>
    <cellStyle name="Comma 14 2 4 9" xfId="31103"/>
    <cellStyle name="Comma 14 2 5" xfId="31104"/>
    <cellStyle name="Comma 14 2 5 2" xfId="31105"/>
    <cellStyle name="Comma 14 2 5 2 2" xfId="31106"/>
    <cellStyle name="Comma 14 2 5 2 2 2" xfId="31107"/>
    <cellStyle name="Comma 14 2 5 2 2 3" xfId="31108"/>
    <cellStyle name="Comma 14 2 5 2 3" xfId="31109"/>
    <cellStyle name="Comma 14 2 5 2 3 2" xfId="31110"/>
    <cellStyle name="Comma 14 2 5 2 3 3" xfId="31111"/>
    <cellStyle name="Comma 14 2 5 2 4" xfId="31112"/>
    <cellStyle name="Comma 14 2 5 2 4 2" xfId="31113"/>
    <cellStyle name="Comma 14 2 5 2 5" xfId="31114"/>
    <cellStyle name="Comma 14 2 5 2 6" xfId="31115"/>
    <cellStyle name="Comma 14 2 5 3" xfId="31116"/>
    <cellStyle name="Comma 14 2 5 3 2" xfId="31117"/>
    <cellStyle name="Comma 14 2 5 3 2 2" xfId="31118"/>
    <cellStyle name="Comma 14 2 5 3 2 3" xfId="31119"/>
    <cellStyle name="Comma 14 2 5 3 3" xfId="31120"/>
    <cellStyle name="Comma 14 2 5 3 3 2" xfId="31121"/>
    <cellStyle name="Comma 14 2 5 3 3 3" xfId="31122"/>
    <cellStyle name="Comma 14 2 5 3 4" xfId="31123"/>
    <cellStyle name="Comma 14 2 5 3 4 2" xfId="31124"/>
    <cellStyle name="Comma 14 2 5 3 5" xfId="31125"/>
    <cellStyle name="Comma 14 2 5 3 6" xfId="31126"/>
    <cellStyle name="Comma 14 2 5 4" xfId="31127"/>
    <cellStyle name="Comma 14 2 5 4 2" xfId="31128"/>
    <cellStyle name="Comma 14 2 5 4 2 2" xfId="31129"/>
    <cellStyle name="Comma 14 2 5 4 2 3" xfId="31130"/>
    <cellStyle name="Comma 14 2 5 4 3" xfId="31131"/>
    <cellStyle name="Comma 14 2 5 4 3 2" xfId="31132"/>
    <cellStyle name="Comma 14 2 5 4 4" xfId="31133"/>
    <cellStyle name="Comma 14 2 5 4 5" xfId="31134"/>
    <cellStyle name="Comma 14 2 5 5" xfId="31135"/>
    <cellStyle name="Comma 14 2 5 5 2" xfId="31136"/>
    <cellStyle name="Comma 14 2 5 5 3" xfId="31137"/>
    <cellStyle name="Comma 14 2 5 6" xfId="31138"/>
    <cellStyle name="Comma 14 2 5 6 2" xfId="31139"/>
    <cellStyle name="Comma 14 2 5 6 3" xfId="31140"/>
    <cellStyle name="Comma 14 2 5 7" xfId="31141"/>
    <cellStyle name="Comma 14 2 5 7 2" xfId="31142"/>
    <cellStyle name="Comma 14 2 5 8" xfId="31143"/>
    <cellStyle name="Comma 14 2 5 9" xfId="31144"/>
    <cellStyle name="Comma 14 2 6" xfId="31145"/>
    <cellStyle name="Comma 14 2 6 2" xfId="31146"/>
    <cellStyle name="Comma 14 2 6 2 2" xfId="31147"/>
    <cellStyle name="Comma 14 2 6 2 2 2" xfId="31148"/>
    <cellStyle name="Comma 14 2 6 2 2 3" xfId="31149"/>
    <cellStyle name="Comma 14 2 6 2 3" xfId="31150"/>
    <cellStyle name="Comma 14 2 6 2 3 2" xfId="31151"/>
    <cellStyle name="Comma 14 2 6 2 3 3" xfId="31152"/>
    <cellStyle name="Comma 14 2 6 2 4" xfId="31153"/>
    <cellStyle name="Comma 14 2 6 2 4 2" xfId="31154"/>
    <cellStyle name="Comma 14 2 6 2 5" xfId="31155"/>
    <cellStyle name="Comma 14 2 6 2 6" xfId="31156"/>
    <cellStyle name="Comma 14 2 6 3" xfId="31157"/>
    <cellStyle name="Comma 14 2 6 3 2" xfId="31158"/>
    <cellStyle name="Comma 14 2 6 3 2 2" xfId="31159"/>
    <cellStyle name="Comma 14 2 6 3 2 3" xfId="31160"/>
    <cellStyle name="Comma 14 2 6 3 3" xfId="31161"/>
    <cellStyle name="Comma 14 2 6 3 3 2" xfId="31162"/>
    <cellStyle name="Comma 14 2 6 3 3 3" xfId="31163"/>
    <cellStyle name="Comma 14 2 6 3 4" xfId="31164"/>
    <cellStyle name="Comma 14 2 6 3 4 2" xfId="31165"/>
    <cellStyle name="Comma 14 2 6 3 5" xfId="31166"/>
    <cellStyle name="Comma 14 2 6 3 6" xfId="31167"/>
    <cellStyle name="Comma 14 2 6 4" xfId="31168"/>
    <cellStyle name="Comma 14 2 6 4 2" xfId="31169"/>
    <cellStyle name="Comma 14 2 6 4 2 2" xfId="31170"/>
    <cellStyle name="Comma 14 2 6 4 2 3" xfId="31171"/>
    <cellStyle name="Comma 14 2 6 4 3" xfId="31172"/>
    <cellStyle name="Comma 14 2 6 4 3 2" xfId="31173"/>
    <cellStyle name="Comma 14 2 6 4 4" xfId="31174"/>
    <cellStyle name="Comma 14 2 6 4 5" xfId="31175"/>
    <cellStyle name="Comma 14 2 6 5" xfId="31176"/>
    <cellStyle name="Comma 14 2 6 5 2" xfId="31177"/>
    <cellStyle name="Comma 14 2 6 5 3" xfId="31178"/>
    <cellStyle name="Comma 14 2 6 6" xfId="31179"/>
    <cellStyle name="Comma 14 2 6 6 2" xfId="31180"/>
    <cellStyle name="Comma 14 2 6 6 3" xfId="31181"/>
    <cellStyle name="Comma 14 2 6 7" xfId="31182"/>
    <cellStyle name="Comma 14 2 6 7 2" xfId="31183"/>
    <cellStyle name="Comma 14 2 6 8" xfId="31184"/>
    <cellStyle name="Comma 14 2 6 9" xfId="31185"/>
    <cellStyle name="Comma 14 2 7" xfId="31186"/>
    <cellStyle name="Comma 14 2 7 2" xfId="31187"/>
    <cellStyle name="Comma 14 2 7 2 2" xfId="31188"/>
    <cellStyle name="Comma 14 2 7 2 3" xfId="31189"/>
    <cellStyle name="Comma 14 2 7 3" xfId="31190"/>
    <cellStyle name="Comma 14 2 7 3 2" xfId="31191"/>
    <cellStyle name="Comma 14 2 7 3 3" xfId="31192"/>
    <cellStyle name="Comma 14 2 7 4" xfId="31193"/>
    <cellStyle name="Comma 14 2 7 4 2" xfId="31194"/>
    <cellStyle name="Comma 14 2 7 5" xfId="31195"/>
    <cellStyle name="Comma 14 2 7 6" xfId="31196"/>
    <cellStyle name="Comma 14 2 8" xfId="31197"/>
    <cellStyle name="Comma 14 2 8 2" xfId="31198"/>
    <cellStyle name="Comma 14 2 8 2 2" xfId="31199"/>
    <cellStyle name="Comma 14 2 8 2 3" xfId="31200"/>
    <cellStyle name="Comma 14 2 8 3" xfId="31201"/>
    <cellStyle name="Comma 14 2 8 3 2" xfId="31202"/>
    <cellStyle name="Comma 14 2 8 3 3" xfId="31203"/>
    <cellStyle name="Comma 14 2 8 4" xfId="31204"/>
    <cellStyle name="Comma 14 2 8 4 2" xfId="31205"/>
    <cellStyle name="Comma 14 2 8 5" xfId="31206"/>
    <cellStyle name="Comma 14 2 8 6" xfId="31207"/>
    <cellStyle name="Comma 14 2 9" xfId="31208"/>
    <cellStyle name="Comma 14 2 9 2" xfId="31209"/>
    <cellStyle name="Comma 14 2 9 2 2" xfId="31210"/>
    <cellStyle name="Comma 14 2 9 2 3" xfId="31211"/>
    <cellStyle name="Comma 14 2 9 3" xfId="31212"/>
    <cellStyle name="Comma 14 2 9 3 2" xfId="31213"/>
    <cellStyle name="Comma 14 2 9 4" xfId="31214"/>
    <cellStyle name="Comma 14 2 9 5" xfId="31215"/>
    <cellStyle name="Comma 14 3" xfId="31216"/>
    <cellStyle name="Comma 14 3 10" xfId="31217"/>
    <cellStyle name="Comma 14 3 10 2" xfId="31218"/>
    <cellStyle name="Comma 14 3 10 3" xfId="31219"/>
    <cellStyle name="Comma 14 3 11" xfId="31220"/>
    <cellStyle name="Comma 14 3 11 2" xfId="31221"/>
    <cellStyle name="Comma 14 3 12" xfId="31222"/>
    <cellStyle name="Comma 14 3 13" xfId="31223"/>
    <cellStyle name="Comma 14 3 2" xfId="31224"/>
    <cellStyle name="Comma 14 3 2 10" xfId="31225"/>
    <cellStyle name="Comma 14 3 2 10 2" xfId="31226"/>
    <cellStyle name="Comma 14 3 2 11" xfId="31227"/>
    <cellStyle name="Comma 14 3 2 12" xfId="31228"/>
    <cellStyle name="Comma 14 3 2 2" xfId="31229"/>
    <cellStyle name="Comma 14 3 2 2 10" xfId="31230"/>
    <cellStyle name="Comma 14 3 2 2 2" xfId="31231"/>
    <cellStyle name="Comma 14 3 2 2 2 2" xfId="31232"/>
    <cellStyle name="Comma 14 3 2 2 2 2 2" xfId="31233"/>
    <cellStyle name="Comma 14 3 2 2 2 2 2 2" xfId="31234"/>
    <cellStyle name="Comma 14 3 2 2 2 2 2 3" xfId="31235"/>
    <cellStyle name="Comma 14 3 2 2 2 2 3" xfId="31236"/>
    <cellStyle name="Comma 14 3 2 2 2 2 3 2" xfId="31237"/>
    <cellStyle name="Comma 14 3 2 2 2 2 3 3" xfId="31238"/>
    <cellStyle name="Comma 14 3 2 2 2 2 4" xfId="31239"/>
    <cellStyle name="Comma 14 3 2 2 2 2 4 2" xfId="31240"/>
    <cellStyle name="Comma 14 3 2 2 2 2 5" xfId="31241"/>
    <cellStyle name="Comma 14 3 2 2 2 2 6" xfId="31242"/>
    <cellStyle name="Comma 14 3 2 2 2 3" xfId="31243"/>
    <cellStyle name="Comma 14 3 2 2 2 3 2" xfId="31244"/>
    <cellStyle name="Comma 14 3 2 2 2 3 2 2" xfId="31245"/>
    <cellStyle name="Comma 14 3 2 2 2 3 2 3" xfId="31246"/>
    <cellStyle name="Comma 14 3 2 2 2 3 3" xfId="31247"/>
    <cellStyle name="Comma 14 3 2 2 2 3 3 2" xfId="31248"/>
    <cellStyle name="Comma 14 3 2 2 2 3 3 3" xfId="31249"/>
    <cellStyle name="Comma 14 3 2 2 2 3 4" xfId="31250"/>
    <cellStyle name="Comma 14 3 2 2 2 3 4 2" xfId="31251"/>
    <cellStyle name="Comma 14 3 2 2 2 3 5" xfId="31252"/>
    <cellStyle name="Comma 14 3 2 2 2 3 6" xfId="31253"/>
    <cellStyle name="Comma 14 3 2 2 2 4" xfId="31254"/>
    <cellStyle name="Comma 14 3 2 2 2 4 2" xfId="31255"/>
    <cellStyle name="Comma 14 3 2 2 2 4 2 2" xfId="31256"/>
    <cellStyle name="Comma 14 3 2 2 2 4 2 3" xfId="31257"/>
    <cellStyle name="Comma 14 3 2 2 2 4 3" xfId="31258"/>
    <cellStyle name="Comma 14 3 2 2 2 4 3 2" xfId="31259"/>
    <cellStyle name="Comma 14 3 2 2 2 4 4" xfId="31260"/>
    <cellStyle name="Comma 14 3 2 2 2 4 5" xfId="31261"/>
    <cellStyle name="Comma 14 3 2 2 2 5" xfId="31262"/>
    <cellStyle name="Comma 14 3 2 2 2 5 2" xfId="31263"/>
    <cellStyle name="Comma 14 3 2 2 2 5 3" xfId="31264"/>
    <cellStyle name="Comma 14 3 2 2 2 6" xfId="31265"/>
    <cellStyle name="Comma 14 3 2 2 2 6 2" xfId="31266"/>
    <cellStyle name="Comma 14 3 2 2 2 6 3" xfId="31267"/>
    <cellStyle name="Comma 14 3 2 2 2 7" xfId="31268"/>
    <cellStyle name="Comma 14 3 2 2 2 7 2" xfId="31269"/>
    <cellStyle name="Comma 14 3 2 2 2 8" xfId="31270"/>
    <cellStyle name="Comma 14 3 2 2 2 9" xfId="31271"/>
    <cellStyle name="Comma 14 3 2 2 3" xfId="31272"/>
    <cellStyle name="Comma 14 3 2 2 3 2" xfId="31273"/>
    <cellStyle name="Comma 14 3 2 2 3 2 2" xfId="31274"/>
    <cellStyle name="Comma 14 3 2 2 3 2 3" xfId="31275"/>
    <cellStyle name="Comma 14 3 2 2 3 3" xfId="31276"/>
    <cellStyle name="Comma 14 3 2 2 3 3 2" xfId="31277"/>
    <cellStyle name="Comma 14 3 2 2 3 3 3" xfId="31278"/>
    <cellStyle name="Comma 14 3 2 2 3 4" xfId="31279"/>
    <cellStyle name="Comma 14 3 2 2 3 4 2" xfId="31280"/>
    <cellStyle name="Comma 14 3 2 2 3 5" xfId="31281"/>
    <cellStyle name="Comma 14 3 2 2 3 6" xfId="31282"/>
    <cellStyle name="Comma 14 3 2 2 4" xfId="31283"/>
    <cellStyle name="Comma 14 3 2 2 4 2" xfId="31284"/>
    <cellStyle name="Comma 14 3 2 2 4 2 2" xfId="31285"/>
    <cellStyle name="Comma 14 3 2 2 4 2 3" xfId="31286"/>
    <cellStyle name="Comma 14 3 2 2 4 3" xfId="31287"/>
    <cellStyle name="Comma 14 3 2 2 4 3 2" xfId="31288"/>
    <cellStyle name="Comma 14 3 2 2 4 3 3" xfId="31289"/>
    <cellStyle name="Comma 14 3 2 2 4 4" xfId="31290"/>
    <cellStyle name="Comma 14 3 2 2 4 4 2" xfId="31291"/>
    <cellStyle name="Comma 14 3 2 2 4 5" xfId="31292"/>
    <cellStyle name="Comma 14 3 2 2 4 6" xfId="31293"/>
    <cellStyle name="Comma 14 3 2 2 5" xfId="31294"/>
    <cellStyle name="Comma 14 3 2 2 5 2" xfId="31295"/>
    <cellStyle name="Comma 14 3 2 2 5 2 2" xfId="31296"/>
    <cellStyle name="Comma 14 3 2 2 5 2 3" xfId="31297"/>
    <cellStyle name="Comma 14 3 2 2 5 3" xfId="31298"/>
    <cellStyle name="Comma 14 3 2 2 5 3 2" xfId="31299"/>
    <cellStyle name="Comma 14 3 2 2 5 4" xfId="31300"/>
    <cellStyle name="Comma 14 3 2 2 5 5" xfId="31301"/>
    <cellStyle name="Comma 14 3 2 2 6" xfId="31302"/>
    <cellStyle name="Comma 14 3 2 2 6 2" xfId="31303"/>
    <cellStyle name="Comma 14 3 2 2 6 3" xfId="31304"/>
    <cellStyle name="Comma 14 3 2 2 7" xfId="31305"/>
    <cellStyle name="Comma 14 3 2 2 7 2" xfId="31306"/>
    <cellStyle name="Comma 14 3 2 2 7 3" xfId="31307"/>
    <cellStyle name="Comma 14 3 2 2 8" xfId="31308"/>
    <cellStyle name="Comma 14 3 2 2 8 2" xfId="31309"/>
    <cellStyle name="Comma 14 3 2 2 9" xfId="31310"/>
    <cellStyle name="Comma 14 3 2 3" xfId="31311"/>
    <cellStyle name="Comma 14 3 2 3 2" xfId="31312"/>
    <cellStyle name="Comma 14 3 2 3 2 2" xfId="31313"/>
    <cellStyle name="Comma 14 3 2 3 2 2 2" xfId="31314"/>
    <cellStyle name="Comma 14 3 2 3 2 2 3" xfId="31315"/>
    <cellStyle name="Comma 14 3 2 3 2 3" xfId="31316"/>
    <cellStyle name="Comma 14 3 2 3 2 3 2" xfId="31317"/>
    <cellStyle name="Comma 14 3 2 3 2 3 3" xfId="31318"/>
    <cellStyle name="Comma 14 3 2 3 2 4" xfId="31319"/>
    <cellStyle name="Comma 14 3 2 3 2 4 2" xfId="31320"/>
    <cellStyle name="Comma 14 3 2 3 2 5" xfId="31321"/>
    <cellStyle name="Comma 14 3 2 3 2 6" xfId="31322"/>
    <cellStyle name="Comma 14 3 2 3 3" xfId="31323"/>
    <cellStyle name="Comma 14 3 2 3 3 2" xfId="31324"/>
    <cellStyle name="Comma 14 3 2 3 3 2 2" xfId="31325"/>
    <cellStyle name="Comma 14 3 2 3 3 2 3" xfId="31326"/>
    <cellStyle name="Comma 14 3 2 3 3 3" xfId="31327"/>
    <cellStyle name="Comma 14 3 2 3 3 3 2" xfId="31328"/>
    <cellStyle name="Comma 14 3 2 3 3 3 3" xfId="31329"/>
    <cellStyle name="Comma 14 3 2 3 3 4" xfId="31330"/>
    <cellStyle name="Comma 14 3 2 3 3 4 2" xfId="31331"/>
    <cellStyle name="Comma 14 3 2 3 3 5" xfId="31332"/>
    <cellStyle name="Comma 14 3 2 3 3 6" xfId="31333"/>
    <cellStyle name="Comma 14 3 2 3 4" xfId="31334"/>
    <cellStyle name="Comma 14 3 2 3 4 2" xfId="31335"/>
    <cellStyle name="Comma 14 3 2 3 4 2 2" xfId="31336"/>
    <cellStyle name="Comma 14 3 2 3 4 2 3" xfId="31337"/>
    <cellStyle name="Comma 14 3 2 3 4 3" xfId="31338"/>
    <cellStyle name="Comma 14 3 2 3 4 3 2" xfId="31339"/>
    <cellStyle name="Comma 14 3 2 3 4 4" xfId="31340"/>
    <cellStyle name="Comma 14 3 2 3 4 5" xfId="31341"/>
    <cellStyle name="Comma 14 3 2 3 5" xfId="31342"/>
    <cellStyle name="Comma 14 3 2 3 5 2" xfId="31343"/>
    <cellStyle name="Comma 14 3 2 3 5 3" xfId="31344"/>
    <cellStyle name="Comma 14 3 2 3 6" xfId="31345"/>
    <cellStyle name="Comma 14 3 2 3 6 2" xfId="31346"/>
    <cellStyle name="Comma 14 3 2 3 6 3" xfId="31347"/>
    <cellStyle name="Comma 14 3 2 3 7" xfId="31348"/>
    <cellStyle name="Comma 14 3 2 3 7 2" xfId="31349"/>
    <cellStyle name="Comma 14 3 2 3 8" xfId="31350"/>
    <cellStyle name="Comma 14 3 2 3 9" xfId="31351"/>
    <cellStyle name="Comma 14 3 2 4" xfId="31352"/>
    <cellStyle name="Comma 14 3 2 4 2" xfId="31353"/>
    <cellStyle name="Comma 14 3 2 4 2 2" xfId="31354"/>
    <cellStyle name="Comma 14 3 2 4 2 2 2" xfId="31355"/>
    <cellStyle name="Comma 14 3 2 4 2 2 3" xfId="31356"/>
    <cellStyle name="Comma 14 3 2 4 2 3" xfId="31357"/>
    <cellStyle name="Comma 14 3 2 4 2 3 2" xfId="31358"/>
    <cellStyle name="Comma 14 3 2 4 2 3 3" xfId="31359"/>
    <cellStyle name="Comma 14 3 2 4 2 4" xfId="31360"/>
    <cellStyle name="Comma 14 3 2 4 2 4 2" xfId="31361"/>
    <cellStyle name="Comma 14 3 2 4 2 5" xfId="31362"/>
    <cellStyle name="Comma 14 3 2 4 2 6" xfId="31363"/>
    <cellStyle name="Comma 14 3 2 4 3" xfId="31364"/>
    <cellStyle name="Comma 14 3 2 4 3 2" xfId="31365"/>
    <cellStyle name="Comma 14 3 2 4 3 2 2" xfId="31366"/>
    <cellStyle name="Comma 14 3 2 4 3 2 3" xfId="31367"/>
    <cellStyle name="Comma 14 3 2 4 3 3" xfId="31368"/>
    <cellStyle name="Comma 14 3 2 4 3 3 2" xfId="31369"/>
    <cellStyle name="Comma 14 3 2 4 3 3 3" xfId="31370"/>
    <cellStyle name="Comma 14 3 2 4 3 4" xfId="31371"/>
    <cellStyle name="Comma 14 3 2 4 3 4 2" xfId="31372"/>
    <cellStyle name="Comma 14 3 2 4 3 5" xfId="31373"/>
    <cellStyle name="Comma 14 3 2 4 3 6" xfId="31374"/>
    <cellStyle name="Comma 14 3 2 4 4" xfId="31375"/>
    <cellStyle name="Comma 14 3 2 4 4 2" xfId="31376"/>
    <cellStyle name="Comma 14 3 2 4 4 2 2" xfId="31377"/>
    <cellStyle name="Comma 14 3 2 4 4 2 3" xfId="31378"/>
    <cellStyle name="Comma 14 3 2 4 4 3" xfId="31379"/>
    <cellStyle name="Comma 14 3 2 4 4 3 2" xfId="31380"/>
    <cellStyle name="Comma 14 3 2 4 4 4" xfId="31381"/>
    <cellStyle name="Comma 14 3 2 4 4 5" xfId="31382"/>
    <cellStyle name="Comma 14 3 2 4 5" xfId="31383"/>
    <cellStyle name="Comma 14 3 2 4 5 2" xfId="31384"/>
    <cellStyle name="Comma 14 3 2 4 5 3" xfId="31385"/>
    <cellStyle name="Comma 14 3 2 4 6" xfId="31386"/>
    <cellStyle name="Comma 14 3 2 4 6 2" xfId="31387"/>
    <cellStyle name="Comma 14 3 2 4 6 3" xfId="31388"/>
    <cellStyle name="Comma 14 3 2 4 7" xfId="31389"/>
    <cellStyle name="Comma 14 3 2 4 7 2" xfId="31390"/>
    <cellStyle name="Comma 14 3 2 4 8" xfId="31391"/>
    <cellStyle name="Comma 14 3 2 4 9" xfId="31392"/>
    <cellStyle name="Comma 14 3 2 5" xfId="31393"/>
    <cellStyle name="Comma 14 3 2 5 2" xfId="31394"/>
    <cellStyle name="Comma 14 3 2 5 2 2" xfId="31395"/>
    <cellStyle name="Comma 14 3 2 5 2 3" xfId="31396"/>
    <cellStyle name="Comma 14 3 2 5 3" xfId="31397"/>
    <cellStyle name="Comma 14 3 2 5 3 2" xfId="31398"/>
    <cellStyle name="Comma 14 3 2 5 3 3" xfId="31399"/>
    <cellStyle name="Comma 14 3 2 5 4" xfId="31400"/>
    <cellStyle name="Comma 14 3 2 5 4 2" xfId="31401"/>
    <cellStyle name="Comma 14 3 2 5 5" xfId="31402"/>
    <cellStyle name="Comma 14 3 2 5 6" xfId="31403"/>
    <cellStyle name="Comma 14 3 2 6" xfId="31404"/>
    <cellStyle name="Comma 14 3 2 6 2" xfId="31405"/>
    <cellStyle name="Comma 14 3 2 6 2 2" xfId="31406"/>
    <cellStyle name="Comma 14 3 2 6 2 3" xfId="31407"/>
    <cellStyle name="Comma 14 3 2 6 3" xfId="31408"/>
    <cellStyle name="Comma 14 3 2 6 3 2" xfId="31409"/>
    <cellStyle name="Comma 14 3 2 6 3 3" xfId="31410"/>
    <cellStyle name="Comma 14 3 2 6 4" xfId="31411"/>
    <cellStyle name="Comma 14 3 2 6 4 2" xfId="31412"/>
    <cellStyle name="Comma 14 3 2 6 5" xfId="31413"/>
    <cellStyle name="Comma 14 3 2 6 6" xfId="31414"/>
    <cellStyle name="Comma 14 3 2 7" xfId="31415"/>
    <cellStyle name="Comma 14 3 2 7 2" xfId="31416"/>
    <cellStyle name="Comma 14 3 2 7 2 2" xfId="31417"/>
    <cellStyle name="Comma 14 3 2 7 2 3" xfId="31418"/>
    <cellStyle name="Comma 14 3 2 7 3" xfId="31419"/>
    <cellStyle name="Comma 14 3 2 7 3 2" xfId="31420"/>
    <cellStyle name="Comma 14 3 2 7 4" xfId="31421"/>
    <cellStyle name="Comma 14 3 2 7 5" xfId="31422"/>
    <cellStyle name="Comma 14 3 2 8" xfId="31423"/>
    <cellStyle name="Comma 14 3 2 8 2" xfId="31424"/>
    <cellStyle name="Comma 14 3 2 8 3" xfId="31425"/>
    <cellStyle name="Comma 14 3 2 9" xfId="31426"/>
    <cellStyle name="Comma 14 3 2 9 2" xfId="31427"/>
    <cellStyle name="Comma 14 3 2 9 3" xfId="31428"/>
    <cellStyle name="Comma 14 3 3" xfId="31429"/>
    <cellStyle name="Comma 14 3 3 10" xfId="31430"/>
    <cellStyle name="Comma 14 3 3 2" xfId="31431"/>
    <cellStyle name="Comma 14 3 3 2 2" xfId="31432"/>
    <cellStyle name="Comma 14 3 3 2 2 2" xfId="31433"/>
    <cellStyle name="Comma 14 3 3 2 2 2 2" xfId="31434"/>
    <cellStyle name="Comma 14 3 3 2 2 2 3" xfId="31435"/>
    <cellStyle name="Comma 14 3 3 2 2 3" xfId="31436"/>
    <cellStyle name="Comma 14 3 3 2 2 3 2" xfId="31437"/>
    <cellStyle name="Comma 14 3 3 2 2 3 3" xfId="31438"/>
    <cellStyle name="Comma 14 3 3 2 2 4" xfId="31439"/>
    <cellStyle name="Comma 14 3 3 2 2 4 2" xfId="31440"/>
    <cellStyle name="Comma 14 3 3 2 2 5" xfId="31441"/>
    <cellStyle name="Comma 14 3 3 2 2 6" xfId="31442"/>
    <cellStyle name="Comma 14 3 3 2 3" xfId="31443"/>
    <cellStyle name="Comma 14 3 3 2 3 2" xfId="31444"/>
    <cellStyle name="Comma 14 3 3 2 3 2 2" xfId="31445"/>
    <cellStyle name="Comma 14 3 3 2 3 2 3" xfId="31446"/>
    <cellStyle name="Comma 14 3 3 2 3 3" xfId="31447"/>
    <cellStyle name="Comma 14 3 3 2 3 3 2" xfId="31448"/>
    <cellStyle name="Comma 14 3 3 2 3 3 3" xfId="31449"/>
    <cellStyle name="Comma 14 3 3 2 3 4" xfId="31450"/>
    <cellStyle name="Comma 14 3 3 2 3 4 2" xfId="31451"/>
    <cellStyle name="Comma 14 3 3 2 3 5" xfId="31452"/>
    <cellStyle name="Comma 14 3 3 2 3 6" xfId="31453"/>
    <cellStyle name="Comma 14 3 3 2 4" xfId="31454"/>
    <cellStyle name="Comma 14 3 3 2 4 2" xfId="31455"/>
    <cellStyle name="Comma 14 3 3 2 4 2 2" xfId="31456"/>
    <cellStyle name="Comma 14 3 3 2 4 2 3" xfId="31457"/>
    <cellStyle name="Comma 14 3 3 2 4 3" xfId="31458"/>
    <cellStyle name="Comma 14 3 3 2 4 3 2" xfId="31459"/>
    <cellStyle name="Comma 14 3 3 2 4 4" xfId="31460"/>
    <cellStyle name="Comma 14 3 3 2 4 5" xfId="31461"/>
    <cellStyle name="Comma 14 3 3 2 5" xfId="31462"/>
    <cellStyle name="Comma 14 3 3 2 5 2" xfId="31463"/>
    <cellStyle name="Comma 14 3 3 2 5 3" xfId="31464"/>
    <cellStyle name="Comma 14 3 3 2 6" xfId="31465"/>
    <cellStyle name="Comma 14 3 3 2 6 2" xfId="31466"/>
    <cellStyle name="Comma 14 3 3 2 6 3" xfId="31467"/>
    <cellStyle name="Comma 14 3 3 2 7" xfId="31468"/>
    <cellStyle name="Comma 14 3 3 2 7 2" xfId="31469"/>
    <cellStyle name="Comma 14 3 3 2 8" xfId="31470"/>
    <cellStyle name="Comma 14 3 3 2 9" xfId="31471"/>
    <cellStyle name="Comma 14 3 3 3" xfId="31472"/>
    <cellStyle name="Comma 14 3 3 3 2" xfId="31473"/>
    <cellStyle name="Comma 14 3 3 3 2 2" xfId="31474"/>
    <cellStyle name="Comma 14 3 3 3 2 3" xfId="31475"/>
    <cellStyle name="Comma 14 3 3 3 3" xfId="31476"/>
    <cellStyle name="Comma 14 3 3 3 3 2" xfId="31477"/>
    <cellStyle name="Comma 14 3 3 3 3 3" xfId="31478"/>
    <cellStyle name="Comma 14 3 3 3 4" xfId="31479"/>
    <cellStyle name="Comma 14 3 3 3 4 2" xfId="31480"/>
    <cellStyle name="Comma 14 3 3 3 5" xfId="31481"/>
    <cellStyle name="Comma 14 3 3 3 6" xfId="31482"/>
    <cellStyle name="Comma 14 3 3 4" xfId="31483"/>
    <cellStyle name="Comma 14 3 3 4 2" xfId="31484"/>
    <cellStyle name="Comma 14 3 3 4 2 2" xfId="31485"/>
    <cellStyle name="Comma 14 3 3 4 2 3" xfId="31486"/>
    <cellStyle name="Comma 14 3 3 4 3" xfId="31487"/>
    <cellStyle name="Comma 14 3 3 4 3 2" xfId="31488"/>
    <cellStyle name="Comma 14 3 3 4 3 3" xfId="31489"/>
    <cellStyle name="Comma 14 3 3 4 4" xfId="31490"/>
    <cellStyle name="Comma 14 3 3 4 4 2" xfId="31491"/>
    <cellStyle name="Comma 14 3 3 4 5" xfId="31492"/>
    <cellStyle name="Comma 14 3 3 4 6" xfId="31493"/>
    <cellStyle name="Comma 14 3 3 5" xfId="31494"/>
    <cellStyle name="Comma 14 3 3 5 2" xfId="31495"/>
    <cellStyle name="Comma 14 3 3 5 2 2" xfId="31496"/>
    <cellStyle name="Comma 14 3 3 5 2 3" xfId="31497"/>
    <cellStyle name="Comma 14 3 3 5 3" xfId="31498"/>
    <cellStyle name="Comma 14 3 3 5 3 2" xfId="31499"/>
    <cellStyle name="Comma 14 3 3 5 4" xfId="31500"/>
    <cellStyle name="Comma 14 3 3 5 5" xfId="31501"/>
    <cellStyle name="Comma 14 3 3 6" xfId="31502"/>
    <cellStyle name="Comma 14 3 3 6 2" xfId="31503"/>
    <cellStyle name="Comma 14 3 3 6 3" xfId="31504"/>
    <cellStyle name="Comma 14 3 3 7" xfId="31505"/>
    <cellStyle name="Comma 14 3 3 7 2" xfId="31506"/>
    <cellStyle name="Comma 14 3 3 7 3" xfId="31507"/>
    <cellStyle name="Comma 14 3 3 8" xfId="31508"/>
    <cellStyle name="Comma 14 3 3 8 2" xfId="31509"/>
    <cellStyle name="Comma 14 3 3 9" xfId="31510"/>
    <cellStyle name="Comma 14 3 4" xfId="31511"/>
    <cellStyle name="Comma 14 3 4 2" xfId="31512"/>
    <cellStyle name="Comma 14 3 4 2 2" xfId="31513"/>
    <cellStyle name="Comma 14 3 4 2 2 2" xfId="31514"/>
    <cellStyle name="Comma 14 3 4 2 2 3" xfId="31515"/>
    <cellStyle name="Comma 14 3 4 2 3" xfId="31516"/>
    <cellStyle name="Comma 14 3 4 2 3 2" xfId="31517"/>
    <cellStyle name="Comma 14 3 4 2 3 3" xfId="31518"/>
    <cellStyle name="Comma 14 3 4 2 4" xfId="31519"/>
    <cellStyle name="Comma 14 3 4 2 4 2" xfId="31520"/>
    <cellStyle name="Comma 14 3 4 2 5" xfId="31521"/>
    <cellStyle name="Comma 14 3 4 2 6" xfId="31522"/>
    <cellStyle name="Comma 14 3 4 3" xfId="31523"/>
    <cellStyle name="Comma 14 3 4 3 2" xfId="31524"/>
    <cellStyle name="Comma 14 3 4 3 2 2" xfId="31525"/>
    <cellStyle name="Comma 14 3 4 3 2 3" xfId="31526"/>
    <cellStyle name="Comma 14 3 4 3 3" xfId="31527"/>
    <cellStyle name="Comma 14 3 4 3 3 2" xfId="31528"/>
    <cellStyle name="Comma 14 3 4 3 3 3" xfId="31529"/>
    <cellStyle name="Comma 14 3 4 3 4" xfId="31530"/>
    <cellStyle name="Comma 14 3 4 3 4 2" xfId="31531"/>
    <cellStyle name="Comma 14 3 4 3 5" xfId="31532"/>
    <cellStyle name="Comma 14 3 4 3 6" xfId="31533"/>
    <cellStyle name="Comma 14 3 4 4" xfId="31534"/>
    <cellStyle name="Comma 14 3 4 4 2" xfId="31535"/>
    <cellStyle name="Comma 14 3 4 4 2 2" xfId="31536"/>
    <cellStyle name="Comma 14 3 4 4 2 3" xfId="31537"/>
    <cellStyle name="Comma 14 3 4 4 3" xfId="31538"/>
    <cellStyle name="Comma 14 3 4 4 3 2" xfId="31539"/>
    <cellStyle name="Comma 14 3 4 4 4" xfId="31540"/>
    <cellStyle name="Comma 14 3 4 4 5" xfId="31541"/>
    <cellStyle name="Comma 14 3 4 5" xfId="31542"/>
    <cellStyle name="Comma 14 3 4 5 2" xfId="31543"/>
    <cellStyle name="Comma 14 3 4 5 3" xfId="31544"/>
    <cellStyle name="Comma 14 3 4 6" xfId="31545"/>
    <cellStyle name="Comma 14 3 4 6 2" xfId="31546"/>
    <cellStyle name="Comma 14 3 4 6 3" xfId="31547"/>
    <cellStyle name="Comma 14 3 4 7" xfId="31548"/>
    <cellStyle name="Comma 14 3 4 7 2" xfId="31549"/>
    <cellStyle name="Comma 14 3 4 8" xfId="31550"/>
    <cellStyle name="Comma 14 3 4 9" xfId="31551"/>
    <cellStyle name="Comma 14 3 5" xfId="31552"/>
    <cellStyle name="Comma 14 3 5 2" xfId="31553"/>
    <cellStyle name="Comma 14 3 5 2 2" xfId="31554"/>
    <cellStyle name="Comma 14 3 5 2 2 2" xfId="31555"/>
    <cellStyle name="Comma 14 3 5 2 2 3" xfId="31556"/>
    <cellStyle name="Comma 14 3 5 2 3" xfId="31557"/>
    <cellStyle name="Comma 14 3 5 2 3 2" xfId="31558"/>
    <cellStyle name="Comma 14 3 5 2 3 3" xfId="31559"/>
    <cellStyle name="Comma 14 3 5 2 4" xfId="31560"/>
    <cellStyle name="Comma 14 3 5 2 4 2" xfId="31561"/>
    <cellStyle name="Comma 14 3 5 2 5" xfId="31562"/>
    <cellStyle name="Comma 14 3 5 2 6" xfId="31563"/>
    <cellStyle name="Comma 14 3 5 3" xfId="31564"/>
    <cellStyle name="Comma 14 3 5 3 2" xfId="31565"/>
    <cellStyle name="Comma 14 3 5 3 2 2" xfId="31566"/>
    <cellStyle name="Comma 14 3 5 3 2 3" xfId="31567"/>
    <cellStyle name="Comma 14 3 5 3 3" xfId="31568"/>
    <cellStyle name="Comma 14 3 5 3 3 2" xfId="31569"/>
    <cellStyle name="Comma 14 3 5 3 3 3" xfId="31570"/>
    <cellStyle name="Comma 14 3 5 3 4" xfId="31571"/>
    <cellStyle name="Comma 14 3 5 3 4 2" xfId="31572"/>
    <cellStyle name="Comma 14 3 5 3 5" xfId="31573"/>
    <cellStyle name="Comma 14 3 5 3 6" xfId="31574"/>
    <cellStyle name="Comma 14 3 5 4" xfId="31575"/>
    <cellStyle name="Comma 14 3 5 4 2" xfId="31576"/>
    <cellStyle name="Comma 14 3 5 4 2 2" xfId="31577"/>
    <cellStyle name="Comma 14 3 5 4 2 3" xfId="31578"/>
    <cellStyle name="Comma 14 3 5 4 3" xfId="31579"/>
    <cellStyle name="Comma 14 3 5 4 3 2" xfId="31580"/>
    <cellStyle name="Comma 14 3 5 4 4" xfId="31581"/>
    <cellStyle name="Comma 14 3 5 4 5" xfId="31582"/>
    <cellStyle name="Comma 14 3 5 5" xfId="31583"/>
    <cellStyle name="Comma 14 3 5 5 2" xfId="31584"/>
    <cellStyle name="Comma 14 3 5 5 3" xfId="31585"/>
    <cellStyle name="Comma 14 3 5 6" xfId="31586"/>
    <cellStyle name="Comma 14 3 5 6 2" xfId="31587"/>
    <cellStyle name="Comma 14 3 5 6 3" xfId="31588"/>
    <cellStyle name="Comma 14 3 5 7" xfId="31589"/>
    <cellStyle name="Comma 14 3 5 7 2" xfId="31590"/>
    <cellStyle name="Comma 14 3 5 8" xfId="31591"/>
    <cellStyle name="Comma 14 3 5 9" xfId="31592"/>
    <cellStyle name="Comma 14 3 6" xfId="31593"/>
    <cellStyle name="Comma 14 3 6 2" xfId="31594"/>
    <cellStyle name="Comma 14 3 6 2 2" xfId="31595"/>
    <cellStyle name="Comma 14 3 6 2 3" xfId="31596"/>
    <cellStyle name="Comma 14 3 6 3" xfId="31597"/>
    <cellStyle name="Comma 14 3 6 3 2" xfId="31598"/>
    <cellStyle name="Comma 14 3 6 3 3" xfId="31599"/>
    <cellStyle name="Comma 14 3 6 4" xfId="31600"/>
    <cellStyle name="Comma 14 3 6 4 2" xfId="31601"/>
    <cellStyle name="Comma 14 3 6 5" xfId="31602"/>
    <cellStyle name="Comma 14 3 6 6" xfId="31603"/>
    <cellStyle name="Comma 14 3 7" xfId="31604"/>
    <cellStyle name="Comma 14 3 7 2" xfId="31605"/>
    <cellStyle name="Comma 14 3 7 2 2" xfId="31606"/>
    <cellStyle name="Comma 14 3 7 2 3" xfId="31607"/>
    <cellStyle name="Comma 14 3 7 3" xfId="31608"/>
    <cellStyle name="Comma 14 3 7 3 2" xfId="31609"/>
    <cellStyle name="Comma 14 3 7 3 3" xfId="31610"/>
    <cellStyle name="Comma 14 3 7 4" xfId="31611"/>
    <cellStyle name="Comma 14 3 7 4 2" xfId="31612"/>
    <cellStyle name="Comma 14 3 7 5" xfId="31613"/>
    <cellStyle name="Comma 14 3 7 6" xfId="31614"/>
    <cellStyle name="Comma 14 3 8" xfId="31615"/>
    <cellStyle name="Comma 14 3 8 2" xfId="31616"/>
    <cellStyle name="Comma 14 3 8 2 2" xfId="31617"/>
    <cellStyle name="Comma 14 3 8 2 3" xfId="31618"/>
    <cellStyle name="Comma 14 3 8 3" xfId="31619"/>
    <cellStyle name="Comma 14 3 8 3 2" xfId="31620"/>
    <cellStyle name="Comma 14 3 8 4" xfId="31621"/>
    <cellStyle name="Comma 14 3 8 5" xfId="31622"/>
    <cellStyle name="Comma 14 3 9" xfId="31623"/>
    <cellStyle name="Comma 14 3 9 2" xfId="31624"/>
    <cellStyle name="Comma 14 3 9 3" xfId="31625"/>
    <cellStyle name="Comma 14 4" xfId="31626"/>
    <cellStyle name="Comma 14 4 10" xfId="31627"/>
    <cellStyle name="Comma 14 4 10 2" xfId="31628"/>
    <cellStyle name="Comma 14 4 11" xfId="31629"/>
    <cellStyle name="Comma 14 4 12" xfId="31630"/>
    <cellStyle name="Comma 14 4 2" xfId="31631"/>
    <cellStyle name="Comma 14 4 2 10" xfId="31632"/>
    <cellStyle name="Comma 14 4 2 2" xfId="31633"/>
    <cellStyle name="Comma 14 4 2 2 2" xfId="31634"/>
    <cellStyle name="Comma 14 4 2 2 2 2" xfId="31635"/>
    <cellStyle name="Comma 14 4 2 2 2 2 2" xfId="31636"/>
    <cellStyle name="Comma 14 4 2 2 2 2 3" xfId="31637"/>
    <cellStyle name="Comma 14 4 2 2 2 3" xfId="31638"/>
    <cellStyle name="Comma 14 4 2 2 2 3 2" xfId="31639"/>
    <cellStyle name="Comma 14 4 2 2 2 3 3" xfId="31640"/>
    <cellStyle name="Comma 14 4 2 2 2 4" xfId="31641"/>
    <cellStyle name="Comma 14 4 2 2 2 4 2" xfId="31642"/>
    <cellStyle name="Comma 14 4 2 2 2 5" xfId="31643"/>
    <cellStyle name="Comma 14 4 2 2 2 6" xfId="31644"/>
    <cellStyle name="Comma 14 4 2 2 3" xfId="31645"/>
    <cellStyle name="Comma 14 4 2 2 3 2" xfId="31646"/>
    <cellStyle name="Comma 14 4 2 2 3 2 2" xfId="31647"/>
    <cellStyle name="Comma 14 4 2 2 3 2 3" xfId="31648"/>
    <cellStyle name="Comma 14 4 2 2 3 3" xfId="31649"/>
    <cellStyle name="Comma 14 4 2 2 3 3 2" xfId="31650"/>
    <cellStyle name="Comma 14 4 2 2 3 3 3" xfId="31651"/>
    <cellStyle name="Comma 14 4 2 2 3 4" xfId="31652"/>
    <cellStyle name="Comma 14 4 2 2 3 4 2" xfId="31653"/>
    <cellStyle name="Comma 14 4 2 2 3 5" xfId="31654"/>
    <cellStyle name="Comma 14 4 2 2 3 6" xfId="31655"/>
    <cellStyle name="Comma 14 4 2 2 4" xfId="31656"/>
    <cellStyle name="Comma 14 4 2 2 4 2" xfId="31657"/>
    <cellStyle name="Comma 14 4 2 2 4 2 2" xfId="31658"/>
    <cellStyle name="Comma 14 4 2 2 4 2 3" xfId="31659"/>
    <cellStyle name="Comma 14 4 2 2 4 3" xfId="31660"/>
    <cellStyle name="Comma 14 4 2 2 4 3 2" xfId="31661"/>
    <cellStyle name="Comma 14 4 2 2 4 4" xfId="31662"/>
    <cellStyle name="Comma 14 4 2 2 4 5" xfId="31663"/>
    <cellStyle name="Comma 14 4 2 2 5" xfId="31664"/>
    <cellStyle name="Comma 14 4 2 2 5 2" xfId="31665"/>
    <cellStyle name="Comma 14 4 2 2 5 3" xfId="31666"/>
    <cellStyle name="Comma 14 4 2 2 6" xfId="31667"/>
    <cellStyle name="Comma 14 4 2 2 6 2" xfId="31668"/>
    <cellStyle name="Comma 14 4 2 2 6 3" xfId="31669"/>
    <cellStyle name="Comma 14 4 2 2 7" xfId="31670"/>
    <cellStyle name="Comma 14 4 2 2 7 2" xfId="31671"/>
    <cellStyle name="Comma 14 4 2 2 8" xfId="31672"/>
    <cellStyle name="Comma 14 4 2 2 9" xfId="31673"/>
    <cellStyle name="Comma 14 4 2 3" xfId="31674"/>
    <cellStyle name="Comma 14 4 2 3 2" xfId="31675"/>
    <cellStyle name="Comma 14 4 2 3 2 2" xfId="31676"/>
    <cellStyle name="Comma 14 4 2 3 2 3" xfId="31677"/>
    <cellStyle name="Comma 14 4 2 3 3" xfId="31678"/>
    <cellStyle name="Comma 14 4 2 3 3 2" xfId="31679"/>
    <cellStyle name="Comma 14 4 2 3 3 3" xfId="31680"/>
    <cellStyle name="Comma 14 4 2 3 4" xfId="31681"/>
    <cellStyle name="Comma 14 4 2 3 4 2" xfId="31682"/>
    <cellStyle name="Comma 14 4 2 3 5" xfId="31683"/>
    <cellStyle name="Comma 14 4 2 3 6" xfId="31684"/>
    <cellStyle name="Comma 14 4 2 4" xfId="31685"/>
    <cellStyle name="Comma 14 4 2 4 2" xfId="31686"/>
    <cellStyle name="Comma 14 4 2 4 2 2" xfId="31687"/>
    <cellStyle name="Comma 14 4 2 4 2 3" xfId="31688"/>
    <cellStyle name="Comma 14 4 2 4 3" xfId="31689"/>
    <cellStyle name="Comma 14 4 2 4 3 2" xfId="31690"/>
    <cellStyle name="Comma 14 4 2 4 3 3" xfId="31691"/>
    <cellStyle name="Comma 14 4 2 4 4" xfId="31692"/>
    <cellStyle name="Comma 14 4 2 4 4 2" xfId="31693"/>
    <cellStyle name="Comma 14 4 2 4 5" xfId="31694"/>
    <cellStyle name="Comma 14 4 2 4 6" xfId="31695"/>
    <cellStyle name="Comma 14 4 2 5" xfId="31696"/>
    <cellStyle name="Comma 14 4 2 5 2" xfId="31697"/>
    <cellStyle name="Comma 14 4 2 5 2 2" xfId="31698"/>
    <cellStyle name="Comma 14 4 2 5 2 3" xfId="31699"/>
    <cellStyle name="Comma 14 4 2 5 3" xfId="31700"/>
    <cellStyle name="Comma 14 4 2 5 3 2" xfId="31701"/>
    <cellStyle name="Comma 14 4 2 5 4" xfId="31702"/>
    <cellStyle name="Comma 14 4 2 5 5" xfId="31703"/>
    <cellStyle name="Comma 14 4 2 6" xfId="31704"/>
    <cellStyle name="Comma 14 4 2 6 2" xfId="31705"/>
    <cellStyle name="Comma 14 4 2 6 3" xfId="31706"/>
    <cellStyle name="Comma 14 4 2 7" xfId="31707"/>
    <cellStyle name="Comma 14 4 2 7 2" xfId="31708"/>
    <cellStyle name="Comma 14 4 2 7 3" xfId="31709"/>
    <cellStyle name="Comma 14 4 2 8" xfId="31710"/>
    <cellStyle name="Comma 14 4 2 8 2" xfId="31711"/>
    <cellStyle name="Comma 14 4 2 9" xfId="31712"/>
    <cellStyle name="Comma 14 4 3" xfId="31713"/>
    <cellStyle name="Comma 14 4 3 2" xfId="31714"/>
    <cellStyle name="Comma 14 4 3 2 2" xfId="31715"/>
    <cellStyle name="Comma 14 4 3 2 2 2" xfId="31716"/>
    <cellStyle name="Comma 14 4 3 2 2 3" xfId="31717"/>
    <cellStyle name="Comma 14 4 3 2 3" xfId="31718"/>
    <cellStyle name="Comma 14 4 3 2 3 2" xfId="31719"/>
    <cellStyle name="Comma 14 4 3 2 3 3" xfId="31720"/>
    <cellStyle name="Comma 14 4 3 2 4" xfId="31721"/>
    <cellStyle name="Comma 14 4 3 2 4 2" xfId="31722"/>
    <cellStyle name="Comma 14 4 3 2 5" xfId="31723"/>
    <cellStyle name="Comma 14 4 3 2 6" xfId="31724"/>
    <cellStyle name="Comma 14 4 3 3" xfId="31725"/>
    <cellStyle name="Comma 14 4 3 3 2" xfId="31726"/>
    <cellStyle name="Comma 14 4 3 3 2 2" xfId="31727"/>
    <cellStyle name="Comma 14 4 3 3 2 3" xfId="31728"/>
    <cellStyle name="Comma 14 4 3 3 3" xfId="31729"/>
    <cellStyle name="Comma 14 4 3 3 3 2" xfId="31730"/>
    <cellStyle name="Comma 14 4 3 3 3 3" xfId="31731"/>
    <cellStyle name="Comma 14 4 3 3 4" xfId="31732"/>
    <cellStyle name="Comma 14 4 3 3 4 2" xfId="31733"/>
    <cellStyle name="Comma 14 4 3 3 5" xfId="31734"/>
    <cellStyle name="Comma 14 4 3 3 6" xfId="31735"/>
    <cellStyle name="Comma 14 4 3 4" xfId="31736"/>
    <cellStyle name="Comma 14 4 3 4 2" xfId="31737"/>
    <cellStyle name="Comma 14 4 3 4 2 2" xfId="31738"/>
    <cellStyle name="Comma 14 4 3 4 2 3" xfId="31739"/>
    <cellStyle name="Comma 14 4 3 4 3" xfId="31740"/>
    <cellStyle name="Comma 14 4 3 4 3 2" xfId="31741"/>
    <cellStyle name="Comma 14 4 3 4 4" xfId="31742"/>
    <cellStyle name="Comma 14 4 3 4 5" xfId="31743"/>
    <cellStyle name="Comma 14 4 3 5" xfId="31744"/>
    <cellStyle name="Comma 14 4 3 5 2" xfId="31745"/>
    <cellStyle name="Comma 14 4 3 5 3" xfId="31746"/>
    <cellStyle name="Comma 14 4 3 6" xfId="31747"/>
    <cellStyle name="Comma 14 4 3 6 2" xfId="31748"/>
    <cellStyle name="Comma 14 4 3 6 3" xfId="31749"/>
    <cellStyle name="Comma 14 4 3 7" xfId="31750"/>
    <cellStyle name="Comma 14 4 3 7 2" xfId="31751"/>
    <cellStyle name="Comma 14 4 3 8" xfId="31752"/>
    <cellStyle name="Comma 14 4 3 9" xfId="31753"/>
    <cellStyle name="Comma 14 4 4" xfId="31754"/>
    <cellStyle name="Comma 14 4 4 2" xfId="31755"/>
    <cellStyle name="Comma 14 4 4 2 2" xfId="31756"/>
    <cellStyle name="Comma 14 4 4 2 2 2" xfId="31757"/>
    <cellStyle name="Comma 14 4 4 2 2 3" xfId="31758"/>
    <cellStyle name="Comma 14 4 4 2 3" xfId="31759"/>
    <cellStyle name="Comma 14 4 4 2 3 2" xfId="31760"/>
    <cellStyle name="Comma 14 4 4 2 3 3" xfId="31761"/>
    <cellStyle name="Comma 14 4 4 2 4" xfId="31762"/>
    <cellStyle name="Comma 14 4 4 2 4 2" xfId="31763"/>
    <cellStyle name="Comma 14 4 4 2 5" xfId="31764"/>
    <cellStyle name="Comma 14 4 4 2 6" xfId="31765"/>
    <cellStyle name="Comma 14 4 4 3" xfId="31766"/>
    <cellStyle name="Comma 14 4 4 3 2" xfId="31767"/>
    <cellStyle name="Comma 14 4 4 3 2 2" xfId="31768"/>
    <cellStyle name="Comma 14 4 4 3 2 3" xfId="31769"/>
    <cellStyle name="Comma 14 4 4 3 3" xfId="31770"/>
    <cellStyle name="Comma 14 4 4 3 3 2" xfId="31771"/>
    <cellStyle name="Comma 14 4 4 3 3 3" xfId="31772"/>
    <cellStyle name="Comma 14 4 4 3 4" xfId="31773"/>
    <cellStyle name="Comma 14 4 4 3 4 2" xfId="31774"/>
    <cellStyle name="Comma 14 4 4 3 5" xfId="31775"/>
    <cellStyle name="Comma 14 4 4 3 6" xfId="31776"/>
    <cellStyle name="Comma 14 4 4 4" xfId="31777"/>
    <cellStyle name="Comma 14 4 4 4 2" xfId="31778"/>
    <cellStyle name="Comma 14 4 4 4 2 2" xfId="31779"/>
    <cellStyle name="Comma 14 4 4 4 2 3" xfId="31780"/>
    <cellStyle name="Comma 14 4 4 4 3" xfId="31781"/>
    <cellStyle name="Comma 14 4 4 4 3 2" xfId="31782"/>
    <cellStyle name="Comma 14 4 4 4 4" xfId="31783"/>
    <cellStyle name="Comma 14 4 4 4 5" xfId="31784"/>
    <cellStyle name="Comma 14 4 4 5" xfId="31785"/>
    <cellStyle name="Comma 14 4 4 5 2" xfId="31786"/>
    <cellStyle name="Comma 14 4 4 5 3" xfId="31787"/>
    <cellStyle name="Comma 14 4 4 6" xfId="31788"/>
    <cellStyle name="Comma 14 4 4 6 2" xfId="31789"/>
    <cellStyle name="Comma 14 4 4 6 3" xfId="31790"/>
    <cellStyle name="Comma 14 4 4 7" xfId="31791"/>
    <cellStyle name="Comma 14 4 4 7 2" xfId="31792"/>
    <cellStyle name="Comma 14 4 4 8" xfId="31793"/>
    <cellStyle name="Comma 14 4 4 9" xfId="31794"/>
    <cellStyle name="Comma 14 4 5" xfId="31795"/>
    <cellStyle name="Comma 14 4 5 2" xfId="31796"/>
    <cellStyle name="Comma 14 4 5 2 2" xfId="31797"/>
    <cellStyle name="Comma 14 4 5 2 3" xfId="31798"/>
    <cellStyle name="Comma 14 4 5 3" xfId="31799"/>
    <cellStyle name="Comma 14 4 5 3 2" xfId="31800"/>
    <cellStyle name="Comma 14 4 5 3 3" xfId="31801"/>
    <cellStyle name="Comma 14 4 5 4" xfId="31802"/>
    <cellStyle name="Comma 14 4 5 4 2" xfId="31803"/>
    <cellStyle name="Comma 14 4 5 5" xfId="31804"/>
    <cellStyle name="Comma 14 4 5 6" xfId="31805"/>
    <cellStyle name="Comma 14 4 6" xfId="31806"/>
    <cellStyle name="Comma 14 4 6 2" xfId="31807"/>
    <cellStyle name="Comma 14 4 6 2 2" xfId="31808"/>
    <cellStyle name="Comma 14 4 6 2 3" xfId="31809"/>
    <cellStyle name="Comma 14 4 6 3" xfId="31810"/>
    <cellStyle name="Comma 14 4 6 3 2" xfId="31811"/>
    <cellStyle name="Comma 14 4 6 3 3" xfId="31812"/>
    <cellStyle name="Comma 14 4 6 4" xfId="31813"/>
    <cellStyle name="Comma 14 4 6 4 2" xfId="31814"/>
    <cellStyle name="Comma 14 4 6 5" xfId="31815"/>
    <cellStyle name="Comma 14 4 6 6" xfId="31816"/>
    <cellStyle name="Comma 14 4 7" xfId="31817"/>
    <cellStyle name="Comma 14 4 7 2" xfId="31818"/>
    <cellStyle name="Comma 14 4 7 2 2" xfId="31819"/>
    <cellStyle name="Comma 14 4 7 2 3" xfId="31820"/>
    <cellStyle name="Comma 14 4 7 3" xfId="31821"/>
    <cellStyle name="Comma 14 4 7 3 2" xfId="31822"/>
    <cellStyle name="Comma 14 4 7 4" xfId="31823"/>
    <cellStyle name="Comma 14 4 7 5" xfId="31824"/>
    <cellStyle name="Comma 14 4 8" xfId="31825"/>
    <cellStyle name="Comma 14 4 8 2" xfId="31826"/>
    <cellStyle name="Comma 14 4 8 3" xfId="31827"/>
    <cellStyle name="Comma 14 4 9" xfId="31828"/>
    <cellStyle name="Comma 14 4 9 2" xfId="31829"/>
    <cellStyle name="Comma 14 4 9 3" xfId="31830"/>
    <cellStyle name="Comma 14 5" xfId="31831"/>
    <cellStyle name="Comma 14 5 10" xfId="31832"/>
    <cellStyle name="Comma 14 5 2" xfId="31833"/>
    <cellStyle name="Comma 14 5 2 2" xfId="31834"/>
    <cellStyle name="Comma 14 5 2 2 2" xfId="31835"/>
    <cellStyle name="Comma 14 5 2 2 2 2" xfId="31836"/>
    <cellStyle name="Comma 14 5 2 2 2 3" xfId="31837"/>
    <cellStyle name="Comma 14 5 2 2 3" xfId="31838"/>
    <cellStyle name="Comma 14 5 2 2 3 2" xfId="31839"/>
    <cellStyle name="Comma 14 5 2 2 3 3" xfId="31840"/>
    <cellStyle name="Comma 14 5 2 2 4" xfId="31841"/>
    <cellStyle name="Comma 14 5 2 2 4 2" xfId="31842"/>
    <cellStyle name="Comma 14 5 2 2 5" xfId="31843"/>
    <cellStyle name="Comma 14 5 2 2 6" xfId="31844"/>
    <cellStyle name="Comma 14 5 2 3" xfId="31845"/>
    <cellStyle name="Comma 14 5 2 3 2" xfId="31846"/>
    <cellStyle name="Comma 14 5 2 3 2 2" xfId="31847"/>
    <cellStyle name="Comma 14 5 2 3 2 3" xfId="31848"/>
    <cellStyle name="Comma 14 5 2 3 3" xfId="31849"/>
    <cellStyle name="Comma 14 5 2 3 3 2" xfId="31850"/>
    <cellStyle name="Comma 14 5 2 3 3 3" xfId="31851"/>
    <cellStyle name="Comma 14 5 2 3 4" xfId="31852"/>
    <cellStyle name="Comma 14 5 2 3 4 2" xfId="31853"/>
    <cellStyle name="Comma 14 5 2 3 5" xfId="31854"/>
    <cellStyle name="Comma 14 5 2 3 6" xfId="31855"/>
    <cellStyle name="Comma 14 5 2 4" xfId="31856"/>
    <cellStyle name="Comma 14 5 2 4 2" xfId="31857"/>
    <cellStyle name="Comma 14 5 2 4 2 2" xfId="31858"/>
    <cellStyle name="Comma 14 5 2 4 2 3" xfId="31859"/>
    <cellStyle name="Comma 14 5 2 4 3" xfId="31860"/>
    <cellStyle name="Comma 14 5 2 4 3 2" xfId="31861"/>
    <cellStyle name="Comma 14 5 2 4 4" xfId="31862"/>
    <cellStyle name="Comma 14 5 2 4 5" xfId="31863"/>
    <cellStyle name="Comma 14 5 2 5" xfId="31864"/>
    <cellStyle name="Comma 14 5 2 5 2" xfId="31865"/>
    <cellStyle name="Comma 14 5 2 5 3" xfId="31866"/>
    <cellStyle name="Comma 14 5 2 6" xfId="31867"/>
    <cellStyle name="Comma 14 5 2 6 2" xfId="31868"/>
    <cellStyle name="Comma 14 5 2 6 3" xfId="31869"/>
    <cellStyle name="Comma 14 5 2 7" xfId="31870"/>
    <cellStyle name="Comma 14 5 2 7 2" xfId="31871"/>
    <cellStyle name="Comma 14 5 2 8" xfId="31872"/>
    <cellStyle name="Comma 14 5 2 9" xfId="31873"/>
    <cellStyle name="Comma 14 5 3" xfId="31874"/>
    <cellStyle name="Comma 14 5 3 2" xfId="31875"/>
    <cellStyle name="Comma 14 5 3 2 2" xfId="31876"/>
    <cellStyle name="Comma 14 5 3 2 3" xfId="31877"/>
    <cellStyle name="Comma 14 5 3 3" xfId="31878"/>
    <cellStyle name="Comma 14 5 3 3 2" xfId="31879"/>
    <cellStyle name="Comma 14 5 3 3 3" xfId="31880"/>
    <cellStyle name="Comma 14 5 3 4" xfId="31881"/>
    <cellStyle name="Comma 14 5 3 4 2" xfId="31882"/>
    <cellStyle name="Comma 14 5 3 5" xfId="31883"/>
    <cellStyle name="Comma 14 5 3 6" xfId="31884"/>
    <cellStyle name="Comma 14 5 4" xfId="31885"/>
    <cellStyle name="Comma 14 5 4 2" xfId="31886"/>
    <cellStyle name="Comma 14 5 4 2 2" xfId="31887"/>
    <cellStyle name="Comma 14 5 4 2 3" xfId="31888"/>
    <cellStyle name="Comma 14 5 4 3" xfId="31889"/>
    <cellStyle name="Comma 14 5 4 3 2" xfId="31890"/>
    <cellStyle name="Comma 14 5 4 3 3" xfId="31891"/>
    <cellStyle name="Comma 14 5 4 4" xfId="31892"/>
    <cellStyle name="Comma 14 5 4 4 2" xfId="31893"/>
    <cellStyle name="Comma 14 5 4 5" xfId="31894"/>
    <cellStyle name="Comma 14 5 4 6" xfId="31895"/>
    <cellStyle name="Comma 14 5 5" xfId="31896"/>
    <cellStyle name="Comma 14 5 5 2" xfId="31897"/>
    <cellStyle name="Comma 14 5 5 2 2" xfId="31898"/>
    <cellStyle name="Comma 14 5 5 2 3" xfId="31899"/>
    <cellStyle name="Comma 14 5 5 3" xfId="31900"/>
    <cellStyle name="Comma 14 5 5 3 2" xfId="31901"/>
    <cellStyle name="Comma 14 5 5 4" xfId="31902"/>
    <cellStyle name="Comma 14 5 5 5" xfId="31903"/>
    <cellStyle name="Comma 14 5 6" xfId="31904"/>
    <cellStyle name="Comma 14 5 6 2" xfId="31905"/>
    <cellStyle name="Comma 14 5 6 3" xfId="31906"/>
    <cellStyle name="Comma 14 5 7" xfId="31907"/>
    <cellStyle name="Comma 14 5 7 2" xfId="31908"/>
    <cellStyle name="Comma 14 5 7 3" xfId="31909"/>
    <cellStyle name="Comma 14 5 8" xfId="31910"/>
    <cellStyle name="Comma 14 5 8 2" xfId="31911"/>
    <cellStyle name="Comma 14 5 9" xfId="31912"/>
    <cellStyle name="Comma 14 6" xfId="31913"/>
    <cellStyle name="Comma 14 6 2" xfId="31914"/>
    <cellStyle name="Comma 14 6 2 2" xfId="31915"/>
    <cellStyle name="Comma 14 6 2 2 2" xfId="31916"/>
    <cellStyle name="Comma 14 6 2 2 3" xfId="31917"/>
    <cellStyle name="Comma 14 6 2 3" xfId="31918"/>
    <cellStyle name="Comma 14 6 2 3 2" xfId="31919"/>
    <cellStyle name="Comma 14 6 2 3 3" xfId="31920"/>
    <cellStyle name="Comma 14 6 2 4" xfId="31921"/>
    <cellStyle name="Comma 14 6 2 4 2" xfId="31922"/>
    <cellStyle name="Comma 14 6 2 5" xfId="31923"/>
    <cellStyle name="Comma 14 6 2 6" xfId="31924"/>
    <cellStyle name="Comma 14 6 3" xfId="31925"/>
    <cellStyle name="Comma 14 6 3 2" xfId="31926"/>
    <cellStyle name="Comma 14 6 3 2 2" xfId="31927"/>
    <cellStyle name="Comma 14 6 3 2 3" xfId="31928"/>
    <cellStyle name="Comma 14 6 3 3" xfId="31929"/>
    <cellStyle name="Comma 14 6 3 3 2" xfId="31930"/>
    <cellStyle name="Comma 14 6 3 3 3" xfId="31931"/>
    <cellStyle name="Comma 14 6 3 4" xfId="31932"/>
    <cellStyle name="Comma 14 6 3 4 2" xfId="31933"/>
    <cellStyle name="Comma 14 6 3 5" xfId="31934"/>
    <cellStyle name="Comma 14 6 3 6" xfId="31935"/>
    <cellStyle name="Comma 14 6 4" xfId="31936"/>
    <cellStyle name="Comma 14 6 4 2" xfId="31937"/>
    <cellStyle name="Comma 14 6 4 2 2" xfId="31938"/>
    <cellStyle name="Comma 14 6 4 2 3" xfId="31939"/>
    <cellStyle name="Comma 14 6 4 3" xfId="31940"/>
    <cellStyle name="Comma 14 6 4 3 2" xfId="31941"/>
    <cellStyle name="Comma 14 6 4 4" xfId="31942"/>
    <cellStyle name="Comma 14 6 4 5" xfId="31943"/>
    <cellStyle name="Comma 14 6 5" xfId="31944"/>
    <cellStyle name="Comma 14 6 5 2" xfId="31945"/>
    <cellStyle name="Comma 14 6 5 3" xfId="31946"/>
    <cellStyle name="Comma 14 6 6" xfId="31947"/>
    <cellStyle name="Comma 14 6 6 2" xfId="31948"/>
    <cellStyle name="Comma 14 6 6 3" xfId="31949"/>
    <cellStyle name="Comma 14 6 7" xfId="31950"/>
    <cellStyle name="Comma 14 6 7 2" xfId="31951"/>
    <cellStyle name="Comma 14 6 8" xfId="31952"/>
    <cellStyle name="Comma 14 6 9" xfId="31953"/>
    <cellStyle name="Comma 14 7" xfId="31954"/>
    <cellStyle name="Comma 14 7 2" xfId="31955"/>
    <cellStyle name="Comma 14 7 2 2" xfId="31956"/>
    <cellStyle name="Comma 14 7 2 2 2" xfId="31957"/>
    <cellStyle name="Comma 14 7 2 2 3" xfId="31958"/>
    <cellStyle name="Comma 14 7 2 3" xfId="31959"/>
    <cellStyle name="Comma 14 7 2 3 2" xfId="31960"/>
    <cellStyle name="Comma 14 7 2 3 3" xfId="31961"/>
    <cellStyle name="Comma 14 7 2 4" xfId="31962"/>
    <cellStyle name="Comma 14 7 2 4 2" xfId="31963"/>
    <cellStyle name="Comma 14 7 2 5" xfId="31964"/>
    <cellStyle name="Comma 14 7 2 6" xfId="31965"/>
    <cellStyle name="Comma 14 7 3" xfId="31966"/>
    <cellStyle name="Comma 14 7 3 2" xfId="31967"/>
    <cellStyle name="Comma 14 7 3 2 2" xfId="31968"/>
    <cellStyle name="Comma 14 7 3 2 3" xfId="31969"/>
    <cellStyle name="Comma 14 7 3 3" xfId="31970"/>
    <cellStyle name="Comma 14 7 3 3 2" xfId="31971"/>
    <cellStyle name="Comma 14 7 3 3 3" xfId="31972"/>
    <cellStyle name="Comma 14 7 3 4" xfId="31973"/>
    <cellStyle name="Comma 14 7 3 4 2" xfId="31974"/>
    <cellStyle name="Comma 14 7 3 5" xfId="31975"/>
    <cellStyle name="Comma 14 7 3 6" xfId="31976"/>
    <cellStyle name="Comma 14 7 4" xfId="31977"/>
    <cellStyle name="Comma 14 7 4 2" xfId="31978"/>
    <cellStyle name="Comma 14 7 4 2 2" xfId="31979"/>
    <cellStyle name="Comma 14 7 4 2 3" xfId="31980"/>
    <cellStyle name="Comma 14 7 4 3" xfId="31981"/>
    <cellStyle name="Comma 14 7 4 3 2" xfId="31982"/>
    <cellStyle name="Comma 14 7 4 4" xfId="31983"/>
    <cellStyle name="Comma 14 7 4 5" xfId="31984"/>
    <cellStyle name="Comma 14 7 5" xfId="31985"/>
    <cellStyle name="Comma 14 7 5 2" xfId="31986"/>
    <cellStyle name="Comma 14 7 5 3" xfId="31987"/>
    <cellStyle name="Comma 14 7 6" xfId="31988"/>
    <cellStyle name="Comma 14 7 6 2" xfId="31989"/>
    <cellStyle name="Comma 14 7 6 3" xfId="31990"/>
    <cellStyle name="Comma 14 7 7" xfId="31991"/>
    <cellStyle name="Comma 14 7 7 2" xfId="31992"/>
    <cellStyle name="Comma 14 7 8" xfId="31993"/>
    <cellStyle name="Comma 14 7 9" xfId="31994"/>
    <cellStyle name="Comma 14 8" xfId="31995"/>
    <cellStyle name="Comma 14 8 2" xfId="31996"/>
    <cellStyle name="Comma 14 8 2 2" xfId="31997"/>
    <cellStyle name="Comma 14 8 2 3" xfId="31998"/>
    <cellStyle name="Comma 14 8 3" xfId="31999"/>
    <cellStyle name="Comma 14 8 3 2" xfId="32000"/>
    <cellStyle name="Comma 14 8 3 3" xfId="32001"/>
    <cellStyle name="Comma 14 8 4" xfId="32002"/>
    <cellStyle name="Comma 14 8 4 2" xfId="32003"/>
    <cellStyle name="Comma 14 8 5" xfId="32004"/>
    <cellStyle name="Comma 14 8 6" xfId="32005"/>
    <cellStyle name="Comma 14 9" xfId="32006"/>
    <cellStyle name="Comma 14 9 2" xfId="32007"/>
    <cellStyle name="Comma 14 9 2 2" xfId="32008"/>
    <cellStyle name="Comma 14 9 2 3" xfId="32009"/>
    <cellStyle name="Comma 14 9 3" xfId="32010"/>
    <cellStyle name="Comma 14 9 3 2" xfId="32011"/>
    <cellStyle name="Comma 14 9 3 3" xfId="32012"/>
    <cellStyle name="Comma 14 9 4" xfId="32013"/>
    <cellStyle name="Comma 14 9 4 2" xfId="32014"/>
    <cellStyle name="Comma 14 9 5" xfId="32015"/>
    <cellStyle name="Comma 14 9 6" xfId="32016"/>
    <cellStyle name="Comma 15" xfId="32017"/>
    <cellStyle name="Comma 15 10" xfId="32018"/>
    <cellStyle name="Comma 15 10 2" xfId="32019"/>
    <cellStyle name="Comma 15 10 2 2" xfId="32020"/>
    <cellStyle name="Comma 15 10 2 3" xfId="32021"/>
    <cellStyle name="Comma 15 10 3" xfId="32022"/>
    <cellStyle name="Comma 15 10 3 2" xfId="32023"/>
    <cellStyle name="Comma 15 10 4" xfId="32024"/>
    <cellStyle name="Comma 15 10 5" xfId="32025"/>
    <cellStyle name="Comma 15 11" xfId="32026"/>
    <cellStyle name="Comma 15 11 2" xfId="32027"/>
    <cellStyle name="Comma 15 11 3" xfId="32028"/>
    <cellStyle name="Comma 15 12" xfId="32029"/>
    <cellStyle name="Comma 15 12 2" xfId="32030"/>
    <cellStyle name="Comma 15 12 3" xfId="32031"/>
    <cellStyle name="Comma 15 13" xfId="32032"/>
    <cellStyle name="Comma 15 13 2" xfId="32033"/>
    <cellStyle name="Comma 15 14" xfId="32034"/>
    <cellStyle name="Comma 15 15" xfId="32035"/>
    <cellStyle name="Comma 15 16" xfId="32036"/>
    <cellStyle name="Comma 15 2" xfId="32037"/>
    <cellStyle name="Comma 15 2 10" xfId="32038"/>
    <cellStyle name="Comma 15 2 10 2" xfId="32039"/>
    <cellStyle name="Comma 15 2 10 3" xfId="32040"/>
    <cellStyle name="Comma 15 2 11" xfId="32041"/>
    <cellStyle name="Comma 15 2 11 2" xfId="32042"/>
    <cellStyle name="Comma 15 2 11 3" xfId="32043"/>
    <cellStyle name="Comma 15 2 12" xfId="32044"/>
    <cellStyle name="Comma 15 2 12 2" xfId="32045"/>
    <cellStyle name="Comma 15 2 13" xfId="32046"/>
    <cellStyle name="Comma 15 2 14" xfId="32047"/>
    <cellStyle name="Comma 15 2 15" xfId="32048"/>
    <cellStyle name="Comma 15 2 2" xfId="32049"/>
    <cellStyle name="Comma 15 2 2 10" xfId="32050"/>
    <cellStyle name="Comma 15 2 2 10 2" xfId="32051"/>
    <cellStyle name="Comma 15 2 2 10 3" xfId="32052"/>
    <cellStyle name="Comma 15 2 2 11" xfId="32053"/>
    <cellStyle name="Comma 15 2 2 11 2" xfId="32054"/>
    <cellStyle name="Comma 15 2 2 12" xfId="32055"/>
    <cellStyle name="Comma 15 2 2 13" xfId="32056"/>
    <cellStyle name="Comma 15 2 2 2" xfId="32057"/>
    <cellStyle name="Comma 15 2 2 2 10" xfId="32058"/>
    <cellStyle name="Comma 15 2 2 2 10 2" xfId="32059"/>
    <cellStyle name="Comma 15 2 2 2 11" xfId="32060"/>
    <cellStyle name="Comma 15 2 2 2 12" xfId="32061"/>
    <cellStyle name="Comma 15 2 2 2 2" xfId="32062"/>
    <cellStyle name="Comma 15 2 2 2 2 10" xfId="32063"/>
    <cellStyle name="Comma 15 2 2 2 2 2" xfId="32064"/>
    <cellStyle name="Comma 15 2 2 2 2 2 2" xfId="32065"/>
    <cellStyle name="Comma 15 2 2 2 2 2 2 2" xfId="32066"/>
    <cellStyle name="Comma 15 2 2 2 2 2 2 2 2" xfId="32067"/>
    <cellStyle name="Comma 15 2 2 2 2 2 2 2 3" xfId="32068"/>
    <cellStyle name="Comma 15 2 2 2 2 2 2 3" xfId="32069"/>
    <cellStyle name="Comma 15 2 2 2 2 2 2 3 2" xfId="32070"/>
    <cellStyle name="Comma 15 2 2 2 2 2 2 3 3" xfId="32071"/>
    <cellStyle name="Comma 15 2 2 2 2 2 2 4" xfId="32072"/>
    <cellStyle name="Comma 15 2 2 2 2 2 2 4 2" xfId="32073"/>
    <cellStyle name="Comma 15 2 2 2 2 2 2 5" xfId="32074"/>
    <cellStyle name="Comma 15 2 2 2 2 2 2 6" xfId="32075"/>
    <cellStyle name="Comma 15 2 2 2 2 2 3" xfId="32076"/>
    <cellStyle name="Comma 15 2 2 2 2 2 3 2" xfId="32077"/>
    <cellStyle name="Comma 15 2 2 2 2 2 3 2 2" xfId="32078"/>
    <cellStyle name="Comma 15 2 2 2 2 2 3 2 3" xfId="32079"/>
    <cellStyle name="Comma 15 2 2 2 2 2 3 3" xfId="32080"/>
    <cellStyle name="Comma 15 2 2 2 2 2 3 3 2" xfId="32081"/>
    <cellStyle name="Comma 15 2 2 2 2 2 3 3 3" xfId="32082"/>
    <cellStyle name="Comma 15 2 2 2 2 2 3 4" xfId="32083"/>
    <cellStyle name="Comma 15 2 2 2 2 2 3 4 2" xfId="32084"/>
    <cellStyle name="Comma 15 2 2 2 2 2 3 5" xfId="32085"/>
    <cellStyle name="Comma 15 2 2 2 2 2 3 6" xfId="32086"/>
    <cellStyle name="Comma 15 2 2 2 2 2 4" xfId="32087"/>
    <cellStyle name="Comma 15 2 2 2 2 2 4 2" xfId="32088"/>
    <cellStyle name="Comma 15 2 2 2 2 2 4 2 2" xfId="32089"/>
    <cellStyle name="Comma 15 2 2 2 2 2 4 2 3" xfId="32090"/>
    <cellStyle name="Comma 15 2 2 2 2 2 4 3" xfId="32091"/>
    <cellStyle name="Comma 15 2 2 2 2 2 4 3 2" xfId="32092"/>
    <cellStyle name="Comma 15 2 2 2 2 2 4 4" xfId="32093"/>
    <cellStyle name="Comma 15 2 2 2 2 2 4 5" xfId="32094"/>
    <cellStyle name="Comma 15 2 2 2 2 2 5" xfId="32095"/>
    <cellStyle name="Comma 15 2 2 2 2 2 5 2" xfId="32096"/>
    <cellStyle name="Comma 15 2 2 2 2 2 5 3" xfId="32097"/>
    <cellStyle name="Comma 15 2 2 2 2 2 6" xfId="32098"/>
    <cellStyle name="Comma 15 2 2 2 2 2 6 2" xfId="32099"/>
    <cellStyle name="Comma 15 2 2 2 2 2 6 3" xfId="32100"/>
    <cellStyle name="Comma 15 2 2 2 2 2 7" xfId="32101"/>
    <cellStyle name="Comma 15 2 2 2 2 2 7 2" xfId="32102"/>
    <cellStyle name="Comma 15 2 2 2 2 2 8" xfId="32103"/>
    <cellStyle name="Comma 15 2 2 2 2 2 9" xfId="32104"/>
    <cellStyle name="Comma 15 2 2 2 2 3" xfId="32105"/>
    <cellStyle name="Comma 15 2 2 2 2 3 2" xfId="32106"/>
    <cellStyle name="Comma 15 2 2 2 2 3 2 2" xfId="32107"/>
    <cellStyle name="Comma 15 2 2 2 2 3 2 3" xfId="32108"/>
    <cellStyle name="Comma 15 2 2 2 2 3 3" xfId="32109"/>
    <cellStyle name="Comma 15 2 2 2 2 3 3 2" xfId="32110"/>
    <cellStyle name="Comma 15 2 2 2 2 3 3 3" xfId="32111"/>
    <cellStyle name="Comma 15 2 2 2 2 3 4" xfId="32112"/>
    <cellStyle name="Comma 15 2 2 2 2 3 4 2" xfId="32113"/>
    <cellStyle name="Comma 15 2 2 2 2 3 5" xfId="32114"/>
    <cellStyle name="Comma 15 2 2 2 2 3 6" xfId="32115"/>
    <cellStyle name="Comma 15 2 2 2 2 4" xfId="32116"/>
    <cellStyle name="Comma 15 2 2 2 2 4 2" xfId="32117"/>
    <cellStyle name="Comma 15 2 2 2 2 4 2 2" xfId="32118"/>
    <cellStyle name="Comma 15 2 2 2 2 4 2 3" xfId="32119"/>
    <cellStyle name="Comma 15 2 2 2 2 4 3" xfId="32120"/>
    <cellStyle name="Comma 15 2 2 2 2 4 3 2" xfId="32121"/>
    <cellStyle name="Comma 15 2 2 2 2 4 3 3" xfId="32122"/>
    <cellStyle name="Comma 15 2 2 2 2 4 4" xfId="32123"/>
    <cellStyle name="Comma 15 2 2 2 2 4 4 2" xfId="32124"/>
    <cellStyle name="Comma 15 2 2 2 2 4 5" xfId="32125"/>
    <cellStyle name="Comma 15 2 2 2 2 4 6" xfId="32126"/>
    <cellStyle name="Comma 15 2 2 2 2 5" xfId="32127"/>
    <cellStyle name="Comma 15 2 2 2 2 5 2" xfId="32128"/>
    <cellStyle name="Comma 15 2 2 2 2 5 2 2" xfId="32129"/>
    <cellStyle name="Comma 15 2 2 2 2 5 2 3" xfId="32130"/>
    <cellStyle name="Comma 15 2 2 2 2 5 3" xfId="32131"/>
    <cellStyle name="Comma 15 2 2 2 2 5 3 2" xfId="32132"/>
    <cellStyle name="Comma 15 2 2 2 2 5 4" xfId="32133"/>
    <cellStyle name="Comma 15 2 2 2 2 5 5" xfId="32134"/>
    <cellStyle name="Comma 15 2 2 2 2 6" xfId="32135"/>
    <cellStyle name="Comma 15 2 2 2 2 6 2" xfId="32136"/>
    <cellStyle name="Comma 15 2 2 2 2 6 3" xfId="32137"/>
    <cellStyle name="Comma 15 2 2 2 2 7" xfId="32138"/>
    <cellStyle name="Comma 15 2 2 2 2 7 2" xfId="32139"/>
    <cellStyle name="Comma 15 2 2 2 2 7 3" xfId="32140"/>
    <cellStyle name="Comma 15 2 2 2 2 8" xfId="32141"/>
    <cellStyle name="Comma 15 2 2 2 2 8 2" xfId="32142"/>
    <cellStyle name="Comma 15 2 2 2 2 9" xfId="32143"/>
    <cellStyle name="Comma 15 2 2 2 3" xfId="32144"/>
    <cellStyle name="Comma 15 2 2 2 3 2" xfId="32145"/>
    <cellStyle name="Comma 15 2 2 2 3 2 2" xfId="32146"/>
    <cellStyle name="Comma 15 2 2 2 3 2 2 2" xfId="32147"/>
    <cellStyle name="Comma 15 2 2 2 3 2 2 3" xfId="32148"/>
    <cellStyle name="Comma 15 2 2 2 3 2 3" xfId="32149"/>
    <cellStyle name="Comma 15 2 2 2 3 2 3 2" xfId="32150"/>
    <cellStyle name="Comma 15 2 2 2 3 2 3 3" xfId="32151"/>
    <cellStyle name="Comma 15 2 2 2 3 2 4" xfId="32152"/>
    <cellStyle name="Comma 15 2 2 2 3 2 4 2" xfId="32153"/>
    <cellStyle name="Comma 15 2 2 2 3 2 5" xfId="32154"/>
    <cellStyle name="Comma 15 2 2 2 3 2 6" xfId="32155"/>
    <cellStyle name="Comma 15 2 2 2 3 3" xfId="32156"/>
    <cellStyle name="Comma 15 2 2 2 3 3 2" xfId="32157"/>
    <cellStyle name="Comma 15 2 2 2 3 3 2 2" xfId="32158"/>
    <cellStyle name="Comma 15 2 2 2 3 3 2 3" xfId="32159"/>
    <cellStyle name="Comma 15 2 2 2 3 3 3" xfId="32160"/>
    <cellStyle name="Comma 15 2 2 2 3 3 3 2" xfId="32161"/>
    <cellStyle name="Comma 15 2 2 2 3 3 3 3" xfId="32162"/>
    <cellStyle name="Comma 15 2 2 2 3 3 4" xfId="32163"/>
    <cellStyle name="Comma 15 2 2 2 3 3 4 2" xfId="32164"/>
    <cellStyle name="Comma 15 2 2 2 3 3 5" xfId="32165"/>
    <cellStyle name="Comma 15 2 2 2 3 3 6" xfId="32166"/>
    <cellStyle name="Comma 15 2 2 2 3 4" xfId="32167"/>
    <cellStyle name="Comma 15 2 2 2 3 4 2" xfId="32168"/>
    <cellStyle name="Comma 15 2 2 2 3 4 2 2" xfId="32169"/>
    <cellStyle name="Comma 15 2 2 2 3 4 2 3" xfId="32170"/>
    <cellStyle name="Comma 15 2 2 2 3 4 3" xfId="32171"/>
    <cellStyle name="Comma 15 2 2 2 3 4 3 2" xfId="32172"/>
    <cellStyle name="Comma 15 2 2 2 3 4 4" xfId="32173"/>
    <cellStyle name="Comma 15 2 2 2 3 4 5" xfId="32174"/>
    <cellStyle name="Comma 15 2 2 2 3 5" xfId="32175"/>
    <cellStyle name="Comma 15 2 2 2 3 5 2" xfId="32176"/>
    <cellStyle name="Comma 15 2 2 2 3 5 3" xfId="32177"/>
    <cellStyle name="Comma 15 2 2 2 3 6" xfId="32178"/>
    <cellStyle name="Comma 15 2 2 2 3 6 2" xfId="32179"/>
    <cellStyle name="Comma 15 2 2 2 3 6 3" xfId="32180"/>
    <cellStyle name="Comma 15 2 2 2 3 7" xfId="32181"/>
    <cellStyle name="Comma 15 2 2 2 3 7 2" xfId="32182"/>
    <cellStyle name="Comma 15 2 2 2 3 8" xfId="32183"/>
    <cellStyle name="Comma 15 2 2 2 3 9" xfId="32184"/>
    <cellStyle name="Comma 15 2 2 2 4" xfId="32185"/>
    <cellStyle name="Comma 15 2 2 2 4 2" xfId="32186"/>
    <cellStyle name="Comma 15 2 2 2 4 2 2" xfId="32187"/>
    <cellStyle name="Comma 15 2 2 2 4 2 2 2" xfId="32188"/>
    <cellStyle name="Comma 15 2 2 2 4 2 2 3" xfId="32189"/>
    <cellStyle name="Comma 15 2 2 2 4 2 3" xfId="32190"/>
    <cellStyle name="Comma 15 2 2 2 4 2 3 2" xfId="32191"/>
    <cellStyle name="Comma 15 2 2 2 4 2 3 3" xfId="32192"/>
    <cellStyle name="Comma 15 2 2 2 4 2 4" xfId="32193"/>
    <cellStyle name="Comma 15 2 2 2 4 2 4 2" xfId="32194"/>
    <cellStyle name="Comma 15 2 2 2 4 2 5" xfId="32195"/>
    <cellStyle name="Comma 15 2 2 2 4 2 6" xfId="32196"/>
    <cellStyle name="Comma 15 2 2 2 4 3" xfId="32197"/>
    <cellStyle name="Comma 15 2 2 2 4 3 2" xfId="32198"/>
    <cellStyle name="Comma 15 2 2 2 4 3 2 2" xfId="32199"/>
    <cellStyle name="Comma 15 2 2 2 4 3 2 3" xfId="32200"/>
    <cellStyle name="Comma 15 2 2 2 4 3 3" xfId="32201"/>
    <cellStyle name="Comma 15 2 2 2 4 3 3 2" xfId="32202"/>
    <cellStyle name="Comma 15 2 2 2 4 3 3 3" xfId="32203"/>
    <cellStyle name="Comma 15 2 2 2 4 3 4" xfId="32204"/>
    <cellStyle name="Comma 15 2 2 2 4 3 4 2" xfId="32205"/>
    <cellStyle name="Comma 15 2 2 2 4 3 5" xfId="32206"/>
    <cellStyle name="Comma 15 2 2 2 4 3 6" xfId="32207"/>
    <cellStyle name="Comma 15 2 2 2 4 4" xfId="32208"/>
    <cellStyle name="Comma 15 2 2 2 4 4 2" xfId="32209"/>
    <cellStyle name="Comma 15 2 2 2 4 4 2 2" xfId="32210"/>
    <cellStyle name="Comma 15 2 2 2 4 4 2 3" xfId="32211"/>
    <cellStyle name="Comma 15 2 2 2 4 4 3" xfId="32212"/>
    <cellStyle name="Comma 15 2 2 2 4 4 3 2" xfId="32213"/>
    <cellStyle name="Comma 15 2 2 2 4 4 4" xfId="32214"/>
    <cellStyle name="Comma 15 2 2 2 4 4 5" xfId="32215"/>
    <cellStyle name="Comma 15 2 2 2 4 5" xfId="32216"/>
    <cellStyle name="Comma 15 2 2 2 4 5 2" xfId="32217"/>
    <cellStyle name="Comma 15 2 2 2 4 5 3" xfId="32218"/>
    <cellStyle name="Comma 15 2 2 2 4 6" xfId="32219"/>
    <cellStyle name="Comma 15 2 2 2 4 6 2" xfId="32220"/>
    <cellStyle name="Comma 15 2 2 2 4 6 3" xfId="32221"/>
    <cellStyle name="Comma 15 2 2 2 4 7" xfId="32222"/>
    <cellStyle name="Comma 15 2 2 2 4 7 2" xfId="32223"/>
    <cellStyle name="Comma 15 2 2 2 4 8" xfId="32224"/>
    <cellStyle name="Comma 15 2 2 2 4 9" xfId="32225"/>
    <cellStyle name="Comma 15 2 2 2 5" xfId="32226"/>
    <cellStyle name="Comma 15 2 2 2 5 2" xfId="32227"/>
    <cellStyle name="Comma 15 2 2 2 5 2 2" xfId="32228"/>
    <cellStyle name="Comma 15 2 2 2 5 2 3" xfId="32229"/>
    <cellStyle name="Comma 15 2 2 2 5 3" xfId="32230"/>
    <cellStyle name="Comma 15 2 2 2 5 3 2" xfId="32231"/>
    <cellStyle name="Comma 15 2 2 2 5 3 3" xfId="32232"/>
    <cellStyle name="Comma 15 2 2 2 5 4" xfId="32233"/>
    <cellStyle name="Comma 15 2 2 2 5 4 2" xfId="32234"/>
    <cellStyle name="Comma 15 2 2 2 5 5" xfId="32235"/>
    <cellStyle name="Comma 15 2 2 2 5 6" xfId="32236"/>
    <cellStyle name="Comma 15 2 2 2 6" xfId="32237"/>
    <cellStyle name="Comma 15 2 2 2 6 2" xfId="32238"/>
    <cellStyle name="Comma 15 2 2 2 6 2 2" xfId="32239"/>
    <cellStyle name="Comma 15 2 2 2 6 2 3" xfId="32240"/>
    <cellStyle name="Comma 15 2 2 2 6 3" xfId="32241"/>
    <cellStyle name="Comma 15 2 2 2 6 3 2" xfId="32242"/>
    <cellStyle name="Comma 15 2 2 2 6 3 3" xfId="32243"/>
    <cellStyle name="Comma 15 2 2 2 6 4" xfId="32244"/>
    <cellStyle name="Comma 15 2 2 2 6 4 2" xfId="32245"/>
    <cellStyle name="Comma 15 2 2 2 6 5" xfId="32246"/>
    <cellStyle name="Comma 15 2 2 2 6 6" xfId="32247"/>
    <cellStyle name="Comma 15 2 2 2 7" xfId="32248"/>
    <cellStyle name="Comma 15 2 2 2 7 2" xfId="32249"/>
    <cellStyle name="Comma 15 2 2 2 7 2 2" xfId="32250"/>
    <cellStyle name="Comma 15 2 2 2 7 2 3" xfId="32251"/>
    <cellStyle name="Comma 15 2 2 2 7 3" xfId="32252"/>
    <cellStyle name="Comma 15 2 2 2 7 3 2" xfId="32253"/>
    <cellStyle name="Comma 15 2 2 2 7 4" xfId="32254"/>
    <cellStyle name="Comma 15 2 2 2 7 5" xfId="32255"/>
    <cellStyle name="Comma 15 2 2 2 8" xfId="32256"/>
    <cellStyle name="Comma 15 2 2 2 8 2" xfId="32257"/>
    <cellStyle name="Comma 15 2 2 2 8 3" xfId="32258"/>
    <cellStyle name="Comma 15 2 2 2 9" xfId="32259"/>
    <cellStyle name="Comma 15 2 2 2 9 2" xfId="32260"/>
    <cellStyle name="Comma 15 2 2 2 9 3" xfId="32261"/>
    <cellStyle name="Comma 15 2 2 3" xfId="32262"/>
    <cellStyle name="Comma 15 2 2 3 10" xfId="32263"/>
    <cellStyle name="Comma 15 2 2 3 2" xfId="32264"/>
    <cellStyle name="Comma 15 2 2 3 2 2" xfId="32265"/>
    <cellStyle name="Comma 15 2 2 3 2 2 2" xfId="32266"/>
    <cellStyle name="Comma 15 2 2 3 2 2 2 2" xfId="32267"/>
    <cellStyle name="Comma 15 2 2 3 2 2 2 3" xfId="32268"/>
    <cellStyle name="Comma 15 2 2 3 2 2 3" xfId="32269"/>
    <cellStyle name="Comma 15 2 2 3 2 2 3 2" xfId="32270"/>
    <cellStyle name="Comma 15 2 2 3 2 2 3 3" xfId="32271"/>
    <cellStyle name="Comma 15 2 2 3 2 2 4" xfId="32272"/>
    <cellStyle name="Comma 15 2 2 3 2 2 4 2" xfId="32273"/>
    <cellStyle name="Comma 15 2 2 3 2 2 5" xfId="32274"/>
    <cellStyle name="Comma 15 2 2 3 2 2 6" xfId="32275"/>
    <cellStyle name="Comma 15 2 2 3 2 3" xfId="32276"/>
    <cellStyle name="Comma 15 2 2 3 2 3 2" xfId="32277"/>
    <cellStyle name="Comma 15 2 2 3 2 3 2 2" xfId="32278"/>
    <cellStyle name="Comma 15 2 2 3 2 3 2 3" xfId="32279"/>
    <cellStyle name="Comma 15 2 2 3 2 3 3" xfId="32280"/>
    <cellStyle name="Comma 15 2 2 3 2 3 3 2" xfId="32281"/>
    <cellStyle name="Comma 15 2 2 3 2 3 3 3" xfId="32282"/>
    <cellStyle name="Comma 15 2 2 3 2 3 4" xfId="32283"/>
    <cellStyle name="Comma 15 2 2 3 2 3 4 2" xfId="32284"/>
    <cellStyle name="Comma 15 2 2 3 2 3 5" xfId="32285"/>
    <cellStyle name="Comma 15 2 2 3 2 3 6" xfId="32286"/>
    <cellStyle name="Comma 15 2 2 3 2 4" xfId="32287"/>
    <cellStyle name="Comma 15 2 2 3 2 4 2" xfId="32288"/>
    <cellStyle name="Comma 15 2 2 3 2 4 2 2" xfId="32289"/>
    <cellStyle name="Comma 15 2 2 3 2 4 2 3" xfId="32290"/>
    <cellStyle name="Comma 15 2 2 3 2 4 3" xfId="32291"/>
    <cellStyle name="Comma 15 2 2 3 2 4 3 2" xfId="32292"/>
    <cellStyle name="Comma 15 2 2 3 2 4 4" xfId="32293"/>
    <cellStyle name="Comma 15 2 2 3 2 4 5" xfId="32294"/>
    <cellStyle name="Comma 15 2 2 3 2 5" xfId="32295"/>
    <cellStyle name="Comma 15 2 2 3 2 5 2" xfId="32296"/>
    <cellStyle name="Comma 15 2 2 3 2 5 3" xfId="32297"/>
    <cellStyle name="Comma 15 2 2 3 2 6" xfId="32298"/>
    <cellStyle name="Comma 15 2 2 3 2 6 2" xfId="32299"/>
    <cellStyle name="Comma 15 2 2 3 2 6 3" xfId="32300"/>
    <cellStyle name="Comma 15 2 2 3 2 7" xfId="32301"/>
    <cellStyle name="Comma 15 2 2 3 2 7 2" xfId="32302"/>
    <cellStyle name="Comma 15 2 2 3 2 8" xfId="32303"/>
    <cellStyle name="Comma 15 2 2 3 2 9" xfId="32304"/>
    <cellStyle name="Comma 15 2 2 3 3" xfId="32305"/>
    <cellStyle name="Comma 15 2 2 3 3 2" xfId="32306"/>
    <cellStyle name="Comma 15 2 2 3 3 2 2" xfId="32307"/>
    <cellStyle name="Comma 15 2 2 3 3 2 3" xfId="32308"/>
    <cellStyle name="Comma 15 2 2 3 3 3" xfId="32309"/>
    <cellStyle name="Comma 15 2 2 3 3 3 2" xfId="32310"/>
    <cellStyle name="Comma 15 2 2 3 3 3 3" xfId="32311"/>
    <cellStyle name="Comma 15 2 2 3 3 4" xfId="32312"/>
    <cellStyle name="Comma 15 2 2 3 3 4 2" xfId="32313"/>
    <cellStyle name="Comma 15 2 2 3 3 5" xfId="32314"/>
    <cellStyle name="Comma 15 2 2 3 3 6" xfId="32315"/>
    <cellStyle name="Comma 15 2 2 3 4" xfId="32316"/>
    <cellStyle name="Comma 15 2 2 3 4 2" xfId="32317"/>
    <cellStyle name="Comma 15 2 2 3 4 2 2" xfId="32318"/>
    <cellStyle name="Comma 15 2 2 3 4 2 3" xfId="32319"/>
    <cellStyle name="Comma 15 2 2 3 4 3" xfId="32320"/>
    <cellStyle name="Comma 15 2 2 3 4 3 2" xfId="32321"/>
    <cellStyle name="Comma 15 2 2 3 4 3 3" xfId="32322"/>
    <cellStyle name="Comma 15 2 2 3 4 4" xfId="32323"/>
    <cellStyle name="Comma 15 2 2 3 4 4 2" xfId="32324"/>
    <cellStyle name="Comma 15 2 2 3 4 5" xfId="32325"/>
    <cellStyle name="Comma 15 2 2 3 4 6" xfId="32326"/>
    <cellStyle name="Comma 15 2 2 3 5" xfId="32327"/>
    <cellStyle name="Comma 15 2 2 3 5 2" xfId="32328"/>
    <cellStyle name="Comma 15 2 2 3 5 2 2" xfId="32329"/>
    <cellStyle name="Comma 15 2 2 3 5 2 3" xfId="32330"/>
    <cellStyle name="Comma 15 2 2 3 5 3" xfId="32331"/>
    <cellStyle name="Comma 15 2 2 3 5 3 2" xfId="32332"/>
    <cellStyle name="Comma 15 2 2 3 5 4" xfId="32333"/>
    <cellStyle name="Comma 15 2 2 3 5 5" xfId="32334"/>
    <cellStyle name="Comma 15 2 2 3 6" xfId="32335"/>
    <cellStyle name="Comma 15 2 2 3 6 2" xfId="32336"/>
    <cellStyle name="Comma 15 2 2 3 6 3" xfId="32337"/>
    <cellStyle name="Comma 15 2 2 3 7" xfId="32338"/>
    <cellStyle name="Comma 15 2 2 3 7 2" xfId="32339"/>
    <cellStyle name="Comma 15 2 2 3 7 3" xfId="32340"/>
    <cellStyle name="Comma 15 2 2 3 8" xfId="32341"/>
    <cellStyle name="Comma 15 2 2 3 8 2" xfId="32342"/>
    <cellStyle name="Comma 15 2 2 3 9" xfId="32343"/>
    <cellStyle name="Comma 15 2 2 4" xfId="32344"/>
    <cellStyle name="Comma 15 2 2 4 2" xfId="32345"/>
    <cellStyle name="Comma 15 2 2 4 2 2" xfId="32346"/>
    <cellStyle name="Comma 15 2 2 4 2 2 2" xfId="32347"/>
    <cellStyle name="Comma 15 2 2 4 2 2 3" xfId="32348"/>
    <cellStyle name="Comma 15 2 2 4 2 3" xfId="32349"/>
    <cellStyle name="Comma 15 2 2 4 2 3 2" xfId="32350"/>
    <cellStyle name="Comma 15 2 2 4 2 3 3" xfId="32351"/>
    <cellStyle name="Comma 15 2 2 4 2 4" xfId="32352"/>
    <cellStyle name="Comma 15 2 2 4 2 4 2" xfId="32353"/>
    <cellStyle name="Comma 15 2 2 4 2 5" xfId="32354"/>
    <cellStyle name="Comma 15 2 2 4 2 6" xfId="32355"/>
    <cellStyle name="Comma 15 2 2 4 3" xfId="32356"/>
    <cellStyle name="Comma 15 2 2 4 3 2" xfId="32357"/>
    <cellStyle name="Comma 15 2 2 4 3 2 2" xfId="32358"/>
    <cellStyle name="Comma 15 2 2 4 3 2 3" xfId="32359"/>
    <cellStyle name="Comma 15 2 2 4 3 3" xfId="32360"/>
    <cellStyle name="Comma 15 2 2 4 3 3 2" xfId="32361"/>
    <cellStyle name="Comma 15 2 2 4 3 3 3" xfId="32362"/>
    <cellStyle name="Comma 15 2 2 4 3 4" xfId="32363"/>
    <cellStyle name="Comma 15 2 2 4 3 4 2" xfId="32364"/>
    <cellStyle name="Comma 15 2 2 4 3 5" xfId="32365"/>
    <cellStyle name="Comma 15 2 2 4 3 6" xfId="32366"/>
    <cellStyle name="Comma 15 2 2 4 4" xfId="32367"/>
    <cellStyle name="Comma 15 2 2 4 4 2" xfId="32368"/>
    <cellStyle name="Comma 15 2 2 4 4 2 2" xfId="32369"/>
    <cellStyle name="Comma 15 2 2 4 4 2 3" xfId="32370"/>
    <cellStyle name="Comma 15 2 2 4 4 3" xfId="32371"/>
    <cellStyle name="Comma 15 2 2 4 4 3 2" xfId="32372"/>
    <cellStyle name="Comma 15 2 2 4 4 4" xfId="32373"/>
    <cellStyle name="Comma 15 2 2 4 4 5" xfId="32374"/>
    <cellStyle name="Comma 15 2 2 4 5" xfId="32375"/>
    <cellStyle name="Comma 15 2 2 4 5 2" xfId="32376"/>
    <cellStyle name="Comma 15 2 2 4 5 3" xfId="32377"/>
    <cellStyle name="Comma 15 2 2 4 6" xfId="32378"/>
    <cellStyle name="Comma 15 2 2 4 6 2" xfId="32379"/>
    <cellStyle name="Comma 15 2 2 4 6 3" xfId="32380"/>
    <cellStyle name="Comma 15 2 2 4 7" xfId="32381"/>
    <cellStyle name="Comma 15 2 2 4 7 2" xfId="32382"/>
    <cellStyle name="Comma 15 2 2 4 8" xfId="32383"/>
    <cellStyle name="Comma 15 2 2 4 9" xfId="32384"/>
    <cellStyle name="Comma 15 2 2 5" xfId="32385"/>
    <cellStyle name="Comma 15 2 2 5 2" xfId="32386"/>
    <cellStyle name="Comma 15 2 2 5 2 2" xfId="32387"/>
    <cellStyle name="Comma 15 2 2 5 2 2 2" xfId="32388"/>
    <cellStyle name="Comma 15 2 2 5 2 2 3" xfId="32389"/>
    <cellStyle name="Comma 15 2 2 5 2 3" xfId="32390"/>
    <cellStyle name="Comma 15 2 2 5 2 3 2" xfId="32391"/>
    <cellStyle name="Comma 15 2 2 5 2 3 3" xfId="32392"/>
    <cellStyle name="Comma 15 2 2 5 2 4" xfId="32393"/>
    <cellStyle name="Comma 15 2 2 5 2 4 2" xfId="32394"/>
    <cellStyle name="Comma 15 2 2 5 2 5" xfId="32395"/>
    <cellStyle name="Comma 15 2 2 5 2 6" xfId="32396"/>
    <cellStyle name="Comma 15 2 2 5 3" xfId="32397"/>
    <cellStyle name="Comma 15 2 2 5 3 2" xfId="32398"/>
    <cellStyle name="Comma 15 2 2 5 3 2 2" xfId="32399"/>
    <cellStyle name="Comma 15 2 2 5 3 2 3" xfId="32400"/>
    <cellStyle name="Comma 15 2 2 5 3 3" xfId="32401"/>
    <cellStyle name="Comma 15 2 2 5 3 3 2" xfId="32402"/>
    <cellStyle name="Comma 15 2 2 5 3 3 3" xfId="32403"/>
    <cellStyle name="Comma 15 2 2 5 3 4" xfId="32404"/>
    <cellStyle name="Comma 15 2 2 5 3 4 2" xfId="32405"/>
    <cellStyle name="Comma 15 2 2 5 3 5" xfId="32406"/>
    <cellStyle name="Comma 15 2 2 5 3 6" xfId="32407"/>
    <cellStyle name="Comma 15 2 2 5 4" xfId="32408"/>
    <cellStyle name="Comma 15 2 2 5 4 2" xfId="32409"/>
    <cellStyle name="Comma 15 2 2 5 4 2 2" xfId="32410"/>
    <cellStyle name="Comma 15 2 2 5 4 2 3" xfId="32411"/>
    <cellStyle name="Comma 15 2 2 5 4 3" xfId="32412"/>
    <cellStyle name="Comma 15 2 2 5 4 3 2" xfId="32413"/>
    <cellStyle name="Comma 15 2 2 5 4 4" xfId="32414"/>
    <cellStyle name="Comma 15 2 2 5 4 5" xfId="32415"/>
    <cellStyle name="Comma 15 2 2 5 5" xfId="32416"/>
    <cellStyle name="Comma 15 2 2 5 5 2" xfId="32417"/>
    <cellStyle name="Comma 15 2 2 5 5 3" xfId="32418"/>
    <cellStyle name="Comma 15 2 2 5 6" xfId="32419"/>
    <cellStyle name="Comma 15 2 2 5 6 2" xfId="32420"/>
    <cellStyle name="Comma 15 2 2 5 6 3" xfId="32421"/>
    <cellStyle name="Comma 15 2 2 5 7" xfId="32422"/>
    <cellStyle name="Comma 15 2 2 5 7 2" xfId="32423"/>
    <cellStyle name="Comma 15 2 2 5 8" xfId="32424"/>
    <cellStyle name="Comma 15 2 2 5 9" xfId="32425"/>
    <cellStyle name="Comma 15 2 2 6" xfId="32426"/>
    <cellStyle name="Comma 15 2 2 6 2" xfId="32427"/>
    <cellStyle name="Comma 15 2 2 6 2 2" xfId="32428"/>
    <cellStyle name="Comma 15 2 2 6 2 3" xfId="32429"/>
    <cellStyle name="Comma 15 2 2 6 3" xfId="32430"/>
    <cellStyle name="Comma 15 2 2 6 3 2" xfId="32431"/>
    <cellStyle name="Comma 15 2 2 6 3 3" xfId="32432"/>
    <cellStyle name="Comma 15 2 2 6 4" xfId="32433"/>
    <cellStyle name="Comma 15 2 2 6 4 2" xfId="32434"/>
    <cellStyle name="Comma 15 2 2 6 5" xfId="32435"/>
    <cellStyle name="Comma 15 2 2 6 6" xfId="32436"/>
    <cellStyle name="Comma 15 2 2 7" xfId="32437"/>
    <cellStyle name="Comma 15 2 2 7 2" xfId="32438"/>
    <cellStyle name="Comma 15 2 2 7 2 2" xfId="32439"/>
    <cellStyle name="Comma 15 2 2 7 2 3" xfId="32440"/>
    <cellStyle name="Comma 15 2 2 7 3" xfId="32441"/>
    <cellStyle name="Comma 15 2 2 7 3 2" xfId="32442"/>
    <cellStyle name="Comma 15 2 2 7 3 3" xfId="32443"/>
    <cellStyle name="Comma 15 2 2 7 4" xfId="32444"/>
    <cellStyle name="Comma 15 2 2 7 4 2" xfId="32445"/>
    <cellStyle name="Comma 15 2 2 7 5" xfId="32446"/>
    <cellStyle name="Comma 15 2 2 7 6" xfId="32447"/>
    <cellStyle name="Comma 15 2 2 8" xfId="32448"/>
    <cellStyle name="Comma 15 2 2 8 2" xfId="32449"/>
    <cellStyle name="Comma 15 2 2 8 2 2" xfId="32450"/>
    <cellStyle name="Comma 15 2 2 8 2 3" xfId="32451"/>
    <cellStyle name="Comma 15 2 2 8 3" xfId="32452"/>
    <cellStyle name="Comma 15 2 2 8 3 2" xfId="32453"/>
    <cellStyle name="Comma 15 2 2 8 4" xfId="32454"/>
    <cellStyle name="Comma 15 2 2 8 5" xfId="32455"/>
    <cellStyle name="Comma 15 2 2 9" xfId="32456"/>
    <cellStyle name="Comma 15 2 2 9 2" xfId="32457"/>
    <cellStyle name="Comma 15 2 2 9 3" xfId="32458"/>
    <cellStyle name="Comma 15 2 3" xfId="32459"/>
    <cellStyle name="Comma 15 2 3 10" xfId="32460"/>
    <cellStyle name="Comma 15 2 3 10 2" xfId="32461"/>
    <cellStyle name="Comma 15 2 3 11" xfId="32462"/>
    <cellStyle name="Comma 15 2 3 12" xfId="32463"/>
    <cellStyle name="Comma 15 2 3 2" xfId="32464"/>
    <cellStyle name="Comma 15 2 3 2 10" xfId="32465"/>
    <cellStyle name="Comma 15 2 3 2 2" xfId="32466"/>
    <cellStyle name="Comma 15 2 3 2 2 2" xfId="32467"/>
    <cellStyle name="Comma 15 2 3 2 2 2 2" xfId="32468"/>
    <cellStyle name="Comma 15 2 3 2 2 2 2 2" xfId="32469"/>
    <cellStyle name="Comma 15 2 3 2 2 2 2 3" xfId="32470"/>
    <cellStyle name="Comma 15 2 3 2 2 2 3" xfId="32471"/>
    <cellStyle name="Comma 15 2 3 2 2 2 3 2" xfId="32472"/>
    <cellStyle name="Comma 15 2 3 2 2 2 3 3" xfId="32473"/>
    <cellStyle name="Comma 15 2 3 2 2 2 4" xfId="32474"/>
    <cellStyle name="Comma 15 2 3 2 2 2 4 2" xfId="32475"/>
    <cellStyle name="Comma 15 2 3 2 2 2 5" xfId="32476"/>
    <cellStyle name="Comma 15 2 3 2 2 2 6" xfId="32477"/>
    <cellStyle name="Comma 15 2 3 2 2 3" xfId="32478"/>
    <cellStyle name="Comma 15 2 3 2 2 3 2" xfId="32479"/>
    <cellStyle name="Comma 15 2 3 2 2 3 2 2" xfId="32480"/>
    <cellStyle name="Comma 15 2 3 2 2 3 2 3" xfId="32481"/>
    <cellStyle name="Comma 15 2 3 2 2 3 3" xfId="32482"/>
    <cellStyle name="Comma 15 2 3 2 2 3 3 2" xfId="32483"/>
    <cellStyle name="Comma 15 2 3 2 2 3 3 3" xfId="32484"/>
    <cellStyle name="Comma 15 2 3 2 2 3 4" xfId="32485"/>
    <cellStyle name="Comma 15 2 3 2 2 3 4 2" xfId="32486"/>
    <cellStyle name="Comma 15 2 3 2 2 3 5" xfId="32487"/>
    <cellStyle name="Comma 15 2 3 2 2 3 6" xfId="32488"/>
    <cellStyle name="Comma 15 2 3 2 2 4" xfId="32489"/>
    <cellStyle name="Comma 15 2 3 2 2 4 2" xfId="32490"/>
    <cellStyle name="Comma 15 2 3 2 2 4 2 2" xfId="32491"/>
    <cellStyle name="Comma 15 2 3 2 2 4 2 3" xfId="32492"/>
    <cellStyle name="Comma 15 2 3 2 2 4 3" xfId="32493"/>
    <cellStyle name="Comma 15 2 3 2 2 4 3 2" xfId="32494"/>
    <cellStyle name="Comma 15 2 3 2 2 4 4" xfId="32495"/>
    <cellStyle name="Comma 15 2 3 2 2 4 5" xfId="32496"/>
    <cellStyle name="Comma 15 2 3 2 2 5" xfId="32497"/>
    <cellStyle name="Comma 15 2 3 2 2 5 2" xfId="32498"/>
    <cellStyle name="Comma 15 2 3 2 2 5 3" xfId="32499"/>
    <cellStyle name="Comma 15 2 3 2 2 6" xfId="32500"/>
    <cellStyle name="Comma 15 2 3 2 2 6 2" xfId="32501"/>
    <cellStyle name="Comma 15 2 3 2 2 6 3" xfId="32502"/>
    <cellStyle name="Comma 15 2 3 2 2 7" xfId="32503"/>
    <cellStyle name="Comma 15 2 3 2 2 7 2" xfId="32504"/>
    <cellStyle name="Comma 15 2 3 2 2 8" xfId="32505"/>
    <cellStyle name="Comma 15 2 3 2 2 9" xfId="32506"/>
    <cellStyle name="Comma 15 2 3 2 3" xfId="32507"/>
    <cellStyle name="Comma 15 2 3 2 3 2" xfId="32508"/>
    <cellStyle name="Comma 15 2 3 2 3 2 2" xfId="32509"/>
    <cellStyle name="Comma 15 2 3 2 3 2 3" xfId="32510"/>
    <cellStyle name="Comma 15 2 3 2 3 3" xfId="32511"/>
    <cellStyle name="Comma 15 2 3 2 3 3 2" xfId="32512"/>
    <cellStyle name="Comma 15 2 3 2 3 3 3" xfId="32513"/>
    <cellStyle name="Comma 15 2 3 2 3 4" xfId="32514"/>
    <cellStyle name="Comma 15 2 3 2 3 4 2" xfId="32515"/>
    <cellStyle name="Comma 15 2 3 2 3 5" xfId="32516"/>
    <cellStyle name="Comma 15 2 3 2 3 6" xfId="32517"/>
    <cellStyle name="Comma 15 2 3 2 4" xfId="32518"/>
    <cellStyle name="Comma 15 2 3 2 4 2" xfId="32519"/>
    <cellStyle name="Comma 15 2 3 2 4 2 2" xfId="32520"/>
    <cellStyle name="Comma 15 2 3 2 4 2 3" xfId="32521"/>
    <cellStyle name="Comma 15 2 3 2 4 3" xfId="32522"/>
    <cellStyle name="Comma 15 2 3 2 4 3 2" xfId="32523"/>
    <cellStyle name="Comma 15 2 3 2 4 3 3" xfId="32524"/>
    <cellStyle name="Comma 15 2 3 2 4 4" xfId="32525"/>
    <cellStyle name="Comma 15 2 3 2 4 4 2" xfId="32526"/>
    <cellStyle name="Comma 15 2 3 2 4 5" xfId="32527"/>
    <cellStyle name="Comma 15 2 3 2 4 6" xfId="32528"/>
    <cellStyle name="Comma 15 2 3 2 5" xfId="32529"/>
    <cellStyle name="Comma 15 2 3 2 5 2" xfId="32530"/>
    <cellStyle name="Comma 15 2 3 2 5 2 2" xfId="32531"/>
    <cellStyle name="Comma 15 2 3 2 5 2 3" xfId="32532"/>
    <cellStyle name="Comma 15 2 3 2 5 3" xfId="32533"/>
    <cellStyle name="Comma 15 2 3 2 5 3 2" xfId="32534"/>
    <cellStyle name="Comma 15 2 3 2 5 4" xfId="32535"/>
    <cellStyle name="Comma 15 2 3 2 5 5" xfId="32536"/>
    <cellStyle name="Comma 15 2 3 2 6" xfId="32537"/>
    <cellStyle name="Comma 15 2 3 2 6 2" xfId="32538"/>
    <cellStyle name="Comma 15 2 3 2 6 3" xfId="32539"/>
    <cellStyle name="Comma 15 2 3 2 7" xfId="32540"/>
    <cellStyle name="Comma 15 2 3 2 7 2" xfId="32541"/>
    <cellStyle name="Comma 15 2 3 2 7 3" xfId="32542"/>
    <cellStyle name="Comma 15 2 3 2 8" xfId="32543"/>
    <cellStyle name="Comma 15 2 3 2 8 2" xfId="32544"/>
    <cellStyle name="Comma 15 2 3 2 9" xfId="32545"/>
    <cellStyle name="Comma 15 2 3 3" xfId="32546"/>
    <cellStyle name="Comma 15 2 3 3 2" xfId="32547"/>
    <cellStyle name="Comma 15 2 3 3 2 2" xfId="32548"/>
    <cellStyle name="Comma 15 2 3 3 2 2 2" xfId="32549"/>
    <cellStyle name="Comma 15 2 3 3 2 2 3" xfId="32550"/>
    <cellStyle name="Comma 15 2 3 3 2 3" xfId="32551"/>
    <cellStyle name="Comma 15 2 3 3 2 3 2" xfId="32552"/>
    <cellStyle name="Comma 15 2 3 3 2 3 3" xfId="32553"/>
    <cellStyle name="Comma 15 2 3 3 2 4" xfId="32554"/>
    <cellStyle name="Comma 15 2 3 3 2 4 2" xfId="32555"/>
    <cellStyle name="Comma 15 2 3 3 2 5" xfId="32556"/>
    <cellStyle name="Comma 15 2 3 3 2 6" xfId="32557"/>
    <cellStyle name="Comma 15 2 3 3 3" xfId="32558"/>
    <cellStyle name="Comma 15 2 3 3 3 2" xfId="32559"/>
    <cellStyle name="Comma 15 2 3 3 3 2 2" xfId="32560"/>
    <cellStyle name="Comma 15 2 3 3 3 2 3" xfId="32561"/>
    <cellStyle name="Comma 15 2 3 3 3 3" xfId="32562"/>
    <cellStyle name="Comma 15 2 3 3 3 3 2" xfId="32563"/>
    <cellStyle name="Comma 15 2 3 3 3 3 3" xfId="32564"/>
    <cellStyle name="Comma 15 2 3 3 3 4" xfId="32565"/>
    <cellStyle name="Comma 15 2 3 3 3 4 2" xfId="32566"/>
    <cellStyle name="Comma 15 2 3 3 3 5" xfId="32567"/>
    <cellStyle name="Comma 15 2 3 3 3 6" xfId="32568"/>
    <cellStyle name="Comma 15 2 3 3 4" xfId="32569"/>
    <cellStyle name="Comma 15 2 3 3 4 2" xfId="32570"/>
    <cellStyle name="Comma 15 2 3 3 4 2 2" xfId="32571"/>
    <cellStyle name="Comma 15 2 3 3 4 2 3" xfId="32572"/>
    <cellStyle name="Comma 15 2 3 3 4 3" xfId="32573"/>
    <cellStyle name="Comma 15 2 3 3 4 3 2" xfId="32574"/>
    <cellStyle name="Comma 15 2 3 3 4 4" xfId="32575"/>
    <cellStyle name="Comma 15 2 3 3 4 5" xfId="32576"/>
    <cellStyle name="Comma 15 2 3 3 5" xfId="32577"/>
    <cellStyle name="Comma 15 2 3 3 5 2" xfId="32578"/>
    <cellStyle name="Comma 15 2 3 3 5 3" xfId="32579"/>
    <cellStyle name="Comma 15 2 3 3 6" xfId="32580"/>
    <cellStyle name="Comma 15 2 3 3 6 2" xfId="32581"/>
    <cellStyle name="Comma 15 2 3 3 6 3" xfId="32582"/>
    <cellStyle name="Comma 15 2 3 3 7" xfId="32583"/>
    <cellStyle name="Comma 15 2 3 3 7 2" xfId="32584"/>
    <cellStyle name="Comma 15 2 3 3 8" xfId="32585"/>
    <cellStyle name="Comma 15 2 3 3 9" xfId="32586"/>
    <cellStyle name="Comma 15 2 3 4" xfId="32587"/>
    <cellStyle name="Comma 15 2 3 4 2" xfId="32588"/>
    <cellStyle name="Comma 15 2 3 4 2 2" xfId="32589"/>
    <cellStyle name="Comma 15 2 3 4 2 2 2" xfId="32590"/>
    <cellStyle name="Comma 15 2 3 4 2 2 3" xfId="32591"/>
    <cellStyle name="Comma 15 2 3 4 2 3" xfId="32592"/>
    <cellStyle name="Comma 15 2 3 4 2 3 2" xfId="32593"/>
    <cellStyle name="Comma 15 2 3 4 2 3 3" xfId="32594"/>
    <cellStyle name="Comma 15 2 3 4 2 4" xfId="32595"/>
    <cellStyle name="Comma 15 2 3 4 2 4 2" xfId="32596"/>
    <cellStyle name="Comma 15 2 3 4 2 5" xfId="32597"/>
    <cellStyle name="Comma 15 2 3 4 2 6" xfId="32598"/>
    <cellStyle name="Comma 15 2 3 4 3" xfId="32599"/>
    <cellStyle name="Comma 15 2 3 4 3 2" xfId="32600"/>
    <cellStyle name="Comma 15 2 3 4 3 2 2" xfId="32601"/>
    <cellStyle name="Comma 15 2 3 4 3 2 3" xfId="32602"/>
    <cellStyle name="Comma 15 2 3 4 3 3" xfId="32603"/>
    <cellStyle name="Comma 15 2 3 4 3 3 2" xfId="32604"/>
    <cellStyle name="Comma 15 2 3 4 3 3 3" xfId="32605"/>
    <cellStyle name="Comma 15 2 3 4 3 4" xfId="32606"/>
    <cellStyle name="Comma 15 2 3 4 3 4 2" xfId="32607"/>
    <cellStyle name="Comma 15 2 3 4 3 5" xfId="32608"/>
    <cellStyle name="Comma 15 2 3 4 3 6" xfId="32609"/>
    <cellStyle name="Comma 15 2 3 4 4" xfId="32610"/>
    <cellStyle name="Comma 15 2 3 4 4 2" xfId="32611"/>
    <cellStyle name="Comma 15 2 3 4 4 2 2" xfId="32612"/>
    <cellStyle name="Comma 15 2 3 4 4 2 3" xfId="32613"/>
    <cellStyle name="Comma 15 2 3 4 4 3" xfId="32614"/>
    <cellStyle name="Comma 15 2 3 4 4 3 2" xfId="32615"/>
    <cellStyle name="Comma 15 2 3 4 4 4" xfId="32616"/>
    <cellStyle name="Comma 15 2 3 4 4 5" xfId="32617"/>
    <cellStyle name="Comma 15 2 3 4 5" xfId="32618"/>
    <cellStyle name="Comma 15 2 3 4 5 2" xfId="32619"/>
    <cellStyle name="Comma 15 2 3 4 5 3" xfId="32620"/>
    <cellStyle name="Comma 15 2 3 4 6" xfId="32621"/>
    <cellStyle name="Comma 15 2 3 4 6 2" xfId="32622"/>
    <cellStyle name="Comma 15 2 3 4 6 3" xfId="32623"/>
    <cellStyle name="Comma 15 2 3 4 7" xfId="32624"/>
    <cellStyle name="Comma 15 2 3 4 7 2" xfId="32625"/>
    <cellStyle name="Comma 15 2 3 4 8" xfId="32626"/>
    <cellStyle name="Comma 15 2 3 4 9" xfId="32627"/>
    <cellStyle name="Comma 15 2 3 5" xfId="32628"/>
    <cellStyle name="Comma 15 2 3 5 2" xfId="32629"/>
    <cellStyle name="Comma 15 2 3 5 2 2" xfId="32630"/>
    <cellStyle name="Comma 15 2 3 5 2 3" xfId="32631"/>
    <cellStyle name="Comma 15 2 3 5 3" xfId="32632"/>
    <cellStyle name="Comma 15 2 3 5 3 2" xfId="32633"/>
    <cellStyle name="Comma 15 2 3 5 3 3" xfId="32634"/>
    <cellStyle name="Comma 15 2 3 5 4" xfId="32635"/>
    <cellStyle name="Comma 15 2 3 5 4 2" xfId="32636"/>
    <cellStyle name="Comma 15 2 3 5 5" xfId="32637"/>
    <cellStyle name="Comma 15 2 3 5 6" xfId="32638"/>
    <cellStyle name="Comma 15 2 3 6" xfId="32639"/>
    <cellStyle name="Comma 15 2 3 6 2" xfId="32640"/>
    <cellStyle name="Comma 15 2 3 6 2 2" xfId="32641"/>
    <cellStyle name="Comma 15 2 3 6 2 3" xfId="32642"/>
    <cellStyle name="Comma 15 2 3 6 3" xfId="32643"/>
    <cellStyle name="Comma 15 2 3 6 3 2" xfId="32644"/>
    <cellStyle name="Comma 15 2 3 6 3 3" xfId="32645"/>
    <cellStyle name="Comma 15 2 3 6 4" xfId="32646"/>
    <cellStyle name="Comma 15 2 3 6 4 2" xfId="32647"/>
    <cellStyle name="Comma 15 2 3 6 5" xfId="32648"/>
    <cellStyle name="Comma 15 2 3 6 6" xfId="32649"/>
    <cellStyle name="Comma 15 2 3 7" xfId="32650"/>
    <cellStyle name="Comma 15 2 3 7 2" xfId="32651"/>
    <cellStyle name="Comma 15 2 3 7 2 2" xfId="32652"/>
    <cellStyle name="Comma 15 2 3 7 2 3" xfId="32653"/>
    <cellStyle name="Comma 15 2 3 7 3" xfId="32654"/>
    <cellStyle name="Comma 15 2 3 7 3 2" xfId="32655"/>
    <cellStyle name="Comma 15 2 3 7 4" xfId="32656"/>
    <cellStyle name="Comma 15 2 3 7 5" xfId="32657"/>
    <cellStyle name="Comma 15 2 3 8" xfId="32658"/>
    <cellStyle name="Comma 15 2 3 8 2" xfId="32659"/>
    <cellStyle name="Comma 15 2 3 8 3" xfId="32660"/>
    <cellStyle name="Comma 15 2 3 9" xfId="32661"/>
    <cellStyle name="Comma 15 2 3 9 2" xfId="32662"/>
    <cellStyle name="Comma 15 2 3 9 3" xfId="32663"/>
    <cellStyle name="Comma 15 2 4" xfId="32664"/>
    <cellStyle name="Comma 15 2 4 10" xfId="32665"/>
    <cellStyle name="Comma 15 2 4 2" xfId="32666"/>
    <cellStyle name="Comma 15 2 4 2 2" xfId="32667"/>
    <cellStyle name="Comma 15 2 4 2 2 2" xfId="32668"/>
    <cellStyle name="Comma 15 2 4 2 2 2 2" xfId="32669"/>
    <cellStyle name="Comma 15 2 4 2 2 2 3" xfId="32670"/>
    <cellStyle name="Comma 15 2 4 2 2 3" xfId="32671"/>
    <cellStyle name="Comma 15 2 4 2 2 3 2" xfId="32672"/>
    <cellStyle name="Comma 15 2 4 2 2 3 3" xfId="32673"/>
    <cellStyle name="Comma 15 2 4 2 2 4" xfId="32674"/>
    <cellStyle name="Comma 15 2 4 2 2 4 2" xfId="32675"/>
    <cellStyle name="Comma 15 2 4 2 2 5" xfId="32676"/>
    <cellStyle name="Comma 15 2 4 2 2 6" xfId="32677"/>
    <cellStyle name="Comma 15 2 4 2 3" xfId="32678"/>
    <cellStyle name="Comma 15 2 4 2 3 2" xfId="32679"/>
    <cellStyle name="Comma 15 2 4 2 3 2 2" xfId="32680"/>
    <cellStyle name="Comma 15 2 4 2 3 2 3" xfId="32681"/>
    <cellStyle name="Comma 15 2 4 2 3 3" xfId="32682"/>
    <cellStyle name="Comma 15 2 4 2 3 3 2" xfId="32683"/>
    <cellStyle name="Comma 15 2 4 2 3 3 3" xfId="32684"/>
    <cellStyle name="Comma 15 2 4 2 3 4" xfId="32685"/>
    <cellStyle name="Comma 15 2 4 2 3 4 2" xfId="32686"/>
    <cellStyle name="Comma 15 2 4 2 3 5" xfId="32687"/>
    <cellStyle name="Comma 15 2 4 2 3 6" xfId="32688"/>
    <cellStyle name="Comma 15 2 4 2 4" xfId="32689"/>
    <cellStyle name="Comma 15 2 4 2 4 2" xfId="32690"/>
    <cellStyle name="Comma 15 2 4 2 4 2 2" xfId="32691"/>
    <cellStyle name="Comma 15 2 4 2 4 2 3" xfId="32692"/>
    <cellStyle name="Comma 15 2 4 2 4 3" xfId="32693"/>
    <cellStyle name="Comma 15 2 4 2 4 3 2" xfId="32694"/>
    <cellStyle name="Comma 15 2 4 2 4 4" xfId="32695"/>
    <cellStyle name="Comma 15 2 4 2 4 5" xfId="32696"/>
    <cellStyle name="Comma 15 2 4 2 5" xfId="32697"/>
    <cellStyle name="Comma 15 2 4 2 5 2" xfId="32698"/>
    <cellStyle name="Comma 15 2 4 2 5 3" xfId="32699"/>
    <cellStyle name="Comma 15 2 4 2 6" xfId="32700"/>
    <cellStyle name="Comma 15 2 4 2 6 2" xfId="32701"/>
    <cellStyle name="Comma 15 2 4 2 6 3" xfId="32702"/>
    <cellStyle name="Comma 15 2 4 2 7" xfId="32703"/>
    <cellStyle name="Comma 15 2 4 2 7 2" xfId="32704"/>
    <cellStyle name="Comma 15 2 4 2 8" xfId="32705"/>
    <cellStyle name="Comma 15 2 4 2 9" xfId="32706"/>
    <cellStyle name="Comma 15 2 4 3" xfId="32707"/>
    <cellStyle name="Comma 15 2 4 3 2" xfId="32708"/>
    <cellStyle name="Comma 15 2 4 3 2 2" xfId="32709"/>
    <cellStyle name="Comma 15 2 4 3 2 3" xfId="32710"/>
    <cellStyle name="Comma 15 2 4 3 3" xfId="32711"/>
    <cellStyle name="Comma 15 2 4 3 3 2" xfId="32712"/>
    <cellStyle name="Comma 15 2 4 3 3 3" xfId="32713"/>
    <cellStyle name="Comma 15 2 4 3 4" xfId="32714"/>
    <cellStyle name="Comma 15 2 4 3 4 2" xfId="32715"/>
    <cellStyle name="Comma 15 2 4 3 5" xfId="32716"/>
    <cellStyle name="Comma 15 2 4 3 6" xfId="32717"/>
    <cellStyle name="Comma 15 2 4 4" xfId="32718"/>
    <cellStyle name="Comma 15 2 4 4 2" xfId="32719"/>
    <cellStyle name="Comma 15 2 4 4 2 2" xfId="32720"/>
    <cellStyle name="Comma 15 2 4 4 2 3" xfId="32721"/>
    <cellStyle name="Comma 15 2 4 4 3" xfId="32722"/>
    <cellStyle name="Comma 15 2 4 4 3 2" xfId="32723"/>
    <cellStyle name="Comma 15 2 4 4 3 3" xfId="32724"/>
    <cellStyle name="Comma 15 2 4 4 4" xfId="32725"/>
    <cellStyle name="Comma 15 2 4 4 4 2" xfId="32726"/>
    <cellStyle name="Comma 15 2 4 4 5" xfId="32727"/>
    <cellStyle name="Comma 15 2 4 4 6" xfId="32728"/>
    <cellStyle name="Comma 15 2 4 5" xfId="32729"/>
    <cellStyle name="Comma 15 2 4 5 2" xfId="32730"/>
    <cellStyle name="Comma 15 2 4 5 2 2" xfId="32731"/>
    <cellStyle name="Comma 15 2 4 5 2 3" xfId="32732"/>
    <cellStyle name="Comma 15 2 4 5 3" xfId="32733"/>
    <cellStyle name="Comma 15 2 4 5 3 2" xfId="32734"/>
    <cellStyle name="Comma 15 2 4 5 4" xfId="32735"/>
    <cellStyle name="Comma 15 2 4 5 5" xfId="32736"/>
    <cellStyle name="Comma 15 2 4 6" xfId="32737"/>
    <cellStyle name="Comma 15 2 4 6 2" xfId="32738"/>
    <cellStyle name="Comma 15 2 4 6 3" xfId="32739"/>
    <cellStyle name="Comma 15 2 4 7" xfId="32740"/>
    <cellStyle name="Comma 15 2 4 7 2" xfId="32741"/>
    <cellStyle name="Comma 15 2 4 7 3" xfId="32742"/>
    <cellStyle name="Comma 15 2 4 8" xfId="32743"/>
    <cellStyle name="Comma 15 2 4 8 2" xfId="32744"/>
    <cellStyle name="Comma 15 2 4 9" xfId="32745"/>
    <cellStyle name="Comma 15 2 5" xfId="32746"/>
    <cellStyle name="Comma 15 2 5 2" xfId="32747"/>
    <cellStyle name="Comma 15 2 5 2 2" xfId="32748"/>
    <cellStyle name="Comma 15 2 5 2 2 2" xfId="32749"/>
    <cellStyle name="Comma 15 2 5 2 2 3" xfId="32750"/>
    <cellStyle name="Comma 15 2 5 2 3" xfId="32751"/>
    <cellStyle name="Comma 15 2 5 2 3 2" xfId="32752"/>
    <cellStyle name="Comma 15 2 5 2 3 3" xfId="32753"/>
    <cellStyle name="Comma 15 2 5 2 4" xfId="32754"/>
    <cellStyle name="Comma 15 2 5 2 4 2" xfId="32755"/>
    <cellStyle name="Comma 15 2 5 2 5" xfId="32756"/>
    <cellStyle name="Comma 15 2 5 2 6" xfId="32757"/>
    <cellStyle name="Comma 15 2 5 3" xfId="32758"/>
    <cellStyle name="Comma 15 2 5 3 2" xfId="32759"/>
    <cellStyle name="Comma 15 2 5 3 2 2" xfId="32760"/>
    <cellStyle name="Comma 15 2 5 3 2 3" xfId="32761"/>
    <cellStyle name="Comma 15 2 5 3 3" xfId="32762"/>
    <cellStyle name="Comma 15 2 5 3 3 2" xfId="32763"/>
    <cellStyle name="Comma 15 2 5 3 3 3" xfId="32764"/>
    <cellStyle name="Comma 15 2 5 3 4" xfId="32765"/>
    <cellStyle name="Comma 15 2 5 3 4 2" xfId="32766"/>
    <cellStyle name="Comma 15 2 5 3 5" xfId="32767"/>
    <cellStyle name="Comma 15 2 5 3 6" xfId="32768"/>
    <cellStyle name="Comma 15 2 5 4" xfId="32769"/>
    <cellStyle name="Comma 15 2 5 4 2" xfId="32770"/>
    <cellStyle name="Comma 15 2 5 4 2 2" xfId="32771"/>
    <cellStyle name="Comma 15 2 5 4 2 3" xfId="32772"/>
    <cellStyle name="Comma 15 2 5 4 3" xfId="32773"/>
    <cellStyle name="Comma 15 2 5 4 3 2" xfId="32774"/>
    <cellStyle name="Comma 15 2 5 4 4" xfId="32775"/>
    <cellStyle name="Comma 15 2 5 4 5" xfId="32776"/>
    <cellStyle name="Comma 15 2 5 5" xfId="32777"/>
    <cellStyle name="Comma 15 2 5 5 2" xfId="32778"/>
    <cellStyle name="Comma 15 2 5 5 3" xfId="32779"/>
    <cellStyle name="Comma 15 2 5 6" xfId="32780"/>
    <cellStyle name="Comma 15 2 5 6 2" xfId="32781"/>
    <cellStyle name="Comma 15 2 5 6 3" xfId="32782"/>
    <cellStyle name="Comma 15 2 5 7" xfId="32783"/>
    <cellStyle name="Comma 15 2 5 7 2" xfId="32784"/>
    <cellStyle name="Comma 15 2 5 8" xfId="32785"/>
    <cellStyle name="Comma 15 2 5 9" xfId="32786"/>
    <cellStyle name="Comma 15 2 6" xfId="32787"/>
    <cellStyle name="Comma 15 2 6 2" xfId="32788"/>
    <cellStyle name="Comma 15 2 6 2 2" xfId="32789"/>
    <cellStyle name="Comma 15 2 6 2 2 2" xfId="32790"/>
    <cellStyle name="Comma 15 2 6 2 2 3" xfId="32791"/>
    <cellStyle name="Comma 15 2 6 2 3" xfId="32792"/>
    <cellStyle name="Comma 15 2 6 2 3 2" xfId="32793"/>
    <cellStyle name="Comma 15 2 6 2 3 3" xfId="32794"/>
    <cellStyle name="Comma 15 2 6 2 4" xfId="32795"/>
    <cellStyle name="Comma 15 2 6 2 4 2" xfId="32796"/>
    <cellStyle name="Comma 15 2 6 2 5" xfId="32797"/>
    <cellStyle name="Comma 15 2 6 2 6" xfId="32798"/>
    <cellStyle name="Comma 15 2 6 3" xfId="32799"/>
    <cellStyle name="Comma 15 2 6 3 2" xfId="32800"/>
    <cellStyle name="Comma 15 2 6 3 2 2" xfId="32801"/>
    <cellStyle name="Comma 15 2 6 3 2 3" xfId="32802"/>
    <cellStyle name="Comma 15 2 6 3 3" xfId="32803"/>
    <cellStyle name="Comma 15 2 6 3 3 2" xfId="32804"/>
    <cellStyle name="Comma 15 2 6 3 3 3" xfId="32805"/>
    <cellStyle name="Comma 15 2 6 3 4" xfId="32806"/>
    <cellStyle name="Comma 15 2 6 3 4 2" xfId="32807"/>
    <cellStyle name="Comma 15 2 6 3 5" xfId="32808"/>
    <cellStyle name="Comma 15 2 6 3 6" xfId="32809"/>
    <cellStyle name="Comma 15 2 6 4" xfId="32810"/>
    <cellStyle name="Comma 15 2 6 4 2" xfId="32811"/>
    <cellStyle name="Comma 15 2 6 4 2 2" xfId="32812"/>
    <cellStyle name="Comma 15 2 6 4 2 3" xfId="32813"/>
    <cellStyle name="Comma 15 2 6 4 3" xfId="32814"/>
    <cellStyle name="Comma 15 2 6 4 3 2" xfId="32815"/>
    <cellStyle name="Comma 15 2 6 4 4" xfId="32816"/>
    <cellStyle name="Comma 15 2 6 4 5" xfId="32817"/>
    <cellStyle name="Comma 15 2 6 5" xfId="32818"/>
    <cellStyle name="Comma 15 2 6 5 2" xfId="32819"/>
    <cellStyle name="Comma 15 2 6 5 3" xfId="32820"/>
    <cellStyle name="Comma 15 2 6 6" xfId="32821"/>
    <cellStyle name="Comma 15 2 6 6 2" xfId="32822"/>
    <cellStyle name="Comma 15 2 6 6 3" xfId="32823"/>
    <cellStyle name="Comma 15 2 6 7" xfId="32824"/>
    <cellStyle name="Comma 15 2 6 7 2" xfId="32825"/>
    <cellStyle name="Comma 15 2 6 8" xfId="32826"/>
    <cellStyle name="Comma 15 2 6 9" xfId="32827"/>
    <cellStyle name="Comma 15 2 7" xfId="32828"/>
    <cellStyle name="Comma 15 2 7 2" xfId="32829"/>
    <cellStyle name="Comma 15 2 7 2 2" xfId="32830"/>
    <cellStyle name="Comma 15 2 7 2 3" xfId="32831"/>
    <cellStyle name="Comma 15 2 7 3" xfId="32832"/>
    <cellStyle name="Comma 15 2 7 3 2" xfId="32833"/>
    <cellStyle name="Comma 15 2 7 3 3" xfId="32834"/>
    <cellStyle name="Comma 15 2 7 4" xfId="32835"/>
    <cellStyle name="Comma 15 2 7 4 2" xfId="32836"/>
    <cellStyle name="Comma 15 2 7 5" xfId="32837"/>
    <cellStyle name="Comma 15 2 7 6" xfId="32838"/>
    <cellStyle name="Comma 15 2 8" xfId="32839"/>
    <cellStyle name="Comma 15 2 8 2" xfId="32840"/>
    <cellStyle name="Comma 15 2 8 2 2" xfId="32841"/>
    <cellStyle name="Comma 15 2 8 2 3" xfId="32842"/>
    <cellStyle name="Comma 15 2 8 3" xfId="32843"/>
    <cellStyle name="Comma 15 2 8 3 2" xfId="32844"/>
    <cellStyle name="Comma 15 2 8 3 3" xfId="32845"/>
    <cellStyle name="Comma 15 2 8 4" xfId="32846"/>
    <cellStyle name="Comma 15 2 8 4 2" xfId="32847"/>
    <cellStyle name="Comma 15 2 8 5" xfId="32848"/>
    <cellStyle name="Comma 15 2 8 6" xfId="32849"/>
    <cellStyle name="Comma 15 2 9" xfId="32850"/>
    <cellStyle name="Comma 15 2 9 2" xfId="32851"/>
    <cellStyle name="Comma 15 2 9 2 2" xfId="32852"/>
    <cellStyle name="Comma 15 2 9 2 3" xfId="32853"/>
    <cellStyle name="Comma 15 2 9 3" xfId="32854"/>
    <cellStyle name="Comma 15 2 9 3 2" xfId="32855"/>
    <cellStyle name="Comma 15 2 9 4" xfId="32856"/>
    <cellStyle name="Comma 15 2 9 5" xfId="32857"/>
    <cellStyle name="Comma 15 3" xfId="32858"/>
    <cellStyle name="Comma 15 3 10" xfId="32859"/>
    <cellStyle name="Comma 15 3 10 2" xfId="32860"/>
    <cellStyle name="Comma 15 3 10 3" xfId="32861"/>
    <cellStyle name="Comma 15 3 11" xfId="32862"/>
    <cellStyle name="Comma 15 3 11 2" xfId="32863"/>
    <cellStyle name="Comma 15 3 12" xfId="32864"/>
    <cellStyle name="Comma 15 3 13" xfId="32865"/>
    <cellStyle name="Comma 15 3 2" xfId="32866"/>
    <cellStyle name="Comma 15 3 2 10" xfId="32867"/>
    <cellStyle name="Comma 15 3 2 10 2" xfId="32868"/>
    <cellStyle name="Comma 15 3 2 11" xfId="32869"/>
    <cellStyle name="Comma 15 3 2 12" xfId="32870"/>
    <cellStyle name="Comma 15 3 2 2" xfId="32871"/>
    <cellStyle name="Comma 15 3 2 2 10" xfId="32872"/>
    <cellStyle name="Comma 15 3 2 2 2" xfId="32873"/>
    <cellStyle name="Comma 15 3 2 2 2 2" xfId="32874"/>
    <cellStyle name="Comma 15 3 2 2 2 2 2" xfId="32875"/>
    <cellStyle name="Comma 15 3 2 2 2 2 2 2" xfId="32876"/>
    <cellStyle name="Comma 15 3 2 2 2 2 2 3" xfId="32877"/>
    <cellStyle name="Comma 15 3 2 2 2 2 3" xfId="32878"/>
    <cellStyle name="Comma 15 3 2 2 2 2 3 2" xfId="32879"/>
    <cellStyle name="Comma 15 3 2 2 2 2 3 3" xfId="32880"/>
    <cellStyle name="Comma 15 3 2 2 2 2 4" xfId="32881"/>
    <cellStyle name="Comma 15 3 2 2 2 2 4 2" xfId="32882"/>
    <cellStyle name="Comma 15 3 2 2 2 2 5" xfId="32883"/>
    <cellStyle name="Comma 15 3 2 2 2 2 6" xfId="32884"/>
    <cellStyle name="Comma 15 3 2 2 2 3" xfId="32885"/>
    <cellStyle name="Comma 15 3 2 2 2 3 2" xfId="32886"/>
    <cellStyle name="Comma 15 3 2 2 2 3 2 2" xfId="32887"/>
    <cellStyle name="Comma 15 3 2 2 2 3 2 3" xfId="32888"/>
    <cellStyle name="Comma 15 3 2 2 2 3 3" xfId="32889"/>
    <cellStyle name="Comma 15 3 2 2 2 3 3 2" xfId="32890"/>
    <cellStyle name="Comma 15 3 2 2 2 3 3 3" xfId="32891"/>
    <cellStyle name="Comma 15 3 2 2 2 3 4" xfId="32892"/>
    <cellStyle name="Comma 15 3 2 2 2 3 4 2" xfId="32893"/>
    <cellStyle name="Comma 15 3 2 2 2 3 5" xfId="32894"/>
    <cellStyle name="Comma 15 3 2 2 2 3 6" xfId="32895"/>
    <cellStyle name="Comma 15 3 2 2 2 4" xfId="32896"/>
    <cellStyle name="Comma 15 3 2 2 2 4 2" xfId="32897"/>
    <cellStyle name="Comma 15 3 2 2 2 4 2 2" xfId="32898"/>
    <cellStyle name="Comma 15 3 2 2 2 4 2 3" xfId="32899"/>
    <cellStyle name="Comma 15 3 2 2 2 4 3" xfId="32900"/>
    <cellStyle name="Comma 15 3 2 2 2 4 3 2" xfId="32901"/>
    <cellStyle name="Comma 15 3 2 2 2 4 4" xfId="32902"/>
    <cellStyle name="Comma 15 3 2 2 2 4 5" xfId="32903"/>
    <cellStyle name="Comma 15 3 2 2 2 5" xfId="32904"/>
    <cellStyle name="Comma 15 3 2 2 2 5 2" xfId="32905"/>
    <cellStyle name="Comma 15 3 2 2 2 5 3" xfId="32906"/>
    <cellStyle name="Comma 15 3 2 2 2 6" xfId="32907"/>
    <cellStyle name="Comma 15 3 2 2 2 6 2" xfId="32908"/>
    <cellStyle name="Comma 15 3 2 2 2 6 3" xfId="32909"/>
    <cellStyle name="Comma 15 3 2 2 2 7" xfId="32910"/>
    <cellStyle name="Comma 15 3 2 2 2 7 2" xfId="32911"/>
    <cellStyle name="Comma 15 3 2 2 2 8" xfId="32912"/>
    <cellStyle name="Comma 15 3 2 2 2 9" xfId="32913"/>
    <cellStyle name="Comma 15 3 2 2 3" xfId="32914"/>
    <cellStyle name="Comma 15 3 2 2 3 2" xfId="32915"/>
    <cellStyle name="Comma 15 3 2 2 3 2 2" xfId="32916"/>
    <cellStyle name="Comma 15 3 2 2 3 2 3" xfId="32917"/>
    <cellStyle name="Comma 15 3 2 2 3 3" xfId="32918"/>
    <cellStyle name="Comma 15 3 2 2 3 3 2" xfId="32919"/>
    <cellStyle name="Comma 15 3 2 2 3 3 3" xfId="32920"/>
    <cellStyle name="Comma 15 3 2 2 3 4" xfId="32921"/>
    <cellStyle name="Comma 15 3 2 2 3 4 2" xfId="32922"/>
    <cellStyle name="Comma 15 3 2 2 3 5" xfId="32923"/>
    <cellStyle name="Comma 15 3 2 2 3 6" xfId="32924"/>
    <cellStyle name="Comma 15 3 2 2 4" xfId="32925"/>
    <cellStyle name="Comma 15 3 2 2 4 2" xfId="32926"/>
    <cellStyle name="Comma 15 3 2 2 4 2 2" xfId="32927"/>
    <cellStyle name="Comma 15 3 2 2 4 2 3" xfId="32928"/>
    <cellStyle name="Comma 15 3 2 2 4 3" xfId="32929"/>
    <cellStyle name="Comma 15 3 2 2 4 3 2" xfId="32930"/>
    <cellStyle name="Comma 15 3 2 2 4 3 3" xfId="32931"/>
    <cellStyle name="Comma 15 3 2 2 4 4" xfId="32932"/>
    <cellStyle name="Comma 15 3 2 2 4 4 2" xfId="32933"/>
    <cellStyle name="Comma 15 3 2 2 4 5" xfId="32934"/>
    <cellStyle name="Comma 15 3 2 2 4 6" xfId="32935"/>
    <cellStyle name="Comma 15 3 2 2 5" xfId="32936"/>
    <cellStyle name="Comma 15 3 2 2 5 2" xfId="32937"/>
    <cellStyle name="Comma 15 3 2 2 5 2 2" xfId="32938"/>
    <cellStyle name="Comma 15 3 2 2 5 2 3" xfId="32939"/>
    <cellStyle name="Comma 15 3 2 2 5 3" xfId="32940"/>
    <cellStyle name="Comma 15 3 2 2 5 3 2" xfId="32941"/>
    <cellStyle name="Comma 15 3 2 2 5 4" xfId="32942"/>
    <cellStyle name="Comma 15 3 2 2 5 5" xfId="32943"/>
    <cellStyle name="Comma 15 3 2 2 6" xfId="32944"/>
    <cellStyle name="Comma 15 3 2 2 6 2" xfId="32945"/>
    <cellStyle name="Comma 15 3 2 2 6 3" xfId="32946"/>
    <cellStyle name="Comma 15 3 2 2 7" xfId="32947"/>
    <cellStyle name="Comma 15 3 2 2 7 2" xfId="32948"/>
    <cellStyle name="Comma 15 3 2 2 7 3" xfId="32949"/>
    <cellStyle name="Comma 15 3 2 2 8" xfId="32950"/>
    <cellStyle name="Comma 15 3 2 2 8 2" xfId="32951"/>
    <cellStyle name="Comma 15 3 2 2 9" xfId="32952"/>
    <cellStyle name="Comma 15 3 2 3" xfId="32953"/>
    <cellStyle name="Comma 15 3 2 3 2" xfId="32954"/>
    <cellStyle name="Comma 15 3 2 3 2 2" xfId="32955"/>
    <cellStyle name="Comma 15 3 2 3 2 2 2" xfId="32956"/>
    <cellStyle name="Comma 15 3 2 3 2 2 3" xfId="32957"/>
    <cellStyle name="Comma 15 3 2 3 2 3" xfId="32958"/>
    <cellStyle name="Comma 15 3 2 3 2 3 2" xfId="32959"/>
    <cellStyle name="Comma 15 3 2 3 2 3 3" xfId="32960"/>
    <cellStyle name="Comma 15 3 2 3 2 4" xfId="32961"/>
    <cellStyle name="Comma 15 3 2 3 2 4 2" xfId="32962"/>
    <cellStyle name="Comma 15 3 2 3 2 5" xfId="32963"/>
    <cellStyle name="Comma 15 3 2 3 2 6" xfId="32964"/>
    <cellStyle name="Comma 15 3 2 3 3" xfId="32965"/>
    <cellStyle name="Comma 15 3 2 3 3 2" xfId="32966"/>
    <cellStyle name="Comma 15 3 2 3 3 2 2" xfId="32967"/>
    <cellStyle name="Comma 15 3 2 3 3 2 3" xfId="32968"/>
    <cellStyle name="Comma 15 3 2 3 3 3" xfId="32969"/>
    <cellStyle name="Comma 15 3 2 3 3 3 2" xfId="32970"/>
    <cellStyle name="Comma 15 3 2 3 3 3 3" xfId="32971"/>
    <cellStyle name="Comma 15 3 2 3 3 4" xfId="32972"/>
    <cellStyle name="Comma 15 3 2 3 3 4 2" xfId="32973"/>
    <cellStyle name="Comma 15 3 2 3 3 5" xfId="32974"/>
    <cellStyle name="Comma 15 3 2 3 3 6" xfId="32975"/>
    <cellStyle name="Comma 15 3 2 3 4" xfId="32976"/>
    <cellStyle name="Comma 15 3 2 3 4 2" xfId="32977"/>
    <cellStyle name="Comma 15 3 2 3 4 2 2" xfId="32978"/>
    <cellStyle name="Comma 15 3 2 3 4 2 3" xfId="32979"/>
    <cellStyle name="Comma 15 3 2 3 4 3" xfId="32980"/>
    <cellStyle name="Comma 15 3 2 3 4 3 2" xfId="32981"/>
    <cellStyle name="Comma 15 3 2 3 4 4" xfId="32982"/>
    <cellStyle name="Comma 15 3 2 3 4 5" xfId="32983"/>
    <cellStyle name="Comma 15 3 2 3 5" xfId="32984"/>
    <cellStyle name="Comma 15 3 2 3 5 2" xfId="32985"/>
    <cellStyle name="Comma 15 3 2 3 5 3" xfId="32986"/>
    <cellStyle name="Comma 15 3 2 3 6" xfId="32987"/>
    <cellStyle name="Comma 15 3 2 3 6 2" xfId="32988"/>
    <cellStyle name="Comma 15 3 2 3 6 3" xfId="32989"/>
    <cellStyle name="Comma 15 3 2 3 7" xfId="32990"/>
    <cellStyle name="Comma 15 3 2 3 7 2" xfId="32991"/>
    <cellStyle name="Comma 15 3 2 3 8" xfId="32992"/>
    <cellStyle name="Comma 15 3 2 3 9" xfId="32993"/>
    <cellStyle name="Comma 15 3 2 4" xfId="32994"/>
    <cellStyle name="Comma 15 3 2 4 2" xfId="32995"/>
    <cellStyle name="Comma 15 3 2 4 2 2" xfId="32996"/>
    <cellStyle name="Comma 15 3 2 4 2 2 2" xfId="32997"/>
    <cellStyle name="Comma 15 3 2 4 2 2 3" xfId="32998"/>
    <cellStyle name="Comma 15 3 2 4 2 3" xfId="32999"/>
    <cellStyle name="Comma 15 3 2 4 2 3 2" xfId="33000"/>
    <cellStyle name="Comma 15 3 2 4 2 3 3" xfId="33001"/>
    <cellStyle name="Comma 15 3 2 4 2 4" xfId="33002"/>
    <cellStyle name="Comma 15 3 2 4 2 4 2" xfId="33003"/>
    <cellStyle name="Comma 15 3 2 4 2 5" xfId="33004"/>
    <cellStyle name="Comma 15 3 2 4 2 6" xfId="33005"/>
    <cellStyle name="Comma 15 3 2 4 3" xfId="33006"/>
    <cellStyle name="Comma 15 3 2 4 3 2" xfId="33007"/>
    <cellStyle name="Comma 15 3 2 4 3 2 2" xfId="33008"/>
    <cellStyle name="Comma 15 3 2 4 3 2 3" xfId="33009"/>
    <cellStyle name="Comma 15 3 2 4 3 3" xfId="33010"/>
    <cellStyle name="Comma 15 3 2 4 3 3 2" xfId="33011"/>
    <cellStyle name="Comma 15 3 2 4 3 3 3" xfId="33012"/>
    <cellStyle name="Comma 15 3 2 4 3 4" xfId="33013"/>
    <cellStyle name="Comma 15 3 2 4 3 4 2" xfId="33014"/>
    <cellStyle name="Comma 15 3 2 4 3 5" xfId="33015"/>
    <cellStyle name="Comma 15 3 2 4 3 6" xfId="33016"/>
    <cellStyle name="Comma 15 3 2 4 4" xfId="33017"/>
    <cellStyle name="Comma 15 3 2 4 4 2" xfId="33018"/>
    <cellStyle name="Comma 15 3 2 4 4 2 2" xfId="33019"/>
    <cellStyle name="Comma 15 3 2 4 4 2 3" xfId="33020"/>
    <cellStyle name="Comma 15 3 2 4 4 3" xfId="33021"/>
    <cellStyle name="Comma 15 3 2 4 4 3 2" xfId="33022"/>
    <cellStyle name="Comma 15 3 2 4 4 4" xfId="33023"/>
    <cellStyle name="Comma 15 3 2 4 4 5" xfId="33024"/>
    <cellStyle name="Comma 15 3 2 4 5" xfId="33025"/>
    <cellStyle name="Comma 15 3 2 4 5 2" xfId="33026"/>
    <cellStyle name="Comma 15 3 2 4 5 3" xfId="33027"/>
    <cellStyle name="Comma 15 3 2 4 6" xfId="33028"/>
    <cellStyle name="Comma 15 3 2 4 6 2" xfId="33029"/>
    <cellStyle name="Comma 15 3 2 4 6 3" xfId="33030"/>
    <cellStyle name="Comma 15 3 2 4 7" xfId="33031"/>
    <cellStyle name="Comma 15 3 2 4 7 2" xfId="33032"/>
    <cellStyle name="Comma 15 3 2 4 8" xfId="33033"/>
    <cellStyle name="Comma 15 3 2 4 9" xfId="33034"/>
    <cellStyle name="Comma 15 3 2 5" xfId="33035"/>
    <cellStyle name="Comma 15 3 2 5 2" xfId="33036"/>
    <cellStyle name="Comma 15 3 2 5 2 2" xfId="33037"/>
    <cellStyle name="Comma 15 3 2 5 2 3" xfId="33038"/>
    <cellStyle name="Comma 15 3 2 5 3" xfId="33039"/>
    <cellStyle name="Comma 15 3 2 5 3 2" xfId="33040"/>
    <cellStyle name="Comma 15 3 2 5 3 3" xfId="33041"/>
    <cellStyle name="Comma 15 3 2 5 4" xfId="33042"/>
    <cellStyle name="Comma 15 3 2 5 4 2" xfId="33043"/>
    <cellStyle name="Comma 15 3 2 5 5" xfId="33044"/>
    <cellStyle name="Comma 15 3 2 5 6" xfId="33045"/>
    <cellStyle name="Comma 15 3 2 6" xfId="33046"/>
    <cellStyle name="Comma 15 3 2 6 2" xfId="33047"/>
    <cellStyle name="Comma 15 3 2 6 2 2" xfId="33048"/>
    <cellStyle name="Comma 15 3 2 6 2 3" xfId="33049"/>
    <cellStyle name="Comma 15 3 2 6 3" xfId="33050"/>
    <cellStyle name="Comma 15 3 2 6 3 2" xfId="33051"/>
    <cellStyle name="Comma 15 3 2 6 3 3" xfId="33052"/>
    <cellStyle name="Comma 15 3 2 6 4" xfId="33053"/>
    <cellStyle name="Comma 15 3 2 6 4 2" xfId="33054"/>
    <cellStyle name="Comma 15 3 2 6 5" xfId="33055"/>
    <cellStyle name="Comma 15 3 2 6 6" xfId="33056"/>
    <cellStyle name="Comma 15 3 2 7" xfId="33057"/>
    <cellStyle name="Comma 15 3 2 7 2" xfId="33058"/>
    <cellStyle name="Comma 15 3 2 7 2 2" xfId="33059"/>
    <cellStyle name="Comma 15 3 2 7 2 3" xfId="33060"/>
    <cellStyle name="Comma 15 3 2 7 3" xfId="33061"/>
    <cellStyle name="Comma 15 3 2 7 3 2" xfId="33062"/>
    <cellStyle name="Comma 15 3 2 7 4" xfId="33063"/>
    <cellStyle name="Comma 15 3 2 7 5" xfId="33064"/>
    <cellStyle name="Comma 15 3 2 8" xfId="33065"/>
    <cellStyle name="Comma 15 3 2 8 2" xfId="33066"/>
    <cellStyle name="Comma 15 3 2 8 3" xfId="33067"/>
    <cellStyle name="Comma 15 3 2 9" xfId="33068"/>
    <cellStyle name="Comma 15 3 2 9 2" xfId="33069"/>
    <cellStyle name="Comma 15 3 2 9 3" xfId="33070"/>
    <cellStyle name="Comma 15 3 3" xfId="33071"/>
    <cellStyle name="Comma 15 3 3 10" xfId="33072"/>
    <cellStyle name="Comma 15 3 3 2" xfId="33073"/>
    <cellStyle name="Comma 15 3 3 2 2" xfId="33074"/>
    <cellStyle name="Comma 15 3 3 2 2 2" xfId="33075"/>
    <cellStyle name="Comma 15 3 3 2 2 2 2" xfId="33076"/>
    <cellStyle name="Comma 15 3 3 2 2 2 3" xfId="33077"/>
    <cellStyle name="Comma 15 3 3 2 2 3" xfId="33078"/>
    <cellStyle name="Comma 15 3 3 2 2 3 2" xfId="33079"/>
    <cellStyle name="Comma 15 3 3 2 2 3 3" xfId="33080"/>
    <cellStyle name="Comma 15 3 3 2 2 4" xfId="33081"/>
    <cellStyle name="Comma 15 3 3 2 2 4 2" xfId="33082"/>
    <cellStyle name="Comma 15 3 3 2 2 5" xfId="33083"/>
    <cellStyle name="Comma 15 3 3 2 2 6" xfId="33084"/>
    <cellStyle name="Comma 15 3 3 2 3" xfId="33085"/>
    <cellStyle name="Comma 15 3 3 2 3 2" xfId="33086"/>
    <cellStyle name="Comma 15 3 3 2 3 2 2" xfId="33087"/>
    <cellStyle name="Comma 15 3 3 2 3 2 3" xfId="33088"/>
    <cellStyle name="Comma 15 3 3 2 3 3" xfId="33089"/>
    <cellStyle name="Comma 15 3 3 2 3 3 2" xfId="33090"/>
    <cellStyle name="Comma 15 3 3 2 3 3 3" xfId="33091"/>
    <cellStyle name="Comma 15 3 3 2 3 4" xfId="33092"/>
    <cellStyle name="Comma 15 3 3 2 3 4 2" xfId="33093"/>
    <cellStyle name="Comma 15 3 3 2 3 5" xfId="33094"/>
    <cellStyle name="Comma 15 3 3 2 3 6" xfId="33095"/>
    <cellStyle name="Comma 15 3 3 2 4" xfId="33096"/>
    <cellStyle name="Comma 15 3 3 2 4 2" xfId="33097"/>
    <cellStyle name="Comma 15 3 3 2 4 2 2" xfId="33098"/>
    <cellStyle name="Comma 15 3 3 2 4 2 3" xfId="33099"/>
    <cellStyle name="Comma 15 3 3 2 4 3" xfId="33100"/>
    <cellStyle name="Comma 15 3 3 2 4 3 2" xfId="33101"/>
    <cellStyle name="Comma 15 3 3 2 4 4" xfId="33102"/>
    <cellStyle name="Comma 15 3 3 2 4 5" xfId="33103"/>
    <cellStyle name="Comma 15 3 3 2 5" xfId="33104"/>
    <cellStyle name="Comma 15 3 3 2 5 2" xfId="33105"/>
    <cellStyle name="Comma 15 3 3 2 5 3" xfId="33106"/>
    <cellStyle name="Comma 15 3 3 2 6" xfId="33107"/>
    <cellStyle name="Comma 15 3 3 2 6 2" xfId="33108"/>
    <cellStyle name="Comma 15 3 3 2 6 3" xfId="33109"/>
    <cellStyle name="Comma 15 3 3 2 7" xfId="33110"/>
    <cellStyle name="Comma 15 3 3 2 7 2" xfId="33111"/>
    <cellStyle name="Comma 15 3 3 2 8" xfId="33112"/>
    <cellStyle name="Comma 15 3 3 2 9" xfId="33113"/>
    <cellStyle name="Comma 15 3 3 3" xfId="33114"/>
    <cellStyle name="Comma 15 3 3 3 2" xfId="33115"/>
    <cellStyle name="Comma 15 3 3 3 2 2" xfId="33116"/>
    <cellStyle name="Comma 15 3 3 3 2 3" xfId="33117"/>
    <cellStyle name="Comma 15 3 3 3 3" xfId="33118"/>
    <cellStyle name="Comma 15 3 3 3 3 2" xfId="33119"/>
    <cellStyle name="Comma 15 3 3 3 3 3" xfId="33120"/>
    <cellStyle name="Comma 15 3 3 3 4" xfId="33121"/>
    <cellStyle name="Comma 15 3 3 3 4 2" xfId="33122"/>
    <cellStyle name="Comma 15 3 3 3 5" xfId="33123"/>
    <cellStyle name="Comma 15 3 3 3 6" xfId="33124"/>
    <cellStyle name="Comma 15 3 3 4" xfId="33125"/>
    <cellStyle name="Comma 15 3 3 4 2" xfId="33126"/>
    <cellStyle name="Comma 15 3 3 4 2 2" xfId="33127"/>
    <cellStyle name="Comma 15 3 3 4 2 3" xfId="33128"/>
    <cellStyle name="Comma 15 3 3 4 3" xfId="33129"/>
    <cellStyle name="Comma 15 3 3 4 3 2" xfId="33130"/>
    <cellStyle name="Comma 15 3 3 4 3 3" xfId="33131"/>
    <cellStyle name="Comma 15 3 3 4 4" xfId="33132"/>
    <cellStyle name="Comma 15 3 3 4 4 2" xfId="33133"/>
    <cellStyle name="Comma 15 3 3 4 5" xfId="33134"/>
    <cellStyle name="Comma 15 3 3 4 6" xfId="33135"/>
    <cellStyle name="Comma 15 3 3 5" xfId="33136"/>
    <cellStyle name="Comma 15 3 3 5 2" xfId="33137"/>
    <cellStyle name="Comma 15 3 3 5 2 2" xfId="33138"/>
    <cellStyle name="Comma 15 3 3 5 2 3" xfId="33139"/>
    <cellStyle name="Comma 15 3 3 5 3" xfId="33140"/>
    <cellStyle name="Comma 15 3 3 5 3 2" xfId="33141"/>
    <cellStyle name="Comma 15 3 3 5 4" xfId="33142"/>
    <cellStyle name="Comma 15 3 3 5 5" xfId="33143"/>
    <cellStyle name="Comma 15 3 3 6" xfId="33144"/>
    <cellStyle name="Comma 15 3 3 6 2" xfId="33145"/>
    <cellStyle name="Comma 15 3 3 6 3" xfId="33146"/>
    <cellStyle name="Comma 15 3 3 7" xfId="33147"/>
    <cellStyle name="Comma 15 3 3 7 2" xfId="33148"/>
    <cellStyle name="Comma 15 3 3 7 3" xfId="33149"/>
    <cellStyle name="Comma 15 3 3 8" xfId="33150"/>
    <cellStyle name="Comma 15 3 3 8 2" xfId="33151"/>
    <cellStyle name="Comma 15 3 3 9" xfId="33152"/>
    <cellStyle name="Comma 15 3 4" xfId="33153"/>
    <cellStyle name="Comma 15 3 4 2" xfId="33154"/>
    <cellStyle name="Comma 15 3 4 2 2" xfId="33155"/>
    <cellStyle name="Comma 15 3 4 2 2 2" xfId="33156"/>
    <cellStyle name="Comma 15 3 4 2 2 3" xfId="33157"/>
    <cellStyle name="Comma 15 3 4 2 3" xfId="33158"/>
    <cellStyle name="Comma 15 3 4 2 3 2" xfId="33159"/>
    <cellStyle name="Comma 15 3 4 2 3 3" xfId="33160"/>
    <cellStyle name="Comma 15 3 4 2 4" xfId="33161"/>
    <cellStyle name="Comma 15 3 4 2 4 2" xfId="33162"/>
    <cellStyle name="Comma 15 3 4 2 5" xfId="33163"/>
    <cellStyle name="Comma 15 3 4 2 6" xfId="33164"/>
    <cellStyle name="Comma 15 3 4 3" xfId="33165"/>
    <cellStyle name="Comma 15 3 4 3 2" xfId="33166"/>
    <cellStyle name="Comma 15 3 4 3 2 2" xfId="33167"/>
    <cellStyle name="Comma 15 3 4 3 2 3" xfId="33168"/>
    <cellStyle name="Comma 15 3 4 3 3" xfId="33169"/>
    <cellStyle name="Comma 15 3 4 3 3 2" xfId="33170"/>
    <cellStyle name="Comma 15 3 4 3 3 3" xfId="33171"/>
    <cellStyle name="Comma 15 3 4 3 4" xfId="33172"/>
    <cellStyle name="Comma 15 3 4 3 4 2" xfId="33173"/>
    <cellStyle name="Comma 15 3 4 3 5" xfId="33174"/>
    <cellStyle name="Comma 15 3 4 3 6" xfId="33175"/>
    <cellStyle name="Comma 15 3 4 4" xfId="33176"/>
    <cellStyle name="Comma 15 3 4 4 2" xfId="33177"/>
    <cellStyle name="Comma 15 3 4 4 2 2" xfId="33178"/>
    <cellStyle name="Comma 15 3 4 4 2 3" xfId="33179"/>
    <cellStyle name="Comma 15 3 4 4 3" xfId="33180"/>
    <cellStyle name="Comma 15 3 4 4 3 2" xfId="33181"/>
    <cellStyle name="Comma 15 3 4 4 4" xfId="33182"/>
    <cellStyle name="Comma 15 3 4 4 5" xfId="33183"/>
    <cellStyle name="Comma 15 3 4 5" xfId="33184"/>
    <cellStyle name="Comma 15 3 4 5 2" xfId="33185"/>
    <cellStyle name="Comma 15 3 4 5 3" xfId="33186"/>
    <cellStyle name="Comma 15 3 4 6" xfId="33187"/>
    <cellStyle name="Comma 15 3 4 6 2" xfId="33188"/>
    <cellStyle name="Comma 15 3 4 6 3" xfId="33189"/>
    <cellStyle name="Comma 15 3 4 7" xfId="33190"/>
    <cellStyle name="Comma 15 3 4 7 2" xfId="33191"/>
    <cellStyle name="Comma 15 3 4 8" xfId="33192"/>
    <cellStyle name="Comma 15 3 4 9" xfId="33193"/>
    <cellStyle name="Comma 15 3 5" xfId="33194"/>
    <cellStyle name="Comma 15 3 5 2" xfId="33195"/>
    <cellStyle name="Comma 15 3 5 2 2" xfId="33196"/>
    <cellStyle name="Comma 15 3 5 2 2 2" xfId="33197"/>
    <cellStyle name="Comma 15 3 5 2 2 3" xfId="33198"/>
    <cellStyle name="Comma 15 3 5 2 3" xfId="33199"/>
    <cellStyle name="Comma 15 3 5 2 3 2" xfId="33200"/>
    <cellStyle name="Comma 15 3 5 2 3 3" xfId="33201"/>
    <cellStyle name="Comma 15 3 5 2 4" xfId="33202"/>
    <cellStyle name="Comma 15 3 5 2 4 2" xfId="33203"/>
    <cellStyle name="Comma 15 3 5 2 5" xfId="33204"/>
    <cellStyle name="Comma 15 3 5 2 6" xfId="33205"/>
    <cellStyle name="Comma 15 3 5 3" xfId="33206"/>
    <cellStyle name="Comma 15 3 5 3 2" xfId="33207"/>
    <cellStyle name="Comma 15 3 5 3 2 2" xfId="33208"/>
    <cellStyle name="Comma 15 3 5 3 2 3" xfId="33209"/>
    <cellStyle name="Comma 15 3 5 3 3" xfId="33210"/>
    <cellStyle name="Comma 15 3 5 3 3 2" xfId="33211"/>
    <cellStyle name="Comma 15 3 5 3 3 3" xfId="33212"/>
    <cellStyle name="Comma 15 3 5 3 4" xfId="33213"/>
    <cellStyle name="Comma 15 3 5 3 4 2" xfId="33214"/>
    <cellStyle name="Comma 15 3 5 3 5" xfId="33215"/>
    <cellStyle name="Comma 15 3 5 3 6" xfId="33216"/>
    <cellStyle name="Comma 15 3 5 4" xfId="33217"/>
    <cellStyle name="Comma 15 3 5 4 2" xfId="33218"/>
    <cellStyle name="Comma 15 3 5 4 2 2" xfId="33219"/>
    <cellStyle name="Comma 15 3 5 4 2 3" xfId="33220"/>
    <cellStyle name="Comma 15 3 5 4 3" xfId="33221"/>
    <cellStyle name="Comma 15 3 5 4 3 2" xfId="33222"/>
    <cellStyle name="Comma 15 3 5 4 4" xfId="33223"/>
    <cellStyle name="Comma 15 3 5 4 5" xfId="33224"/>
    <cellStyle name="Comma 15 3 5 5" xfId="33225"/>
    <cellStyle name="Comma 15 3 5 5 2" xfId="33226"/>
    <cellStyle name="Comma 15 3 5 5 3" xfId="33227"/>
    <cellStyle name="Comma 15 3 5 6" xfId="33228"/>
    <cellStyle name="Comma 15 3 5 6 2" xfId="33229"/>
    <cellStyle name="Comma 15 3 5 6 3" xfId="33230"/>
    <cellStyle name="Comma 15 3 5 7" xfId="33231"/>
    <cellStyle name="Comma 15 3 5 7 2" xfId="33232"/>
    <cellStyle name="Comma 15 3 5 8" xfId="33233"/>
    <cellStyle name="Comma 15 3 5 9" xfId="33234"/>
    <cellStyle name="Comma 15 3 6" xfId="33235"/>
    <cellStyle name="Comma 15 3 6 2" xfId="33236"/>
    <cellStyle name="Comma 15 3 6 2 2" xfId="33237"/>
    <cellStyle name="Comma 15 3 6 2 3" xfId="33238"/>
    <cellStyle name="Comma 15 3 6 3" xfId="33239"/>
    <cellStyle name="Comma 15 3 6 3 2" xfId="33240"/>
    <cellStyle name="Comma 15 3 6 3 3" xfId="33241"/>
    <cellStyle name="Comma 15 3 6 4" xfId="33242"/>
    <cellStyle name="Comma 15 3 6 4 2" xfId="33243"/>
    <cellStyle name="Comma 15 3 6 5" xfId="33244"/>
    <cellStyle name="Comma 15 3 6 6" xfId="33245"/>
    <cellStyle name="Comma 15 3 7" xfId="33246"/>
    <cellStyle name="Comma 15 3 7 2" xfId="33247"/>
    <cellStyle name="Comma 15 3 7 2 2" xfId="33248"/>
    <cellStyle name="Comma 15 3 7 2 3" xfId="33249"/>
    <cellStyle name="Comma 15 3 7 3" xfId="33250"/>
    <cellStyle name="Comma 15 3 7 3 2" xfId="33251"/>
    <cellStyle name="Comma 15 3 7 3 3" xfId="33252"/>
    <cellStyle name="Comma 15 3 7 4" xfId="33253"/>
    <cellStyle name="Comma 15 3 7 4 2" xfId="33254"/>
    <cellStyle name="Comma 15 3 7 5" xfId="33255"/>
    <cellStyle name="Comma 15 3 7 6" xfId="33256"/>
    <cellStyle name="Comma 15 3 8" xfId="33257"/>
    <cellStyle name="Comma 15 3 8 2" xfId="33258"/>
    <cellStyle name="Comma 15 3 8 2 2" xfId="33259"/>
    <cellStyle name="Comma 15 3 8 2 3" xfId="33260"/>
    <cellStyle name="Comma 15 3 8 3" xfId="33261"/>
    <cellStyle name="Comma 15 3 8 3 2" xfId="33262"/>
    <cellStyle name="Comma 15 3 8 4" xfId="33263"/>
    <cellStyle name="Comma 15 3 8 5" xfId="33264"/>
    <cellStyle name="Comma 15 3 9" xfId="33265"/>
    <cellStyle name="Comma 15 3 9 2" xfId="33266"/>
    <cellStyle name="Comma 15 3 9 3" xfId="33267"/>
    <cellStyle name="Comma 15 4" xfId="33268"/>
    <cellStyle name="Comma 15 4 10" xfId="33269"/>
    <cellStyle name="Comma 15 4 10 2" xfId="33270"/>
    <cellStyle name="Comma 15 4 11" xfId="33271"/>
    <cellStyle name="Comma 15 4 12" xfId="33272"/>
    <cellStyle name="Comma 15 4 2" xfId="33273"/>
    <cellStyle name="Comma 15 4 2 10" xfId="33274"/>
    <cellStyle name="Comma 15 4 2 2" xfId="33275"/>
    <cellStyle name="Comma 15 4 2 2 2" xfId="33276"/>
    <cellStyle name="Comma 15 4 2 2 2 2" xfId="33277"/>
    <cellStyle name="Comma 15 4 2 2 2 2 2" xfId="33278"/>
    <cellStyle name="Comma 15 4 2 2 2 2 3" xfId="33279"/>
    <cellStyle name="Comma 15 4 2 2 2 3" xfId="33280"/>
    <cellStyle name="Comma 15 4 2 2 2 3 2" xfId="33281"/>
    <cellStyle name="Comma 15 4 2 2 2 3 3" xfId="33282"/>
    <cellStyle name="Comma 15 4 2 2 2 4" xfId="33283"/>
    <cellStyle name="Comma 15 4 2 2 2 4 2" xfId="33284"/>
    <cellStyle name="Comma 15 4 2 2 2 5" xfId="33285"/>
    <cellStyle name="Comma 15 4 2 2 2 6" xfId="33286"/>
    <cellStyle name="Comma 15 4 2 2 3" xfId="33287"/>
    <cellStyle name="Comma 15 4 2 2 3 2" xfId="33288"/>
    <cellStyle name="Comma 15 4 2 2 3 2 2" xfId="33289"/>
    <cellStyle name="Comma 15 4 2 2 3 2 3" xfId="33290"/>
    <cellStyle name="Comma 15 4 2 2 3 3" xfId="33291"/>
    <cellStyle name="Comma 15 4 2 2 3 3 2" xfId="33292"/>
    <cellStyle name="Comma 15 4 2 2 3 3 3" xfId="33293"/>
    <cellStyle name="Comma 15 4 2 2 3 4" xfId="33294"/>
    <cellStyle name="Comma 15 4 2 2 3 4 2" xfId="33295"/>
    <cellStyle name="Comma 15 4 2 2 3 5" xfId="33296"/>
    <cellStyle name="Comma 15 4 2 2 3 6" xfId="33297"/>
    <cellStyle name="Comma 15 4 2 2 4" xfId="33298"/>
    <cellStyle name="Comma 15 4 2 2 4 2" xfId="33299"/>
    <cellStyle name="Comma 15 4 2 2 4 2 2" xfId="33300"/>
    <cellStyle name="Comma 15 4 2 2 4 2 3" xfId="33301"/>
    <cellStyle name="Comma 15 4 2 2 4 3" xfId="33302"/>
    <cellStyle name="Comma 15 4 2 2 4 3 2" xfId="33303"/>
    <cellStyle name="Comma 15 4 2 2 4 4" xfId="33304"/>
    <cellStyle name="Comma 15 4 2 2 4 5" xfId="33305"/>
    <cellStyle name="Comma 15 4 2 2 5" xfId="33306"/>
    <cellStyle name="Comma 15 4 2 2 5 2" xfId="33307"/>
    <cellStyle name="Comma 15 4 2 2 5 3" xfId="33308"/>
    <cellStyle name="Comma 15 4 2 2 6" xfId="33309"/>
    <cellStyle name="Comma 15 4 2 2 6 2" xfId="33310"/>
    <cellStyle name="Comma 15 4 2 2 6 3" xfId="33311"/>
    <cellStyle name="Comma 15 4 2 2 7" xfId="33312"/>
    <cellStyle name="Comma 15 4 2 2 7 2" xfId="33313"/>
    <cellStyle name="Comma 15 4 2 2 8" xfId="33314"/>
    <cellStyle name="Comma 15 4 2 2 9" xfId="33315"/>
    <cellStyle name="Comma 15 4 2 3" xfId="33316"/>
    <cellStyle name="Comma 15 4 2 3 2" xfId="33317"/>
    <cellStyle name="Comma 15 4 2 3 2 2" xfId="33318"/>
    <cellStyle name="Comma 15 4 2 3 2 3" xfId="33319"/>
    <cellStyle name="Comma 15 4 2 3 3" xfId="33320"/>
    <cellStyle name="Comma 15 4 2 3 3 2" xfId="33321"/>
    <cellStyle name="Comma 15 4 2 3 3 3" xfId="33322"/>
    <cellStyle name="Comma 15 4 2 3 4" xfId="33323"/>
    <cellStyle name="Comma 15 4 2 3 4 2" xfId="33324"/>
    <cellStyle name="Comma 15 4 2 3 5" xfId="33325"/>
    <cellStyle name="Comma 15 4 2 3 6" xfId="33326"/>
    <cellStyle name="Comma 15 4 2 4" xfId="33327"/>
    <cellStyle name="Comma 15 4 2 4 2" xfId="33328"/>
    <cellStyle name="Comma 15 4 2 4 2 2" xfId="33329"/>
    <cellStyle name="Comma 15 4 2 4 2 3" xfId="33330"/>
    <cellStyle name="Comma 15 4 2 4 3" xfId="33331"/>
    <cellStyle name="Comma 15 4 2 4 3 2" xfId="33332"/>
    <cellStyle name="Comma 15 4 2 4 3 3" xfId="33333"/>
    <cellStyle name="Comma 15 4 2 4 4" xfId="33334"/>
    <cellStyle name="Comma 15 4 2 4 4 2" xfId="33335"/>
    <cellStyle name="Comma 15 4 2 4 5" xfId="33336"/>
    <cellStyle name="Comma 15 4 2 4 6" xfId="33337"/>
    <cellStyle name="Comma 15 4 2 5" xfId="33338"/>
    <cellStyle name="Comma 15 4 2 5 2" xfId="33339"/>
    <cellStyle name="Comma 15 4 2 5 2 2" xfId="33340"/>
    <cellStyle name="Comma 15 4 2 5 2 3" xfId="33341"/>
    <cellStyle name="Comma 15 4 2 5 3" xfId="33342"/>
    <cellStyle name="Comma 15 4 2 5 3 2" xfId="33343"/>
    <cellStyle name="Comma 15 4 2 5 4" xfId="33344"/>
    <cellStyle name="Comma 15 4 2 5 5" xfId="33345"/>
    <cellStyle name="Comma 15 4 2 6" xfId="33346"/>
    <cellStyle name="Comma 15 4 2 6 2" xfId="33347"/>
    <cellStyle name="Comma 15 4 2 6 3" xfId="33348"/>
    <cellStyle name="Comma 15 4 2 7" xfId="33349"/>
    <cellStyle name="Comma 15 4 2 7 2" xfId="33350"/>
    <cellStyle name="Comma 15 4 2 7 3" xfId="33351"/>
    <cellStyle name="Comma 15 4 2 8" xfId="33352"/>
    <cellStyle name="Comma 15 4 2 8 2" xfId="33353"/>
    <cellStyle name="Comma 15 4 2 9" xfId="33354"/>
    <cellStyle name="Comma 15 4 3" xfId="33355"/>
    <cellStyle name="Comma 15 4 3 2" xfId="33356"/>
    <cellStyle name="Comma 15 4 3 2 2" xfId="33357"/>
    <cellStyle name="Comma 15 4 3 2 2 2" xfId="33358"/>
    <cellStyle name="Comma 15 4 3 2 2 3" xfId="33359"/>
    <cellStyle name="Comma 15 4 3 2 3" xfId="33360"/>
    <cellStyle name="Comma 15 4 3 2 3 2" xfId="33361"/>
    <cellStyle name="Comma 15 4 3 2 3 3" xfId="33362"/>
    <cellStyle name="Comma 15 4 3 2 4" xfId="33363"/>
    <cellStyle name="Comma 15 4 3 2 4 2" xfId="33364"/>
    <cellStyle name="Comma 15 4 3 2 5" xfId="33365"/>
    <cellStyle name="Comma 15 4 3 2 6" xfId="33366"/>
    <cellStyle name="Comma 15 4 3 3" xfId="33367"/>
    <cellStyle name="Comma 15 4 3 3 2" xfId="33368"/>
    <cellStyle name="Comma 15 4 3 3 2 2" xfId="33369"/>
    <cellStyle name="Comma 15 4 3 3 2 3" xfId="33370"/>
    <cellStyle name="Comma 15 4 3 3 3" xfId="33371"/>
    <cellStyle name="Comma 15 4 3 3 3 2" xfId="33372"/>
    <cellStyle name="Comma 15 4 3 3 3 3" xfId="33373"/>
    <cellStyle name="Comma 15 4 3 3 4" xfId="33374"/>
    <cellStyle name="Comma 15 4 3 3 4 2" xfId="33375"/>
    <cellStyle name="Comma 15 4 3 3 5" xfId="33376"/>
    <cellStyle name="Comma 15 4 3 3 6" xfId="33377"/>
    <cellStyle name="Comma 15 4 3 4" xfId="33378"/>
    <cellStyle name="Comma 15 4 3 4 2" xfId="33379"/>
    <cellStyle name="Comma 15 4 3 4 2 2" xfId="33380"/>
    <cellStyle name="Comma 15 4 3 4 2 3" xfId="33381"/>
    <cellStyle name="Comma 15 4 3 4 3" xfId="33382"/>
    <cellStyle name="Comma 15 4 3 4 3 2" xfId="33383"/>
    <cellStyle name="Comma 15 4 3 4 4" xfId="33384"/>
    <cellStyle name="Comma 15 4 3 4 5" xfId="33385"/>
    <cellStyle name="Comma 15 4 3 5" xfId="33386"/>
    <cellStyle name="Comma 15 4 3 5 2" xfId="33387"/>
    <cellStyle name="Comma 15 4 3 5 3" xfId="33388"/>
    <cellStyle name="Comma 15 4 3 6" xfId="33389"/>
    <cellStyle name="Comma 15 4 3 6 2" xfId="33390"/>
    <cellStyle name="Comma 15 4 3 6 3" xfId="33391"/>
    <cellStyle name="Comma 15 4 3 7" xfId="33392"/>
    <cellStyle name="Comma 15 4 3 7 2" xfId="33393"/>
    <cellStyle name="Comma 15 4 3 8" xfId="33394"/>
    <cellStyle name="Comma 15 4 3 9" xfId="33395"/>
    <cellStyle name="Comma 15 4 4" xfId="33396"/>
    <cellStyle name="Comma 15 4 4 2" xfId="33397"/>
    <cellStyle name="Comma 15 4 4 2 2" xfId="33398"/>
    <cellStyle name="Comma 15 4 4 2 2 2" xfId="33399"/>
    <cellStyle name="Comma 15 4 4 2 2 3" xfId="33400"/>
    <cellStyle name="Comma 15 4 4 2 3" xfId="33401"/>
    <cellStyle name="Comma 15 4 4 2 3 2" xfId="33402"/>
    <cellStyle name="Comma 15 4 4 2 3 3" xfId="33403"/>
    <cellStyle name="Comma 15 4 4 2 4" xfId="33404"/>
    <cellStyle name="Comma 15 4 4 2 4 2" xfId="33405"/>
    <cellStyle name="Comma 15 4 4 2 5" xfId="33406"/>
    <cellStyle name="Comma 15 4 4 2 6" xfId="33407"/>
    <cellStyle name="Comma 15 4 4 3" xfId="33408"/>
    <cellStyle name="Comma 15 4 4 3 2" xfId="33409"/>
    <cellStyle name="Comma 15 4 4 3 2 2" xfId="33410"/>
    <cellStyle name="Comma 15 4 4 3 2 3" xfId="33411"/>
    <cellStyle name="Comma 15 4 4 3 3" xfId="33412"/>
    <cellStyle name="Comma 15 4 4 3 3 2" xfId="33413"/>
    <cellStyle name="Comma 15 4 4 3 3 3" xfId="33414"/>
    <cellStyle name="Comma 15 4 4 3 4" xfId="33415"/>
    <cellStyle name="Comma 15 4 4 3 4 2" xfId="33416"/>
    <cellStyle name="Comma 15 4 4 3 5" xfId="33417"/>
    <cellStyle name="Comma 15 4 4 3 6" xfId="33418"/>
    <cellStyle name="Comma 15 4 4 4" xfId="33419"/>
    <cellStyle name="Comma 15 4 4 4 2" xfId="33420"/>
    <cellStyle name="Comma 15 4 4 4 2 2" xfId="33421"/>
    <cellStyle name="Comma 15 4 4 4 2 3" xfId="33422"/>
    <cellStyle name="Comma 15 4 4 4 3" xfId="33423"/>
    <cellStyle name="Comma 15 4 4 4 3 2" xfId="33424"/>
    <cellStyle name="Comma 15 4 4 4 4" xfId="33425"/>
    <cellStyle name="Comma 15 4 4 4 5" xfId="33426"/>
    <cellStyle name="Comma 15 4 4 5" xfId="33427"/>
    <cellStyle name="Comma 15 4 4 5 2" xfId="33428"/>
    <cellStyle name="Comma 15 4 4 5 3" xfId="33429"/>
    <cellStyle name="Comma 15 4 4 6" xfId="33430"/>
    <cellStyle name="Comma 15 4 4 6 2" xfId="33431"/>
    <cellStyle name="Comma 15 4 4 6 3" xfId="33432"/>
    <cellStyle name="Comma 15 4 4 7" xfId="33433"/>
    <cellStyle name="Comma 15 4 4 7 2" xfId="33434"/>
    <cellStyle name="Comma 15 4 4 8" xfId="33435"/>
    <cellStyle name="Comma 15 4 4 9" xfId="33436"/>
    <cellStyle name="Comma 15 4 5" xfId="33437"/>
    <cellStyle name="Comma 15 4 5 2" xfId="33438"/>
    <cellStyle name="Comma 15 4 5 2 2" xfId="33439"/>
    <cellStyle name="Comma 15 4 5 2 3" xfId="33440"/>
    <cellStyle name="Comma 15 4 5 3" xfId="33441"/>
    <cellStyle name="Comma 15 4 5 3 2" xfId="33442"/>
    <cellStyle name="Comma 15 4 5 3 3" xfId="33443"/>
    <cellStyle name="Comma 15 4 5 4" xfId="33444"/>
    <cellStyle name="Comma 15 4 5 4 2" xfId="33445"/>
    <cellStyle name="Comma 15 4 5 5" xfId="33446"/>
    <cellStyle name="Comma 15 4 5 6" xfId="33447"/>
    <cellStyle name="Comma 15 4 6" xfId="33448"/>
    <cellStyle name="Comma 15 4 6 2" xfId="33449"/>
    <cellStyle name="Comma 15 4 6 2 2" xfId="33450"/>
    <cellStyle name="Comma 15 4 6 2 3" xfId="33451"/>
    <cellStyle name="Comma 15 4 6 3" xfId="33452"/>
    <cellStyle name="Comma 15 4 6 3 2" xfId="33453"/>
    <cellStyle name="Comma 15 4 6 3 3" xfId="33454"/>
    <cellStyle name="Comma 15 4 6 4" xfId="33455"/>
    <cellStyle name="Comma 15 4 6 4 2" xfId="33456"/>
    <cellStyle name="Comma 15 4 6 5" xfId="33457"/>
    <cellStyle name="Comma 15 4 6 6" xfId="33458"/>
    <cellStyle name="Comma 15 4 7" xfId="33459"/>
    <cellStyle name="Comma 15 4 7 2" xfId="33460"/>
    <cellStyle name="Comma 15 4 7 2 2" xfId="33461"/>
    <cellStyle name="Comma 15 4 7 2 3" xfId="33462"/>
    <cellStyle name="Comma 15 4 7 3" xfId="33463"/>
    <cellStyle name="Comma 15 4 7 3 2" xfId="33464"/>
    <cellStyle name="Comma 15 4 7 4" xfId="33465"/>
    <cellStyle name="Comma 15 4 7 5" xfId="33466"/>
    <cellStyle name="Comma 15 4 8" xfId="33467"/>
    <cellStyle name="Comma 15 4 8 2" xfId="33468"/>
    <cellStyle name="Comma 15 4 8 3" xfId="33469"/>
    <cellStyle name="Comma 15 4 9" xfId="33470"/>
    <cellStyle name="Comma 15 4 9 2" xfId="33471"/>
    <cellStyle name="Comma 15 4 9 3" xfId="33472"/>
    <cellStyle name="Comma 15 5" xfId="33473"/>
    <cellStyle name="Comma 15 5 10" xfId="33474"/>
    <cellStyle name="Comma 15 5 2" xfId="33475"/>
    <cellStyle name="Comma 15 5 2 2" xfId="33476"/>
    <cellStyle name="Comma 15 5 2 2 2" xfId="33477"/>
    <cellStyle name="Comma 15 5 2 2 2 2" xfId="33478"/>
    <cellStyle name="Comma 15 5 2 2 2 3" xfId="33479"/>
    <cellStyle name="Comma 15 5 2 2 3" xfId="33480"/>
    <cellStyle name="Comma 15 5 2 2 3 2" xfId="33481"/>
    <cellStyle name="Comma 15 5 2 2 3 3" xfId="33482"/>
    <cellStyle name="Comma 15 5 2 2 4" xfId="33483"/>
    <cellStyle name="Comma 15 5 2 2 4 2" xfId="33484"/>
    <cellStyle name="Comma 15 5 2 2 5" xfId="33485"/>
    <cellStyle name="Comma 15 5 2 2 6" xfId="33486"/>
    <cellStyle name="Comma 15 5 2 3" xfId="33487"/>
    <cellStyle name="Comma 15 5 2 3 2" xfId="33488"/>
    <cellStyle name="Comma 15 5 2 3 2 2" xfId="33489"/>
    <cellStyle name="Comma 15 5 2 3 2 3" xfId="33490"/>
    <cellStyle name="Comma 15 5 2 3 3" xfId="33491"/>
    <cellStyle name="Comma 15 5 2 3 3 2" xfId="33492"/>
    <cellStyle name="Comma 15 5 2 3 3 3" xfId="33493"/>
    <cellStyle name="Comma 15 5 2 3 4" xfId="33494"/>
    <cellStyle name="Comma 15 5 2 3 4 2" xfId="33495"/>
    <cellStyle name="Comma 15 5 2 3 5" xfId="33496"/>
    <cellStyle name="Comma 15 5 2 3 6" xfId="33497"/>
    <cellStyle name="Comma 15 5 2 4" xfId="33498"/>
    <cellStyle name="Comma 15 5 2 4 2" xfId="33499"/>
    <cellStyle name="Comma 15 5 2 4 2 2" xfId="33500"/>
    <cellStyle name="Comma 15 5 2 4 2 3" xfId="33501"/>
    <cellStyle name="Comma 15 5 2 4 3" xfId="33502"/>
    <cellStyle name="Comma 15 5 2 4 3 2" xfId="33503"/>
    <cellStyle name="Comma 15 5 2 4 4" xfId="33504"/>
    <cellStyle name="Comma 15 5 2 4 5" xfId="33505"/>
    <cellStyle name="Comma 15 5 2 5" xfId="33506"/>
    <cellStyle name="Comma 15 5 2 5 2" xfId="33507"/>
    <cellStyle name="Comma 15 5 2 5 3" xfId="33508"/>
    <cellStyle name="Comma 15 5 2 6" xfId="33509"/>
    <cellStyle name="Comma 15 5 2 6 2" xfId="33510"/>
    <cellStyle name="Comma 15 5 2 6 3" xfId="33511"/>
    <cellStyle name="Comma 15 5 2 7" xfId="33512"/>
    <cellStyle name="Comma 15 5 2 7 2" xfId="33513"/>
    <cellStyle name="Comma 15 5 2 8" xfId="33514"/>
    <cellStyle name="Comma 15 5 2 9" xfId="33515"/>
    <cellStyle name="Comma 15 5 3" xfId="33516"/>
    <cellStyle name="Comma 15 5 3 2" xfId="33517"/>
    <cellStyle name="Comma 15 5 3 2 2" xfId="33518"/>
    <cellStyle name="Comma 15 5 3 2 3" xfId="33519"/>
    <cellStyle name="Comma 15 5 3 3" xfId="33520"/>
    <cellStyle name="Comma 15 5 3 3 2" xfId="33521"/>
    <cellStyle name="Comma 15 5 3 3 3" xfId="33522"/>
    <cellStyle name="Comma 15 5 3 4" xfId="33523"/>
    <cellStyle name="Comma 15 5 3 4 2" xfId="33524"/>
    <cellStyle name="Comma 15 5 3 5" xfId="33525"/>
    <cellStyle name="Comma 15 5 3 6" xfId="33526"/>
    <cellStyle name="Comma 15 5 4" xfId="33527"/>
    <cellStyle name="Comma 15 5 4 2" xfId="33528"/>
    <cellStyle name="Comma 15 5 4 2 2" xfId="33529"/>
    <cellStyle name="Comma 15 5 4 2 3" xfId="33530"/>
    <cellStyle name="Comma 15 5 4 3" xfId="33531"/>
    <cellStyle name="Comma 15 5 4 3 2" xfId="33532"/>
    <cellStyle name="Comma 15 5 4 3 3" xfId="33533"/>
    <cellStyle name="Comma 15 5 4 4" xfId="33534"/>
    <cellStyle name="Comma 15 5 4 4 2" xfId="33535"/>
    <cellStyle name="Comma 15 5 4 5" xfId="33536"/>
    <cellStyle name="Comma 15 5 4 6" xfId="33537"/>
    <cellStyle name="Comma 15 5 5" xfId="33538"/>
    <cellStyle name="Comma 15 5 5 2" xfId="33539"/>
    <cellStyle name="Comma 15 5 5 2 2" xfId="33540"/>
    <cellStyle name="Comma 15 5 5 2 3" xfId="33541"/>
    <cellStyle name="Comma 15 5 5 3" xfId="33542"/>
    <cellStyle name="Comma 15 5 5 3 2" xfId="33543"/>
    <cellStyle name="Comma 15 5 5 4" xfId="33544"/>
    <cellStyle name="Comma 15 5 5 5" xfId="33545"/>
    <cellStyle name="Comma 15 5 6" xfId="33546"/>
    <cellStyle name="Comma 15 5 6 2" xfId="33547"/>
    <cellStyle name="Comma 15 5 6 3" xfId="33548"/>
    <cellStyle name="Comma 15 5 7" xfId="33549"/>
    <cellStyle name="Comma 15 5 7 2" xfId="33550"/>
    <cellStyle name="Comma 15 5 7 3" xfId="33551"/>
    <cellStyle name="Comma 15 5 8" xfId="33552"/>
    <cellStyle name="Comma 15 5 8 2" xfId="33553"/>
    <cellStyle name="Comma 15 5 9" xfId="33554"/>
    <cellStyle name="Comma 15 6" xfId="33555"/>
    <cellStyle name="Comma 15 6 2" xfId="33556"/>
    <cellStyle name="Comma 15 6 2 2" xfId="33557"/>
    <cellStyle name="Comma 15 6 2 2 2" xfId="33558"/>
    <cellStyle name="Comma 15 6 2 2 3" xfId="33559"/>
    <cellStyle name="Comma 15 6 2 3" xfId="33560"/>
    <cellStyle name="Comma 15 6 2 3 2" xfId="33561"/>
    <cellStyle name="Comma 15 6 2 3 3" xfId="33562"/>
    <cellStyle name="Comma 15 6 2 4" xfId="33563"/>
    <cellStyle name="Comma 15 6 2 4 2" xfId="33564"/>
    <cellStyle name="Comma 15 6 2 5" xfId="33565"/>
    <cellStyle name="Comma 15 6 2 6" xfId="33566"/>
    <cellStyle name="Comma 15 6 3" xfId="33567"/>
    <cellStyle name="Comma 15 6 3 2" xfId="33568"/>
    <cellStyle name="Comma 15 6 3 2 2" xfId="33569"/>
    <cellStyle name="Comma 15 6 3 2 3" xfId="33570"/>
    <cellStyle name="Comma 15 6 3 3" xfId="33571"/>
    <cellStyle name="Comma 15 6 3 3 2" xfId="33572"/>
    <cellStyle name="Comma 15 6 3 3 3" xfId="33573"/>
    <cellStyle name="Comma 15 6 3 4" xfId="33574"/>
    <cellStyle name="Comma 15 6 3 4 2" xfId="33575"/>
    <cellStyle name="Comma 15 6 3 5" xfId="33576"/>
    <cellStyle name="Comma 15 6 3 6" xfId="33577"/>
    <cellStyle name="Comma 15 6 4" xfId="33578"/>
    <cellStyle name="Comma 15 6 4 2" xfId="33579"/>
    <cellStyle name="Comma 15 6 4 2 2" xfId="33580"/>
    <cellStyle name="Comma 15 6 4 2 3" xfId="33581"/>
    <cellStyle name="Comma 15 6 4 3" xfId="33582"/>
    <cellStyle name="Comma 15 6 4 3 2" xfId="33583"/>
    <cellStyle name="Comma 15 6 4 4" xfId="33584"/>
    <cellStyle name="Comma 15 6 4 5" xfId="33585"/>
    <cellStyle name="Comma 15 6 5" xfId="33586"/>
    <cellStyle name="Comma 15 6 5 2" xfId="33587"/>
    <cellStyle name="Comma 15 6 5 3" xfId="33588"/>
    <cellStyle name="Comma 15 6 6" xfId="33589"/>
    <cellStyle name="Comma 15 6 6 2" xfId="33590"/>
    <cellStyle name="Comma 15 6 6 3" xfId="33591"/>
    <cellStyle name="Comma 15 6 7" xfId="33592"/>
    <cellStyle name="Comma 15 6 7 2" xfId="33593"/>
    <cellStyle name="Comma 15 6 8" xfId="33594"/>
    <cellStyle name="Comma 15 6 9" xfId="33595"/>
    <cellStyle name="Comma 15 7" xfId="33596"/>
    <cellStyle name="Comma 15 7 2" xfId="33597"/>
    <cellStyle name="Comma 15 7 2 2" xfId="33598"/>
    <cellStyle name="Comma 15 7 2 2 2" xfId="33599"/>
    <cellStyle name="Comma 15 7 2 2 3" xfId="33600"/>
    <cellStyle name="Comma 15 7 2 3" xfId="33601"/>
    <cellStyle name="Comma 15 7 2 3 2" xfId="33602"/>
    <cellStyle name="Comma 15 7 2 3 3" xfId="33603"/>
    <cellStyle name="Comma 15 7 2 4" xfId="33604"/>
    <cellStyle name="Comma 15 7 2 4 2" xfId="33605"/>
    <cellStyle name="Comma 15 7 2 5" xfId="33606"/>
    <cellStyle name="Comma 15 7 2 6" xfId="33607"/>
    <cellStyle name="Comma 15 7 3" xfId="33608"/>
    <cellStyle name="Comma 15 7 3 2" xfId="33609"/>
    <cellStyle name="Comma 15 7 3 2 2" xfId="33610"/>
    <cellStyle name="Comma 15 7 3 2 3" xfId="33611"/>
    <cellStyle name="Comma 15 7 3 3" xfId="33612"/>
    <cellStyle name="Comma 15 7 3 3 2" xfId="33613"/>
    <cellStyle name="Comma 15 7 3 3 3" xfId="33614"/>
    <cellStyle name="Comma 15 7 3 4" xfId="33615"/>
    <cellStyle name="Comma 15 7 3 4 2" xfId="33616"/>
    <cellStyle name="Comma 15 7 3 5" xfId="33617"/>
    <cellStyle name="Comma 15 7 3 6" xfId="33618"/>
    <cellStyle name="Comma 15 7 4" xfId="33619"/>
    <cellStyle name="Comma 15 7 4 2" xfId="33620"/>
    <cellStyle name="Comma 15 7 4 2 2" xfId="33621"/>
    <cellStyle name="Comma 15 7 4 2 3" xfId="33622"/>
    <cellStyle name="Comma 15 7 4 3" xfId="33623"/>
    <cellStyle name="Comma 15 7 4 3 2" xfId="33624"/>
    <cellStyle name="Comma 15 7 4 4" xfId="33625"/>
    <cellStyle name="Comma 15 7 4 5" xfId="33626"/>
    <cellStyle name="Comma 15 7 5" xfId="33627"/>
    <cellStyle name="Comma 15 7 5 2" xfId="33628"/>
    <cellStyle name="Comma 15 7 5 3" xfId="33629"/>
    <cellStyle name="Comma 15 7 6" xfId="33630"/>
    <cellStyle name="Comma 15 7 6 2" xfId="33631"/>
    <cellStyle name="Comma 15 7 6 3" xfId="33632"/>
    <cellStyle name="Comma 15 7 7" xfId="33633"/>
    <cellStyle name="Comma 15 7 7 2" xfId="33634"/>
    <cellStyle name="Comma 15 7 8" xfId="33635"/>
    <cellStyle name="Comma 15 7 9" xfId="33636"/>
    <cellStyle name="Comma 15 8" xfId="33637"/>
    <cellStyle name="Comma 15 8 2" xfId="33638"/>
    <cellStyle name="Comma 15 8 2 2" xfId="33639"/>
    <cellStyle name="Comma 15 8 2 3" xfId="33640"/>
    <cellStyle name="Comma 15 8 3" xfId="33641"/>
    <cellStyle name="Comma 15 8 3 2" xfId="33642"/>
    <cellStyle name="Comma 15 8 3 3" xfId="33643"/>
    <cellStyle name="Comma 15 8 4" xfId="33644"/>
    <cellStyle name="Comma 15 8 4 2" xfId="33645"/>
    <cellStyle name="Comma 15 8 5" xfId="33646"/>
    <cellStyle name="Comma 15 8 6" xfId="33647"/>
    <cellStyle name="Comma 15 9" xfId="33648"/>
    <cellStyle name="Comma 15 9 2" xfId="33649"/>
    <cellStyle name="Comma 15 9 2 2" xfId="33650"/>
    <cellStyle name="Comma 15 9 2 3" xfId="33651"/>
    <cellStyle name="Comma 15 9 3" xfId="33652"/>
    <cellStyle name="Comma 15 9 3 2" xfId="33653"/>
    <cellStyle name="Comma 15 9 3 3" xfId="33654"/>
    <cellStyle name="Comma 15 9 4" xfId="33655"/>
    <cellStyle name="Comma 15 9 4 2" xfId="33656"/>
    <cellStyle name="Comma 15 9 5" xfId="33657"/>
    <cellStyle name="Comma 15 9 6" xfId="33658"/>
    <cellStyle name="Comma 16" xfId="33659"/>
    <cellStyle name="Comma 16 10" xfId="33660"/>
    <cellStyle name="Comma 16 10 2" xfId="33661"/>
    <cellStyle name="Comma 16 10 2 2" xfId="33662"/>
    <cellStyle name="Comma 16 10 2 3" xfId="33663"/>
    <cellStyle name="Comma 16 10 3" xfId="33664"/>
    <cellStyle name="Comma 16 10 3 2" xfId="33665"/>
    <cellStyle name="Comma 16 10 4" xfId="33666"/>
    <cellStyle name="Comma 16 10 5" xfId="33667"/>
    <cellStyle name="Comma 16 11" xfId="33668"/>
    <cellStyle name="Comma 16 11 2" xfId="33669"/>
    <cellStyle name="Comma 16 11 3" xfId="33670"/>
    <cellStyle name="Comma 16 12" xfId="33671"/>
    <cellStyle name="Comma 16 12 2" xfId="33672"/>
    <cellStyle name="Comma 16 12 3" xfId="33673"/>
    <cellStyle name="Comma 16 13" xfId="33674"/>
    <cellStyle name="Comma 16 13 2" xfId="33675"/>
    <cellStyle name="Comma 16 14" xfId="33676"/>
    <cellStyle name="Comma 16 15" xfId="33677"/>
    <cellStyle name="Comma 16 16" xfId="33678"/>
    <cellStyle name="Comma 16 2" xfId="33679"/>
    <cellStyle name="Comma 16 2 10" xfId="33680"/>
    <cellStyle name="Comma 16 2 10 2" xfId="33681"/>
    <cellStyle name="Comma 16 2 10 3" xfId="33682"/>
    <cellStyle name="Comma 16 2 11" xfId="33683"/>
    <cellStyle name="Comma 16 2 11 2" xfId="33684"/>
    <cellStyle name="Comma 16 2 11 3" xfId="33685"/>
    <cellStyle name="Comma 16 2 12" xfId="33686"/>
    <cellStyle name="Comma 16 2 12 2" xfId="33687"/>
    <cellStyle name="Comma 16 2 13" xfId="33688"/>
    <cellStyle name="Comma 16 2 14" xfId="33689"/>
    <cellStyle name="Comma 16 2 2" xfId="33690"/>
    <cellStyle name="Comma 16 2 2 10" xfId="33691"/>
    <cellStyle name="Comma 16 2 2 10 2" xfId="33692"/>
    <cellStyle name="Comma 16 2 2 10 3" xfId="33693"/>
    <cellStyle name="Comma 16 2 2 11" xfId="33694"/>
    <cellStyle name="Comma 16 2 2 11 2" xfId="33695"/>
    <cellStyle name="Comma 16 2 2 12" xfId="33696"/>
    <cellStyle name="Comma 16 2 2 13" xfId="33697"/>
    <cellStyle name="Comma 16 2 2 2" xfId="33698"/>
    <cellStyle name="Comma 16 2 2 2 10" xfId="33699"/>
    <cellStyle name="Comma 16 2 2 2 10 2" xfId="33700"/>
    <cellStyle name="Comma 16 2 2 2 11" xfId="33701"/>
    <cellStyle name="Comma 16 2 2 2 12" xfId="33702"/>
    <cellStyle name="Comma 16 2 2 2 2" xfId="33703"/>
    <cellStyle name="Comma 16 2 2 2 2 10" xfId="33704"/>
    <cellStyle name="Comma 16 2 2 2 2 2" xfId="33705"/>
    <cellStyle name="Comma 16 2 2 2 2 2 2" xfId="33706"/>
    <cellStyle name="Comma 16 2 2 2 2 2 2 2" xfId="33707"/>
    <cellStyle name="Comma 16 2 2 2 2 2 2 2 2" xfId="33708"/>
    <cellStyle name="Comma 16 2 2 2 2 2 2 2 3" xfId="33709"/>
    <cellStyle name="Comma 16 2 2 2 2 2 2 3" xfId="33710"/>
    <cellStyle name="Comma 16 2 2 2 2 2 2 3 2" xfId="33711"/>
    <cellStyle name="Comma 16 2 2 2 2 2 2 3 3" xfId="33712"/>
    <cellStyle name="Comma 16 2 2 2 2 2 2 4" xfId="33713"/>
    <cellStyle name="Comma 16 2 2 2 2 2 2 4 2" xfId="33714"/>
    <cellStyle name="Comma 16 2 2 2 2 2 2 5" xfId="33715"/>
    <cellStyle name="Comma 16 2 2 2 2 2 2 6" xfId="33716"/>
    <cellStyle name="Comma 16 2 2 2 2 2 3" xfId="33717"/>
    <cellStyle name="Comma 16 2 2 2 2 2 3 2" xfId="33718"/>
    <cellStyle name="Comma 16 2 2 2 2 2 3 2 2" xfId="33719"/>
    <cellStyle name="Comma 16 2 2 2 2 2 3 2 3" xfId="33720"/>
    <cellStyle name="Comma 16 2 2 2 2 2 3 3" xfId="33721"/>
    <cellStyle name="Comma 16 2 2 2 2 2 3 3 2" xfId="33722"/>
    <cellStyle name="Comma 16 2 2 2 2 2 3 3 3" xfId="33723"/>
    <cellStyle name="Comma 16 2 2 2 2 2 3 4" xfId="33724"/>
    <cellStyle name="Comma 16 2 2 2 2 2 3 4 2" xfId="33725"/>
    <cellStyle name="Comma 16 2 2 2 2 2 3 5" xfId="33726"/>
    <cellStyle name="Comma 16 2 2 2 2 2 3 6" xfId="33727"/>
    <cellStyle name="Comma 16 2 2 2 2 2 4" xfId="33728"/>
    <cellStyle name="Comma 16 2 2 2 2 2 4 2" xfId="33729"/>
    <cellStyle name="Comma 16 2 2 2 2 2 4 2 2" xfId="33730"/>
    <cellStyle name="Comma 16 2 2 2 2 2 4 2 3" xfId="33731"/>
    <cellStyle name="Comma 16 2 2 2 2 2 4 3" xfId="33732"/>
    <cellStyle name="Comma 16 2 2 2 2 2 4 3 2" xfId="33733"/>
    <cellStyle name="Comma 16 2 2 2 2 2 4 4" xfId="33734"/>
    <cellStyle name="Comma 16 2 2 2 2 2 4 5" xfId="33735"/>
    <cellStyle name="Comma 16 2 2 2 2 2 5" xfId="33736"/>
    <cellStyle name="Comma 16 2 2 2 2 2 5 2" xfId="33737"/>
    <cellStyle name="Comma 16 2 2 2 2 2 5 3" xfId="33738"/>
    <cellStyle name="Comma 16 2 2 2 2 2 6" xfId="33739"/>
    <cellStyle name="Comma 16 2 2 2 2 2 6 2" xfId="33740"/>
    <cellStyle name="Comma 16 2 2 2 2 2 6 3" xfId="33741"/>
    <cellStyle name="Comma 16 2 2 2 2 2 7" xfId="33742"/>
    <cellStyle name="Comma 16 2 2 2 2 2 7 2" xfId="33743"/>
    <cellStyle name="Comma 16 2 2 2 2 2 8" xfId="33744"/>
    <cellStyle name="Comma 16 2 2 2 2 2 9" xfId="33745"/>
    <cellStyle name="Comma 16 2 2 2 2 3" xfId="33746"/>
    <cellStyle name="Comma 16 2 2 2 2 3 2" xfId="33747"/>
    <cellStyle name="Comma 16 2 2 2 2 3 2 2" xfId="33748"/>
    <cellStyle name="Comma 16 2 2 2 2 3 2 3" xfId="33749"/>
    <cellStyle name="Comma 16 2 2 2 2 3 3" xfId="33750"/>
    <cellStyle name="Comma 16 2 2 2 2 3 3 2" xfId="33751"/>
    <cellStyle name="Comma 16 2 2 2 2 3 3 3" xfId="33752"/>
    <cellStyle name="Comma 16 2 2 2 2 3 4" xfId="33753"/>
    <cellStyle name="Comma 16 2 2 2 2 3 4 2" xfId="33754"/>
    <cellStyle name="Comma 16 2 2 2 2 3 5" xfId="33755"/>
    <cellStyle name="Comma 16 2 2 2 2 3 6" xfId="33756"/>
    <cellStyle name="Comma 16 2 2 2 2 4" xfId="33757"/>
    <cellStyle name="Comma 16 2 2 2 2 4 2" xfId="33758"/>
    <cellStyle name="Comma 16 2 2 2 2 4 2 2" xfId="33759"/>
    <cellStyle name="Comma 16 2 2 2 2 4 2 3" xfId="33760"/>
    <cellStyle name="Comma 16 2 2 2 2 4 3" xfId="33761"/>
    <cellStyle name="Comma 16 2 2 2 2 4 3 2" xfId="33762"/>
    <cellStyle name="Comma 16 2 2 2 2 4 3 3" xfId="33763"/>
    <cellStyle name="Comma 16 2 2 2 2 4 4" xfId="33764"/>
    <cellStyle name="Comma 16 2 2 2 2 4 4 2" xfId="33765"/>
    <cellStyle name="Comma 16 2 2 2 2 4 5" xfId="33766"/>
    <cellStyle name="Comma 16 2 2 2 2 4 6" xfId="33767"/>
    <cellStyle name="Comma 16 2 2 2 2 5" xfId="33768"/>
    <cellStyle name="Comma 16 2 2 2 2 5 2" xfId="33769"/>
    <cellStyle name="Comma 16 2 2 2 2 5 2 2" xfId="33770"/>
    <cellStyle name="Comma 16 2 2 2 2 5 2 3" xfId="33771"/>
    <cellStyle name="Comma 16 2 2 2 2 5 3" xfId="33772"/>
    <cellStyle name="Comma 16 2 2 2 2 5 3 2" xfId="33773"/>
    <cellStyle name="Comma 16 2 2 2 2 5 4" xfId="33774"/>
    <cellStyle name="Comma 16 2 2 2 2 5 5" xfId="33775"/>
    <cellStyle name="Comma 16 2 2 2 2 6" xfId="33776"/>
    <cellStyle name="Comma 16 2 2 2 2 6 2" xfId="33777"/>
    <cellStyle name="Comma 16 2 2 2 2 6 3" xfId="33778"/>
    <cellStyle name="Comma 16 2 2 2 2 7" xfId="33779"/>
    <cellStyle name="Comma 16 2 2 2 2 7 2" xfId="33780"/>
    <cellStyle name="Comma 16 2 2 2 2 7 3" xfId="33781"/>
    <cellStyle name="Comma 16 2 2 2 2 8" xfId="33782"/>
    <cellStyle name="Comma 16 2 2 2 2 8 2" xfId="33783"/>
    <cellStyle name="Comma 16 2 2 2 2 9" xfId="33784"/>
    <cellStyle name="Comma 16 2 2 2 3" xfId="33785"/>
    <cellStyle name="Comma 16 2 2 2 3 2" xfId="33786"/>
    <cellStyle name="Comma 16 2 2 2 3 2 2" xfId="33787"/>
    <cellStyle name="Comma 16 2 2 2 3 2 2 2" xfId="33788"/>
    <cellStyle name="Comma 16 2 2 2 3 2 2 3" xfId="33789"/>
    <cellStyle name="Comma 16 2 2 2 3 2 3" xfId="33790"/>
    <cellStyle name="Comma 16 2 2 2 3 2 3 2" xfId="33791"/>
    <cellStyle name="Comma 16 2 2 2 3 2 3 3" xfId="33792"/>
    <cellStyle name="Comma 16 2 2 2 3 2 4" xfId="33793"/>
    <cellStyle name="Comma 16 2 2 2 3 2 4 2" xfId="33794"/>
    <cellStyle name="Comma 16 2 2 2 3 2 5" xfId="33795"/>
    <cellStyle name="Comma 16 2 2 2 3 2 6" xfId="33796"/>
    <cellStyle name="Comma 16 2 2 2 3 3" xfId="33797"/>
    <cellStyle name="Comma 16 2 2 2 3 3 2" xfId="33798"/>
    <cellStyle name="Comma 16 2 2 2 3 3 2 2" xfId="33799"/>
    <cellStyle name="Comma 16 2 2 2 3 3 2 3" xfId="33800"/>
    <cellStyle name="Comma 16 2 2 2 3 3 3" xfId="33801"/>
    <cellStyle name="Comma 16 2 2 2 3 3 3 2" xfId="33802"/>
    <cellStyle name="Comma 16 2 2 2 3 3 3 3" xfId="33803"/>
    <cellStyle name="Comma 16 2 2 2 3 3 4" xfId="33804"/>
    <cellStyle name="Comma 16 2 2 2 3 3 4 2" xfId="33805"/>
    <cellStyle name="Comma 16 2 2 2 3 3 5" xfId="33806"/>
    <cellStyle name="Comma 16 2 2 2 3 3 6" xfId="33807"/>
    <cellStyle name="Comma 16 2 2 2 3 4" xfId="33808"/>
    <cellStyle name="Comma 16 2 2 2 3 4 2" xfId="33809"/>
    <cellStyle name="Comma 16 2 2 2 3 4 2 2" xfId="33810"/>
    <cellStyle name="Comma 16 2 2 2 3 4 2 3" xfId="33811"/>
    <cellStyle name="Comma 16 2 2 2 3 4 3" xfId="33812"/>
    <cellStyle name="Comma 16 2 2 2 3 4 3 2" xfId="33813"/>
    <cellStyle name="Comma 16 2 2 2 3 4 4" xfId="33814"/>
    <cellStyle name="Comma 16 2 2 2 3 4 5" xfId="33815"/>
    <cellStyle name="Comma 16 2 2 2 3 5" xfId="33816"/>
    <cellStyle name="Comma 16 2 2 2 3 5 2" xfId="33817"/>
    <cellStyle name="Comma 16 2 2 2 3 5 3" xfId="33818"/>
    <cellStyle name="Comma 16 2 2 2 3 6" xfId="33819"/>
    <cellStyle name="Comma 16 2 2 2 3 6 2" xfId="33820"/>
    <cellStyle name="Comma 16 2 2 2 3 6 3" xfId="33821"/>
    <cellStyle name="Comma 16 2 2 2 3 7" xfId="33822"/>
    <cellStyle name="Comma 16 2 2 2 3 7 2" xfId="33823"/>
    <cellStyle name="Comma 16 2 2 2 3 8" xfId="33824"/>
    <cellStyle name="Comma 16 2 2 2 3 9" xfId="33825"/>
    <cellStyle name="Comma 16 2 2 2 4" xfId="33826"/>
    <cellStyle name="Comma 16 2 2 2 4 2" xfId="33827"/>
    <cellStyle name="Comma 16 2 2 2 4 2 2" xfId="33828"/>
    <cellStyle name="Comma 16 2 2 2 4 2 2 2" xfId="33829"/>
    <cellStyle name="Comma 16 2 2 2 4 2 2 3" xfId="33830"/>
    <cellStyle name="Comma 16 2 2 2 4 2 3" xfId="33831"/>
    <cellStyle name="Comma 16 2 2 2 4 2 3 2" xfId="33832"/>
    <cellStyle name="Comma 16 2 2 2 4 2 3 3" xfId="33833"/>
    <cellStyle name="Comma 16 2 2 2 4 2 4" xfId="33834"/>
    <cellStyle name="Comma 16 2 2 2 4 2 4 2" xfId="33835"/>
    <cellStyle name="Comma 16 2 2 2 4 2 5" xfId="33836"/>
    <cellStyle name="Comma 16 2 2 2 4 2 6" xfId="33837"/>
    <cellStyle name="Comma 16 2 2 2 4 3" xfId="33838"/>
    <cellStyle name="Comma 16 2 2 2 4 3 2" xfId="33839"/>
    <cellStyle name="Comma 16 2 2 2 4 3 2 2" xfId="33840"/>
    <cellStyle name="Comma 16 2 2 2 4 3 2 3" xfId="33841"/>
    <cellStyle name="Comma 16 2 2 2 4 3 3" xfId="33842"/>
    <cellStyle name="Comma 16 2 2 2 4 3 3 2" xfId="33843"/>
    <cellStyle name="Comma 16 2 2 2 4 3 3 3" xfId="33844"/>
    <cellStyle name="Comma 16 2 2 2 4 3 4" xfId="33845"/>
    <cellStyle name="Comma 16 2 2 2 4 3 4 2" xfId="33846"/>
    <cellStyle name="Comma 16 2 2 2 4 3 5" xfId="33847"/>
    <cellStyle name="Comma 16 2 2 2 4 3 6" xfId="33848"/>
    <cellStyle name="Comma 16 2 2 2 4 4" xfId="33849"/>
    <cellStyle name="Comma 16 2 2 2 4 4 2" xfId="33850"/>
    <cellStyle name="Comma 16 2 2 2 4 4 2 2" xfId="33851"/>
    <cellStyle name="Comma 16 2 2 2 4 4 2 3" xfId="33852"/>
    <cellStyle name="Comma 16 2 2 2 4 4 3" xfId="33853"/>
    <cellStyle name="Comma 16 2 2 2 4 4 3 2" xfId="33854"/>
    <cellStyle name="Comma 16 2 2 2 4 4 4" xfId="33855"/>
    <cellStyle name="Comma 16 2 2 2 4 4 5" xfId="33856"/>
    <cellStyle name="Comma 16 2 2 2 4 5" xfId="33857"/>
    <cellStyle name="Comma 16 2 2 2 4 5 2" xfId="33858"/>
    <cellStyle name="Comma 16 2 2 2 4 5 3" xfId="33859"/>
    <cellStyle name="Comma 16 2 2 2 4 6" xfId="33860"/>
    <cellStyle name="Comma 16 2 2 2 4 6 2" xfId="33861"/>
    <cellStyle name="Comma 16 2 2 2 4 6 3" xfId="33862"/>
    <cellStyle name="Comma 16 2 2 2 4 7" xfId="33863"/>
    <cellStyle name="Comma 16 2 2 2 4 7 2" xfId="33864"/>
    <cellStyle name="Comma 16 2 2 2 4 8" xfId="33865"/>
    <cellStyle name="Comma 16 2 2 2 4 9" xfId="33866"/>
    <cellStyle name="Comma 16 2 2 2 5" xfId="33867"/>
    <cellStyle name="Comma 16 2 2 2 5 2" xfId="33868"/>
    <cellStyle name="Comma 16 2 2 2 5 2 2" xfId="33869"/>
    <cellStyle name="Comma 16 2 2 2 5 2 3" xfId="33870"/>
    <cellStyle name="Comma 16 2 2 2 5 3" xfId="33871"/>
    <cellStyle name="Comma 16 2 2 2 5 3 2" xfId="33872"/>
    <cellStyle name="Comma 16 2 2 2 5 3 3" xfId="33873"/>
    <cellStyle name="Comma 16 2 2 2 5 4" xfId="33874"/>
    <cellStyle name="Comma 16 2 2 2 5 4 2" xfId="33875"/>
    <cellStyle name="Comma 16 2 2 2 5 5" xfId="33876"/>
    <cellStyle name="Comma 16 2 2 2 5 6" xfId="33877"/>
    <cellStyle name="Comma 16 2 2 2 6" xfId="33878"/>
    <cellStyle name="Comma 16 2 2 2 6 2" xfId="33879"/>
    <cellStyle name="Comma 16 2 2 2 6 2 2" xfId="33880"/>
    <cellStyle name="Comma 16 2 2 2 6 2 3" xfId="33881"/>
    <cellStyle name="Comma 16 2 2 2 6 3" xfId="33882"/>
    <cellStyle name="Comma 16 2 2 2 6 3 2" xfId="33883"/>
    <cellStyle name="Comma 16 2 2 2 6 3 3" xfId="33884"/>
    <cellStyle name="Comma 16 2 2 2 6 4" xfId="33885"/>
    <cellStyle name="Comma 16 2 2 2 6 4 2" xfId="33886"/>
    <cellStyle name="Comma 16 2 2 2 6 5" xfId="33887"/>
    <cellStyle name="Comma 16 2 2 2 6 6" xfId="33888"/>
    <cellStyle name="Comma 16 2 2 2 7" xfId="33889"/>
    <cellStyle name="Comma 16 2 2 2 7 2" xfId="33890"/>
    <cellStyle name="Comma 16 2 2 2 7 2 2" xfId="33891"/>
    <cellStyle name="Comma 16 2 2 2 7 2 3" xfId="33892"/>
    <cellStyle name="Comma 16 2 2 2 7 3" xfId="33893"/>
    <cellStyle name="Comma 16 2 2 2 7 3 2" xfId="33894"/>
    <cellStyle name="Comma 16 2 2 2 7 4" xfId="33895"/>
    <cellStyle name="Comma 16 2 2 2 7 5" xfId="33896"/>
    <cellStyle name="Comma 16 2 2 2 8" xfId="33897"/>
    <cellStyle name="Comma 16 2 2 2 8 2" xfId="33898"/>
    <cellStyle name="Comma 16 2 2 2 8 3" xfId="33899"/>
    <cellStyle name="Comma 16 2 2 2 9" xfId="33900"/>
    <cellStyle name="Comma 16 2 2 2 9 2" xfId="33901"/>
    <cellStyle name="Comma 16 2 2 2 9 3" xfId="33902"/>
    <cellStyle name="Comma 16 2 2 3" xfId="33903"/>
    <cellStyle name="Comma 16 2 2 3 10" xfId="33904"/>
    <cellStyle name="Comma 16 2 2 3 2" xfId="33905"/>
    <cellStyle name="Comma 16 2 2 3 2 2" xfId="33906"/>
    <cellStyle name="Comma 16 2 2 3 2 2 2" xfId="33907"/>
    <cellStyle name="Comma 16 2 2 3 2 2 2 2" xfId="33908"/>
    <cellStyle name="Comma 16 2 2 3 2 2 2 3" xfId="33909"/>
    <cellStyle name="Comma 16 2 2 3 2 2 3" xfId="33910"/>
    <cellStyle name="Comma 16 2 2 3 2 2 3 2" xfId="33911"/>
    <cellStyle name="Comma 16 2 2 3 2 2 3 3" xfId="33912"/>
    <cellStyle name="Comma 16 2 2 3 2 2 4" xfId="33913"/>
    <cellStyle name="Comma 16 2 2 3 2 2 4 2" xfId="33914"/>
    <cellStyle name="Comma 16 2 2 3 2 2 5" xfId="33915"/>
    <cellStyle name="Comma 16 2 2 3 2 2 6" xfId="33916"/>
    <cellStyle name="Comma 16 2 2 3 2 3" xfId="33917"/>
    <cellStyle name="Comma 16 2 2 3 2 3 2" xfId="33918"/>
    <cellStyle name="Comma 16 2 2 3 2 3 2 2" xfId="33919"/>
    <cellStyle name="Comma 16 2 2 3 2 3 2 3" xfId="33920"/>
    <cellStyle name="Comma 16 2 2 3 2 3 3" xfId="33921"/>
    <cellStyle name="Comma 16 2 2 3 2 3 3 2" xfId="33922"/>
    <cellStyle name="Comma 16 2 2 3 2 3 3 3" xfId="33923"/>
    <cellStyle name="Comma 16 2 2 3 2 3 4" xfId="33924"/>
    <cellStyle name="Comma 16 2 2 3 2 3 4 2" xfId="33925"/>
    <cellStyle name="Comma 16 2 2 3 2 3 5" xfId="33926"/>
    <cellStyle name="Comma 16 2 2 3 2 3 6" xfId="33927"/>
    <cellStyle name="Comma 16 2 2 3 2 4" xfId="33928"/>
    <cellStyle name="Comma 16 2 2 3 2 4 2" xfId="33929"/>
    <cellStyle name="Comma 16 2 2 3 2 4 2 2" xfId="33930"/>
    <cellStyle name="Comma 16 2 2 3 2 4 2 3" xfId="33931"/>
    <cellStyle name="Comma 16 2 2 3 2 4 3" xfId="33932"/>
    <cellStyle name="Comma 16 2 2 3 2 4 3 2" xfId="33933"/>
    <cellStyle name="Comma 16 2 2 3 2 4 4" xfId="33934"/>
    <cellStyle name="Comma 16 2 2 3 2 4 5" xfId="33935"/>
    <cellStyle name="Comma 16 2 2 3 2 5" xfId="33936"/>
    <cellStyle name="Comma 16 2 2 3 2 5 2" xfId="33937"/>
    <cellStyle name="Comma 16 2 2 3 2 5 3" xfId="33938"/>
    <cellStyle name="Comma 16 2 2 3 2 6" xfId="33939"/>
    <cellStyle name="Comma 16 2 2 3 2 6 2" xfId="33940"/>
    <cellStyle name="Comma 16 2 2 3 2 6 3" xfId="33941"/>
    <cellStyle name="Comma 16 2 2 3 2 7" xfId="33942"/>
    <cellStyle name="Comma 16 2 2 3 2 7 2" xfId="33943"/>
    <cellStyle name="Comma 16 2 2 3 2 8" xfId="33944"/>
    <cellStyle name="Comma 16 2 2 3 2 9" xfId="33945"/>
    <cellStyle name="Comma 16 2 2 3 3" xfId="33946"/>
    <cellStyle name="Comma 16 2 2 3 3 2" xfId="33947"/>
    <cellStyle name="Comma 16 2 2 3 3 2 2" xfId="33948"/>
    <cellStyle name="Comma 16 2 2 3 3 2 3" xfId="33949"/>
    <cellStyle name="Comma 16 2 2 3 3 3" xfId="33950"/>
    <cellStyle name="Comma 16 2 2 3 3 3 2" xfId="33951"/>
    <cellStyle name="Comma 16 2 2 3 3 3 3" xfId="33952"/>
    <cellStyle name="Comma 16 2 2 3 3 4" xfId="33953"/>
    <cellStyle name="Comma 16 2 2 3 3 4 2" xfId="33954"/>
    <cellStyle name="Comma 16 2 2 3 3 5" xfId="33955"/>
    <cellStyle name="Comma 16 2 2 3 3 6" xfId="33956"/>
    <cellStyle name="Comma 16 2 2 3 4" xfId="33957"/>
    <cellStyle name="Comma 16 2 2 3 4 2" xfId="33958"/>
    <cellStyle name="Comma 16 2 2 3 4 2 2" xfId="33959"/>
    <cellStyle name="Comma 16 2 2 3 4 2 3" xfId="33960"/>
    <cellStyle name="Comma 16 2 2 3 4 3" xfId="33961"/>
    <cellStyle name="Comma 16 2 2 3 4 3 2" xfId="33962"/>
    <cellStyle name="Comma 16 2 2 3 4 3 3" xfId="33963"/>
    <cellStyle name="Comma 16 2 2 3 4 4" xfId="33964"/>
    <cellStyle name="Comma 16 2 2 3 4 4 2" xfId="33965"/>
    <cellStyle name="Comma 16 2 2 3 4 5" xfId="33966"/>
    <cellStyle name="Comma 16 2 2 3 4 6" xfId="33967"/>
    <cellStyle name="Comma 16 2 2 3 5" xfId="33968"/>
    <cellStyle name="Comma 16 2 2 3 5 2" xfId="33969"/>
    <cellStyle name="Comma 16 2 2 3 5 2 2" xfId="33970"/>
    <cellStyle name="Comma 16 2 2 3 5 2 3" xfId="33971"/>
    <cellStyle name="Comma 16 2 2 3 5 3" xfId="33972"/>
    <cellStyle name="Comma 16 2 2 3 5 3 2" xfId="33973"/>
    <cellStyle name="Comma 16 2 2 3 5 4" xfId="33974"/>
    <cellStyle name="Comma 16 2 2 3 5 5" xfId="33975"/>
    <cellStyle name="Comma 16 2 2 3 6" xfId="33976"/>
    <cellStyle name="Comma 16 2 2 3 6 2" xfId="33977"/>
    <cellStyle name="Comma 16 2 2 3 6 3" xfId="33978"/>
    <cellStyle name="Comma 16 2 2 3 7" xfId="33979"/>
    <cellStyle name="Comma 16 2 2 3 7 2" xfId="33980"/>
    <cellStyle name="Comma 16 2 2 3 7 3" xfId="33981"/>
    <cellStyle name="Comma 16 2 2 3 8" xfId="33982"/>
    <cellStyle name="Comma 16 2 2 3 8 2" xfId="33983"/>
    <cellStyle name="Comma 16 2 2 3 9" xfId="33984"/>
    <cellStyle name="Comma 16 2 2 4" xfId="33985"/>
    <cellStyle name="Comma 16 2 2 4 2" xfId="33986"/>
    <cellStyle name="Comma 16 2 2 4 2 2" xfId="33987"/>
    <cellStyle name="Comma 16 2 2 4 2 2 2" xfId="33988"/>
    <cellStyle name="Comma 16 2 2 4 2 2 3" xfId="33989"/>
    <cellStyle name="Comma 16 2 2 4 2 3" xfId="33990"/>
    <cellStyle name="Comma 16 2 2 4 2 3 2" xfId="33991"/>
    <cellStyle name="Comma 16 2 2 4 2 3 3" xfId="33992"/>
    <cellStyle name="Comma 16 2 2 4 2 4" xfId="33993"/>
    <cellStyle name="Comma 16 2 2 4 2 4 2" xfId="33994"/>
    <cellStyle name="Comma 16 2 2 4 2 5" xfId="33995"/>
    <cellStyle name="Comma 16 2 2 4 2 6" xfId="33996"/>
    <cellStyle name="Comma 16 2 2 4 3" xfId="33997"/>
    <cellStyle name="Comma 16 2 2 4 3 2" xfId="33998"/>
    <cellStyle name="Comma 16 2 2 4 3 2 2" xfId="33999"/>
    <cellStyle name="Comma 16 2 2 4 3 2 3" xfId="34000"/>
    <cellStyle name="Comma 16 2 2 4 3 3" xfId="34001"/>
    <cellStyle name="Comma 16 2 2 4 3 3 2" xfId="34002"/>
    <cellStyle name="Comma 16 2 2 4 3 3 3" xfId="34003"/>
    <cellStyle name="Comma 16 2 2 4 3 4" xfId="34004"/>
    <cellStyle name="Comma 16 2 2 4 3 4 2" xfId="34005"/>
    <cellStyle name="Comma 16 2 2 4 3 5" xfId="34006"/>
    <cellStyle name="Comma 16 2 2 4 3 6" xfId="34007"/>
    <cellStyle name="Comma 16 2 2 4 4" xfId="34008"/>
    <cellStyle name="Comma 16 2 2 4 4 2" xfId="34009"/>
    <cellStyle name="Comma 16 2 2 4 4 2 2" xfId="34010"/>
    <cellStyle name="Comma 16 2 2 4 4 2 3" xfId="34011"/>
    <cellStyle name="Comma 16 2 2 4 4 3" xfId="34012"/>
    <cellStyle name="Comma 16 2 2 4 4 3 2" xfId="34013"/>
    <cellStyle name="Comma 16 2 2 4 4 4" xfId="34014"/>
    <cellStyle name="Comma 16 2 2 4 4 5" xfId="34015"/>
    <cellStyle name="Comma 16 2 2 4 5" xfId="34016"/>
    <cellStyle name="Comma 16 2 2 4 5 2" xfId="34017"/>
    <cellStyle name="Comma 16 2 2 4 5 3" xfId="34018"/>
    <cellStyle name="Comma 16 2 2 4 6" xfId="34019"/>
    <cellStyle name="Comma 16 2 2 4 6 2" xfId="34020"/>
    <cellStyle name="Comma 16 2 2 4 6 3" xfId="34021"/>
    <cellStyle name="Comma 16 2 2 4 7" xfId="34022"/>
    <cellStyle name="Comma 16 2 2 4 7 2" xfId="34023"/>
    <cellStyle name="Comma 16 2 2 4 8" xfId="34024"/>
    <cellStyle name="Comma 16 2 2 4 9" xfId="34025"/>
    <cellStyle name="Comma 16 2 2 5" xfId="34026"/>
    <cellStyle name="Comma 16 2 2 5 2" xfId="34027"/>
    <cellStyle name="Comma 16 2 2 5 2 2" xfId="34028"/>
    <cellStyle name="Comma 16 2 2 5 2 2 2" xfId="34029"/>
    <cellStyle name="Comma 16 2 2 5 2 2 3" xfId="34030"/>
    <cellStyle name="Comma 16 2 2 5 2 3" xfId="34031"/>
    <cellStyle name="Comma 16 2 2 5 2 3 2" xfId="34032"/>
    <cellStyle name="Comma 16 2 2 5 2 3 3" xfId="34033"/>
    <cellStyle name="Comma 16 2 2 5 2 4" xfId="34034"/>
    <cellStyle name="Comma 16 2 2 5 2 4 2" xfId="34035"/>
    <cellStyle name="Comma 16 2 2 5 2 5" xfId="34036"/>
    <cellStyle name="Comma 16 2 2 5 2 6" xfId="34037"/>
    <cellStyle name="Comma 16 2 2 5 3" xfId="34038"/>
    <cellStyle name="Comma 16 2 2 5 3 2" xfId="34039"/>
    <cellStyle name="Comma 16 2 2 5 3 2 2" xfId="34040"/>
    <cellStyle name="Comma 16 2 2 5 3 2 3" xfId="34041"/>
    <cellStyle name="Comma 16 2 2 5 3 3" xfId="34042"/>
    <cellStyle name="Comma 16 2 2 5 3 3 2" xfId="34043"/>
    <cellStyle name="Comma 16 2 2 5 3 3 3" xfId="34044"/>
    <cellStyle name="Comma 16 2 2 5 3 4" xfId="34045"/>
    <cellStyle name="Comma 16 2 2 5 3 4 2" xfId="34046"/>
    <cellStyle name="Comma 16 2 2 5 3 5" xfId="34047"/>
    <cellStyle name="Comma 16 2 2 5 3 6" xfId="34048"/>
    <cellStyle name="Comma 16 2 2 5 4" xfId="34049"/>
    <cellStyle name="Comma 16 2 2 5 4 2" xfId="34050"/>
    <cellStyle name="Comma 16 2 2 5 4 2 2" xfId="34051"/>
    <cellStyle name="Comma 16 2 2 5 4 2 3" xfId="34052"/>
    <cellStyle name="Comma 16 2 2 5 4 3" xfId="34053"/>
    <cellStyle name="Comma 16 2 2 5 4 3 2" xfId="34054"/>
    <cellStyle name="Comma 16 2 2 5 4 4" xfId="34055"/>
    <cellStyle name="Comma 16 2 2 5 4 5" xfId="34056"/>
    <cellStyle name="Comma 16 2 2 5 5" xfId="34057"/>
    <cellStyle name="Comma 16 2 2 5 5 2" xfId="34058"/>
    <cellStyle name="Comma 16 2 2 5 5 3" xfId="34059"/>
    <cellStyle name="Comma 16 2 2 5 6" xfId="34060"/>
    <cellStyle name="Comma 16 2 2 5 6 2" xfId="34061"/>
    <cellStyle name="Comma 16 2 2 5 6 3" xfId="34062"/>
    <cellStyle name="Comma 16 2 2 5 7" xfId="34063"/>
    <cellStyle name="Comma 16 2 2 5 7 2" xfId="34064"/>
    <cellStyle name="Comma 16 2 2 5 8" xfId="34065"/>
    <cellStyle name="Comma 16 2 2 5 9" xfId="34066"/>
    <cellStyle name="Comma 16 2 2 6" xfId="34067"/>
    <cellStyle name="Comma 16 2 2 6 2" xfId="34068"/>
    <cellStyle name="Comma 16 2 2 6 2 2" xfId="34069"/>
    <cellStyle name="Comma 16 2 2 6 2 3" xfId="34070"/>
    <cellStyle name="Comma 16 2 2 6 3" xfId="34071"/>
    <cellStyle name="Comma 16 2 2 6 3 2" xfId="34072"/>
    <cellStyle name="Comma 16 2 2 6 3 3" xfId="34073"/>
    <cellStyle name="Comma 16 2 2 6 4" xfId="34074"/>
    <cellStyle name="Comma 16 2 2 6 4 2" xfId="34075"/>
    <cellStyle name="Comma 16 2 2 6 5" xfId="34076"/>
    <cellStyle name="Comma 16 2 2 6 6" xfId="34077"/>
    <cellStyle name="Comma 16 2 2 7" xfId="34078"/>
    <cellStyle name="Comma 16 2 2 7 2" xfId="34079"/>
    <cellStyle name="Comma 16 2 2 7 2 2" xfId="34080"/>
    <cellStyle name="Comma 16 2 2 7 2 3" xfId="34081"/>
    <cellStyle name="Comma 16 2 2 7 3" xfId="34082"/>
    <cellStyle name="Comma 16 2 2 7 3 2" xfId="34083"/>
    <cellStyle name="Comma 16 2 2 7 3 3" xfId="34084"/>
    <cellStyle name="Comma 16 2 2 7 4" xfId="34085"/>
    <cellStyle name="Comma 16 2 2 7 4 2" xfId="34086"/>
    <cellStyle name="Comma 16 2 2 7 5" xfId="34087"/>
    <cellStyle name="Comma 16 2 2 7 6" xfId="34088"/>
    <cellStyle name="Comma 16 2 2 8" xfId="34089"/>
    <cellStyle name="Comma 16 2 2 8 2" xfId="34090"/>
    <cellStyle name="Comma 16 2 2 8 2 2" xfId="34091"/>
    <cellStyle name="Comma 16 2 2 8 2 3" xfId="34092"/>
    <cellStyle name="Comma 16 2 2 8 3" xfId="34093"/>
    <cellStyle name="Comma 16 2 2 8 3 2" xfId="34094"/>
    <cellStyle name="Comma 16 2 2 8 4" xfId="34095"/>
    <cellStyle name="Comma 16 2 2 8 5" xfId="34096"/>
    <cellStyle name="Comma 16 2 2 9" xfId="34097"/>
    <cellStyle name="Comma 16 2 2 9 2" xfId="34098"/>
    <cellStyle name="Comma 16 2 2 9 3" xfId="34099"/>
    <cellStyle name="Comma 16 2 3" xfId="34100"/>
    <cellStyle name="Comma 16 2 3 10" xfId="34101"/>
    <cellStyle name="Comma 16 2 3 10 2" xfId="34102"/>
    <cellStyle name="Comma 16 2 3 11" xfId="34103"/>
    <cellStyle name="Comma 16 2 3 12" xfId="34104"/>
    <cellStyle name="Comma 16 2 3 2" xfId="34105"/>
    <cellStyle name="Comma 16 2 3 2 10" xfId="34106"/>
    <cellStyle name="Comma 16 2 3 2 2" xfId="34107"/>
    <cellStyle name="Comma 16 2 3 2 2 2" xfId="34108"/>
    <cellStyle name="Comma 16 2 3 2 2 2 2" xfId="34109"/>
    <cellStyle name="Comma 16 2 3 2 2 2 2 2" xfId="34110"/>
    <cellStyle name="Comma 16 2 3 2 2 2 2 3" xfId="34111"/>
    <cellStyle name="Comma 16 2 3 2 2 2 3" xfId="34112"/>
    <cellStyle name="Comma 16 2 3 2 2 2 3 2" xfId="34113"/>
    <cellStyle name="Comma 16 2 3 2 2 2 3 3" xfId="34114"/>
    <cellStyle name="Comma 16 2 3 2 2 2 4" xfId="34115"/>
    <cellStyle name="Comma 16 2 3 2 2 2 4 2" xfId="34116"/>
    <cellStyle name="Comma 16 2 3 2 2 2 5" xfId="34117"/>
    <cellStyle name="Comma 16 2 3 2 2 2 6" xfId="34118"/>
    <cellStyle name="Comma 16 2 3 2 2 3" xfId="34119"/>
    <cellStyle name="Comma 16 2 3 2 2 3 2" xfId="34120"/>
    <cellStyle name="Comma 16 2 3 2 2 3 2 2" xfId="34121"/>
    <cellStyle name="Comma 16 2 3 2 2 3 2 3" xfId="34122"/>
    <cellStyle name="Comma 16 2 3 2 2 3 3" xfId="34123"/>
    <cellStyle name="Comma 16 2 3 2 2 3 3 2" xfId="34124"/>
    <cellStyle name="Comma 16 2 3 2 2 3 3 3" xfId="34125"/>
    <cellStyle name="Comma 16 2 3 2 2 3 4" xfId="34126"/>
    <cellStyle name="Comma 16 2 3 2 2 3 4 2" xfId="34127"/>
    <cellStyle name="Comma 16 2 3 2 2 3 5" xfId="34128"/>
    <cellStyle name="Comma 16 2 3 2 2 3 6" xfId="34129"/>
    <cellStyle name="Comma 16 2 3 2 2 4" xfId="34130"/>
    <cellStyle name="Comma 16 2 3 2 2 4 2" xfId="34131"/>
    <cellStyle name="Comma 16 2 3 2 2 4 2 2" xfId="34132"/>
    <cellStyle name="Comma 16 2 3 2 2 4 2 3" xfId="34133"/>
    <cellStyle name="Comma 16 2 3 2 2 4 3" xfId="34134"/>
    <cellStyle name="Comma 16 2 3 2 2 4 3 2" xfId="34135"/>
    <cellStyle name="Comma 16 2 3 2 2 4 4" xfId="34136"/>
    <cellStyle name="Comma 16 2 3 2 2 4 5" xfId="34137"/>
    <cellStyle name="Comma 16 2 3 2 2 5" xfId="34138"/>
    <cellStyle name="Comma 16 2 3 2 2 5 2" xfId="34139"/>
    <cellStyle name="Comma 16 2 3 2 2 5 3" xfId="34140"/>
    <cellStyle name="Comma 16 2 3 2 2 6" xfId="34141"/>
    <cellStyle name="Comma 16 2 3 2 2 6 2" xfId="34142"/>
    <cellStyle name="Comma 16 2 3 2 2 6 3" xfId="34143"/>
    <cellStyle name="Comma 16 2 3 2 2 7" xfId="34144"/>
    <cellStyle name="Comma 16 2 3 2 2 7 2" xfId="34145"/>
    <cellStyle name="Comma 16 2 3 2 2 8" xfId="34146"/>
    <cellStyle name="Comma 16 2 3 2 2 9" xfId="34147"/>
    <cellStyle name="Comma 16 2 3 2 3" xfId="34148"/>
    <cellStyle name="Comma 16 2 3 2 3 2" xfId="34149"/>
    <cellStyle name="Comma 16 2 3 2 3 2 2" xfId="34150"/>
    <cellStyle name="Comma 16 2 3 2 3 2 3" xfId="34151"/>
    <cellStyle name="Comma 16 2 3 2 3 3" xfId="34152"/>
    <cellStyle name="Comma 16 2 3 2 3 3 2" xfId="34153"/>
    <cellStyle name="Comma 16 2 3 2 3 3 3" xfId="34154"/>
    <cellStyle name="Comma 16 2 3 2 3 4" xfId="34155"/>
    <cellStyle name="Comma 16 2 3 2 3 4 2" xfId="34156"/>
    <cellStyle name="Comma 16 2 3 2 3 5" xfId="34157"/>
    <cellStyle name="Comma 16 2 3 2 3 6" xfId="34158"/>
    <cellStyle name="Comma 16 2 3 2 4" xfId="34159"/>
    <cellStyle name="Comma 16 2 3 2 4 2" xfId="34160"/>
    <cellStyle name="Comma 16 2 3 2 4 2 2" xfId="34161"/>
    <cellStyle name="Comma 16 2 3 2 4 2 3" xfId="34162"/>
    <cellStyle name="Comma 16 2 3 2 4 3" xfId="34163"/>
    <cellStyle name="Comma 16 2 3 2 4 3 2" xfId="34164"/>
    <cellStyle name="Comma 16 2 3 2 4 3 3" xfId="34165"/>
    <cellStyle name="Comma 16 2 3 2 4 4" xfId="34166"/>
    <cellStyle name="Comma 16 2 3 2 4 4 2" xfId="34167"/>
    <cellStyle name="Comma 16 2 3 2 4 5" xfId="34168"/>
    <cellStyle name="Comma 16 2 3 2 4 6" xfId="34169"/>
    <cellStyle name="Comma 16 2 3 2 5" xfId="34170"/>
    <cellStyle name="Comma 16 2 3 2 5 2" xfId="34171"/>
    <cellStyle name="Comma 16 2 3 2 5 2 2" xfId="34172"/>
    <cellStyle name="Comma 16 2 3 2 5 2 3" xfId="34173"/>
    <cellStyle name="Comma 16 2 3 2 5 3" xfId="34174"/>
    <cellStyle name="Comma 16 2 3 2 5 3 2" xfId="34175"/>
    <cellStyle name="Comma 16 2 3 2 5 4" xfId="34176"/>
    <cellStyle name="Comma 16 2 3 2 5 5" xfId="34177"/>
    <cellStyle name="Comma 16 2 3 2 6" xfId="34178"/>
    <cellStyle name="Comma 16 2 3 2 6 2" xfId="34179"/>
    <cellStyle name="Comma 16 2 3 2 6 3" xfId="34180"/>
    <cellStyle name="Comma 16 2 3 2 7" xfId="34181"/>
    <cellStyle name="Comma 16 2 3 2 7 2" xfId="34182"/>
    <cellStyle name="Comma 16 2 3 2 7 3" xfId="34183"/>
    <cellStyle name="Comma 16 2 3 2 8" xfId="34184"/>
    <cellStyle name="Comma 16 2 3 2 8 2" xfId="34185"/>
    <cellStyle name="Comma 16 2 3 2 9" xfId="34186"/>
    <cellStyle name="Comma 16 2 3 3" xfId="34187"/>
    <cellStyle name="Comma 16 2 3 3 2" xfId="34188"/>
    <cellStyle name="Comma 16 2 3 3 2 2" xfId="34189"/>
    <cellStyle name="Comma 16 2 3 3 2 2 2" xfId="34190"/>
    <cellStyle name="Comma 16 2 3 3 2 2 3" xfId="34191"/>
    <cellStyle name="Comma 16 2 3 3 2 3" xfId="34192"/>
    <cellStyle name="Comma 16 2 3 3 2 3 2" xfId="34193"/>
    <cellStyle name="Comma 16 2 3 3 2 3 3" xfId="34194"/>
    <cellStyle name="Comma 16 2 3 3 2 4" xfId="34195"/>
    <cellStyle name="Comma 16 2 3 3 2 4 2" xfId="34196"/>
    <cellStyle name="Comma 16 2 3 3 2 5" xfId="34197"/>
    <cellStyle name="Comma 16 2 3 3 2 6" xfId="34198"/>
    <cellStyle name="Comma 16 2 3 3 3" xfId="34199"/>
    <cellStyle name="Comma 16 2 3 3 3 2" xfId="34200"/>
    <cellStyle name="Comma 16 2 3 3 3 2 2" xfId="34201"/>
    <cellStyle name="Comma 16 2 3 3 3 2 3" xfId="34202"/>
    <cellStyle name="Comma 16 2 3 3 3 3" xfId="34203"/>
    <cellStyle name="Comma 16 2 3 3 3 3 2" xfId="34204"/>
    <cellStyle name="Comma 16 2 3 3 3 3 3" xfId="34205"/>
    <cellStyle name="Comma 16 2 3 3 3 4" xfId="34206"/>
    <cellStyle name="Comma 16 2 3 3 3 4 2" xfId="34207"/>
    <cellStyle name="Comma 16 2 3 3 3 5" xfId="34208"/>
    <cellStyle name="Comma 16 2 3 3 3 6" xfId="34209"/>
    <cellStyle name="Comma 16 2 3 3 4" xfId="34210"/>
    <cellStyle name="Comma 16 2 3 3 4 2" xfId="34211"/>
    <cellStyle name="Comma 16 2 3 3 4 2 2" xfId="34212"/>
    <cellStyle name="Comma 16 2 3 3 4 2 3" xfId="34213"/>
    <cellStyle name="Comma 16 2 3 3 4 3" xfId="34214"/>
    <cellStyle name="Comma 16 2 3 3 4 3 2" xfId="34215"/>
    <cellStyle name="Comma 16 2 3 3 4 4" xfId="34216"/>
    <cellStyle name="Comma 16 2 3 3 4 5" xfId="34217"/>
    <cellStyle name="Comma 16 2 3 3 5" xfId="34218"/>
    <cellStyle name="Comma 16 2 3 3 5 2" xfId="34219"/>
    <cellStyle name="Comma 16 2 3 3 5 3" xfId="34220"/>
    <cellStyle name="Comma 16 2 3 3 6" xfId="34221"/>
    <cellStyle name="Comma 16 2 3 3 6 2" xfId="34222"/>
    <cellStyle name="Comma 16 2 3 3 6 3" xfId="34223"/>
    <cellStyle name="Comma 16 2 3 3 7" xfId="34224"/>
    <cellStyle name="Comma 16 2 3 3 7 2" xfId="34225"/>
    <cellStyle name="Comma 16 2 3 3 8" xfId="34226"/>
    <cellStyle name="Comma 16 2 3 3 9" xfId="34227"/>
    <cellStyle name="Comma 16 2 3 4" xfId="34228"/>
    <cellStyle name="Comma 16 2 3 4 2" xfId="34229"/>
    <cellStyle name="Comma 16 2 3 4 2 2" xfId="34230"/>
    <cellStyle name="Comma 16 2 3 4 2 2 2" xfId="34231"/>
    <cellStyle name="Comma 16 2 3 4 2 2 3" xfId="34232"/>
    <cellStyle name="Comma 16 2 3 4 2 3" xfId="34233"/>
    <cellStyle name="Comma 16 2 3 4 2 3 2" xfId="34234"/>
    <cellStyle name="Comma 16 2 3 4 2 3 3" xfId="34235"/>
    <cellStyle name="Comma 16 2 3 4 2 4" xfId="34236"/>
    <cellStyle name="Comma 16 2 3 4 2 4 2" xfId="34237"/>
    <cellStyle name="Comma 16 2 3 4 2 5" xfId="34238"/>
    <cellStyle name="Comma 16 2 3 4 2 6" xfId="34239"/>
    <cellStyle name="Comma 16 2 3 4 3" xfId="34240"/>
    <cellStyle name="Comma 16 2 3 4 3 2" xfId="34241"/>
    <cellStyle name="Comma 16 2 3 4 3 2 2" xfId="34242"/>
    <cellStyle name="Comma 16 2 3 4 3 2 3" xfId="34243"/>
    <cellStyle name="Comma 16 2 3 4 3 3" xfId="34244"/>
    <cellStyle name="Comma 16 2 3 4 3 3 2" xfId="34245"/>
    <cellStyle name="Comma 16 2 3 4 3 3 3" xfId="34246"/>
    <cellStyle name="Comma 16 2 3 4 3 4" xfId="34247"/>
    <cellStyle name="Comma 16 2 3 4 3 4 2" xfId="34248"/>
    <cellStyle name="Comma 16 2 3 4 3 5" xfId="34249"/>
    <cellStyle name="Comma 16 2 3 4 3 6" xfId="34250"/>
    <cellStyle name="Comma 16 2 3 4 4" xfId="34251"/>
    <cellStyle name="Comma 16 2 3 4 4 2" xfId="34252"/>
    <cellStyle name="Comma 16 2 3 4 4 2 2" xfId="34253"/>
    <cellStyle name="Comma 16 2 3 4 4 2 3" xfId="34254"/>
    <cellStyle name="Comma 16 2 3 4 4 3" xfId="34255"/>
    <cellStyle name="Comma 16 2 3 4 4 3 2" xfId="34256"/>
    <cellStyle name="Comma 16 2 3 4 4 4" xfId="34257"/>
    <cellStyle name="Comma 16 2 3 4 4 5" xfId="34258"/>
    <cellStyle name="Comma 16 2 3 4 5" xfId="34259"/>
    <cellStyle name="Comma 16 2 3 4 5 2" xfId="34260"/>
    <cellStyle name="Comma 16 2 3 4 5 3" xfId="34261"/>
    <cellStyle name="Comma 16 2 3 4 6" xfId="34262"/>
    <cellStyle name="Comma 16 2 3 4 6 2" xfId="34263"/>
    <cellStyle name="Comma 16 2 3 4 6 3" xfId="34264"/>
    <cellStyle name="Comma 16 2 3 4 7" xfId="34265"/>
    <cellStyle name="Comma 16 2 3 4 7 2" xfId="34266"/>
    <cellStyle name="Comma 16 2 3 4 8" xfId="34267"/>
    <cellStyle name="Comma 16 2 3 4 9" xfId="34268"/>
    <cellStyle name="Comma 16 2 3 5" xfId="34269"/>
    <cellStyle name="Comma 16 2 3 5 2" xfId="34270"/>
    <cellStyle name="Comma 16 2 3 5 2 2" xfId="34271"/>
    <cellStyle name="Comma 16 2 3 5 2 3" xfId="34272"/>
    <cellStyle name="Comma 16 2 3 5 3" xfId="34273"/>
    <cellStyle name="Comma 16 2 3 5 3 2" xfId="34274"/>
    <cellStyle name="Comma 16 2 3 5 3 3" xfId="34275"/>
    <cellStyle name="Comma 16 2 3 5 4" xfId="34276"/>
    <cellStyle name="Comma 16 2 3 5 4 2" xfId="34277"/>
    <cellStyle name="Comma 16 2 3 5 5" xfId="34278"/>
    <cellStyle name="Comma 16 2 3 5 6" xfId="34279"/>
    <cellStyle name="Comma 16 2 3 6" xfId="34280"/>
    <cellStyle name="Comma 16 2 3 6 2" xfId="34281"/>
    <cellStyle name="Comma 16 2 3 6 2 2" xfId="34282"/>
    <cellStyle name="Comma 16 2 3 6 2 3" xfId="34283"/>
    <cellStyle name="Comma 16 2 3 6 3" xfId="34284"/>
    <cellStyle name="Comma 16 2 3 6 3 2" xfId="34285"/>
    <cellStyle name="Comma 16 2 3 6 3 3" xfId="34286"/>
    <cellStyle name="Comma 16 2 3 6 4" xfId="34287"/>
    <cellStyle name="Comma 16 2 3 6 4 2" xfId="34288"/>
    <cellStyle name="Comma 16 2 3 6 5" xfId="34289"/>
    <cellStyle name="Comma 16 2 3 6 6" xfId="34290"/>
    <cellStyle name="Comma 16 2 3 7" xfId="34291"/>
    <cellStyle name="Comma 16 2 3 7 2" xfId="34292"/>
    <cellStyle name="Comma 16 2 3 7 2 2" xfId="34293"/>
    <cellStyle name="Comma 16 2 3 7 2 3" xfId="34294"/>
    <cellStyle name="Comma 16 2 3 7 3" xfId="34295"/>
    <cellStyle name="Comma 16 2 3 7 3 2" xfId="34296"/>
    <cellStyle name="Comma 16 2 3 7 4" xfId="34297"/>
    <cellStyle name="Comma 16 2 3 7 5" xfId="34298"/>
    <cellStyle name="Comma 16 2 3 8" xfId="34299"/>
    <cellStyle name="Comma 16 2 3 8 2" xfId="34300"/>
    <cellStyle name="Comma 16 2 3 8 3" xfId="34301"/>
    <cellStyle name="Comma 16 2 3 9" xfId="34302"/>
    <cellStyle name="Comma 16 2 3 9 2" xfId="34303"/>
    <cellStyle name="Comma 16 2 3 9 3" xfId="34304"/>
    <cellStyle name="Comma 16 2 4" xfId="34305"/>
    <cellStyle name="Comma 16 2 4 10" xfId="34306"/>
    <cellStyle name="Comma 16 2 4 2" xfId="34307"/>
    <cellStyle name="Comma 16 2 4 2 2" xfId="34308"/>
    <cellStyle name="Comma 16 2 4 2 2 2" xfId="34309"/>
    <cellStyle name="Comma 16 2 4 2 2 2 2" xfId="34310"/>
    <cellStyle name="Comma 16 2 4 2 2 2 3" xfId="34311"/>
    <cellStyle name="Comma 16 2 4 2 2 3" xfId="34312"/>
    <cellStyle name="Comma 16 2 4 2 2 3 2" xfId="34313"/>
    <cellStyle name="Comma 16 2 4 2 2 3 3" xfId="34314"/>
    <cellStyle name="Comma 16 2 4 2 2 4" xfId="34315"/>
    <cellStyle name="Comma 16 2 4 2 2 4 2" xfId="34316"/>
    <cellStyle name="Comma 16 2 4 2 2 5" xfId="34317"/>
    <cellStyle name="Comma 16 2 4 2 2 6" xfId="34318"/>
    <cellStyle name="Comma 16 2 4 2 3" xfId="34319"/>
    <cellStyle name="Comma 16 2 4 2 3 2" xfId="34320"/>
    <cellStyle name="Comma 16 2 4 2 3 2 2" xfId="34321"/>
    <cellStyle name="Comma 16 2 4 2 3 2 3" xfId="34322"/>
    <cellStyle name="Comma 16 2 4 2 3 3" xfId="34323"/>
    <cellStyle name="Comma 16 2 4 2 3 3 2" xfId="34324"/>
    <cellStyle name="Comma 16 2 4 2 3 3 3" xfId="34325"/>
    <cellStyle name="Comma 16 2 4 2 3 4" xfId="34326"/>
    <cellStyle name="Comma 16 2 4 2 3 4 2" xfId="34327"/>
    <cellStyle name="Comma 16 2 4 2 3 5" xfId="34328"/>
    <cellStyle name="Comma 16 2 4 2 3 6" xfId="34329"/>
    <cellStyle name="Comma 16 2 4 2 4" xfId="34330"/>
    <cellStyle name="Comma 16 2 4 2 4 2" xfId="34331"/>
    <cellStyle name="Comma 16 2 4 2 4 2 2" xfId="34332"/>
    <cellStyle name="Comma 16 2 4 2 4 2 3" xfId="34333"/>
    <cellStyle name="Comma 16 2 4 2 4 3" xfId="34334"/>
    <cellStyle name="Comma 16 2 4 2 4 3 2" xfId="34335"/>
    <cellStyle name="Comma 16 2 4 2 4 4" xfId="34336"/>
    <cellStyle name="Comma 16 2 4 2 4 5" xfId="34337"/>
    <cellStyle name="Comma 16 2 4 2 5" xfId="34338"/>
    <cellStyle name="Comma 16 2 4 2 5 2" xfId="34339"/>
    <cellStyle name="Comma 16 2 4 2 5 3" xfId="34340"/>
    <cellStyle name="Comma 16 2 4 2 6" xfId="34341"/>
    <cellStyle name="Comma 16 2 4 2 6 2" xfId="34342"/>
    <cellStyle name="Comma 16 2 4 2 6 3" xfId="34343"/>
    <cellStyle name="Comma 16 2 4 2 7" xfId="34344"/>
    <cellStyle name="Comma 16 2 4 2 7 2" xfId="34345"/>
    <cellStyle name="Comma 16 2 4 2 8" xfId="34346"/>
    <cellStyle name="Comma 16 2 4 2 9" xfId="34347"/>
    <cellStyle name="Comma 16 2 4 3" xfId="34348"/>
    <cellStyle name="Comma 16 2 4 3 2" xfId="34349"/>
    <cellStyle name="Comma 16 2 4 3 2 2" xfId="34350"/>
    <cellStyle name="Comma 16 2 4 3 2 3" xfId="34351"/>
    <cellStyle name="Comma 16 2 4 3 3" xfId="34352"/>
    <cellStyle name="Comma 16 2 4 3 3 2" xfId="34353"/>
    <cellStyle name="Comma 16 2 4 3 3 3" xfId="34354"/>
    <cellStyle name="Comma 16 2 4 3 4" xfId="34355"/>
    <cellStyle name="Comma 16 2 4 3 4 2" xfId="34356"/>
    <cellStyle name="Comma 16 2 4 3 5" xfId="34357"/>
    <cellStyle name="Comma 16 2 4 3 6" xfId="34358"/>
    <cellStyle name="Comma 16 2 4 4" xfId="34359"/>
    <cellStyle name="Comma 16 2 4 4 2" xfId="34360"/>
    <cellStyle name="Comma 16 2 4 4 2 2" xfId="34361"/>
    <cellStyle name="Comma 16 2 4 4 2 3" xfId="34362"/>
    <cellStyle name="Comma 16 2 4 4 3" xfId="34363"/>
    <cellStyle name="Comma 16 2 4 4 3 2" xfId="34364"/>
    <cellStyle name="Comma 16 2 4 4 3 3" xfId="34365"/>
    <cellStyle name="Comma 16 2 4 4 4" xfId="34366"/>
    <cellStyle name="Comma 16 2 4 4 4 2" xfId="34367"/>
    <cellStyle name="Comma 16 2 4 4 5" xfId="34368"/>
    <cellStyle name="Comma 16 2 4 4 6" xfId="34369"/>
    <cellStyle name="Comma 16 2 4 5" xfId="34370"/>
    <cellStyle name="Comma 16 2 4 5 2" xfId="34371"/>
    <cellStyle name="Comma 16 2 4 5 2 2" xfId="34372"/>
    <cellStyle name="Comma 16 2 4 5 2 3" xfId="34373"/>
    <cellStyle name="Comma 16 2 4 5 3" xfId="34374"/>
    <cellStyle name="Comma 16 2 4 5 3 2" xfId="34375"/>
    <cellStyle name="Comma 16 2 4 5 4" xfId="34376"/>
    <cellStyle name="Comma 16 2 4 5 5" xfId="34377"/>
    <cellStyle name="Comma 16 2 4 6" xfId="34378"/>
    <cellStyle name="Comma 16 2 4 6 2" xfId="34379"/>
    <cellStyle name="Comma 16 2 4 6 3" xfId="34380"/>
    <cellStyle name="Comma 16 2 4 7" xfId="34381"/>
    <cellStyle name="Comma 16 2 4 7 2" xfId="34382"/>
    <cellStyle name="Comma 16 2 4 7 3" xfId="34383"/>
    <cellStyle name="Comma 16 2 4 8" xfId="34384"/>
    <cellStyle name="Comma 16 2 4 8 2" xfId="34385"/>
    <cellStyle name="Comma 16 2 4 9" xfId="34386"/>
    <cellStyle name="Comma 16 2 5" xfId="34387"/>
    <cellStyle name="Comma 16 2 5 2" xfId="34388"/>
    <cellStyle name="Comma 16 2 5 2 2" xfId="34389"/>
    <cellStyle name="Comma 16 2 5 2 2 2" xfId="34390"/>
    <cellStyle name="Comma 16 2 5 2 2 3" xfId="34391"/>
    <cellStyle name="Comma 16 2 5 2 3" xfId="34392"/>
    <cellStyle name="Comma 16 2 5 2 3 2" xfId="34393"/>
    <cellStyle name="Comma 16 2 5 2 3 3" xfId="34394"/>
    <cellStyle name="Comma 16 2 5 2 4" xfId="34395"/>
    <cellStyle name="Comma 16 2 5 2 4 2" xfId="34396"/>
    <cellStyle name="Comma 16 2 5 2 5" xfId="34397"/>
    <cellStyle name="Comma 16 2 5 2 6" xfId="34398"/>
    <cellStyle name="Comma 16 2 5 3" xfId="34399"/>
    <cellStyle name="Comma 16 2 5 3 2" xfId="34400"/>
    <cellStyle name="Comma 16 2 5 3 2 2" xfId="34401"/>
    <cellStyle name="Comma 16 2 5 3 2 3" xfId="34402"/>
    <cellStyle name="Comma 16 2 5 3 3" xfId="34403"/>
    <cellStyle name="Comma 16 2 5 3 3 2" xfId="34404"/>
    <cellStyle name="Comma 16 2 5 3 3 3" xfId="34405"/>
    <cellStyle name="Comma 16 2 5 3 4" xfId="34406"/>
    <cellStyle name="Comma 16 2 5 3 4 2" xfId="34407"/>
    <cellStyle name="Comma 16 2 5 3 5" xfId="34408"/>
    <cellStyle name="Comma 16 2 5 3 6" xfId="34409"/>
    <cellStyle name="Comma 16 2 5 4" xfId="34410"/>
    <cellStyle name="Comma 16 2 5 4 2" xfId="34411"/>
    <cellStyle name="Comma 16 2 5 4 2 2" xfId="34412"/>
    <cellStyle name="Comma 16 2 5 4 2 3" xfId="34413"/>
    <cellStyle name="Comma 16 2 5 4 3" xfId="34414"/>
    <cellStyle name="Comma 16 2 5 4 3 2" xfId="34415"/>
    <cellStyle name="Comma 16 2 5 4 4" xfId="34416"/>
    <cellStyle name="Comma 16 2 5 4 5" xfId="34417"/>
    <cellStyle name="Comma 16 2 5 5" xfId="34418"/>
    <cellStyle name="Comma 16 2 5 5 2" xfId="34419"/>
    <cellStyle name="Comma 16 2 5 5 3" xfId="34420"/>
    <cellStyle name="Comma 16 2 5 6" xfId="34421"/>
    <cellStyle name="Comma 16 2 5 6 2" xfId="34422"/>
    <cellStyle name="Comma 16 2 5 6 3" xfId="34423"/>
    <cellStyle name="Comma 16 2 5 7" xfId="34424"/>
    <cellStyle name="Comma 16 2 5 7 2" xfId="34425"/>
    <cellStyle name="Comma 16 2 5 8" xfId="34426"/>
    <cellStyle name="Comma 16 2 5 9" xfId="34427"/>
    <cellStyle name="Comma 16 2 6" xfId="34428"/>
    <cellStyle name="Comma 16 2 6 2" xfId="34429"/>
    <cellStyle name="Comma 16 2 6 2 2" xfId="34430"/>
    <cellStyle name="Comma 16 2 6 2 2 2" xfId="34431"/>
    <cellStyle name="Comma 16 2 6 2 2 3" xfId="34432"/>
    <cellStyle name="Comma 16 2 6 2 3" xfId="34433"/>
    <cellStyle name="Comma 16 2 6 2 3 2" xfId="34434"/>
    <cellStyle name="Comma 16 2 6 2 3 3" xfId="34435"/>
    <cellStyle name="Comma 16 2 6 2 4" xfId="34436"/>
    <cellStyle name="Comma 16 2 6 2 4 2" xfId="34437"/>
    <cellStyle name="Comma 16 2 6 2 5" xfId="34438"/>
    <cellStyle name="Comma 16 2 6 2 6" xfId="34439"/>
    <cellStyle name="Comma 16 2 6 3" xfId="34440"/>
    <cellStyle name="Comma 16 2 6 3 2" xfId="34441"/>
    <cellStyle name="Comma 16 2 6 3 2 2" xfId="34442"/>
    <cellStyle name="Comma 16 2 6 3 2 3" xfId="34443"/>
    <cellStyle name="Comma 16 2 6 3 3" xfId="34444"/>
    <cellStyle name="Comma 16 2 6 3 3 2" xfId="34445"/>
    <cellStyle name="Comma 16 2 6 3 3 3" xfId="34446"/>
    <cellStyle name="Comma 16 2 6 3 4" xfId="34447"/>
    <cellStyle name="Comma 16 2 6 3 4 2" xfId="34448"/>
    <cellStyle name="Comma 16 2 6 3 5" xfId="34449"/>
    <cellStyle name="Comma 16 2 6 3 6" xfId="34450"/>
    <cellStyle name="Comma 16 2 6 4" xfId="34451"/>
    <cellStyle name="Comma 16 2 6 4 2" xfId="34452"/>
    <cellStyle name="Comma 16 2 6 4 2 2" xfId="34453"/>
    <cellStyle name="Comma 16 2 6 4 2 3" xfId="34454"/>
    <cellStyle name="Comma 16 2 6 4 3" xfId="34455"/>
    <cellStyle name="Comma 16 2 6 4 3 2" xfId="34456"/>
    <cellStyle name="Comma 16 2 6 4 4" xfId="34457"/>
    <cellStyle name="Comma 16 2 6 4 5" xfId="34458"/>
    <cellStyle name="Comma 16 2 6 5" xfId="34459"/>
    <cellStyle name="Comma 16 2 6 5 2" xfId="34460"/>
    <cellStyle name="Comma 16 2 6 5 3" xfId="34461"/>
    <cellStyle name="Comma 16 2 6 6" xfId="34462"/>
    <cellStyle name="Comma 16 2 6 6 2" xfId="34463"/>
    <cellStyle name="Comma 16 2 6 6 3" xfId="34464"/>
    <cellStyle name="Comma 16 2 6 7" xfId="34465"/>
    <cellStyle name="Comma 16 2 6 7 2" xfId="34466"/>
    <cellStyle name="Comma 16 2 6 8" xfId="34467"/>
    <cellStyle name="Comma 16 2 6 9" xfId="34468"/>
    <cellStyle name="Comma 16 2 7" xfId="34469"/>
    <cellStyle name="Comma 16 2 7 2" xfId="34470"/>
    <cellStyle name="Comma 16 2 7 2 2" xfId="34471"/>
    <cellStyle name="Comma 16 2 7 2 3" xfId="34472"/>
    <cellStyle name="Comma 16 2 7 3" xfId="34473"/>
    <cellStyle name="Comma 16 2 7 3 2" xfId="34474"/>
    <cellStyle name="Comma 16 2 7 3 3" xfId="34475"/>
    <cellStyle name="Comma 16 2 7 4" xfId="34476"/>
    <cellStyle name="Comma 16 2 7 4 2" xfId="34477"/>
    <cellStyle name="Comma 16 2 7 5" xfId="34478"/>
    <cellStyle name="Comma 16 2 7 6" xfId="34479"/>
    <cellStyle name="Comma 16 2 8" xfId="34480"/>
    <cellStyle name="Comma 16 2 8 2" xfId="34481"/>
    <cellStyle name="Comma 16 2 8 2 2" xfId="34482"/>
    <cellStyle name="Comma 16 2 8 2 3" xfId="34483"/>
    <cellStyle name="Comma 16 2 8 3" xfId="34484"/>
    <cellStyle name="Comma 16 2 8 3 2" xfId="34485"/>
    <cellStyle name="Comma 16 2 8 3 3" xfId="34486"/>
    <cellStyle name="Comma 16 2 8 4" xfId="34487"/>
    <cellStyle name="Comma 16 2 8 4 2" xfId="34488"/>
    <cellStyle name="Comma 16 2 8 5" xfId="34489"/>
    <cellStyle name="Comma 16 2 8 6" xfId="34490"/>
    <cellStyle name="Comma 16 2 9" xfId="34491"/>
    <cellStyle name="Comma 16 2 9 2" xfId="34492"/>
    <cellStyle name="Comma 16 2 9 2 2" xfId="34493"/>
    <cellStyle name="Comma 16 2 9 2 3" xfId="34494"/>
    <cellStyle name="Comma 16 2 9 3" xfId="34495"/>
    <cellStyle name="Comma 16 2 9 3 2" xfId="34496"/>
    <cellStyle name="Comma 16 2 9 4" xfId="34497"/>
    <cellStyle name="Comma 16 2 9 5" xfId="34498"/>
    <cellStyle name="Comma 16 3" xfId="34499"/>
    <cellStyle name="Comma 16 3 10" xfId="34500"/>
    <cellStyle name="Comma 16 3 10 2" xfId="34501"/>
    <cellStyle name="Comma 16 3 10 3" xfId="34502"/>
    <cellStyle name="Comma 16 3 11" xfId="34503"/>
    <cellStyle name="Comma 16 3 11 2" xfId="34504"/>
    <cellStyle name="Comma 16 3 12" xfId="34505"/>
    <cellStyle name="Comma 16 3 13" xfId="34506"/>
    <cellStyle name="Comma 16 3 2" xfId="34507"/>
    <cellStyle name="Comma 16 3 2 10" xfId="34508"/>
    <cellStyle name="Comma 16 3 2 10 2" xfId="34509"/>
    <cellStyle name="Comma 16 3 2 11" xfId="34510"/>
    <cellStyle name="Comma 16 3 2 12" xfId="34511"/>
    <cellStyle name="Comma 16 3 2 2" xfId="34512"/>
    <cellStyle name="Comma 16 3 2 2 10" xfId="34513"/>
    <cellStyle name="Comma 16 3 2 2 2" xfId="34514"/>
    <cellStyle name="Comma 16 3 2 2 2 2" xfId="34515"/>
    <cellStyle name="Comma 16 3 2 2 2 2 2" xfId="34516"/>
    <cellStyle name="Comma 16 3 2 2 2 2 2 2" xfId="34517"/>
    <cellStyle name="Comma 16 3 2 2 2 2 2 3" xfId="34518"/>
    <cellStyle name="Comma 16 3 2 2 2 2 3" xfId="34519"/>
    <cellStyle name="Comma 16 3 2 2 2 2 3 2" xfId="34520"/>
    <cellStyle name="Comma 16 3 2 2 2 2 3 3" xfId="34521"/>
    <cellStyle name="Comma 16 3 2 2 2 2 4" xfId="34522"/>
    <cellStyle name="Comma 16 3 2 2 2 2 4 2" xfId="34523"/>
    <cellStyle name="Comma 16 3 2 2 2 2 5" xfId="34524"/>
    <cellStyle name="Comma 16 3 2 2 2 2 6" xfId="34525"/>
    <cellStyle name="Comma 16 3 2 2 2 3" xfId="34526"/>
    <cellStyle name="Comma 16 3 2 2 2 3 2" xfId="34527"/>
    <cellStyle name="Comma 16 3 2 2 2 3 2 2" xfId="34528"/>
    <cellStyle name="Comma 16 3 2 2 2 3 2 3" xfId="34529"/>
    <cellStyle name="Comma 16 3 2 2 2 3 3" xfId="34530"/>
    <cellStyle name="Comma 16 3 2 2 2 3 3 2" xfId="34531"/>
    <cellStyle name="Comma 16 3 2 2 2 3 3 3" xfId="34532"/>
    <cellStyle name="Comma 16 3 2 2 2 3 4" xfId="34533"/>
    <cellStyle name="Comma 16 3 2 2 2 3 4 2" xfId="34534"/>
    <cellStyle name="Comma 16 3 2 2 2 3 5" xfId="34535"/>
    <cellStyle name="Comma 16 3 2 2 2 3 6" xfId="34536"/>
    <cellStyle name="Comma 16 3 2 2 2 4" xfId="34537"/>
    <cellStyle name="Comma 16 3 2 2 2 4 2" xfId="34538"/>
    <cellStyle name="Comma 16 3 2 2 2 4 2 2" xfId="34539"/>
    <cellStyle name="Comma 16 3 2 2 2 4 2 3" xfId="34540"/>
    <cellStyle name="Comma 16 3 2 2 2 4 3" xfId="34541"/>
    <cellStyle name="Comma 16 3 2 2 2 4 3 2" xfId="34542"/>
    <cellStyle name="Comma 16 3 2 2 2 4 4" xfId="34543"/>
    <cellStyle name="Comma 16 3 2 2 2 4 5" xfId="34544"/>
    <cellStyle name="Comma 16 3 2 2 2 5" xfId="34545"/>
    <cellStyle name="Comma 16 3 2 2 2 5 2" xfId="34546"/>
    <cellStyle name="Comma 16 3 2 2 2 5 3" xfId="34547"/>
    <cellStyle name="Comma 16 3 2 2 2 6" xfId="34548"/>
    <cellStyle name="Comma 16 3 2 2 2 6 2" xfId="34549"/>
    <cellStyle name="Comma 16 3 2 2 2 6 3" xfId="34550"/>
    <cellStyle name="Comma 16 3 2 2 2 7" xfId="34551"/>
    <cellStyle name="Comma 16 3 2 2 2 7 2" xfId="34552"/>
    <cellStyle name="Comma 16 3 2 2 2 8" xfId="34553"/>
    <cellStyle name="Comma 16 3 2 2 2 9" xfId="34554"/>
    <cellStyle name="Comma 16 3 2 2 3" xfId="34555"/>
    <cellStyle name="Comma 16 3 2 2 3 2" xfId="34556"/>
    <cellStyle name="Comma 16 3 2 2 3 2 2" xfId="34557"/>
    <cellStyle name="Comma 16 3 2 2 3 2 3" xfId="34558"/>
    <cellStyle name="Comma 16 3 2 2 3 3" xfId="34559"/>
    <cellStyle name="Comma 16 3 2 2 3 3 2" xfId="34560"/>
    <cellStyle name="Comma 16 3 2 2 3 3 3" xfId="34561"/>
    <cellStyle name="Comma 16 3 2 2 3 4" xfId="34562"/>
    <cellStyle name="Comma 16 3 2 2 3 4 2" xfId="34563"/>
    <cellStyle name="Comma 16 3 2 2 3 5" xfId="34564"/>
    <cellStyle name="Comma 16 3 2 2 3 6" xfId="34565"/>
    <cellStyle name="Comma 16 3 2 2 4" xfId="34566"/>
    <cellStyle name="Comma 16 3 2 2 4 2" xfId="34567"/>
    <cellStyle name="Comma 16 3 2 2 4 2 2" xfId="34568"/>
    <cellStyle name="Comma 16 3 2 2 4 2 3" xfId="34569"/>
    <cellStyle name="Comma 16 3 2 2 4 3" xfId="34570"/>
    <cellStyle name="Comma 16 3 2 2 4 3 2" xfId="34571"/>
    <cellStyle name="Comma 16 3 2 2 4 3 3" xfId="34572"/>
    <cellStyle name="Comma 16 3 2 2 4 4" xfId="34573"/>
    <cellStyle name="Comma 16 3 2 2 4 4 2" xfId="34574"/>
    <cellStyle name="Comma 16 3 2 2 4 5" xfId="34575"/>
    <cellStyle name="Comma 16 3 2 2 4 6" xfId="34576"/>
    <cellStyle name="Comma 16 3 2 2 5" xfId="34577"/>
    <cellStyle name="Comma 16 3 2 2 5 2" xfId="34578"/>
    <cellStyle name="Comma 16 3 2 2 5 2 2" xfId="34579"/>
    <cellStyle name="Comma 16 3 2 2 5 2 3" xfId="34580"/>
    <cellStyle name="Comma 16 3 2 2 5 3" xfId="34581"/>
    <cellStyle name="Comma 16 3 2 2 5 3 2" xfId="34582"/>
    <cellStyle name="Comma 16 3 2 2 5 4" xfId="34583"/>
    <cellStyle name="Comma 16 3 2 2 5 5" xfId="34584"/>
    <cellStyle name="Comma 16 3 2 2 6" xfId="34585"/>
    <cellStyle name="Comma 16 3 2 2 6 2" xfId="34586"/>
    <cellStyle name="Comma 16 3 2 2 6 3" xfId="34587"/>
    <cellStyle name="Comma 16 3 2 2 7" xfId="34588"/>
    <cellStyle name="Comma 16 3 2 2 7 2" xfId="34589"/>
    <cellStyle name="Comma 16 3 2 2 7 3" xfId="34590"/>
    <cellStyle name="Comma 16 3 2 2 8" xfId="34591"/>
    <cellStyle name="Comma 16 3 2 2 8 2" xfId="34592"/>
    <cellStyle name="Comma 16 3 2 2 9" xfId="34593"/>
    <cellStyle name="Comma 16 3 2 3" xfId="34594"/>
    <cellStyle name="Comma 16 3 2 3 2" xfId="34595"/>
    <cellStyle name="Comma 16 3 2 3 2 2" xfId="34596"/>
    <cellStyle name="Comma 16 3 2 3 2 2 2" xfId="34597"/>
    <cellStyle name="Comma 16 3 2 3 2 2 3" xfId="34598"/>
    <cellStyle name="Comma 16 3 2 3 2 3" xfId="34599"/>
    <cellStyle name="Comma 16 3 2 3 2 3 2" xfId="34600"/>
    <cellStyle name="Comma 16 3 2 3 2 3 3" xfId="34601"/>
    <cellStyle name="Comma 16 3 2 3 2 4" xfId="34602"/>
    <cellStyle name="Comma 16 3 2 3 2 4 2" xfId="34603"/>
    <cellStyle name="Comma 16 3 2 3 2 5" xfId="34604"/>
    <cellStyle name="Comma 16 3 2 3 2 6" xfId="34605"/>
    <cellStyle name="Comma 16 3 2 3 3" xfId="34606"/>
    <cellStyle name="Comma 16 3 2 3 3 2" xfId="34607"/>
    <cellStyle name="Comma 16 3 2 3 3 2 2" xfId="34608"/>
    <cellStyle name="Comma 16 3 2 3 3 2 3" xfId="34609"/>
    <cellStyle name="Comma 16 3 2 3 3 3" xfId="34610"/>
    <cellStyle name="Comma 16 3 2 3 3 3 2" xfId="34611"/>
    <cellStyle name="Comma 16 3 2 3 3 3 3" xfId="34612"/>
    <cellStyle name="Comma 16 3 2 3 3 4" xfId="34613"/>
    <cellStyle name="Comma 16 3 2 3 3 4 2" xfId="34614"/>
    <cellStyle name="Comma 16 3 2 3 3 5" xfId="34615"/>
    <cellStyle name="Comma 16 3 2 3 3 6" xfId="34616"/>
    <cellStyle name="Comma 16 3 2 3 4" xfId="34617"/>
    <cellStyle name="Comma 16 3 2 3 4 2" xfId="34618"/>
    <cellStyle name="Comma 16 3 2 3 4 2 2" xfId="34619"/>
    <cellStyle name="Comma 16 3 2 3 4 2 3" xfId="34620"/>
    <cellStyle name="Comma 16 3 2 3 4 3" xfId="34621"/>
    <cellStyle name="Comma 16 3 2 3 4 3 2" xfId="34622"/>
    <cellStyle name="Comma 16 3 2 3 4 4" xfId="34623"/>
    <cellStyle name="Comma 16 3 2 3 4 5" xfId="34624"/>
    <cellStyle name="Comma 16 3 2 3 5" xfId="34625"/>
    <cellStyle name="Comma 16 3 2 3 5 2" xfId="34626"/>
    <cellStyle name="Comma 16 3 2 3 5 3" xfId="34627"/>
    <cellStyle name="Comma 16 3 2 3 6" xfId="34628"/>
    <cellStyle name="Comma 16 3 2 3 6 2" xfId="34629"/>
    <cellStyle name="Comma 16 3 2 3 6 3" xfId="34630"/>
    <cellStyle name="Comma 16 3 2 3 7" xfId="34631"/>
    <cellStyle name="Comma 16 3 2 3 7 2" xfId="34632"/>
    <cellStyle name="Comma 16 3 2 3 8" xfId="34633"/>
    <cellStyle name="Comma 16 3 2 3 9" xfId="34634"/>
    <cellStyle name="Comma 16 3 2 4" xfId="34635"/>
    <cellStyle name="Comma 16 3 2 4 2" xfId="34636"/>
    <cellStyle name="Comma 16 3 2 4 2 2" xfId="34637"/>
    <cellStyle name="Comma 16 3 2 4 2 2 2" xfId="34638"/>
    <cellStyle name="Comma 16 3 2 4 2 2 3" xfId="34639"/>
    <cellStyle name="Comma 16 3 2 4 2 3" xfId="34640"/>
    <cellStyle name="Comma 16 3 2 4 2 3 2" xfId="34641"/>
    <cellStyle name="Comma 16 3 2 4 2 3 3" xfId="34642"/>
    <cellStyle name="Comma 16 3 2 4 2 4" xfId="34643"/>
    <cellStyle name="Comma 16 3 2 4 2 4 2" xfId="34644"/>
    <cellStyle name="Comma 16 3 2 4 2 5" xfId="34645"/>
    <cellStyle name="Comma 16 3 2 4 2 6" xfId="34646"/>
    <cellStyle name="Comma 16 3 2 4 3" xfId="34647"/>
    <cellStyle name="Comma 16 3 2 4 3 2" xfId="34648"/>
    <cellStyle name="Comma 16 3 2 4 3 2 2" xfId="34649"/>
    <cellStyle name="Comma 16 3 2 4 3 2 3" xfId="34650"/>
    <cellStyle name="Comma 16 3 2 4 3 3" xfId="34651"/>
    <cellStyle name="Comma 16 3 2 4 3 3 2" xfId="34652"/>
    <cellStyle name="Comma 16 3 2 4 3 3 3" xfId="34653"/>
    <cellStyle name="Comma 16 3 2 4 3 4" xfId="34654"/>
    <cellStyle name="Comma 16 3 2 4 3 4 2" xfId="34655"/>
    <cellStyle name="Comma 16 3 2 4 3 5" xfId="34656"/>
    <cellStyle name="Comma 16 3 2 4 3 6" xfId="34657"/>
    <cellStyle name="Comma 16 3 2 4 4" xfId="34658"/>
    <cellStyle name="Comma 16 3 2 4 4 2" xfId="34659"/>
    <cellStyle name="Comma 16 3 2 4 4 2 2" xfId="34660"/>
    <cellStyle name="Comma 16 3 2 4 4 2 3" xfId="34661"/>
    <cellStyle name="Comma 16 3 2 4 4 3" xfId="34662"/>
    <cellStyle name="Comma 16 3 2 4 4 3 2" xfId="34663"/>
    <cellStyle name="Comma 16 3 2 4 4 4" xfId="34664"/>
    <cellStyle name="Comma 16 3 2 4 4 5" xfId="34665"/>
    <cellStyle name="Comma 16 3 2 4 5" xfId="34666"/>
    <cellStyle name="Comma 16 3 2 4 5 2" xfId="34667"/>
    <cellStyle name="Comma 16 3 2 4 5 3" xfId="34668"/>
    <cellStyle name="Comma 16 3 2 4 6" xfId="34669"/>
    <cellStyle name="Comma 16 3 2 4 6 2" xfId="34670"/>
    <cellStyle name="Comma 16 3 2 4 6 3" xfId="34671"/>
    <cellStyle name="Comma 16 3 2 4 7" xfId="34672"/>
    <cellStyle name="Comma 16 3 2 4 7 2" xfId="34673"/>
    <cellStyle name="Comma 16 3 2 4 8" xfId="34674"/>
    <cellStyle name="Comma 16 3 2 4 9" xfId="34675"/>
    <cellStyle name="Comma 16 3 2 5" xfId="34676"/>
    <cellStyle name="Comma 16 3 2 5 2" xfId="34677"/>
    <cellStyle name="Comma 16 3 2 5 2 2" xfId="34678"/>
    <cellStyle name="Comma 16 3 2 5 2 3" xfId="34679"/>
    <cellStyle name="Comma 16 3 2 5 3" xfId="34680"/>
    <cellStyle name="Comma 16 3 2 5 3 2" xfId="34681"/>
    <cellStyle name="Comma 16 3 2 5 3 3" xfId="34682"/>
    <cellStyle name="Comma 16 3 2 5 4" xfId="34683"/>
    <cellStyle name="Comma 16 3 2 5 4 2" xfId="34684"/>
    <cellStyle name="Comma 16 3 2 5 5" xfId="34685"/>
    <cellStyle name="Comma 16 3 2 5 6" xfId="34686"/>
    <cellStyle name="Comma 16 3 2 6" xfId="34687"/>
    <cellStyle name="Comma 16 3 2 6 2" xfId="34688"/>
    <cellStyle name="Comma 16 3 2 6 2 2" xfId="34689"/>
    <cellStyle name="Comma 16 3 2 6 2 3" xfId="34690"/>
    <cellStyle name="Comma 16 3 2 6 3" xfId="34691"/>
    <cellStyle name="Comma 16 3 2 6 3 2" xfId="34692"/>
    <cellStyle name="Comma 16 3 2 6 3 3" xfId="34693"/>
    <cellStyle name="Comma 16 3 2 6 4" xfId="34694"/>
    <cellStyle name="Comma 16 3 2 6 4 2" xfId="34695"/>
    <cellStyle name="Comma 16 3 2 6 5" xfId="34696"/>
    <cellStyle name="Comma 16 3 2 6 6" xfId="34697"/>
    <cellStyle name="Comma 16 3 2 7" xfId="34698"/>
    <cellStyle name="Comma 16 3 2 7 2" xfId="34699"/>
    <cellStyle name="Comma 16 3 2 7 2 2" xfId="34700"/>
    <cellStyle name="Comma 16 3 2 7 2 3" xfId="34701"/>
    <cellStyle name="Comma 16 3 2 7 3" xfId="34702"/>
    <cellStyle name="Comma 16 3 2 7 3 2" xfId="34703"/>
    <cellStyle name="Comma 16 3 2 7 4" xfId="34704"/>
    <cellStyle name="Comma 16 3 2 7 5" xfId="34705"/>
    <cellStyle name="Comma 16 3 2 8" xfId="34706"/>
    <cellStyle name="Comma 16 3 2 8 2" xfId="34707"/>
    <cellStyle name="Comma 16 3 2 8 3" xfId="34708"/>
    <cellStyle name="Comma 16 3 2 9" xfId="34709"/>
    <cellStyle name="Comma 16 3 2 9 2" xfId="34710"/>
    <cellStyle name="Comma 16 3 2 9 3" xfId="34711"/>
    <cellStyle name="Comma 16 3 3" xfId="34712"/>
    <cellStyle name="Comma 16 3 3 10" xfId="34713"/>
    <cellStyle name="Comma 16 3 3 2" xfId="34714"/>
    <cellStyle name="Comma 16 3 3 2 2" xfId="34715"/>
    <cellStyle name="Comma 16 3 3 2 2 2" xfId="34716"/>
    <cellStyle name="Comma 16 3 3 2 2 2 2" xfId="34717"/>
    <cellStyle name="Comma 16 3 3 2 2 2 3" xfId="34718"/>
    <cellStyle name="Comma 16 3 3 2 2 3" xfId="34719"/>
    <cellStyle name="Comma 16 3 3 2 2 3 2" xfId="34720"/>
    <cellStyle name="Comma 16 3 3 2 2 3 3" xfId="34721"/>
    <cellStyle name="Comma 16 3 3 2 2 4" xfId="34722"/>
    <cellStyle name="Comma 16 3 3 2 2 4 2" xfId="34723"/>
    <cellStyle name="Comma 16 3 3 2 2 5" xfId="34724"/>
    <cellStyle name="Comma 16 3 3 2 2 6" xfId="34725"/>
    <cellStyle name="Comma 16 3 3 2 3" xfId="34726"/>
    <cellStyle name="Comma 16 3 3 2 3 2" xfId="34727"/>
    <cellStyle name="Comma 16 3 3 2 3 2 2" xfId="34728"/>
    <cellStyle name="Comma 16 3 3 2 3 2 3" xfId="34729"/>
    <cellStyle name="Comma 16 3 3 2 3 3" xfId="34730"/>
    <cellStyle name="Comma 16 3 3 2 3 3 2" xfId="34731"/>
    <cellStyle name="Comma 16 3 3 2 3 3 3" xfId="34732"/>
    <cellStyle name="Comma 16 3 3 2 3 4" xfId="34733"/>
    <cellStyle name="Comma 16 3 3 2 3 4 2" xfId="34734"/>
    <cellStyle name="Comma 16 3 3 2 3 5" xfId="34735"/>
    <cellStyle name="Comma 16 3 3 2 3 6" xfId="34736"/>
    <cellStyle name="Comma 16 3 3 2 4" xfId="34737"/>
    <cellStyle name="Comma 16 3 3 2 4 2" xfId="34738"/>
    <cellStyle name="Comma 16 3 3 2 4 2 2" xfId="34739"/>
    <cellStyle name="Comma 16 3 3 2 4 2 3" xfId="34740"/>
    <cellStyle name="Comma 16 3 3 2 4 3" xfId="34741"/>
    <cellStyle name="Comma 16 3 3 2 4 3 2" xfId="34742"/>
    <cellStyle name="Comma 16 3 3 2 4 4" xfId="34743"/>
    <cellStyle name="Comma 16 3 3 2 4 5" xfId="34744"/>
    <cellStyle name="Comma 16 3 3 2 5" xfId="34745"/>
    <cellStyle name="Comma 16 3 3 2 5 2" xfId="34746"/>
    <cellStyle name="Comma 16 3 3 2 5 3" xfId="34747"/>
    <cellStyle name="Comma 16 3 3 2 6" xfId="34748"/>
    <cellStyle name="Comma 16 3 3 2 6 2" xfId="34749"/>
    <cellStyle name="Comma 16 3 3 2 6 3" xfId="34750"/>
    <cellStyle name="Comma 16 3 3 2 7" xfId="34751"/>
    <cellStyle name="Comma 16 3 3 2 7 2" xfId="34752"/>
    <cellStyle name="Comma 16 3 3 2 8" xfId="34753"/>
    <cellStyle name="Comma 16 3 3 2 9" xfId="34754"/>
    <cellStyle name="Comma 16 3 3 3" xfId="34755"/>
    <cellStyle name="Comma 16 3 3 3 2" xfId="34756"/>
    <cellStyle name="Comma 16 3 3 3 2 2" xfId="34757"/>
    <cellStyle name="Comma 16 3 3 3 2 3" xfId="34758"/>
    <cellStyle name="Comma 16 3 3 3 3" xfId="34759"/>
    <cellStyle name="Comma 16 3 3 3 3 2" xfId="34760"/>
    <cellStyle name="Comma 16 3 3 3 3 3" xfId="34761"/>
    <cellStyle name="Comma 16 3 3 3 4" xfId="34762"/>
    <cellStyle name="Comma 16 3 3 3 4 2" xfId="34763"/>
    <cellStyle name="Comma 16 3 3 3 5" xfId="34764"/>
    <cellStyle name="Comma 16 3 3 3 6" xfId="34765"/>
    <cellStyle name="Comma 16 3 3 4" xfId="34766"/>
    <cellStyle name="Comma 16 3 3 4 2" xfId="34767"/>
    <cellStyle name="Comma 16 3 3 4 2 2" xfId="34768"/>
    <cellStyle name="Comma 16 3 3 4 2 3" xfId="34769"/>
    <cellStyle name="Comma 16 3 3 4 3" xfId="34770"/>
    <cellStyle name="Comma 16 3 3 4 3 2" xfId="34771"/>
    <cellStyle name="Comma 16 3 3 4 3 3" xfId="34772"/>
    <cellStyle name="Comma 16 3 3 4 4" xfId="34773"/>
    <cellStyle name="Comma 16 3 3 4 4 2" xfId="34774"/>
    <cellStyle name="Comma 16 3 3 4 5" xfId="34775"/>
    <cellStyle name="Comma 16 3 3 4 6" xfId="34776"/>
    <cellStyle name="Comma 16 3 3 5" xfId="34777"/>
    <cellStyle name="Comma 16 3 3 5 2" xfId="34778"/>
    <cellStyle name="Comma 16 3 3 5 2 2" xfId="34779"/>
    <cellStyle name="Comma 16 3 3 5 2 3" xfId="34780"/>
    <cellStyle name="Comma 16 3 3 5 3" xfId="34781"/>
    <cellStyle name="Comma 16 3 3 5 3 2" xfId="34782"/>
    <cellStyle name="Comma 16 3 3 5 4" xfId="34783"/>
    <cellStyle name="Comma 16 3 3 5 5" xfId="34784"/>
    <cellStyle name="Comma 16 3 3 6" xfId="34785"/>
    <cellStyle name="Comma 16 3 3 6 2" xfId="34786"/>
    <cellStyle name="Comma 16 3 3 6 3" xfId="34787"/>
    <cellStyle name="Comma 16 3 3 7" xfId="34788"/>
    <cellStyle name="Comma 16 3 3 7 2" xfId="34789"/>
    <cellStyle name="Comma 16 3 3 7 3" xfId="34790"/>
    <cellStyle name="Comma 16 3 3 8" xfId="34791"/>
    <cellStyle name="Comma 16 3 3 8 2" xfId="34792"/>
    <cellStyle name="Comma 16 3 3 9" xfId="34793"/>
    <cellStyle name="Comma 16 3 4" xfId="34794"/>
    <cellStyle name="Comma 16 3 4 2" xfId="34795"/>
    <cellStyle name="Comma 16 3 4 2 2" xfId="34796"/>
    <cellStyle name="Comma 16 3 4 2 2 2" xfId="34797"/>
    <cellStyle name="Comma 16 3 4 2 2 3" xfId="34798"/>
    <cellStyle name="Comma 16 3 4 2 3" xfId="34799"/>
    <cellStyle name="Comma 16 3 4 2 3 2" xfId="34800"/>
    <cellStyle name="Comma 16 3 4 2 3 3" xfId="34801"/>
    <cellStyle name="Comma 16 3 4 2 4" xfId="34802"/>
    <cellStyle name="Comma 16 3 4 2 4 2" xfId="34803"/>
    <cellStyle name="Comma 16 3 4 2 5" xfId="34804"/>
    <cellStyle name="Comma 16 3 4 2 6" xfId="34805"/>
    <cellStyle name="Comma 16 3 4 3" xfId="34806"/>
    <cellStyle name="Comma 16 3 4 3 2" xfId="34807"/>
    <cellStyle name="Comma 16 3 4 3 2 2" xfId="34808"/>
    <cellStyle name="Comma 16 3 4 3 2 3" xfId="34809"/>
    <cellStyle name="Comma 16 3 4 3 3" xfId="34810"/>
    <cellStyle name="Comma 16 3 4 3 3 2" xfId="34811"/>
    <cellStyle name="Comma 16 3 4 3 3 3" xfId="34812"/>
    <cellStyle name="Comma 16 3 4 3 4" xfId="34813"/>
    <cellStyle name="Comma 16 3 4 3 4 2" xfId="34814"/>
    <cellStyle name="Comma 16 3 4 3 5" xfId="34815"/>
    <cellStyle name="Comma 16 3 4 3 6" xfId="34816"/>
    <cellStyle name="Comma 16 3 4 4" xfId="34817"/>
    <cellStyle name="Comma 16 3 4 4 2" xfId="34818"/>
    <cellStyle name="Comma 16 3 4 4 2 2" xfId="34819"/>
    <cellStyle name="Comma 16 3 4 4 2 3" xfId="34820"/>
    <cellStyle name="Comma 16 3 4 4 3" xfId="34821"/>
    <cellStyle name="Comma 16 3 4 4 3 2" xfId="34822"/>
    <cellStyle name="Comma 16 3 4 4 4" xfId="34823"/>
    <cellStyle name="Comma 16 3 4 4 5" xfId="34824"/>
    <cellStyle name="Comma 16 3 4 5" xfId="34825"/>
    <cellStyle name="Comma 16 3 4 5 2" xfId="34826"/>
    <cellStyle name="Comma 16 3 4 5 3" xfId="34827"/>
    <cellStyle name="Comma 16 3 4 6" xfId="34828"/>
    <cellStyle name="Comma 16 3 4 6 2" xfId="34829"/>
    <cellStyle name="Comma 16 3 4 6 3" xfId="34830"/>
    <cellStyle name="Comma 16 3 4 7" xfId="34831"/>
    <cellStyle name="Comma 16 3 4 7 2" xfId="34832"/>
    <cellStyle name="Comma 16 3 4 8" xfId="34833"/>
    <cellStyle name="Comma 16 3 4 9" xfId="34834"/>
    <cellStyle name="Comma 16 3 5" xfId="34835"/>
    <cellStyle name="Comma 16 3 5 2" xfId="34836"/>
    <cellStyle name="Comma 16 3 5 2 2" xfId="34837"/>
    <cellStyle name="Comma 16 3 5 2 2 2" xfId="34838"/>
    <cellStyle name="Comma 16 3 5 2 2 3" xfId="34839"/>
    <cellStyle name="Comma 16 3 5 2 3" xfId="34840"/>
    <cellStyle name="Comma 16 3 5 2 3 2" xfId="34841"/>
    <cellStyle name="Comma 16 3 5 2 3 3" xfId="34842"/>
    <cellStyle name="Comma 16 3 5 2 4" xfId="34843"/>
    <cellStyle name="Comma 16 3 5 2 4 2" xfId="34844"/>
    <cellStyle name="Comma 16 3 5 2 5" xfId="34845"/>
    <cellStyle name="Comma 16 3 5 2 6" xfId="34846"/>
    <cellStyle name="Comma 16 3 5 3" xfId="34847"/>
    <cellStyle name="Comma 16 3 5 3 2" xfId="34848"/>
    <cellStyle name="Comma 16 3 5 3 2 2" xfId="34849"/>
    <cellStyle name="Comma 16 3 5 3 2 3" xfId="34850"/>
    <cellStyle name="Comma 16 3 5 3 3" xfId="34851"/>
    <cellStyle name="Comma 16 3 5 3 3 2" xfId="34852"/>
    <cellStyle name="Comma 16 3 5 3 3 3" xfId="34853"/>
    <cellStyle name="Comma 16 3 5 3 4" xfId="34854"/>
    <cellStyle name="Comma 16 3 5 3 4 2" xfId="34855"/>
    <cellStyle name="Comma 16 3 5 3 5" xfId="34856"/>
    <cellStyle name="Comma 16 3 5 3 6" xfId="34857"/>
    <cellStyle name="Comma 16 3 5 4" xfId="34858"/>
    <cellStyle name="Comma 16 3 5 4 2" xfId="34859"/>
    <cellStyle name="Comma 16 3 5 4 2 2" xfId="34860"/>
    <cellStyle name="Comma 16 3 5 4 2 3" xfId="34861"/>
    <cellStyle name="Comma 16 3 5 4 3" xfId="34862"/>
    <cellStyle name="Comma 16 3 5 4 3 2" xfId="34863"/>
    <cellStyle name="Comma 16 3 5 4 4" xfId="34864"/>
    <cellStyle name="Comma 16 3 5 4 5" xfId="34865"/>
    <cellStyle name="Comma 16 3 5 5" xfId="34866"/>
    <cellStyle name="Comma 16 3 5 5 2" xfId="34867"/>
    <cellStyle name="Comma 16 3 5 5 3" xfId="34868"/>
    <cellStyle name="Comma 16 3 5 6" xfId="34869"/>
    <cellStyle name="Comma 16 3 5 6 2" xfId="34870"/>
    <cellStyle name="Comma 16 3 5 6 3" xfId="34871"/>
    <cellStyle name="Comma 16 3 5 7" xfId="34872"/>
    <cellStyle name="Comma 16 3 5 7 2" xfId="34873"/>
    <cellStyle name="Comma 16 3 5 8" xfId="34874"/>
    <cellStyle name="Comma 16 3 5 9" xfId="34875"/>
    <cellStyle name="Comma 16 3 6" xfId="34876"/>
    <cellStyle name="Comma 16 3 6 2" xfId="34877"/>
    <cellStyle name="Comma 16 3 6 2 2" xfId="34878"/>
    <cellStyle name="Comma 16 3 6 2 3" xfId="34879"/>
    <cellStyle name="Comma 16 3 6 3" xfId="34880"/>
    <cellStyle name="Comma 16 3 6 3 2" xfId="34881"/>
    <cellStyle name="Comma 16 3 6 3 3" xfId="34882"/>
    <cellStyle name="Comma 16 3 6 4" xfId="34883"/>
    <cellStyle name="Comma 16 3 6 4 2" xfId="34884"/>
    <cellStyle name="Comma 16 3 6 5" xfId="34885"/>
    <cellStyle name="Comma 16 3 6 6" xfId="34886"/>
    <cellStyle name="Comma 16 3 7" xfId="34887"/>
    <cellStyle name="Comma 16 3 7 2" xfId="34888"/>
    <cellStyle name="Comma 16 3 7 2 2" xfId="34889"/>
    <cellStyle name="Comma 16 3 7 2 3" xfId="34890"/>
    <cellStyle name="Comma 16 3 7 3" xfId="34891"/>
    <cellStyle name="Comma 16 3 7 3 2" xfId="34892"/>
    <cellStyle name="Comma 16 3 7 3 3" xfId="34893"/>
    <cellStyle name="Comma 16 3 7 4" xfId="34894"/>
    <cellStyle name="Comma 16 3 7 4 2" xfId="34895"/>
    <cellStyle name="Comma 16 3 7 5" xfId="34896"/>
    <cellStyle name="Comma 16 3 7 6" xfId="34897"/>
    <cellStyle name="Comma 16 3 8" xfId="34898"/>
    <cellStyle name="Comma 16 3 8 2" xfId="34899"/>
    <cellStyle name="Comma 16 3 8 2 2" xfId="34900"/>
    <cellStyle name="Comma 16 3 8 2 3" xfId="34901"/>
    <cellStyle name="Comma 16 3 8 3" xfId="34902"/>
    <cellStyle name="Comma 16 3 8 3 2" xfId="34903"/>
    <cellStyle name="Comma 16 3 8 4" xfId="34904"/>
    <cellStyle name="Comma 16 3 8 5" xfId="34905"/>
    <cellStyle name="Comma 16 3 9" xfId="34906"/>
    <cellStyle name="Comma 16 3 9 2" xfId="34907"/>
    <cellStyle name="Comma 16 3 9 3" xfId="34908"/>
    <cellStyle name="Comma 16 4" xfId="34909"/>
    <cellStyle name="Comma 16 4 10" xfId="34910"/>
    <cellStyle name="Comma 16 4 10 2" xfId="34911"/>
    <cellStyle name="Comma 16 4 11" xfId="34912"/>
    <cellStyle name="Comma 16 4 12" xfId="34913"/>
    <cellStyle name="Comma 16 4 2" xfId="34914"/>
    <cellStyle name="Comma 16 4 2 10" xfId="34915"/>
    <cellStyle name="Comma 16 4 2 2" xfId="34916"/>
    <cellStyle name="Comma 16 4 2 2 2" xfId="34917"/>
    <cellStyle name="Comma 16 4 2 2 2 2" xfId="34918"/>
    <cellStyle name="Comma 16 4 2 2 2 2 2" xfId="34919"/>
    <cellStyle name="Comma 16 4 2 2 2 2 3" xfId="34920"/>
    <cellStyle name="Comma 16 4 2 2 2 3" xfId="34921"/>
    <cellStyle name="Comma 16 4 2 2 2 3 2" xfId="34922"/>
    <cellStyle name="Comma 16 4 2 2 2 3 3" xfId="34923"/>
    <cellStyle name="Comma 16 4 2 2 2 4" xfId="34924"/>
    <cellStyle name="Comma 16 4 2 2 2 4 2" xfId="34925"/>
    <cellStyle name="Comma 16 4 2 2 2 5" xfId="34926"/>
    <cellStyle name="Comma 16 4 2 2 2 6" xfId="34927"/>
    <cellStyle name="Comma 16 4 2 2 3" xfId="34928"/>
    <cellStyle name="Comma 16 4 2 2 3 2" xfId="34929"/>
    <cellStyle name="Comma 16 4 2 2 3 2 2" xfId="34930"/>
    <cellStyle name="Comma 16 4 2 2 3 2 3" xfId="34931"/>
    <cellStyle name="Comma 16 4 2 2 3 3" xfId="34932"/>
    <cellStyle name="Comma 16 4 2 2 3 3 2" xfId="34933"/>
    <cellStyle name="Comma 16 4 2 2 3 3 3" xfId="34934"/>
    <cellStyle name="Comma 16 4 2 2 3 4" xfId="34935"/>
    <cellStyle name="Comma 16 4 2 2 3 4 2" xfId="34936"/>
    <cellStyle name="Comma 16 4 2 2 3 5" xfId="34937"/>
    <cellStyle name="Comma 16 4 2 2 3 6" xfId="34938"/>
    <cellStyle name="Comma 16 4 2 2 4" xfId="34939"/>
    <cellStyle name="Comma 16 4 2 2 4 2" xfId="34940"/>
    <cellStyle name="Comma 16 4 2 2 4 2 2" xfId="34941"/>
    <cellStyle name="Comma 16 4 2 2 4 2 3" xfId="34942"/>
    <cellStyle name="Comma 16 4 2 2 4 3" xfId="34943"/>
    <cellStyle name="Comma 16 4 2 2 4 3 2" xfId="34944"/>
    <cellStyle name="Comma 16 4 2 2 4 4" xfId="34945"/>
    <cellStyle name="Comma 16 4 2 2 4 5" xfId="34946"/>
    <cellStyle name="Comma 16 4 2 2 5" xfId="34947"/>
    <cellStyle name="Comma 16 4 2 2 5 2" xfId="34948"/>
    <cellStyle name="Comma 16 4 2 2 5 3" xfId="34949"/>
    <cellStyle name="Comma 16 4 2 2 6" xfId="34950"/>
    <cellStyle name="Comma 16 4 2 2 6 2" xfId="34951"/>
    <cellStyle name="Comma 16 4 2 2 6 3" xfId="34952"/>
    <cellStyle name="Comma 16 4 2 2 7" xfId="34953"/>
    <cellStyle name="Comma 16 4 2 2 7 2" xfId="34954"/>
    <cellStyle name="Comma 16 4 2 2 8" xfId="34955"/>
    <cellStyle name="Comma 16 4 2 2 9" xfId="34956"/>
    <cellStyle name="Comma 16 4 2 3" xfId="34957"/>
    <cellStyle name="Comma 16 4 2 3 2" xfId="34958"/>
    <cellStyle name="Comma 16 4 2 3 2 2" xfId="34959"/>
    <cellStyle name="Comma 16 4 2 3 2 3" xfId="34960"/>
    <cellStyle name="Comma 16 4 2 3 3" xfId="34961"/>
    <cellStyle name="Comma 16 4 2 3 3 2" xfId="34962"/>
    <cellStyle name="Comma 16 4 2 3 3 3" xfId="34963"/>
    <cellStyle name="Comma 16 4 2 3 4" xfId="34964"/>
    <cellStyle name="Comma 16 4 2 3 4 2" xfId="34965"/>
    <cellStyle name="Comma 16 4 2 3 5" xfId="34966"/>
    <cellStyle name="Comma 16 4 2 3 6" xfId="34967"/>
    <cellStyle name="Comma 16 4 2 4" xfId="34968"/>
    <cellStyle name="Comma 16 4 2 4 2" xfId="34969"/>
    <cellStyle name="Comma 16 4 2 4 2 2" xfId="34970"/>
    <cellStyle name="Comma 16 4 2 4 2 3" xfId="34971"/>
    <cellStyle name="Comma 16 4 2 4 3" xfId="34972"/>
    <cellStyle name="Comma 16 4 2 4 3 2" xfId="34973"/>
    <cellStyle name="Comma 16 4 2 4 3 3" xfId="34974"/>
    <cellStyle name="Comma 16 4 2 4 4" xfId="34975"/>
    <cellStyle name="Comma 16 4 2 4 4 2" xfId="34976"/>
    <cellStyle name="Comma 16 4 2 4 5" xfId="34977"/>
    <cellStyle name="Comma 16 4 2 4 6" xfId="34978"/>
    <cellStyle name="Comma 16 4 2 5" xfId="34979"/>
    <cellStyle name="Comma 16 4 2 5 2" xfId="34980"/>
    <cellStyle name="Comma 16 4 2 5 2 2" xfId="34981"/>
    <cellStyle name="Comma 16 4 2 5 2 3" xfId="34982"/>
    <cellStyle name="Comma 16 4 2 5 3" xfId="34983"/>
    <cellStyle name="Comma 16 4 2 5 3 2" xfId="34984"/>
    <cellStyle name="Comma 16 4 2 5 4" xfId="34985"/>
    <cellStyle name="Comma 16 4 2 5 5" xfId="34986"/>
    <cellStyle name="Comma 16 4 2 6" xfId="34987"/>
    <cellStyle name="Comma 16 4 2 6 2" xfId="34988"/>
    <cellStyle name="Comma 16 4 2 6 3" xfId="34989"/>
    <cellStyle name="Comma 16 4 2 7" xfId="34990"/>
    <cellStyle name="Comma 16 4 2 7 2" xfId="34991"/>
    <cellStyle name="Comma 16 4 2 7 3" xfId="34992"/>
    <cellStyle name="Comma 16 4 2 8" xfId="34993"/>
    <cellStyle name="Comma 16 4 2 8 2" xfId="34994"/>
    <cellStyle name="Comma 16 4 2 9" xfId="34995"/>
    <cellStyle name="Comma 16 4 3" xfId="34996"/>
    <cellStyle name="Comma 16 4 3 2" xfId="34997"/>
    <cellStyle name="Comma 16 4 3 2 2" xfId="34998"/>
    <cellStyle name="Comma 16 4 3 2 2 2" xfId="34999"/>
    <cellStyle name="Comma 16 4 3 2 2 3" xfId="35000"/>
    <cellStyle name="Comma 16 4 3 2 3" xfId="35001"/>
    <cellStyle name="Comma 16 4 3 2 3 2" xfId="35002"/>
    <cellStyle name="Comma 16 4 3 2 3 3" xfId="35003"/>
    <cellStyle name="Comma 16 4 3 2 4" xfId="35004"/>
    <cellStyle name="Comma 16 4 3 2 4 2" xfId="35005"/>
    <cellStyle name="Comma 16 4 3 2 5" xfId="35006"/>
    <cellStyle name="Comma 16 4 3 2 6" xfId="35007"/>
    <cellStyle name="Comma 16 4 3 3" xfId="35008"/>
    <cellStyle name="Comma 16 4 3 3 2" xfId="35009"/>
    <cellStyle name="Comma 16 4 3 3 2 2" xfId="35010"/>
    <cellStyle name="Comma 16 4 3 3 2 3" xfId="35011"/>
    <cellStyle name="Comma 16 4 3 3 3" xfId="35012"/>
    <cellStyle name="Comma 16 4 3 3 3 2" xfId="35013"/>
    <cellStyle name="Comma 16 4 3 3 3 3" xfId="35014"/>
    <cellStyle name="Comma 16 4 3 3 4" xfId="35015"/>
    <cellStyle name="Comma 16 4 3 3 4 2" xfId="35016"/>
    <cellStyle name="Comma 16 4 3 3 5" xfId="35017"/>
    <cellStyle name="Comma 16 4 3 3 6" xfId="35018"/>
    <cellStyle name="Comma 16 4 3 4" xfId="35019"/>
    <cellStyle name="Comma 16 4 3 4 2" xfId="35020"/>
    <cellStyle name="Comma 16 4 3 4 2 2" xfId="35021"/>
    <cellStyle name="Comma 16 4 3 4 2 3" xfId="35022"/>
    <cellStyle name="Comma 16 4 3 4 3" xfId="35023"/>
    <cellStyle name="Comma 16 4 3 4 3 2" xfId="35024"/>
    <cellStyle name="Comma 16 4 3 4 4" xfId="35025"/>
    <cellStyle name="Comma 16 4 3 4 5" xfId="35026"/>
    <cellStyle name="Comma 16 4 3 5" xfId="35027"/>
    <cellStyle name="Comma 16 4 3 5 2" xfId="35028"/>
    <cellStyle name="Comma 16 4 3 5 3" xfId="35029"/>
    <cellStyle name="Comma 16 4 3 6" xfId="35030"/>
    <cellStyle name="Comma 16 4 3 6 2" xfId="35031"/>
    <cellStyle name="Comma 16 4 3 6 3" xfId="35032"/>
    <cellStyle name="Comma 16 4 3 7" xfId="35033"/>
    <cellStyle name="Comma 16 4 3 7 2" xfId="35034"/>
    <cellStyle name="Comma 16 4 3 8" xfId="35035"/>
    <cellStyle name="Comma 16 4 3 9" xfId="35036"/>
    <cellStyle name="Comma 16 4 4" xfId="35037"/>
    <cellStyle name="Comma 16 4 4 2" xfId="35038"/>
    <cellStyle name="Comma 16 4 4 2 2" xfId="35039"/>
    <cellStyle name="Comma 16 4 4 2 2 2" xfId="35040"/>
    <cellStyle name="Comma 16 4 4 2 2 3" xfId="35041"/>
    <cellStyle name="Comma 16 4 4 2 3" xfId="35042"/>
    <cellStyle name="Comma 16 4 4 2 3 2" xfId="35043"/>
    <cellStyle name="Comma 16 4 4 2 3 3" xfId="35044"/>
    <cellStyle name="Comma 16 4 4 2 4" xfId="35045"/>
    <cellStyle name="Comma 16 4 4 2 4 2" xfId="35046"/>
    <cellStyle name="Comma 16 4 4 2 5" xfId="35047"/>
    <cellStyle name="Comma 16 4 4 2 6" xfId="35048"/>
    <cellStyle name="Comma 16 4 4 3" xfId="35049"/>
    <cellStyle name="Comma 16 4 4 3 2" xfId="35050"/>
    <cellStyle name="Comma 16 4 4 3 2 2" xfId="35051"/>
    <cellStyle name="Comma 16 4 4 3 2 3" xfId="35052"/>
    <cellStyle name="Comma 16 4 4 3 3" xfId="35053"/>
    <cellStyle name="Comma 16 4 4 3 3 2" xfId="35054"/>
    <cellStyle name="Comma 16 4 4 3 3 3" xfId="35055"/>
    <cellStyle name="Comma 16 4 4 3 4" xfId="35056"/>
    <cellStyle name="Comma 16 4 4 3 4 2" xfId="35057"/>
    <cellStyle name="Comma 16 4 4 3 5" xfId="35058"/>
    <cellStyle name="Comma 16 4 4 3 6" xfId="35059"/>
    <cellStyle name="Comma 16 4 4 4" xfId="35060"/>
    <cellStyle name="Comma 16 4 4 4 2" xfId="35061"/>
    <cellStyle name="Comma 16 4 4 4 2 2" xfId="35062"/>
    <cellStyle name="Comma 16 4 4 4 2 3" xfId="35063"/>
    <cellStyle name="Comma 16 4 4 4 3" xfId="35064"/>
    <cellStyle name="Comma 16 4 4 4 3 2" xfId="35065"/>
    <cellStyle name="Comma 16 4 4 4 4" xfId="35066"/>
    <cellStyle name="Comma 16 4 4 4 5" xfId="35067"/>
    <cellStyle name="Comma 16 4 4 5" xfId="35068"/>
    <cellStyle name="Comma 16 4 4 5 2" xfId="35069"/>
    <cellStyle name="Comma 16 4 4 5 3" xfId="35070"/>
    <cellStyle name="Comma 16 4 4 6" xfId="35071"/>
    <cellStyle name="Comma 16 4 4 6 2" xfId="35072"/>
    <cellStyle name="Comma 16 4 4 6 3" xfId="35073"/>
    <cellStyle name="Comma 16 4 4 7" xfId="35074"/>
    <cellStyle name="Comma 16 4 4 7 2" xfId="35075"/>
    <cellStyle name="Comma 16 4 4 8" xfId="35076"/>
    <cellStyle name="Comma 16 4 4 9" xfId="35077"/>
    <cellStyle name="Comma 16 4 5" xfId="35078"/>
    <cellStyle name="Comma 16 4 5 2" xfId="35079"/>
    <cellStyle name="Comma 16 4 5 2 2" xfId="35080"/>
    <cellStyle name="Comma 16 4 5 2 3" xfId="35081"/>
    <cellStyle name="Comma 16 4 5 3" xfId="35082"/>
    <cellStyle name="Comma 16 4 5 3 2" xfId="35083"/>
    <cellStyle name="Comma 16 4 5 3 3" xfId="35084"/>
    <cellStyle name="Comma 16 4 5 4" xfId="35085"/>
    <cellStyle name="Comma 16 4 5 4 2" xfId="35086"/>
    <cellStyle name="Comma 16 4 5 5" xfId="35087"/>
    <cellStyle name="Comma 16 4 5 6" xfId="35088"/>
    <cellStyle name="Comma 16 4 6" xfId="35089"/>
    <cellStyle name="Comma 16 4 6 2" xfId="35090"/>
    <cellStyle name="Comma 16 4 6 2 2" xfId="35091"/>
    <cellStyle name="Comma 16 4 6 2 3" xfId="35092"/>
    <cellStyle name="Comma 16 4 6 3" xfId="35093"/>
    <cellStyle name="Comma 16 4 6 3 2" xfId="35094"/>
    <cellStyle name="Comma 16 4 6 3 3" xfId="35095"/>
    <cellStyle name="Comma 16 4 6 4" xfId="35096"/>
    <cellStyle name="Comma 16 4 6 4 2" xfId="35097"/>
    <cellStyle name="Comma 16 4 6 5" xfId="35098"/>
    <cellStyle name="Comma 16 4 6 6" xfId="35099"/>
    <cellStyle name="Comma 16 4 7" xfId="35100"/>
    <cellStyle name="Comma 16 4 7 2" xfId="35101"/>
    <cellStyle name="Comma 16 4 7 2 2" xfId="35102"/>
    <cellStyle name="Comma 16 4 7 2 3" xfId="35103"/>
    <cellStyle name="Comma 16 4 7 3" xfId="35104"/>
    <cellStyle name="Comma 16 4 7 3 2" xfId="35105"/>
    <cellStyle name="Comma 16 4 7 4" xfId="35106"/>
    <cellStyle name="Comma 16 4 7 5" xfId="35107"/>
    <cellStyle name="Comma 16 4 8" xfId="35108"/>
    <cellStyle name="Comma 16 4 8 2" xfId="35109"/>
    <cellStyle name="Comma 16 4 8 3" xfId="35110"/>
    <cellStyle name="Comma 16 4 9" xfId="35111"/>
    <cellStyle name="Comma 16 4 9 2" xfId="35112"/>
    <cellStyle name="Comma 16 4 9 3" xfId="35113"/>
    <cellStyle name="Comma 16 5" xfId="35114"/>
    <cellStyle name="Comma 16 5 10" xfId="35115"/>
    <cellStyle name="Comma 16 5 2" xfId="35116"/>
    <cellStyle name="Comma 16 5 2 2" xfId="35117"/>
    <cellStyle name="Comma 16 5 2 2 2" xfId="35118"/>
    <cellStyle name="Comma 16 5 2 2 2 2" xfId="35119"/>
    <cellStyle name="Comma 16 5 2 2 2 3" xfId="35120"/>
    <cellStyle name="Comma 16 5 2 2 3" xfId="35121"/>
    <cellStyle name="Comma 16 5 2 2 3 2" xfId="35122"/>
    <cellStyle name="Comma 16 5 2 2 3 3" xfId="35123"/>
    <cellStyle name="Comma 16 5 2 2 4" xfId="35124"/>
    <cellStyle name="Comma 16 5 2 2 4 2" xfId="35125"/>
    <cellStyle name="Comma 16 5 2 2 5" xfId="35126"/>
    <cellStyle name="Comma 16 5 2 2 6" xfId="35127"/>
    <cellStyle name="Comma 16 5 2 3" xfId="35128"/>
    <cellStyle name="Comma 16 5 2 3 2" xfId="35129"/>
    <cellStyle name="Comma 16 5 2 3 2 2" xfId="35130"/>
    <cellStyle name="Comma 16 5 2 3 2 3" xfId="35131"/>
    <cellStyle name="Comma 16 5 2 3 3" xfId="35132"/>
    <cellStyle name="Comma 16 5 2 3 3 2" xfId="35133"/>
    <cellStyle name="Comma 16 5 2 3 3 3" xfId="35134"/>
    <cellStyle name="Comma 16 5 2 3 4" xfId="35135"/>
    <cellStyle name="Comma 16 5 2 3 4 2" xfId="35136"/>
    <cellStyle name="Comma 16 5 2 3 5" xfId="35137"/>
    <cellStyle name="Comma 16 5 2 3 6" xfId="35138"/>
    <cellStyle name="Comma 16 5 2 4" xfId="35139"/>
    <cellStyle name="Comma 16 5 2 4 2" xfId="35140"/>
    <cellStyle name="Comma 16 5 2 4 2 2" xfId="35141"/>
    <cellStyle name="Comma 16 5 2 4 2 3" xfId="35142"/>
    <cellStyle name="Comma 16 5 2 4 3" xfId="35143"/>
    <cellStyle name="Comma 16 5 2 4 3 2" xfId="35144"/>
    <cellStyle name="Comma 16 5 2 4 4" xfId="35145"/>
    <cellStyle name="Comma 16 5 2 4 5" xfId="35146"/>
    <cellStyle name="Comma 16 5 2 5" xfId="35147"/>
    <cellStyle name="Comma 16 5 2 5 2" xfId="35148"/>
    <cellStyle name="Comma 16 5 2 5 3" xfId="35149"/>
    <cellStyle name="Comma 16 5 2 6" xfId="35150"/>
    <cellStyle name="Comma 16 5 2 6 2" xfId="35151"/>
    <cellStyle name="Comma 16 5 2 6 3" xfId="35152"/>
    <cellStyle name="Comma 16 5 2 7" xfId="35153"/>
    <cellStyle name="Comma 16 5 2 7 2" xfId="35154"/>
    <cellStyle name="Comma 16 5 2 8" xfId="35155"/>
    <cellStyle name="Comma 16 5 2 9" xfId="35156"/>
    <cellStyle name="Comma 16 5 3" xfId="35157"/>
    <cellStyle name="Comma 16 5 3 2" xfId="35158"/>
    <cellStyle name="Comma 16 5 3 2 2" xfId="35159"/>
    <cellStyle name="Comma 16 5 3 2 3" xfId="35160"/>
    <cellStyle name="Comma 16 5 3 3" xfId="35161"/>
    <cellStyle name="Comma 16 5 3 3 2" xfId="35162"/>
    <cellStyle name="Comma 16 5 3 3 3" xfId="35163"/>
    <cellStyle name="Comma 16 5 3 4" xfId="35164"/>
    <cellStyle name="Comma 16 5 3 4 2" xfId="35165"/>
    <cellStyle name="Comma 16 5 3 5" xfId="35166"/>
    <cellStyle name="Comma 16 5 3 6" xfId="35167"/>
    <cellStyle name="Comma 16 5 4" xfId="35168"/>
    <cellStyle name="Comma 16 5 4 2" xfId="35169"/>
    <cellStyle name="Comma 16 5 4 2 2" xfId="35170"/>
    <cellStyle name="Comma 16 5 4 2 3" xfId="35171"/>
    <cellStyle name="Comma 16 5 4 3" xfId="35172"/>
    <cellStyle name="Comma 16 5 4 3 2" xfId="35173"/>
    <cellStyle name="Comma 16 5 4 3 3" xfId="35174"/>
    <cellStyle name="Comma 16 5 4 4" xfId="35175"/>
    <cellStyle name="Comma 16 5 4 4 2" xfId="35176"/>
    <cellStyle name="Comma 16 5 4 5" xfId="35177"/>
    <cellStyle name="Comma 16 5 4 6" xfId="35178"/>
    <cellStyle name="Comma 16 5 5" xfId="35179"/>
    <cellStyle name="Comma 16 5 5 2" xfId="35180"/>
    <cellStyle name="Comma 16 5 5 2 2" xfId="35181"/>
    <cellStyle name="Comma 16 5 5 2 3" xfId="35182"/>
    <cellStyle name="Comma 16 5 5 3" xfId="35183"/>
    <cellStyle name="Comma 16 5 5 3 2" xfId="35184"/>
    <cellStyle name="Comma 16 5 5 4" xfId="35185"/>
    <cellStyle name="Comma 16 5 5 5" xfId="35186"/>
    <cellStyle name="Comma 16 5 6" xfId="35187"/>
    <cellStyle name="Comma 16 5 6 2" xfId="35188"/>
    <cellStyle name="Comma 16 5 6 3" xfId="35189"/>
    <cellStyle name="Comma 16 5 7" xfId="35190"/>
    <cellStyle name="Comma 16 5 7 2" xfId="35191"/>
    <cellStyle name="Comma 16 5 7 3" xfId="35192"/>
    <cellStyle name="Comma 16 5 8" xfId="35193"/>
    <cellStyle name="Comma 16 5 8 2" xfId="35194"/>
    <cellStyle name="Comma 16 5 9" xfId="35195"/>
    <cellStyle name="Comma 16 6" xfId="35196"/>
    <cellStyle name="Comma 16 6 2" xfId="35197"/>
    <cellStyle name="Comma 16 6 2 2" xfId="35198"/>
    <cellStyle name="Comma 16 6 2 2 2" xfId="35199"/>
    <cellStyle name="Comma 16 6 2 2 3" xfId="35200"/>
    <cellStyle name="Comma 16 6 2 3" xfId="35201"/>
    <cellStyle name="Comma 16 6 2 3 2" xfId="35202"/>
    <cellStyle name="Comma 16 6 2 3 3" xfId="35203"/>
    <cellStyle name="Comma 16 6 2 4" xfId="35204"/>
    <cellStyle name="Comma 16 6 2 4 2" xfId="35205"/>
    <cellStyle name="Comma 16 6 2 5" xfId="35206"/>
    <cellStyle name="Comma 16 6 2 6" xfId="35207"/>
    <cellStyle name="Comma 16 6 3" xfId="35208"/>
    <cellStyle name="Comma 16 6 3 2" xfId="35209"/>
    <cellStyle name="Comma 16 6 3 2 2" xfId="35210"/>
    <cellStyle name="Comma 16 6 3 2 3" xfId="35211"/>
    <cellStyle name="Comma 16 6 3 3" xfId="35212"/>
    <cellStyle name="Comma 16 6 3 3 2" xfId="35213"/>
    <cellStyle name="Comma 16 6 3 3 3" xfId="35214"/>
    <cellStyle name="Comma 16 6 3 4" xfId="35215"/>
    <cellStyle name="Comma 16 6 3 4 2" xfId="35216"/>
    <cellStyle name="Comma 16 6 3 5" xfId="35217"/>
    <cellStyle name="Comma 16 6 3 6" xfId="35218"/>
    <cellStyle name="Comma 16 6 4" xfId="35219"/>
    <cellStyle name="Comma 16 6 4 2" xfId="35220"/>
    <cellStyle name="Comma 16 6 4 2 2" xfId="35221"/>
    <cellStyle name="Comma 16 6 4 2 3" xfId="35222"/>
    <cellStyle name="Comma 16 6 4 3" xfId="35223"/>
    <cellStyle name="Comma 16 6 4 3 2" xfId="35224"/>
    <cellStyle name="Comma 16 6 4 4" xfId="35225"/>
    <cellStyle name="Comma 16 6 4 5" xfId="35226"/>
    <cellStyle name="Comma 16 6 5" xfId="35227"/>
    <cellStyle name="Comma 16 6 5 2" xfId="35228"/>
    <cellStyle name="Comma 16 6 5 3" xfId="35229"/>
    <cellStyle name="Comma 16 6 6" xfId="35230"/>
    <cellStyle name="Comma 16 6 6 2" xfId="35231"/>
    <cellStyle name="Comma 16 6 6 3" xfId="35232"/>
    <cellStyle name="Comma 16 6 7" xfId="35233"/>
    <cellStyle name="Comma 16 6 7 2" xfId="35234"/>
    <cellStyle name="Comma 16 6 8" xfId="35235"/>
    <cellStyle name="Comma 16 6 9" xfId="35236"/>
    <cellStyle name="Comma 16 7" xfId="35237"/>
    <cellStyle name="Comma 16 7 2" xfId="35238"/>
    <cellStyle name="Comma 16 7 2 2" xfId="35239"/>
    <cellStyle name="Comma 16 7 2 2 2" xfId="35240"/>
    <cellStyle name="Comma 16 7 2 2 3" xfId="35241"/>
    <cellStyle name="Comma 16 7 2 3" xfId="35242"/>
    <cellStyle name="Comma 16 7 2 3 2" xfId="35243"/>
    <cellStyle name="Comma 16 7 2 3 3" xfId="35244"/>
    <cellStyle name="Comma 16 7 2 4" xfId="35245"/>
    <cellStyle name="Comma 16 7 2 4 2" xfId="35246"/>
    <cellStyle name="Comma 16 7 2 5" xfId="35247"/>
    <cellStyle name="Comma 16 7 2 6" xfId="35248"/>
    <cellStyle name="Comma 16 7 3" xfId="35249"/>
    <cellStyle name="Comma 16 7 3 2" xfId="35250"/>
    <cellStyle name="Comma 16 7 3 2 2" xfId="35251"/>
    <cellStyle name="Comma 16 7 3 2 3" xfId="35252"/>
    <cellStyle name="Comma 16 7 3 3" xfId="35253"/>
    <cellStyle name="Comma 16 7 3 3 2" xfId="35254"/>
    <cellStyle name="Comma 16 7 3 3 3" xfId="35255"/>
    <cellStyle name="Comma 16 7 3 4" xfId="35256"/>
    <cellStyle name="Comma 16 7 3 4 2" xfId="35257"/>
    <cellStyle name="Comma 16 7 3 5" xfId="35258"/>
    <cellStyle name="Comma 16 7 3 6" xfId="35259"/>
    <cellStyle name="Comma 16 7 4" xfId="35260"/>
    <cellStyle name="Comma 16 7 4 2" xfId="35261"/>
    <cellStyle name="Comma 16 7 4 2 2" xfId="35262"/>
    <cellStyle name="Comma 16 7 4 2 3" xfId="35263"/>
    <cellStyle name="Comma 16 7 4 3" xfId="35264"/>
    <cellStyle name="Comma 16 7 4 3 2" xfId="35265"/>
    <cellStyle name="Comma 16 7 4 4" xfId="35266"/>
    <cellStyle name="Comma 16 7 4 5" xfId="35267"/>
    <cellStyle name="Comma 16 7 5" xfId="35268"/>
    <cellStyle name="Comma 16 7 5 2" xfId="35269"/>
    <cellStyle name="Comma 16 7 5 3" xfId="35270"/>
    <cellStyle name="Comma 16 7 6" xfId="35271"/>
    <cellStyle name="Comma 16 7 6 2" xfId="35272"/>
    <cellStyle name="Comma 16 7 6 3" xfId="35273"/>
    <cellStyle name="Comma 16 7 7" xfId="35274"/>
    <cellStyle name="Comma 16 7 7 2" xfId="35275"/>
    <cellStyle name="Comma 16 7 8" xfId="35276"/>
    <cellStyle name="Comma 16 7 9" xfId="35277"/>
    <cellStyle name="Comma 16 8" xfId="35278"/>
    <cellStyle name="Comma 16 8 2" xfId="35279"/>
    <cellStyle name="Comma 16 8 2 2" xfId="35280"/>
    <cellStyle name="Comma 16 8 2 3" xfId="35281"/>
    <cellStyle name="Comma 16 8 3" xfId="35282"/>
    <cellStyle name="Comma 16 8 3 2" xfId="35283"/>
    <cellStyle name="Comma 16 8 3 3" xfId="35284"/>
    <cellStyle name="Comma 16 8 4" xfId="35285"/>
    <cellStyle name="Comma 16 8 4 2" xfId="35286"/>
    <cellStyle name="Comma 16 8 5" xfId="35287"/>
    <cellStyle name="Comma 16 8 6" xfId="35288"/>
    <cellStyle name="Comma 16 9" xfId="35289"/>
    <cellStyle name="Comma 16 9 2" xfId="35290"/>
    <cellStyle name="Comma 16 9 2 2" xfId="35291"/>
    <cellStyle name="Comma 16 9 2 3" xfId="35292"/>
    <cellStyle name="Comma 16 9 3" xfId="35293"/>
    <cellStyle name="Comma 16 9 3 2" xfId="35294"/>
    <cellStyle name="Comma 16 9 3 3" xfId="35295"/>
    <cellStyle name="Comma 16 9 4" xfId="35296"/>
    <cellStyle name="Comma 16 9 4 2" xfId="35297"/>
    <cellStyle name="Comma 16 9 5" xfId="35298"/>
    <cellStyle name="Comma 16 9 6" xfId="35299"/>
    <cellStyle name="Comma 17" xfId="35300"/>
    <cellStyle name="Comma 17 10" xfId="35301"/>
    <cellStyle name="Comma 17 10 2" xfId="35302"/>
    <cellStyle name="Comma 17 10 2 2" xfId="35303"/>
    <cellStyle name="Comma 17 10 2 3" xfId="35304"/>
    <cellStyle name="Comma 17 10 3" xfId="35305"/>
    <cellStyle name="Comma 17 10 3 2" xfId="35306"/>
    <cellStyle name="Comma 17 10 4" xfId="35307"/>
    <cellStyle name="Comma 17 10 5" xfId="35308"/>
    <cellStyle name="Comma 17 11" xfId="35309"/>
    <cellStyle name="Comma 17 11 2" xfId="35310"/>
    <cellStyle name="Comma 17 11 3" xfId="35311"/>
    <cellStyle name="Comma 17 12" xfId="35312"/>
    <cellStyle name="Comma 17 12 2" xfId="35313"/>
    <cellStyle name="Comma 17 12 3" xfId="35314"/>
    <cellStyle name="Comma 17 13" xfId="35315"/>
    <cellStyle name="Comma 17 13 2" xfId="35316"/>
    <cellStyle name="Comma 17 14" xfId="35317"/>
    <cellStyle name="Comma 17 15" xfId="35318"/>
    <cellStyle name="Comma 17 16" xfId="35319"/>
    <cellStyle name="Comma 17 2" xfId="35320"/>
    <cellStyle name="Comma 17 2 10" xfId="35321"/>
    <cellStyle name="Comma 17 2 10 2" xfId="35322"/>
    <cellStyle name="Comma 17 2 10 3" xfId="35323"/>
    <cellStyle name="Comma 17 2 11" xfId="35324"/>
    <cellStyle name="Comma 17 2 11 2" xfId="35325"/>
    <cellStyle name="Comma 17 2 11 3" xfId="35326"/>
    <cellStyle name="Comma 17 2 12" xfId="35327"/>
    <cellStyle name="Comma 17 2 12 2" xfId="35328"/>
    <cellStyle name="Comma 17 2 13" xfId="35329"/>
    <cellStyle name="Comma 17 2 14" xfId="35330"/>
    <cellStyle name="Comma 17 2 2" xfId="35331"/>
    <cellStyle name="Comma 17 2 2 10" xfId="35332"/>
    <cellStyle name="Comma 17 2 2 10 2" xfId="35333"/>
    <cellStyle name="Comma 17 2 2 10 3" xfId="35334"/>
    <cellStyle name="Comma 17 2 2 11" xfId="35335"/>
    <cellStyle name="Comma 17 2 2 11 2" xfId="35336"/>
    <cellStyle name="Comma 17 2 2 12" xfId="35337"/>
    <cellStyle name="Comma 17 2 2 13" xfId="35338"/>
    <cellStyle name="Comma 17 2 2 2" xfId="35339"/>
    <cellStyle name="Comma 17 2 2 2 10" xfId="35340"/>
    <cellStyle name="Comma 17 2 2 2 10 2" xfId="35341"/>
    <cellStyle name="Comma 17 2 2 2 11" xfId="35342"/>
    <cellStyle name="Comma 17 2 2 2 12" xfId="35343"/>
    <cellStyle name="Comma 17 2 2 2 2" xfId="35344"/>
    <cellStyle name="Comma 17 2 2 2 2 10" xfId="35345"/>
    <cellStyle name="Comma 17 2 2 2 2 2" xfId="35346"/>
    <cellStyle name="Comma 17 2 2 2 2 2 2" xfId="35347"/>
    <cellStyle name="Comma 17 2 2 2 2 2 2 2" xfId="35348"/>
    <cellStyle name="Comma 17 2 2 2 2 2 2 2 2" xfId="35349"/>
    <cellStyle name="Comma 17 2 2 2 2 2 2 2 3" xfId="35350"/>
    <cellStyle name="Comma 17 2 2 2 2 2 2 3" xfId="35351"/>
    <cellStyle name="Comma 17 2 2 2 2 2 2 3 2" xfId="35352"/>
    <cellStyle name="Comma 17 2 2 2 2 2 2 3 3" xfId="35353"/>
    <cellStyle name="Comma 17 2 2 2 2 2 2 4" xfId="35354"/>
    <cellStyle name="Comma 17 2 2 2 2 2 2 4 2" xfId="35355"/>
    <cellStyle name="Comma 17 2 2 2 2 2 2 5" xfId="35356"/>
    <cellStyle name="Comma 17 2 2 2 2 2 2 6" xfId="35357"/>
    <cellStyle name="Comma 17 2 2 2 2 2 3" xfId="35358"/>
    <cellStyle name="Comma 17 2 2 2 2 2 3 2" xfId="35359"/>
    <cellStyle name="Comma 17 2 2 2 2 2 3 2 2" xfId="35360"/>
    <cellStyle name="Comma 17 2 2 2 2 2 3 2 3" xfId="35361"/>
    <cellStyle name="Comma 17 2 2 2 2 2 3 3" xfId="35362"/>
    <cellStyle name="Comma 17 2 2 2 2 2 3 3 2" xfId="35363"/>
    <cellStyle name="Comma 17 2 2 2 2 2 3 3 3" xfId="35364"/>
    <cellStyle name="Comma 17 2 2 2 2 2 3 4" xfId="35365"/>
    <cellStyle name="Comma 17 2 2 2 2 2 3 4 2" xfId="35366"/>
    <cellStyle name="Comma 17 2 2 2 2 2 3 5" xfId="35367"/>
    <cellStyle name="Comma 17 2 2 2 2 2 3 6" xfId="35368"/>
    <cellStyle name="Comma 17 2 2 2 2 2 4" xfId="35369"/>
    <cellStyle name="Comma 17 2 2 2 2 2 4 2" xfId="35370"/>
    <cellStyle name="Comma 17 2 2 2 2 2 4 2 2" xfId="35371"/>
    <cellStyle name="Comma 17 2 2 2 2 2 4 2 3" xfId="35372"/>
    <cellStyle name="Comma 17 2 2 2 2 2 4 3" xfId="35373"/>
    <cellStyle name="Comma 17 2 2 2 2 2 4 3 2" xfId="35374"/>
    <cellStyle name="Comma 17 2 2 2 2 2 4 4" xfId="35375"/>
    <cellStyle name="Comma 17 2 2 2 2 2 4 5" xfId="35376"/>
    <cellStyle name="Comma 17 2 2 2 2 2 5" xfId="35377"/>
    <cellStyle name="Comma 17 2 2 2 2 2 5 2" xfId="35378"/>
    <cellStyle name="Comma 17 2 2 2 2 2 5 3" xfId="35379"/>
    <cellStyle name="Comma 17 2 2 2 2 2 6" xfId="35380"/>
    <cellStyle name="Comma 17 2 2 2 2 2 6 2" xfId="35381"/>
    <cellStyle name="Comma 17 2 2 2 2 2 6 3" xfId="35382"/>
    <cellStyle name="Comma 17 2 2 2 2 2 7" xfId="35383"/>
    <cellStyle name="Comma 17 2 2 2 2 2 7 2" xfId="35384"/>
    <cellStyle name="Comma 17 2 2 2 2 2 8" xfId="35385"/>
    <cellStyle name="Comma 17 2 2 2 2 2 9" xfId="35386"/>
    <cellStyle name="Comma 17 2 2 2 2 3" xfId="35387"/>
    <cellStyle name="Comma 17 2 2 2 2 3 2" xfId="35388"/>
    <cellStyle name="Comma 17 2 2 2 2 3 2 2" xfId="35389"/>
    <cellStyle name="Comma 17 2 2 2 2 3 2 3" xfId="35390"/>
    <cellStyle name="Comma 17 2 2 2 2 3 3" xfId="35391"/>
    <cellStyle name="Comma 17 2 2 2 2 3 3 2" xfId="35392"/>
    <cellStyle name="Comma 17 2 2 2 2 3 3 3" xfId="35393"/>
    <cellStyle name="Comma 17 2 2 2 2 3 4" xfId="35394"/>
    <cellStyle name="Comma 17 2 2 2 2 3 4 2" xfId="35395"/>
    <cellStyle name="Comma 17 2 2 2 2 3 5" xfId="35396"/>
    <cellStyle name="Comma 17 2 2 2 2 3 6" xfId="35397"/>
    <cellStyle name="Comma 17 2 2 2 2 4" xfId="35398"/>
    <cellStyle name="Comma 17 2 2 2 2 4 2" xfId="35399"/>
    <cellStyle name="Comma 17 2 2 2 2 4 2 2" xfId="35400"/>
    <cellStyle name="Comma 17 2 2 2 2 4 2 3" xfId="35401"/>
    <cellStyle name="Comma 17 2 2 2 2 4 3" xfId="35402"/>
    <cellStyle name="Comma 17 2 2 2 2 4 3 2" xfId="35403"/>
    <cellStyle name="Comma 17 2 2 2 2 4 3 3" xfId="35404"/>
    <cellStyle name="Comma 17 2 2 2 2 4 4" xfId="35405"/>
    <cellStyle name="Comma 17 2 2 2 2 4 4 2" xfId="35406"/>
    <cellStyle name="Comma 17 2 2 2 2 4 5" xfId="35407"/>
    <cellStyle name="Comma 17 2 2 2 2 4 6" xfId="35408"/>
    <cellStyle name="Comma 17 2 2 2 2 5" xfId="35409"/>
    <cellStyle name="Comma 17 2 2 2 2 5 2" xfId="35410"/>
    <cellStyle name="Comma 17 2 2 2 2 5 2 2" xfId="35411"/>
    <cellStyle name="Comma 17 2 2 2 2 5 2 3" xfId="35412"/>
    <cellStyle name="Comma 17 2 2 2 2 5 3" xfId="35413"/>
    <cellStyle name="Comma 17 2 2 2 2 5 3 2" xfId="35414"/>
    <cellStyle name="Comma 17 2 2 2 2 5 4" xfId="35415"/>
    <cellStyle name="Comma 17 2 2 2 2 5 5" xfId="35416"/>
    <cellStyle name="Comma 17 2 2 2 2 6" xfId="35417"/>
    <cellStyle name="Comma 17 2 2 2 2 6 2" xfId="35418"/>
    <cellStyle name="Comma 17 2 2 2 2 6 3" xfId="35419"/>
    <cellStyle name="Comma 17 2 2 2 2 7" xfId="35420"/>
    <cellStyle name="Comma 17 2 2 2 2 7 2" xfId="35421"/>
    <cellStyle name="Comma 17 2 2 2 2 7 3" xfId="35422"/>
    <cellStyle name="Comma 17 2 2 2 2 8" xfId="35423"/>
    <cellStyle name="Comma 17 2 2 2 2 8 2" xfId="35424"/>
    <cellStyle name="Comma 17 2 2 2 2 9" xfId="35425"/>
    <cellStyle name="Comma 17 2 2 2 3" xfId="35426"/>
    <cellStyle name="Comma 17 2 2 2 3 2" xfId="35427"/>
    <cellStyle name="Comma 17 2 2 2 3 2 2" xfId="35428"/>
    <cellStyle name="Comma 17 2 2 2 3 2 2 2" xfId="35429"/>
    <cellStyle name="Comma 17 2 2 2 3 2 2 3" xfId="35430"/>
    <cellStyle name="Comma 17 2 2 2 3 2 3" xfId="35431"/>
    <cellStyle name="Comma 17 2 2 2 3 2 3 2" xfId="35432"/>
    <cellStyle name="Comma 17 2 2 2 3 2 3 3" xfId="35433"/>
    <cellStyle name="Comma 17 2 2 2 3 2 4" xfId="35434"/>
    <cellStyle name="Comma 17 2 2 2 3 2 4 2" xfId="35435"/>
    <cellStyle name="Comma 17 2 2 2 3 2 5" xfId="35436"/>
    <cellStyle name="Comma 17 2 2 2 3 2 6" xfId="35437"/>
    <cellStyle name="Comma 17 2 2 2 3 3" xfId="35438"/>
    <cellStyle name="Comma 17 2 2 2 3 3 2" xfId="35439"/>
    <cellStyle name="Comma 17 2 2 2 3 3 2 2" xfId="35440"/>
    <cellStyle name="Comma 17 2 2 2 3 3 2 3" xfId="35441"/>
    <cellStyle name="Comma 17 2 2 2 3 3 3" xfId="35442"/>
    <cellStyle name="Comma 17 2 2 2 3 3 3 2" xfId="35443"/>
    <cellStyle name="Comma 17 2 2 2 3 3 3 3" xfId="35444"/>
    <cellStyle name="Comma 17 2 2 2 3 3 4" xfId="35445"/>
    <cellStyle name="Comma 17 2 2 2 3 3 4 2" xfId="35446"/>
    <cellStyle name="Comma 17 2 2 2 3 3 5" xfId="35447"/>
    <cellStyle name="Comma 17 2 2 2 3 3 6" xfId="35448"/>
    <cellStyle name="Comma 17 2 2 2 3 4" xfId="35449"/>
    <cellStyle name="Comma 17 2 2 2 3 4 2" xfId="35450"/>
    <cellStyle name="Comma 17 2 2 2 3 4 2 2" xfId="35451"/>
    <cellStyle name="Comma 17 2 2 2 3 4 2 3" xfId="35452"/>
    <cellStyle name="Comma 17 2 2 2 3 4 3" xfId="35453"/>
    <cellStyle name="Comma 17 2 2 2 3 4 3 2" xfId="35454"/>
    <cellStyle name="Comma 17 2 2 2 3 4 4" xfId="35455"/>
    <cellStyle name="Comma 17 2 2 2 3 4 5" xfId="35456"/>
    <cellStyle name="Comma 17 2 2 2 3 5" xfId="35457"/>
    <cellStyle name="Comma 17 2 2 2 3 5 2" xfId="35458"/>
    <cellStyle name="Comma 17 2 2 2 3 5 3" xfId="35459"/>
    <cellStyle name="Comma 17 2 2 2 3 6" xfId="35460"/>
    <cellStyle name="Comma 17 2 2 2 3 6 2" xfId="35461"/>
    <cellStyle name="Comma 17 2 2 2 3 6 3" xfId="35462"/>
    <cellStyle name="Comma 17 2 2 2 3 7" xfId="35463"/>
    <cellStyle name="Comma 17 2 2 2 3 7 2" xfId="35464"/>
    <cellStyle name="Comma 17 2 2 2 3 8" xfId="35465"/>
    <cellStyle name="Comma 17 2 2 2 3 9" xfId="35466"/>
    <cellStyle name="Comma 17 2 2 2 4" xfId="35467"/>
    <cellStyle name="Comma 17 2 2 2 4 2" xfId="35468"/>
    <cellStyle name="Comma 17 2 2 2 4 2 2" xfId="35469"/>
    <cellStyle name="Comma 17 2 2 2 4 2 2 2" xfId="35470"/>
    <cellStyle name="Comma 17 2 2 2 4 2 2 3" xfId="35471"/>
    <cellStyle name="Comma 17 2 2 2 4 2 3" xfId="35472"/>
    <cellStyle name="Comma 17 2 2 2 4 2 3 2" xfId="35473"/>
    <cellStyle name="Comma 17 2 2 2 4 2 3 3" xfId="35474"/>
    <cellStyle name="Comma 17 2 2 2 4 2 4" xfId="35475"/>
    <cellStyle name="Comma 17 2 2 2 4 2 4 2" xfId="35476"/>
    <cellStyle name="Comma 17 2 2 2 4 2 5" xfId="35477"/>
    <cellStyle name="Comma 17 2 2 2 4 2 6" xfId="35478"/>
    <cellStyle name="Comma 17 2 2 2 4 3" xfId="35479"/>
    <cellStyle name="Comma 17 2 2 2 4 3 2" xfId="35480"/>
    <cellStyle name="Comma 17 2 2 2 4 3 2 2" xfId="35481"/>
    <cellStyle name="Comma 17 2 2 2 4 3 2 3" xfId="35482"/>
    <cellStyle name="Comma 17 2 2 2 4 3 3" xfId="35483"/>
    <cellStyle name="Comma 17 2 2 2 4 3 3 2" xfId="35484"/>
    <cellStyle name="Comma 17 2 2 2 4 3 3 3" xfId="35485"/>
    <cellStyle name="Comma 17 2 2 2 4 3 4" xfId="35486"/>
    <cellStyle name="Comma 17 2 2 2 4 3 4 2" xfId="35487"/>
    <cellStyle name="Comma 17 2 2 2 4 3 5" xfId="35488"/>
    <cellStyle name="Comma 17 2 2 2 4 3 6" xfId="35489"/>
    <cellStyle name="Comma 17 2 2 2 4 4" xfId="35490"/>
    <cellStyle name="Comma 17 2 2 2 4 4 2" xfId="35491"/>
    <cellStyle name="Comma 17 2 2 2 4 4 2 2" xfId="35492"/>
    <cellStyle name="Comma 17 2 2 2 4 4 2 3" xfId="35493"/>
    <cellStyle name="Comma 17 2 2 2 4 4 3" xfId="35494"/>
    <cellStyle name="Comma 17 2 2 2 4 4 3 2" xfId="35495"/>
    <cellStyle name="Comma 17 2 2 2 4 4 4" xfId="35496"/>
    <cellStyle name="Comma 17 2 2 2 4 4 5" xfId="35497"/>
    <cellStyle name="Comma 17 2 2 2 4 5" xfId="35498"/>
    <cellStyle name="Comma 17 2 2 2 4 5 2" xfId="35499"/>
    <cellStyle name="Comma 17 2 2 2 4 5 3" xfId="35500"/>
    <cellStyle name="Comma 17 2 2 2 4 6" xfId="35501"/>
    <cellStyle name="Comma 17 2 2 2 4 6 2" xfId="35502"/>
    <cellStyle name="Comma 17 2 2 2 4 6 3" xfId="35503"/>
    <cellStyle name="Comma 17 2 2 2 4 7" xfId="35504"/>
    <cellStyle name="Comma 17 2 2 2 4 7 2" xfId="35505"/>
    <cellStyle name="Comma 17 2 2 2 4 8" xfId="35506"/>
    <cellStyle name="Comma 17 2 2 2 4 9" xfId="35507"/>
    <cellStyle name="Comma 17 2 2 2 5" xfId="35508"/>
    <cellStyle name="Comma 17 2 2 2 5 2" xfId="35509"/>
    <cellStyle name="Comma 17 2 2 2 5 2 2" xfId="35510"/>
    <cellStyle name="Comma 17 2 2 2 5 2 3" xfId="35511"/>
    <cellStyle name="Comma 17 2 2 2 5 3" xfId="35512"/>
    <cellStyle name="Comma 17 2 2 2 5 3 2" xfId="35513"/>
    <cellStyle name="Comma 17 2 2 2 5 3 3" xfId="35514"/>
    <cellStyle name="Comma 17 2 2 2 5 4" xfId="35515"/>
    <cellStyle name="Comma 17 2 2 2 5 4 2" xfId="35516"/>
    <cellStyle name="Comma 17 2 2 2 5 5" xfId="35517"/>
    <cellStyle name="Comma 17 2 2 2 5 6" xfId="35518"/>
    <cellStyle name="Comma 17 2 2 2 6" xfId="35519"/>
    <cellStyle name="Comma 17 2 2 2 6 2" xfId="35520"/>
    <cellStyle name="Comma 17 2 2 2 6 2 2" xfId="35521"/>
    <cellStyle name="Comma 17 2 2 2 6 2 3" xfId="35522"/>
    <cellStyle name="Comma 17 2 2 2 6 3" xfId="35523"/>
    <cellStyle name="Comma 17 2 2 2 6 3 2" xfId="35524"/>
    <cellStyle name="Comma 17 2 2 2 6 3 3" xfId="35525"/>
    <cellStyle name="Comma 17 2 2 2 6 4" xfId="35526"/>
    <cellStyle name="Comma 17 2 2 2 6 4 2" xfId="35527"/>
    <cellStyle name="Comma 17 2 2 2 6 5" xfId="35528"/>
    <cellStyle name="Comma 17 2 2 2 6 6" xfId="35529"/>
    <cellStyle name="Comma 17 2 2 2 7" xfId="35530"/>
    <cellStyle name="Comma 17 2 2 2 7 2" xfId="35531"/>
    <cellStyle name="Comma 17 2 2 2 7 2 2" xfId="35532"/>
    <cellStyle name="Comma 17 2 2 2 7 2 3" xfId="35533"/>
    <cellStyle name="Comma 17 2 2 2 7 3" xfId="35534"/>
    <cellStyle name="Comma 17 2 2 2 7 3 2" xfId="35535"/>
    <cellStyle name="Comma 17 2 2 2 7 4" xfId="35536"/>
    <cellStyle name="Comma 17 2 2 2 7 5" xfId="35537"/>
    <cellStyle name="Comma 17 2 2 2 8" xfId="35538"/>
    <cellStyle name="Comma 17 2 2 2 8 2" xfId="35539"/>
    <cellStyle name="Comma 17 2 2 2 8 3" xfId="35540"/>
    <cellStyle name="Comma 17 2 2 2 9" xfId="35541"/>
    <cellStyle name="Comma 17 2 2 2 9 2" xfId="35542"/>
    <cellStyle name="Comma 17 2 2 2 9 3" xfId="35543"/>
    <cellStyle name="Comma 17 2 2 3" xfId="35544"/>
    <cellStyle name="Comma 17 2 2 3 10" xfId="35545"/>
    <cellStyle name="Comma 17 2 2 3 2" xfId="35546"/>
    <cellStyle name="Comma 17 2 2 3 2 2" xfId="35547"/>
    <cellStyle name="Comma 17 2 2 3 2 2 2" xfId="35548"/>
    <cellStyle name="Comma 17 2 2 3 2 2 2 2" xfId="35549"/>
    <cellStyle name="Comma 17 2 2 3 2 2 2 3" xfId="35550"/>
    <cellStyle name="Comma 17 2 2 3 2 2 3" xfId="35551"/>
    <cellStyle name="Comma 17 2 2 3 2 2 3 2" xfId="35552"/>
    <cellStyle name="Comma 17 2 2 3 2 2 3 3" xfId="35553"/>
    <cellStyle name="Comma 17 2 2 3 2 2 4" xfId="35554"/>
    <cellStyle name="Comma 17 2 2 3 2 2 4 2" xfId="35555"/>
    <cellStyle name="Comma 17 2 2 3 2 2 5" xfId="35556"/>
    <cellStyle name="Comma 17 2 2 3 2 2 6" xfId="35557"/>
    <cellStyle name="Comma 17 2 2 3 2 3" xfId="35558"/>
    <cellStyle name="Comma 17 2 2 3 2 3 2" xfId="35559"/>
    <cellStyle name="Comma 17 2 2 3 2 3 2 2" xfId="35560"/>
    <cellStyle name="Comma 17 2 2 3 2 3 2 3" xfId="35561"/>
    <cellStyle name="Comma 17 2 2 3 2 3 3" xfId="35562"/>
    <cellStyle name="Comma 17 2 2 3 2 3 3 2" xfId="35563"/>
    <cellStyle name="Comma 17 2 2 3 2 3 3 3" xfId="35564"/>
    <cellStyle name="Comma 17 2 2 3 2 3 4" xfId="35565"/>
    <cellStyle name="Comma 17 2 2 3 2 3 4 2" xfId="35566"/>
    <cellStyle name="Comma 17 2 2 3 2 3 5" xfId="35567"/>
    <cellStyle name="Comma 17 2 2 3 2 3 6" xfId="35568"/>
    <cellStyle name="Comma 17 2 2 3 2 4" xfId="35569"/>
    <cellStyle name="Comma 17 2 2 3 2 4 2" xfId="35570"/>
    <cellStyle name="Comma 17 2 2 3 2 4 2 2" xfId="35571"/>
    <cellStyle name="Comma 17 2 2 3 2 4 2 3" xfId="35572"/>
    <cellStyle name="Comma 17 2 2 3 2 4 3" xfId="35573"/>
    <cellStyle name="Comma 17 2 2 3 2 4 3 2" xfId="35574"/>
    <cellStyle name="Comma 17 2 2 3 2 4 4" xfId="35575"/>
    <cellStyle name="Comma 17 2 2 3 2 4 5" xfId="35576"/>
    <cellStyle name="Comma 17 2 2 3 2 5" xfId="35577"/>
    <cellStyle name="Comma 17 2 2 3 2 5 2" xfId="35578"/>
    <cellStyle name="Comma 17 2 2 3 2 5 3" xfId="35579"/>
    <cellStyle name="Comma 17 2 2 3 2 6" xfId="35580"/>
    <cellStyle name="Comma 17 2 2 3 2 6 2" xfId="35581"/>
    <cellStyle name="Comma 17 2 2 3 2 6 3" xfId="35582"/>
    <cellStyle name="Comma 17 2 2 3 2 7" xfId="35583"/>
    <cellStyle name="Comma 17 2 2 3 2 7 2" xfId="35584"/>
    <cellStyle name="Comma 17 2 2 3 2 8" xfId="35585"/>
    <cellStyle name="Comma 17 2 2 3 2 9" xfId="35586"/>
    <cellStyle name="Comma 17 2 2 3 3" xfId="35587"/>
    <cellStyle name="Comma 17 2 2 3 3 2" xfId="35588"/>
    <cellStyle name="Comma 17 2 2 3 3 2 2" xfId="35589"/>
    <cellStyle name="Comma 17 2 2 3 3 2 3" xfId="35590"/>
    <cellStyle name="Comma 17 2 2 3 3 3" xfId="35591"/>
    <cellStyle name="Comma 17 2 2 3 3 3 2" xfId="35592"/>
    <cellStyle name="Comma 17 2 2 3 3 3 3" xfId="35593"/>
    <cellStyle name="Comma 17 2 2 3 3 4" xfId="35594"/>
    <cellStyle name="Comma 17 2 2 3 3 4 2" xfId="35595"/>
    <cellStyle name="Comma 17 2 2 3 3 5" xfId="35596"/>
    <cellStyle name="Comma 17 2 2 3 3 6" xfId="35597"/>
    <cellStyle name="Comma 17 2 2 3 4" xfId="35598"/>
    <cellStyle name="Comma 17 2 2 3 4 2" xfId="35599"/>
    <cellStyle name="Comma 17 2 2 3 4 2 2" xfId="35600"/>
    <cellStyle name="Comma 17 2 2 3 4 2 3" xfId="35601"/>
    <cellStyle name="Comma 17 2 2 3 4 3" xfId="35602"/>
    <cellStyle name="Comma 17 2 2 3 4 3 2" xfId="35603"/>
    <cellStyle name="Comma 17 2 2 3 4 3 3" xfId="35604"/>
    <cellStyle name="Comma 17 2 2 3 4 4" xfId="35605"/>
    <cellStyle name="Comma 17 2 2 3 4 4 2" xfId="35606"/>
    <cellStyle name="Comma 17 2 2 3 4 5" xfId="35607"/>
    <cellStyle name="Comma 17 2 2 3 4 6" xfId="35608"/>
    <cellStyle name="Comma 17 2 2 3 5" xfId="35609"/>
    <cellStyle name="Comma 17 2 2 3 5 2" xfId="35610"/>
    <cellStyle name="Comma 17 2 2 3 5 2 2" xfId="35611"/>
    <cellStyle name="Comma 17 2 2 3 5 2 3" xfId="35612"/>
    <cellStyle name="Comma 17 2 2 3 5 3" xfId="35613"/>
    <cellStyle name="Comma 17 2 2 3 5 3 2" xfId="35614"/>
    <cellStyle name="Comma 17 2 2 3 5 4" xfId="35615"/>
    <cellStyle name="Comma 17 2 2 3 5 5" xfId="35616"/>
    <cellStyle name="Comma 17 2 2 3 6" xfId="35617"/>
    <cellStyle name="Comma 17 2 2 3 6 2" xfId="35618"/>
    <cellStyle name="Comma 17 2 2 3 6 3" xfId="35619"/>
    <cellStyle name="Comma 17 2 2 3 7" xfId="35620"/>
    <cellStyle name="Comma 17 2 2 3 7 2" xfId="35621"/>
    <cellStyle name="Comma 17 2 2 3 7 3" xfId="35622"/>
    <cellStyle name="Comma 17 2 2 3 8" xfId="35623"/>
    <cellStyle name="Comma 17 2 2 3 8 2" xfId="35624"/>
    <cellStyle name="Comma 17 2 2 3 9" xfId="35625"/>
    <cellStyle name="Comma 17 2 2 4" xfId="35626"/>
    <cellStyle name="Comma 17 2 2 4 2" xfId="35627"/>
    <cellStyle name="Comma 17 2 2 4 2 2" xfId="35628"/>
    <cellStyle name="Comma 17 2 2 4 2 2 2" xfId="35629"/>
    <cellStyle name="Comma 17 2 2 4 2 2 3" xfId="35630"/>
    <cellStyle name="Comma 17 2 2 4 2 3" xfId="35631"/>
    <cellStyle name="Comma 17 2 2 4 2 3 2" xfId="35632"/>
    <cellStyle name="Comma 17 2 2 4 2 3 3" xfId="35633"/>
    <cellStyle name="Comma 17 2 2 4 2 4" xfId="35634"/>
    <cellStyle name="Comma 17 2 2 4 2 4 2" xfId="35635"/>
    <cellStyle name="Comma 17 2 2 4 2 5" xfId="35636"/>
    <cellStyle name="Comma 17 2 2 4 2 6" xfId="35637"/>
    <cellStyle name="Comma 17 2 2 4 3" xfId="35638"/>
    <cellStyle name="Comma 17 2 2 4 3 2" xfId="35639"/>
    <cellStyle name="Comma 17 2 2 4 3 2 2" xfId="35640"/>
    <cellStyle name="Comma 17 2 2 4 3 2 3" xfId="35641"/>
    <cellStyle name="Comma 17 2 2 4 3 3" xfId="35642"/>
    <cellStyle name="Comma 17 2 2 4 3 3 2" xfId="35643"/>
    <cellStyle name="Comma 17 2 2 4 3 3 3" xfId="35644"/>
    <cellStyle name="Comma 17 2 2 4 3 4" xfId="35645"/>
    <cellStyle name="Comma 17 2 2 4 3 4 2" xfId="35646"/>
    <cellStyle name="Comma 17 2 2 4 3 5" xfId="35647"/>
    <cellStyle name="Comma 17 2 2 4 3 6" xfId="35648"/>
    <cellStyle name="Comma 17 2 2 4 4" xfId="35649"/>
    <cellStyle name="Comma 17 2 2 4 4 2" xfId="35650"/>
    <cellStyle name="Comma 17 2 2 4 4 2 2" xfId="35651"/>
    <cellStyle name="Comma 17 2 2 4 4 2 3" xfId="35652"/>
    <cellStyle name="Comma 17 2 2 4 4 3" xfId="35653"/>
    <cellStyle name="Comma 17 2 2 4 4 3 2" xfId="35654"/>
    <cellStyle name="Comma 17 2 2 4 4 4" xfId="35655"/>
    <cellStyle name="Comma 17 2 2 4 4 5" xfId="35656"/>
    <cellStyle name="Comma 17 2 2 4 5" xfId="35657"/>
    <cellStyle name="Comma 17 2 2 4 5 2" xfId="35658"/>
    <cellStyle name="Comma 17 2 2 4 5 3" xfId="35659"/>
    <cellStyle name="Comma 17 2 2 4 6" xfId="35660"/>
    <cellStyle name="Comma 17 2 2 4 6 2" xfId="35661"/>
    <cellStyle name="Comma 17 2 2 4 6 3" xfId="35662"/>
    <cellStyle name="Comma 17 2 2 4 7" xfId="35663"/>
    <cellStyle name="Comma 17 2 2 4 7 2" xfId="35664"/>
    <cellStyle name="Comma 17 2 2 4 8" xfId="35665"/>
    <cellStyle name="Comma 17 2 2 4 9" xfId="35666"/>
    <cellStyle name="Comma 17 2 2 5" xfId="35667"/>
    <cellStyle name="Comma 17 2 2 5 2" xfId="35668"/>
    <cellStyle name="Comma 17 2 2 5 2 2" xfId="35669"/>
    <cellStyle name="Comma 17 2 2 5 2 2 2" xfId="35670"/>
    <cellStyle name="Comma 17 2 2 5 2 2 3" xfId="35671"/>
    <cellStyle name="Comma 17 2 2 5 2 3" xfId="35672"/>
    <cellStyle name="Comma 17 2 2 5 2 3 2" xfId="35673"/>
    <cellStyle name="Comma 17 2 2 5 2 3 3" xfId="35674"/>
    <cellStyle name="Comma 17 2 2 5 2 4" xfId="35675"/>
    <cellStyle name="Comma 17 2 2 5 2 4 2" xfId="35676"/>
    <cellStyle name="Comma 17 2 2 5 2 5" xfId="35677"/>
    <cellStyle name="Comma 17 2 2 5 2 6" xfId="35678"/>
    <cellStyle name="Comma 17 2 2 5 3" xfId="35679"/>
    <cellStyle name="Comma 17 2 2 5 3 2" xfId="35680"/>
    <cellStyle name="Comma 17 2 2 5 3 2 2" xfId="35681"/>
    <cellStyle name="Comma 17 2 2 5 3 2 3" xfId="35682"/>
    <cellStyle name="Comma 17 2 2 5 3 3" xfId="35683"/>
    <cellStyle name="Comma 17 2 2 5 3 3 2" xfId="35684"/>
    <cellStyle name="Comma 17 2 2 5 3 3 3" xfId="35685"/>
    <cellStyle name="Comma 17 2 2 5 3 4" xfId="35686"/>
    <cellStyle name="Comma 17 2 2 5 3 4 2" xfId="35687"/>
    <cellStyle name="Comma 17 2 2 5 3 5" xfId="35688"/>
    <cellStyle name="Comma 17 2 2 5 3 6" xfId="35689"/>
    <cellStyle name="Comma 17 2 2 5 4" xfId="35690"/>
    <cellStyle name="Comma 17 2 2 5 4 2" xfId="35691"/>
    <cellStyle name="Comma 17 2 2 5 4 2 2" xfId="35692"/>
    <cellStyle name="Comma 17 2 2 5 4 2 3" xfId="35693"/>
    <cellStyle name="Comma 17 2 2 5 4 3" xfId="35694"/>
    <cellStyle name="Comma 17 2 2 5 4 3 2" xfId="35695"/>
    <cellStyle name="Comma 17 2 2 5 4 4" xfId="35696"/>
    <cellStyle name="Comma 17 2 2 5 4 5" xfId="35697"/>
    <cellStyle name="Comma 17 2 2 5 5" xfId="35698"/>
    <cellStyle name="Comma 17 2 2 5 5 2" xfId="35699"/>
    <cellStyle name="Comma 17 2 2 5 5 3" xfId="35700"/>
    <cellStyle name="Comma 17 2 2 5 6" xfId="35701"/>
    <cellStyle name="Comma 17 2 2 5 6 2" xfId="35702"/>
    <cellStyle name="Comma 17 2 2 5 6 3" xfId="35703"/>
    <cellStyle name="Comma 17 2 2 5 7" xfId="35704"/>
    <cellStyle name="Comma 17 2 2 5 7 2" xfId="35705"/>
    <cellStyle name="Comma 17 2 2 5 8" xfId="35706"/>
    <cellStyle name="Comma 17 2 2 5 9" xfId="35707"/>
    <cellStyle name="Comma 17 2 2 6" xfId="35708"/>
    <cellStyle name="Comma 17 2 2 6 2" xfId="35709"/>
    <cellStyle name="Comma 17 2 2 6 2 2" xfId="35710"/>
    <cellStyle name="Comma 17 2 2 6 2 3" xfId="35711"/>
    <cellStyle name="Comma 17 2 2 6 3" xfId="35712"/>
    <cellStyle name="Comma 17 2 2 6 3 2" xfId="35713"/>
    <cellStyle name="Comma 17 2 2 6 3 3" xfId="35714"/>
    <cellStyle name="Comma 17 2 2 6 4" xfId="35715"/>
    <cellStyle name="Comma 17 2 2 6 4 2" xfId="35716"/>
    <cellStyle name="Comma 17 2 2 6 5" xfId="35717"/>
    <cellStyle name="Comma 17 2 2 6 6" xfId="35718"/>
    <cellStyle name="Comma 17 2 2 7" xfId="35719"/>
    <cellStyle name="Comma 17 2 2 7 2" xfId="35720"/>
    <cellStyle name="Comma 17 2 2 7 2 2" xfId="35721"/>
    <cellStyle name="Comma 17 2 2 7 2 3" xfId="35722"/>
    <cellStyle name="Comma 17 2 2 7 3" xfId="35723"/>
    <cellStyle name="Comma 17 2 2 7 3 2" xfId="35724"/>
    <cellStyle name="Comma 17 2 2 7 3 3" xfId="35725"/>
    <cellStyle name="Comma 17 2 2 7 4" xfId="35726"/>
    <cellStyle name="Comma 17 2 2 7 4 2" xfId="35727"/>
    <cellStyle name="Comma 17 2 2 7 5" xfId="35728"/>
    <cellStyle name="Comma 17 2 2 7 6" xfId="35729"/>
    <cellStyle name="Comma 17 2 2 8" xfId="35730"/>
    <cellStyle name="Comma 17 2 2 8 2" xfId="35731"/>
    <cellStyle name="Comma 17 2 2 8 2 2" xfId="35732"/>
    <cellStyle name="Comma 17 2 2 8 2 3" xfId="35733"/>
    <cellStyle name="Comma 17 2 2 8 3" xfId="35734"/>
    <cellStyle name="Comma 17 2 2 8 3 2" xfId="35735"/>
    <cellStyle name="Comma 17 2 2 8 4" xfId="35736"/>
    <cellStyle name="Comma 17 2 2 8 5" xfId="35737"/>
    <cellStyle name="Comma 17 2 2 9" xfId="35738"/>
    <cellStyle name="Comma 17 2 2 9 2" xfId="35739"/>
    <cellStyle name="Comma 17 2 2 9 3" xfId="35740"/>
    <cellStyle name="Comma 17 2 3" xfId="35741"/>
    <cellStyle name="Comma 17 2 3 10" xfId="35742"/>
    <cellStyle name="Comma 17 2 3 10 2" xfId="35743"/>
    <cellStyle name="Comma 17 2 3 11" xfId="35744"/>
    <cellStyle name="Comma 17 2 3 12" xfId="35745"/>
    <cellStyle name="Comma 17 2 3 2" xfId="35746"/>
    <cellStyle name="Comma 17 2 3 2 10" xfId="35747"/>
    <cellStyle name="Comma 17 2 3 2 2" xfId="35748"/>
    <cellStyle name="Comma 17 2 3 2 2 2" xfId="35749"/>
    <cellStyle name="Comma 17 2 3 2 2 2 2" xfId="35750"/>
    <cellStyle name="Comma 17 2 3 2 2 2 2 2" xfId="35751"/>
    <cellStyle name="Comma 17 2 3 2 2 2 2 3" xfId="35752"/>
    <cellStyle name="Comma 17 2 3 2 2 2 3" xfId="35753"/>
    <cellStyle name="Comma 17 2 3 2 2 2 3 2" xfId="35754"/>
    <cellStyle name="Comma 17 2 3 2 2 2 3 3" xfId="35755"/>
    <cellStyle name="Comma 17 2 3 2 2 2 4" xfId="35756"/>
    <cellStyle name="Comma 17 2 3 2 2 2 4 2" xfId="35757"/>
    <cellStyle name="Comma 17 2 3 2 2 2 5" xfId="35758"/>
    <cellStyle name="Comma 17 2 3 2 2 2 6" xfId="35759"/>
    <cellStyle name="Comma 17 2 3 2 2 3" xfId="35760"/>
    <cellStyle name="Comma 17 2 3 2 2 3 2" xfId="35761"/>
    <cellStyle name="Comma 17 2 3 2 2 3 2 2" xfId="35762"/>
    <cellStyle name="Comma 17 2 3 2 2 3 2 3" xfId="35763"/>
    <cellStyle name="Comma 17 2 3 2 2 3 3" xfId="35764"/>
    <cellStyle name="Comma 17 2 3 2 2 3 3 2" xfId="35765"/>
    <cellStyle name="Comma 17 2 3 2 2 3 3 3" xfId="35766"/>
    <cellStyle name="Comma 17 2 3 2 2 3 4" xfId="35767"/>
    <cellStyle name="Comma 17 2 3 2 2 3 4 2" xfId="35768"/>
    <cellStyle name="Comma 17 2 3 2 2 3 5" xfId="35769"/>
    <cellStyle name="Comma 17 2 3 2 2 3 6" xfId="35770"/>
    <cellStyle name="Comma 17 2 3 2 2 4" xfId="35771"/>
    <cellStyle name="Comma 17 2 3 2 2 4 2" xfId="35772"/>
    <cellStyle name="Comma 17 2 3 2 2 4 2 2" xfId="35773"/>
    <cellStyle name="Comma 17 2 3 2 2 4 2 3" xfId="35774"/>
    <cellStyle name="Comma 17 2 3 2 2 4 3" xfId="35775"/>
    <cellStyle name="Comma 17 2 3 2 2 4 3 2" xfId="35776"/>
    <cellStyle name="Comma 17 2 3 2 2 4 4" xfId="35777"/>
    <cellStyle name="Comma 17 2 3 2 2 4 5" xfId="35778"/>
    <cellStyle name="Comma 17 2 3 2 2 5" xfId="35779"/>
    <cellStyle name="Comma 17 2 3 2 2 5 2" xfId="35780"/>
    <cellStyle name="Comma 17 2 3 2 2 5 3" xfId="35781"/>
    <cellStyle name="Comma 17 2 3 2 2 6" xfId="35782"/>
    <cellStyle name="Comma 17 2 3 2 2 6 2" xfId="35783"/>
    <cellStyle name="Comma 17 2 3 2 2 6 3" xfId="35784"/>
    <cellStyle name="Comma 17 2 3 2 2 7" xfId="35785"/>
    <cellStyle name="Comma 17 2 3 2 2 7 2" xfId="35786"/>
    <cellStyle name="Comma 17 2 3 2 2 8" xfId="35787"/>
    <cellStyle name="Comma 17 2 3 2 2 9" xfId="35788"/>
    <cellStyle name="Comma 17 2 3 2 3" xfId="35789"/>
    <cellStyle name="Comma 17 2 3 2 3 2" xfId="35790"/>
    <cellStyle name="Comma 17 2 3 2 3 2 2" xfId="35791"/>
    <cellStyle name="Comma 17 2 3 2 3 2 3" xfId="35792"/>
    <cellStyle name="Comma 17 2 3 2 3 3" xfId="35793"/>
    <cellStyle name="Comma 17 2 3 2 3 3 2" xfId="35794"/>
    <cellStyle name="Comma 17 2 3 2 3 3 3" xfId="35795"/>
    <cellStyle name="Comma 17 2 3 2 3 4" xfId="35796"/>
    <cellStyle name="Comma 17 2 3 2 3 4 2" xfId="35797"/>
    <cellStyle name="Comma 17 2 3 2 3 5" xfId="35798"/>
    <cellStyle name="Comma 17 2 3 2 3 6" xfId="35799"/>
    <cellStyle name="Comma 17 2 3 2 4" xfId="35800"/>
    <cellStyle name="Comma 17 2 3 2 4 2" xfId="35801"/>
    <cellStyle name="Comma 17 2 3 2 4 2 2" xfId="35802"/>
    <cellStyle name="Comma 17 2 3 2 4 2 3" xfId="35803"/>
    <cellStyle name="Comma 17 2 3 2 4 3" xfId="35804"/>
    <cellStyle name="Comma 17 2 3 2 4 3 2" xfId="35805"/>
    <cellStyle name="Comma 17 2 3 2 4 3 3" xfId="35806"/>
    <cellStyle name="Comma 17 2 3 2 4 4" xfId="35807"/>
    <cellStyle name="Comma 17 2 3 2 4 4 2" xfId="35808"/>
    <cellStyle name="Comma 17 2 3 2 4 5" xfId="35809"/>
    <cellStyle name="Comma 17 2 3 2 4 6" xfId="35810"/>
    <cellStyle name="Comma 17 2 3 2 5" xfId="35811"/>
    <cellStyle name="Comma 17 2 3 2 5 2" xfId="35812"/>
    <cellStyle name="Comma 17 2 3 2 5 2 2" xfId="35813"/>
    <cellStyle name="Comma 17 2 3 2 5 2 3" xfId="35814"/>
    <cellStyle name="Comma 17 2 3 2 5 3" xfId="35815"/>
    <cellStyle name="Comma 17 2 3 2 5 3 2" xfId="35816"/>
    <cellStyle name="Comma 17 2 3 2 5 4" xfId="35817"/>
    <cellStyle name="Comma 17 2 3 2 5 5" xfId="35818"/>
    <cellStyle name="Comma 17 2 3 2 6" xfId="35819"/>
    <cellStyle name="Comma 17 2 3 2 6 2" xfId="35820"/>
    <cellStyle name="Comma 17 2 3 2 6 3" xfId="35821"/>
    <cellStyle name="Comma 17 2 3 2 7" xfId="35822"/>
    <cellStyle name="Comma 17 2 3 2 7 2" xfId="35823"/>
    <cellStyle name="Comma 17 2 3 2 7 3" xfId="35824"/>
    <cellStyle name="Comma 17 2 3 2 8" xfId="35825"/>
    <cellStyle name="Comma 17 2 3 2 8 2" xfId="35826"/>
    <cellStyle name="Comma 17 2 3 2 9" xfId="35827"/>
    <cellStyle name="Comma 17 2 3 3" xfId="35828"/>
    <cellStyle name="Comma 17 2 3 3 2" xfId="35829"/>
    <cellStyle name="Comma 17 2 3 3 2 2" xfId="35830"/>
    <cellStyle name="Comma 17 2 3 3 2 2 2" xfId="35831"/>
    <cellStyle name="Comma 17 2 3 3 2 2 3" xfId="35832"/>
    <cellStyle name="Comma 17 2 3 3 2 3" xfId="35833"/>
    <cellStyle name="Comma 17 2 3 3 2 3 2" xfId="35834"/>
    <cellStyle name="Comma 17 2 3 3 2 3 3" xfId="35835"/>
    <cellStyle name="Comma 17 2 3 3 2 4" xfId="35836"/>
    <cellStyle name="Comma 17 2 3 3 2 4 2" xfId="35837"/>
    <cellStyle name="Comma 17 2 3 3 2 5" xfId="35838"/>
    <cellStyle name="Comma 17 2 3 3 2 6" xfId="35839"/>
    <cellStyle name="Comma 17 2 3 3 3" xfId="35840"/>
    <cellStyle name="Comma 17 2 3 3 3 2" xfId="35841"/>
    <cellStyle name="Comma 17 2 3 3 3 2 2" xfId="35842"/>
    <cellStyle name="Comma 17 2 3 3 3 2 3" xfId="35843"/>
    <cellStyle name="Comma 17 2 3 3 3 3" xfId="35844"/>
    <cellStyle name="Comma 17 2 3 3 3 3 2" xfId="35845"/>
    <cellStyle name="Comma 17 2 3 3 3 3 3" xfId="35846"/>
    <cellStyle name="Comma 17 2 3 3 3 4" xfId="35847"/>
    <cellStyle name="Comma 17 2 3 3 3 4 2" xfId="35848"/>
    <cellStyle name="Comma 17 2 3 3 3 5" xfId="35849"/>
    <cellStyle name="Comma 17 2 3 3 3 6" xfId="35850"/>
    <cellStyle name="Comma 17 2 3 3 4" xfId="35851"/>
    <cellStyle name="Comma 17 2 3 3 4 2" xfId="35852"/>
    <cellStyle name="Comma 17 2 3 3 4 2 2" xfId="35853"/>
    <cellStyle name="Comma 17 2 3 3 4 2 3" xfId="35854"/>
    <cellStyle name="Comma 17 2 3 3 4 3" xfId="35855"/>
    <cellStyle name="Comma 17 2 3 3 4 3 2" xfId="35856"/>
    <cellStyle name="Comma 17 2 3 3 4 4" xfId="35857"/>
    <cellStyle name="Comma 17 2 3 3 4 5" xfId="35858"/>
    <cellStyle name="Comma 17 2 3 3 5" xfId="35859"/>
    <cellStyle name="Comma 17 2 3 3 5 2" xfId="35860"/>
    <cellStyle name="Comma 17 2 3 3 5 3" xfId="35861"/>
    <cellStyle name="Comma 17 2 3 3 6" xfId="35862"/>
    <cellStyle name="Comma 17 2 3 3 6 2" xfId="35863"/>
    <cellStyle name="Comma 17 2 3 3 6 3" xfId="35864"/>
    <cellStyle name="Comma 17 2 3 3 7" xfId="35865"/>
    <cellStyle name="Comma 17 2 3 3 7 2" xfId="35866"/>
    <cellStyle name="Comma 17 2 3 3 8" xfId="35867"/>
    <cellStyle name="Comma 17 2 3 3 9" xfId="35868"/>
    <cellStyle name="Comma 17 2 3 4" xfId="35869"/>
    <cellStyle name="Comma 17 2 3 4 2" xfId="35870"/>
    <cellStyle name="Comma 17 2 3 4 2 2" xfId="35871"/>
    <cellStyle name="Comma 17 2 3 4 2 2 2" xfId="35872"/>
    <cellStyle name="Comma 17 2 3 4 2 2 3" xfId="35873"/>
    <cellStyle name="Comma 17 2 3 4 2 3" xfId="35874"/>
    <cellStyle name="Comma 17 2 3 4 2 3 2" xfId="35875"/>
    <cellStyle name="Comma 17 2 3 4 2 3 3" xfId="35876"/>
    <cellStyle name="Comma 17 2 3 4 2 4" xfId="35877"/>
    <cellStyle name="Comma 17 2 3 4 2 4 2" xfId="35878"/>
    <cellStyle name="Comma 17 2 3 4 2 5" xfId="35879"/>
    <cellStyle name="Comma 17 2 3 4 2 6" xfId="35880"/>
    <cellStyle name="Comma 17 2 3 4 3" xfId="35881"/>
    <cellStyle name="Comma 17 2 3 4 3 2" xfId="35882"/>
    <cellStyle name="Comma 17 2 3 4 3 2 2" xfId="35883"/>
    <cellStyle name="Comma 17 2 3 4 3 2 3" xfId="35884"/>
    <cellStyle name="Comma 17 2 3 4 3 3" xfId="35885"/>
    <cellStyle name="Comma 17 2 3 4 3 3 2" xfId="35886"/>
    <cellStyle name="Comma 17 2 3 4 3 3 3" xfId="35887"/>
    <cellStyle name="Comma 17 2 3 4 3 4" xfId="35888"/>
    <cellStyle name="Comma 17 2 3 4 3 4 2" xfId="35889"/>
    <cellStyle name="Comma 17 2 3 4 3 5" xfId="35890"/>
    <cellStyle name="Comma 17 2 3 4 3 6" xfId="35891"/>
    <cellStyle name="Comma 17 2 3 4 4" xfId="35892"/>
    <cellStyle name="Comma 17 2 3 4 4 2" xfId="35893"/>
    <cellStyle name="Comma 17 2 3 4 4 2 2" xfId="35894"/>
    <cellStyle name="Comma 17 2 3 4 4 2 3" xfId="35895"/>
    <cellStyle name="Comma 17 2 3 4 4 3" xfId="35896"/>
    <cellStyle name="Comma 17 2 3 4 4 3 2" xfId="35897"/>
    <cellStyle name="Comma 17 2 3 4 4 4" xfId="35898"/>
    <cellStyle name="Comma 17 2 3 4 4 5" xfId="35899"/>
    <cellStyle name="Comma 17 2 3 4 5" xfId="35900"/>
    <cellStyle name="Comma 17 2 3 4 5 2" xfId="35901"/>
    <cellStyle name="Comma 17 2 3 4 5 3" xfId="35902"/>
    <cellStyle name="Comma 17 2 3 4 6" xfId="35903"/>
    <cellStyle name="Comma 17 2 3 4 6 2" xfId="35904"/>
    <cellStyle name="Comma 17 2 3 4 6 3" xfId="35905"/>
    <cellStyle name="Comma 17 2 3 4 7" xfId="35906"/>
    <cellStyle name="Comma 17 2 3 4 7 2" xfId="35907"/>
    <cellStyle name="Comma 17 2 3 4 8" xfId="35908"/>
    <cellStyle name="Comma 17 2 3 4 9" xfId="35909"/>
    <cellStyle name="Comma 17 2 3 5" xfId="35910"/>
    <cellStyle name="Comma 17 2 3 5 2" xfId="35911"/>
    <cellStyle name="Comma 17 2 3 5 2 2" xfId="35912"/>
    <cellStyle name="Comma 17 2 3 5 2 3" xfId="35913"/>
    <cellStyle name="Comma 17 2 3 5 3" xfId="35914"/>
    <cellStyle name="Comma 17 2 3 5 3 2" xfId="35915"/>
    <cellStyle name="Comma 17 2 3 5 3 3" xfId="35916"/>
    <cellStyle name="Comma 17 2 3 5 4" xfId="35917"/>
    <cellStyle name="Comma 17 2 3 5 4 2" xfId="35918"/>
    <cellStyle name="Comma 17 2 3 5 5" xfId="35919"/>
    <cellStyle name="Comma 17 2 3 5 6" xfId="35920"/>
    <cellStyle name="Comma 17 2 3 6" xfId="35921"/>
    <cellStyle name="Comma 17 2 3 6 2" xfId="35922"/>
    <cellStyle name="Comma 17 2 3 6 2 2" xfId="35923"/>
    <cellStyle name="Comma 17 2 3 6 2 3" xfId="35924"/>
    <cellStyle name="Comma 17 2 3 6 3" xfId="35925"/>
    <cellStyle name="Comma 17 2 3 6 3 2" xfId="35926"/>
    <cellStyle name="Comma 17 2 3 6 3 3" xfId="35927"/>
    <cellStyle name="Comma 17 2 3 6 4" xfId="35928"/>
    <cellStyle name="Comma 17 2 3 6 4 2" xfId="35929"/>
    <cellStyle name="Comma 17 2 3 6 5" xfId="35930"/>
    <cellStyle name="Comma 17 2 3 6 6" xfId="35931"/>
    <cellStyle name="Comma 17 2 3 7" xfId="35932"/>
    <cellStyle name="Comma 17 2 3 7 2" xfId="35933"/>
    <cellStyle name="Comma 17 2 3 7 2 2" xfId="35934"/>
    <cellStyle name="Comma 17 2 3 7 2 3" xfId="35935"/>
    <cellStyle name="Comma 17 2 3 7 3" xfId="35936"/>
    <cellStyle name="Comma 17 2 3 7 3 2" xfId="35937"/>
    <cellStyle name="Comma 17 2 3 7 4" xfId="35938"/>
    <cellStyle name="Comma 17 2 3 7 5" xfId="35939"/>
    <cellStyle name="Comma 17 2 3 8" xfId="35940"/>
    <cellStyle name="Comma 17 2 3 8 2" xfId="35941"/>
    <cellStyle name="Comma 17 2 3 8 3" xfId="35942"/>
    <cellStyle name="Comma 17 2 3 9" xfId="35943"/>
    <cellStyle name="Comma 17 2 3 9 2" xfId="35944"/>
    <cellStyle name="Comma 17 2 3 9 3" xfId="35945"/>
    <cellStyle name="Comma 17 2 4" xfId="35946"/>
    <cellStyle name="Comma 17 2 4 10" xfId="35947"/>
    <cellStyle name="Comma 17 2 4 2" xfId="35948"/>
    <cellStyle name="Comma 17 2 4 2 2" xfId="35949"/>
    <cellStyle name="Comma 17 2 4 2 2 2" xfId="35950"/>
    <cellStyle name="Comma 17 2 4 2 2 2 2" xfId="35951"/>
    <cellStyle name="Comma 17 2 4 2 2 2 3" xfId="35952"/>
    <cellStyle name="Comma 17 2 4 2 2 3" xfId="35953"/>
    <cellStyle name="Comma 17 2 4 2 2 3 2" xfId="35954"/>
    <cellStyle name="Comma 17 2 4 2 2 3 3" xfId="35955"/>
    <cellStyle name="Comma 17 2 4 2 2 4" xfId="35956"/>
    <cellStyle name="Comma 17 2 4 2 2 4 2" xfId="35957"/>
    <cellStyle name="Comma 17 2 4 2 2 5" xfId="35958"/>
    <cellStyle name="Comma 17 2 4 2 2 6" xfId="35959"/>
    <cellStyle name="Comma 17 2 4 2 3" xfId="35960"/>
    <cellStyle name="Comma 17 2 4 2 3 2" xfId="35961"/>
    <cellStyle name="Comma 17 2 4 2 3 2 2" xfId="35962"/>
    <cellStyle name="Comma 17 2 4 2 3 2 3" xfId="35963"/>
    <cellStyle name="Comma 17 2 4 2 3 3" xfId="35964"/>
    <cellStyle name="Comma 17 2 4 2 3 3 2" xfId="35965"/>
    <cellStyle name="Comma 17 2 4 2 3 3 3" xfId="35966"/>
    <cellStyle name="Comma 17 2 4 2 3 4" xfId="35967"/>
    <cellStyle name="Comma 17 2 4 2 3 4 2" xfId="35968"/>
    <cellStyle name="Comma 17 2 4 2 3 5" xfId="35969"/>
    <cellStyle name="Comma 17 2 4 2 3 6" xfId="35970"/>
    <cellStyle name="Comma 17 2 4 2 4" xfId="35971"/>
    <cellStyle name="Comma 17 2 4 2 4 2" xfId="35972"/>
    <cellStyle name="Comma 17 2 4 2 4 2 2" xfId="35973"/>
    <cellStyle name="Comma 17 2 4 2 4 2 3" xfId="35974"/>
    <cellStyle name="Comma 17 2 4 2 4 3" xfId="35975"/>
    <cellStyle name="Comma 17 2 4 2 4 3 2" xfId="35976"/>
    <cellStyle name="Comma 17 2 4 2 4 4" xfId="35977"/>
    <cellStyle name="Comma 17 2 4 2 4 5" xfId="35978"/>
    <cellStyle name="Comma 17 2 4 2 5" xfId="35979"/>
    <cellStyle name="Comma 17 2 4 2 5 2" xfId="35980"/>
    <cellStyle name="Comma 17 2 4 2 5 3" xfId="35981"/>
    <cellStyle name="Comma 17 2 4 2 6" xfId="35982"/>
    <cellStyle name="Comma 17 2 4 2 6 2" xfId="35983"/>
    <cellStyle name="Comma 17 2 4 2 6 3" xfId="35984"/>
    <cellStyle name="Comma 17 2 4 2 7" xfId="35985"/>
    <cellStyle name="Comma 17 2 4 2 7 2" xfId="35986"/>
    <cellStyle name="Comma 17 2 4 2 8" xfId="35987"/>
    <cellStyle name="Comma 17 2 4 2 9" xfId="35988"/>
    <cellStyle name="Comma 17 2 4 3" xfId="35989"/>
    <cellStyle name="Comma 17 2 4 3 2" xfId="35990"/>
    <cellStyle name="Comma 17 2 4 3 2 2" xfId="35991"/>
    <cellStyle name="Comma 17 2 4 3 2 3" xfId="35992"/>
    <cellStyle name="Comma 17 2 4 3 3" xfId="35993"/>
    <cellStyle name="Comma 17 2 4 3 3 2" xfId="35994"/>
    <cellStyle name="Comma 17 2 4 3 3 3" xfId="35995"/>
    <cellStyle name="Comma 17 2 4 3 4" xfId="35996"/>
    <cellStyle name="Comma 17 2 4 3 4 2" xfId="35997"/>
    <cellStyle name="Comma 17 2 4 3 5" xfId="35998"/>
    <cellStyle name="Comma 17 2 4 3 6" xfId="35999"/>
    <cellStyle name="Comma 17 2 4 4" xfId="36000"/>
    <cellStyle name="Comma 17 2 4 4 2" xfId="36001"/>
    <cellStyle name="Comma 17 2 4 4 2 2" xfId="36002"/>
    <cellStyle name="Comma 17 2 4 4 2 3" xfId="36003"/>
    <cellStyle name="Comma 17 2 4 4 3" xfId="36004"/>
    <cellStyle name="Comma 17 2 4 4 3 2" xfId="36005"/>
    <cellStyle name="Comma 17 2 4 4 3 3" xfId="36006"/>
    <cellStyle name="Comma 17 2 4 4 4" xfId="36007"/>
    <cellStyle name="Comma 17 2 4 4 4 2" xfId="36008"/>
    <cellStyle name="Comma 17 2 4 4 5" xfId="36009"/>
    <cellStyle name="Comma 17 2 4 4 6" xfId="36010"/>
    <cellStyle name="Comma 17 2 4 5" xfId="36011"/>
    <cellStyle name="Comma 17 2 4 5 2" xfId="36012"/>
    <cellStyle name="Comma 17 2 4 5 2 2" xfId="36013"/>
    <cellStyle name="Comma 17 2 4 5 2 3" xfId="36014"/>
    <cellStyle name="Comma 17 2 4 5 3" xfId="36015"/>
    <cellStyle name="Comma 17 2 4 5 3 2" xfId="36016"/>
    <cellStyle name="Comma 17 2 4 5 4" xfId="36017"/>
    <cellStyle name="Comma 17 2 4 5 5" xfId="36018"/>
    <cellStyle name="Comma 17 2 4 6" xfId="36019"/>
    <cellStyle name="Comma 17 2 4 6 2" xfId="36020"/>
    <cellStyle name="Comma 17 2 4 6 3" xfId="36021"/>
    <cellStyle name="Comma 17 2 4 7" xfId="36022"/>
    <cellStyle name="Comma 17 2 4 7 2" xfId="36023"/>
    <cellStyle name="Comma 17 2 4 7 3" xfId="36024"/>
    <cellStyle name="Comma 17 2 4 8" xfId="36025"/>
    <cellStyle name="Comma 17 2 4 8 2" xfId="36026"/>
    <cellStyle name="Comma 17 2 4 9" xfId="36027"/>
    <cellStyle name="Comma 17 2 5" xfId="36028"/>
    <cellStyle name="Comma 17 2 5 2" xfId="36029"/>
    <cellStyle name="Comma 17 2 5 2 2" xfId="36030"/>
    <cellStyle name="Comma 17 2 5 2 2 2" xfId="36031"/>
    <cellStyle name="Comma 17 2 5 2 2 3" xfId="36032"/>
    <cellStyle name="Comma 17 2 5 2 3" xfId="36033"/>
    <cellStyle name="Comma 17 2 5 2 3 2" xfId="36034"/>
    <cellStyle name="Comma 17 2 5 2 3 3" xfId="36035"/>
    <cellStyle name="Comma 17 2 5 2 4" xfId="36036"/>
    <cellStyle name="Comma 17 2 5 2 4 2" xfId="36037"/>
    <cellStyle name="Comma 17 2 5 2 5" xfId="36038"/>
    <cellStyle name="Comma 17 2 5 2 6" xfId="36039"/>
    <cellStyle name="Comma 17 2 5 3" xfId="36040"/>
    <cellStyle name="Comma 17 2 5 3 2" xfId="36041"/>
    <cellStyle name="Comma 17 2 5 3 2 2" xfId="36042"/>
    <cellStyle name="Comma 17 2 5 3 2 3" xfId="36043"/>
    <cellStyle name="Comma 17 2 5 3 3" xfId="36044"/>
    <cellStyle name="Comma 17 2 5 3 3 2" xfId="36045"/>
    <cellStyle name="Comma 17 2 5 3 3 3" xfId="36046"/>
    <cellStyle name="Comma 17 2 5 3 4" xfId="36047"/>
    <cellStyle name="Comma 17 2 5 3 4 2" xfId="36048"/>
    <cellStyle name="Comma 17 2 5 3 5" xfId="36049"/>
    <cellStyle name="Comma 17 2 5 3 6" xfId="36050"/>
    <cellStyle name="Comma 17 2 5 4" xfId="36051"/>
    <cellStyle name="Comma 17 2 5 4 2" xfId="36052"/>
    <cellStyle name="Comma 17 2 5 4 2 2" xfId="36053"/>
    <cellStyle name="Comma 17 2 5 4 2 3" xfId="36054"/>
    <cellStyle name="Comma 17 2 5 4 3" xfId="36055"/>
    <cellStyle name="Comma 17 2 5 4 3 2" xfId="36056"/>
    <cellStyle name="Comma 17 2 5 4 4" xfId="36057"/>
    <cellStyle name="Comma 17 2 5 4 5" xfId="36058"/>
    <cellStyle name="Comma 17 2 5 5" xfId="36059"/>
    <cellStyle name="Comma 17 2 5 5 2" xfId="36060"/>
    <cellStyle name="Comma 17 2 5 5 3" xfId="36061"/>
    <cellStyle name="Comma 17 2 5 6" xfId="36062"/>
    <cellStyle name="Comma 17 2 5 6 2" xfId="36063"/>
    <cellStyle name="Comma 17 2 5 6 3" xfId="36064"/>
    <cellStyle name="Comma 17 2 5 7" xfId="36065"/>
    <cellStyle name="Comma 17 2 5 7 2" xfId="36066"/>
    <cellStyle name="Comma 17 2 5 8" xfId="36067"/>
    <cellStyle name="Comma 17 2 5 9" xfId="36068"/>
    <cellStyle name="Comma 17 2 6" xfId="36069"/>
    <cellStyle name="Comma 17 2 6 2" xfId="36070"/>
    <cellStyle name="Comma 17 2 6 2 2" xfId="36071"/>
    <cellStyle name="Comma 17 2 6 2 2 2" xfId="36072"/>
    <cellStyle name="Comma 17 2 6 2 2 3" xfId="36073"/>
    <cellStyle name="Comma 17 2 6 2 3" xfId="36074"/>
    <cellStyle name="Comma 17 2 6 2 3 2" xfId="36075"/>
    <cellStyle name="Comma 17 2 6 2 3 3" xfId="36076"/>
    <cellStyle name="Comma 17 2 6 2 4" xfId="36077"/>
    <cellStyle name="Comma 17 2 6 2 4 2" xfId="36078"/>
    <cellStyle name="Comma 17 2 6 2 5" xfId="36079"/>
    <cellStyle name="Comma 17 2 6 2 6" xfId="36080"/>
    <cellStyle name="Comma 17 2 6 3" xfId="36081"/>
    <cellStyle name="Comma 17 2 6 3 2" xfId="36082"/>
    <cellStyle name="Comma 17 2 6 3 2 2" xfId="36083"/>
    <cellStyle name="Comma 17 2 6 3 2 3" xfId="36084"/>
    <cellStyle name="Comma 17 2 6 3 3" xfId="36085"/>
    <cellStyle name="Comma 17 2 6 3 3 2" xfId="36086"/>
    <cellStyle name="Comma 17 2 6 3 3 3" xfId="36087"/>
    <cellStyle name="Comma 17 2 6 3 4" xfId="36088"/>
    <cellStyle name="Comma 17 2 6 3 4 2" xfId="36089"/>
    <cellStyle name="Comma 17 2 6 3 5" xfId="36090"/>
    <cellStyle name="Comma 17 2 6 3 6" xfId="36091"/>
    <cellStyle name="Comma 17 2 6 4" xfId="36092"/>
    <cellStyle name="Comma 17 2 6 4 2" xfId="36093"/>
    <cellStyle name="Comma 17 2 6 4 2 2" xfId="36094"/>
    <cellStyle name="Comma 17 2 6 4 2 3" xfId="36095"/>
    <cellStyle name="Comma 17 2 6 4 3" xfId="36096"/>
    <cellStyle name="Comma 17 2 6 4 3 2" xfId="36097"/>
    <cellStyle name="Comma 17 2 6 4 4" xfId="36098"/>
    <cellStyle name="Comma 17 2 6 4 5" xfId="36099"/>
    <cellStyle name="Comma 17 2 6 5" xfId="36100"/>
    <cellStyle name="Comma 17 2 6 5 2" xfId="36101"/>
    <cellStyle name="Comma 17 2 6 5 3" xfId="36102"/>
    <cellStyle name="Comma 17 2 6 6" xfId="36103"/>
    <cellStyle name="Comma 17 2 6 6 2" xfId="36104"/>
    <cellStyle name="Comma 17 2 6 6 3" xfId="36105"/>
    <cellStyle name="Comma 17 2 6 7" xfId="36106"/>
    <cellStyle name="Comma 17 2 6 7 2" xfId="36107"/>
    <cellStyle name="Comma 17 2 6 8" xfId="36108"/>
    <cellStyle name="Comma 17 2 6 9" xfId="36109"/>
    <cellStyle name="Comma 17 2 7" xfId="36110"/>
    <cellStyle name="Comma 17 2 7 2" xfId="36111"/>
    <cellStyle name="Comma 17 2 7 2 2" xfId="36112"/>
    <cellStyle name="Comma 17 2 7 2 3" xfId="36113"/>
    <cellStyle name="Comma 17 2 7 3" xfId="36114"/>
    <cellStyle name="Comma 17 2 7 3 2" xfId="36115"/>
    <cellStyle name="Comma 17 2 7 3 3" xfId="36116"/>
    <cellStyle name="Comma 17 2 7 4" xfId="36117"/>
    <cellStyle name="Comma 17 2 7 4 2" xfId="36118"/>
    <cellStyle name="Comma 17 2 7 5" xfId="36119"/>
    <cellStyle name="Comma 17 2 7 6" xfId="36120"/>
    <cellStyle name="Comma 17 2 8" xfId="36121"/>
    <cellStyle name="Comma 17 2 8 2" xfId="36122"/>
    <cellStyle name="Comma 17 2 8 2 2" xfId="36123"/>
    <cellStyle name="Comma 17 2 8 2 3" xfId="36124"/>
    <cellStyle name="Comma 17 2 8 3" xfId="36125"/>
    <cellStyle name="Comma 17 2 8 3 2" xfId="36126"/>
    <cellStyle name="Comma 17 2 8 3 3" xfId="36127"/>
    <cellStyle name="Comma 17 2 8 4" xfId="36128"/>
    <cellStyle name="Comma 17 2 8 4 2" xfId="36129"/>
    <cellStyle name="Comma 17 2 8 5" xfId="36130"/>
    <cellStyle name="Comma 17 2 8 6" xfId="36131"/>
    <cellStyle name="Comma 17 2 9" xfId="36132"/>
    <cellStyle name="Comma 17 2 9 2" xfId="36133"/>
    <cellStyle name="Comma 17 2 9 2 2" xfId="36134"/>
    <cellStyle name="Comma 17 2 9 2 3" xfId="36135"/>
    <cellStyle name="Comma 17 2 9 3" xfId="36136"/>
    <cellStyle name="Comma 17 2 9 3 2" xfId="36137"/>
    <cellStyle name="Comma 17 2 9 4" xfId="36138"/>
    <cellStyle name="Comma 17 2 9 5" xfId="36139"/>
    <cellStyle name="Comma 17 3" xfId="36140"/>
    <cellStyle name="Comma 17 3 10" xfId="36141"/>
    <cellStyle name="Comma 17 3 10 2" xfId="36142"/>
    <cellStyle name="Comma 17 3 10 3" xfId="36143"/>
    <cellStyle name="Comma 17 3 11" xfId="36144"/>
    <cellStyle name="Comma 17 3 11 2" xfId="36145"/>
    <cellStyle name="Comma 17 3 12" xfId="36146"/>
    <cellStyle name="Comma 17 3 13" xfId="36147"/>
    <cellStyle name="Comma 17 3 2" xfId="36148"/>
    <cellStyle name="Comma 17 3 2 10" xfId="36149"/>
    <cellStyle name="Comma 17 3 2 10 2" xfId="36150"/>
    <cellStyle name="Comma 17 3 2 11" xfId="36151"/>
    <cellStyle name="Comma 17 3 2 12" xfId="36152"/>
    <cellStyle name="Comma 17 3 2 2" xfId="36153"/>
    <cellStyle name="Comma 17 3 2 2 10" xfId="36154"/>
    <cellStyle name="Comma 17 3 2 2 2" xfId="36155"/>
    <cellStyle name="Comma 17 3 2 2 2 2" xfId="36156"/>
    <cellStyle name="Comma 17 3 2 2 2 2 2" xfId="36157"/>
    <cellStyle name="Comma 17 3 2 2 2 2 2 2" xfId="36158"/>
    <cellStyle name="Comma 17 3 2 2 2 2 2 3" xfId="36159"/>
    <cellStyle name="Comma 17 3 2 2 2 2 3" xfId="36160"/>
    <cellStyle name="Comma 17 3 2 2 2 2 3 2" xfId="36161"/>
    <cellStyle name="Comma 17 3 2 2 2 2 3 3" xfId="36162"/>
    <cellStyle name="Comma 17 3 2 2 2 2 4" xfId="36163"/>
    <cellStyle name="Comma 17 3 2 2 2 2 4 2" xfId="36164"/>
    <cellStyle name="Comma 17 3 2 2 2 2 5" xfId="36165"/>
    <cellStyle name="Comma 17 3 2 2 2 2 6" xfId="36166"/>
    <cellStyle name="Comma 17 3 2 2 2 3" xfId="36167"/>
    <cellStyle name="Comma 17 3 2 2 2 3 2" xfId="36168"/>
    <cellStyle name="Comma 17 3 2 2 2 3 2 2" xfId="36169"/>
    <cellStyle name="Comma 17 3 2 2 2 3 2 3" xfId="36170"/>
    <cellStyle name="Comma 17 3 2 2 2 3 3" xfId="36171"/>
    <cellStyle name="Comma 17 3 2 2 2 3 3 2" xfId="36172"/>
    <cellStyle name="Comma 17 3 2 2 2 3 3 3" xfId="36173"/>
    <cellStyle name="Comma 17 3 2 2 2 3 4" xfId="36174"/>
    <cellStyle name="Comma 17 3 2 2 2 3 4 2" xfId="36175"/>
    <cellStyle name="Comma 17 3 2 2 2 3 5" xfId="36176"/>
    <cellStyle name="Comma 17 3 2 2 2 3 6" xfId="36177"/>
    <cellStyle name="Comma 17 3 2 2 2 4" xfId="36178"/>
    <cellStyle name="Comma 17 3 2 2 2 4 2" xfId="36179"/>
    <cellStyle name="Comma 17 3 2 2 2 4 2 2" xfId="36180"/>
    <cellStyle name="Comma 17 3 2 2 2 4 2 3" xfId="36181"/>
    <cellStyle name="Comma 17 3 2 2 2 4 3" xfId="36182"/>
    <cellStyle name="Comma 17 3 2 2 2 4 3 2" xfId="36183"/>
    <cellStyle name="Comma 17 3 2 2 2 4 4" xfId="36184"/>
    <cellStyle name="Comma 17 3 2 2 2 4 5" xfId="36185"/>
    <cellStyle name="Comma 17 3 2 2 2 5" xfId="36186"/>
    <cellStyle name="Comma 17 3 2 2 2 5 2" xfId="36187"/>
    <cellStyle name="Comma 17 3 2 2 2 5 3" xfId="36188"/>
    <cellStyle name="Comma 17 3 2 2 2 6" xfId="36189"/>
    <cellStyle name="Comma 17 3 2 2 2 6 2" xfId="36190"/>
    <cellStyle name="Comma 17 3 2 2 2 6 3" xfId="36191"/>
    <cellStyle name="Comma 17 3 2 2 2 7" xfId="36192"/>
    <cellStyle name="Comma 17 3 2 2 2 7 2" xfId="36193"/>
    <cellStyle name="Comma 17 3 2 2 2 8" xfId="36194"/>
    <cellStyle name="Comma 17 3 2 2 2 9" xfId="36195"/>
    <cellStyle name="Comma 17 3 2 2 3" xfId="36196"/>
    <cellStyle name="Comma 17 3 2 2 3 2" xfId="36197"/>
    <cellStyle name="Comma 17 3 2 2 3 2 2" xfId="36198"/>
    <cellStyle name="Comma 17 3 2 2 3 2 3" xfId="36199"/>
    <cellStyle name="Comma 17 3 2 2 3 3" xfId="36200"/>
    <cellStyle name="Comma 17 3 2 2 3 3 2" xfId="36201"/>
    <cellStyle name="Comma 17 3 2 2 3 3 3" xfId="36202"/>
    <cellStyle name="Comma 17 3 2 2 3 4" xfId="36203"/>
    <cellStyle name="Comma 17 3 2 2 3 4 2" xfId="36204"/>
    <cellStyle name="Comma 17 3 2 2 3 5" xfId="36205"/>
    <cellStyle name="Comma 17 3 2 2 3 6" xfId="36206"/>
    <cellStyle name="Comma 17 3 2 2 4" xfId="36207"/>
    <cellStyle name="Comma 17 3 2 2 4 2" xfId="36208"/>
    <cellStyle name="Comma 17 3 2 2 4 2 2" xfId="36209"/>
    <cellStyle name="Comma 17 3 2 2 4 2 3" xfId="36210"/>
    <cellStyle name="Comma 17 3 2 2 4 3" xfId="36211"/>
    <cellStyle name="Comma 17 3 2 2 4 3 2" xfId="36212"/>
    <cellStyle name="Comma 17 3 2 2 4 3 3" xfId="36213"/>
    <cellStyle name="Comma 17 3 2 2 4 4" xfId="36214"/>
    <cellStyle name="Comma 17 3 2 2 4 4 2" xfId="36215"/>
    <cellStyle name="Comma 17 3 2 2 4 5" xfId="36216"/>
    <cellStyle name="Comma 17 3 2 2 4 6" xfId="36217"/>
    <cellStyle name="Comma 17 3 2 2 5" xfId="36218"/>
    <cellStyle name="Comma 17 3 2 2 5 2" xfId="36219"/>
    <cellStyle name="Comma 17 3 2 2 5 2 2" xfId="36220"/>
    <cellStyle name="Comma 17 3 2 2 5 2 3" xfId="36221"/>
    <cellStyle name="Comma 17 3 2 2 5 3" xfId="36222"/>
    <cellStyle name="Comma 17 3 2 2 5 3 2" xfId="36223"/>
    <cellStyle name="Comma 17 3 2 2 5 4" xfId="36224"/>
    <cellStyle name="Comma 17 3 2 2 5 5" xfId="36225"/>
    <cellStyle name="Comma 17 3 2 2 6" xfId="36226"/>
    <cellStyle name="Comma 17 3 2 2 6 2" xfId="36227"/>
    <cellStyle name="Comma 17 3 2 2 6 3" xfId="36228"/>
    <cellStyle name="Comma 17 3 2 2 7" xfId="36229"/>
    <cellStyle name="Comma 17 3 2 2 7 2" xfId="36230"/>
    <cellStyle name="Comma 17 3 2 2 7 3" xfId="36231"/>
    <cellStyle name="Comma 17 3 2 2 8" xfId="36232"/>
    <cellStyle name="Comma 17 3 2 2 8 2" xfId="36233"/>
    <cellStyle name="Comma 17 3 2 2 9" xfId="36234"/>
    <cellStyle name="Comma 17 3 2 3" xfId="36235"/>
    <cellStyle name="Comma 17 3 2 3 2" xfId="36236"/>
    <cellStyle name="Comma 17 3 2 3 2 2" xfId="36237"/>
    <cellStyle name="Comma 17 3 2 3 2 2 2" xfId="36238"/>
    <cellStyle name="Comma 17 3 2 3 2 2 3" xfId="36239"/>
    <cellStyle name="Comma 17 3 2 3 2 3" xfId="36240"/>
    <cellStyle name="Comma 17 3 2 3 2 3 2" xfId="36241"/>
    <cellStyle name="Comma 17 3 2 3 2 3 3" xfId="36242"/>
    <cellStyle name="Comma 17 3 2 3 2 4" xfId="36243"/>
    <cellStyle name="Comma 17 3 2 3 2 4 2" xfId="36244"/>
    <cellStyle name="Comma 17 3 2 3 2 5" xfId="36245"/>
    <cellStyle name="Comma 17 3 2 3 2 6" xfId="36246"/>
    <cellStyle name="Comma 17 3 2 3 3" xfId="36247"/>
    <cellStyle name="Comma 17 3 2 3 3 2" xfId="36248"/>
    <cellStyle name="Comma 17 3 2 3 3 2 2" xfId="36249"/>
    <cellStyle name="Comma 17 3 2 3 3 2 3" xfId="36250"/>
    <cellStyle name="Comma 17 3 2 3 3 3" xfId="36251"/>
    <cellStyle name="Comma 17 3 2 3 3 3 2" xfId="36252"/>
    <cellStyle name="Comma 17 3 2 3 3 3 3" xfId="36253"/>
    <cellStyle name="Comma 17 3 2 3 3 4" xfId="36254"/>
    <cellStyle name="Comma 17 3 2 3 3 4 2" xfId="36255"/>
    <cellStyle name="Comma 17 3 2 3 3 5" xfId="36256"/>
    <cellStyle name="Comma 17 3 2 3 3 6" xfId="36257"/>
    <cellStyle name="Comma 17 3 2 3 4" xfId="36258"/>
    <cellStyle name="Comma 17 3 2 3 4 2" xfId="36259"/>
    <cellStyle name="Comma 17 3 2 3 4 2 2" xfId="36260"/>
    <cellStyle name="Comma 17 3 2 3 4 2 3" xfId="36261"/>
    <cellStyle name="Comma 17 3 2 3 4 3" xfId="36262"/>
    <cellStyle name="Comma 17 3 2 3 4 3 2" xfId="36263"/>
    <cellStyle name="Comma 17 3 2 3 4 4" xfId="36264"/>
    <cellStyle name="Comma 17 3 2 3 4 5" xfId="36265"/>
    <cellStyle name="Comma 17 3 2 3 5" xfId="36266"/>
    <cellStyle name="Comma 17 3 2 3 5 2" xfId="36267"/>
    <cellStyle name="Comma 17 3 2 3 5 3" xfId="36268"/>
    <cellStyle name="Comma 17 3 2 3 6" xfId="36269"/>
    <cellStyle name="Comma 17 3 2 3 6 2" xfId="36270"/>
    <cellStyle name="Comma 17 3 2 3 6 3" xfId="36271"/>
    <cellStyle name="Comma 17 3 2 3 7" xfId="36272"/>
    <cellStyle name="Comma 17 3 2 3 7 2" xfId="36273"/>
    <cellStyle name="Comma 17 3 2 3 8" xfId="36274"/>
    <cellStyle name="Comma 17 3 2 3 9" xfId="36275"/>
    <cellStyle name="Comma 17 3 2 4" xfId="36276"/>
    <cellStyle name="Comma 17 3 2 4 2" xfId="36277"/>
    <cellStyle name="Comma 17 3 2 4 2 2" xfId="36278"/>
    <cellStyle name="Comma 17 3 2 4 2 2 2" xfId="36279"/>
    <cellStyle name="Comma 17 3 2 4 2 2 3" xfId="36280"/>
    <cellStyle name="Comma 17 3 2 4 2 3" xfId="36281"/>
    <cellStyle name="Comma 17 3 2 4 2 3 2" xfId="36282"/>
    <cellStyle name="Comma 17 3 2 4 2 3 3" xfId="36283"/>
    <cellStyle name="Comma 17 3 2 4 2 4" xfId="36284"/>
    <cellStyle name="Comma 17 3 2 4 2 4 2" xfId="36285"/>
    <cellStyle name="Comma 17 3 2 4 2 5" xfId="36286"/>
    <cellStyle name="Comma 17 3 2 4 2 6" xfId="36287"/>
    <cellStyle name="Comma 17 3 2 4 3" xfId="36288"/>
    <cellStyle name="Comma 17 3 2 4 3 2" xfId="36289"/>
    <cellStyle name="Comma 17 3 2 4 3 2 2" xfId="36290"/>
    <cellStyle name="Comma 17 3 2 4 3 2 3" xfId="36291"/>
    <cellStyle name="Comma 17 3 2 4 3 3" xfId="36292"/>
    <cellStyle name="Comma 17 3 2 4 3 3 2" xfId="36293"/>
    <cellStyle name="Comma 17 3 2 4 3 3 3" xfId="36294"/>
    <cellStyle name="Comma 17 3 2 4 3 4" xfId="36295"/>
    <cellStyle name="Comma 17 3 2 4 3 4 2" xfId="36296"/>
    <cellStyle name="Comma 17 3 2 4 3 5" xfId="36297"/>
    <cellStyle name="Comma 17 3 2 4 3 6" xfId="36298"/>
    <cellStyle name="Comma 17 3 2 4 4" xfId="36299"/>
    <cellStyle name="Comma 17 3 2 4 4 2" xfId="36300"/>
    <cellStyle name="Comma 17 3 2 4 4 2 2" xfId="36301"/>
    <cellStyle name="Comma 17 3 2 4 4 2 3" xfId="36302"/>
    <cellStyle name="Comma 17 3 2 4 4 3" xfId="36303"/>
    <cellStyle name="Comma 17 3 2 4 4 3 2" xfId="36304"/>
    <cellStyle name="Comma 17 3 2 4 4 4" xfId="36305"/>
    <cellStyle name="Comma 17 3 2 4 4 5" xfId="36306"/>
    <cellStyle name="Comma 17 3 2 4 5" xfId="36307"/>
    <cellStyle name="Comma 17 3 2 4 5 2" xfId="36308"/>
    <cellStyle name="Comma 17 3 2 4 5 3" xfId="36309"/>
    <cellStyle name="Comma 17 3 2 4 6" xfId="36310"/>
    <cellStyle name="Comma 17 3 2 4 6 2" xfId="36311"/>
    <cellStyle name="Comma 17 3 2 4 6 3" xfId="36312"/>
    <cellStyle name="Comma 17 3 2 4 7" xfId="36313"/>
    <cellStyle name="Comma 17 3 2 4 7 2" xfId="36314"/>
    <cellStyle name="Comma 17 3 2 4 8" xfId="36315"/>
    <cellStyle name="Comma 17 3 2 4 9" xfId="36316"/>
    <cellStyle name="Comma 17 3 2 5" xfId="36317"/>
    <cellStyle name="Comma 17 3 2 5 2" xfId="36318"/>
    <cellStyle name="Comma 17 3 2 5 2 2" xfId="36319"/>
    <cellStyle name="Comma 17 3 2 5 2 3" xfId="36320"/>
    <cellStyle name="Comma 17 3 2 5 3" xfId="36321"/>
    <cellStyle name="Comma 17 3 2 5 3 2" xfId="36322"/>
    <cellStyle name="Comma 17 3 2 5 3 3" xfId="36323"/>
    <cellStyle name="Comma 17 3 2 5 4" xfId="36324"/>
    <cellStyle name="Comma 17 3 2 5 4 2" xfId="36325"/>
    <cellStyle name="Comma 17 3 2 5 5" xfId="36326"/>
    <cellStyle name="Comma 17 3 2 5 6" xfId="36327"/>
    <cellStyle name="Comma 17 3 2 6" xfId="36328"/>
    <cellStyle name="Comma 17 3 2 6 2" xfId="36329"/>
    <cellStyle name="Comma 17 3 2 6 2 2" xfId="36330"/>
    <cellStyle name="Comma 17 3 2 6 2 3" xfId="36331"/>
    <cellStyle name="Comma 17 3 2 6 3" xfId="36332"/>
    <cellStyle name="Comma 17 3 2 6 3 2" xfId="36333"/>
    <cellStyle name="Comma 17 3 2 6 3 3" xfId="36334"/>
    <cellStyle name="Comma 17 3 2 6 4" xfId="36335"/>
    <cellStyle name="Comma 17 3 2 6 4 2" xfId="36336"/>
    <cellStyle name="Comma 17 3 2 6 5" xfId="36337"/>
    <cellStyle name="Comma 17 3 2 6 6" xfId="36338"/>
    <cellStyle name="Comma 17 3 2 7" xfId="36339"/>
    <cellStyle name="Comma 17 3 2 7 2" xfId="36340"/>
    <cellStyle name="Comma 17 3 2 7 2 2" xfId="36341"/>
    <cellStyle name="Comma 17 3 2 7 2 3" xfId="36342"/>
    <cellStyle name="Comma 17 3 2 7 3" xfId="36343"/>
    <cellStyle name="Comma 17 3 2 7 3 2" xfId="36344"/>
    <cellStyle name="Comma 17 3 2 7 4" xfId="36345"/>
    <cellStyle name="Comma 17 3 2 7 5" xfId="36346"/>
    <cellStyle name="Comma 17 3 2 8" xfId="36347"/>
    <cellStyle name="Comma 17 3 2 8 2" xfId="36348"/>
    <cellStyle name="Comma 17 3 2 8 3" xfId="36349"/>
    <cellStyle name="Comma 17 3 2 9" xfId="36350"/>
    <cellStyle name="Comma 17 3 2 9 2" xfId="36351"/>
    <cellStyle name="Comma 17 3 2 9 3" xfId="36352"/>
    <cellStyle name="Comma 17 3 3" xfId="36353"/>
    <cellStyle name="Comma 17 3 3 10" xfId="36354"/>
    <cellStyle name="Comma 17 3 3 2" xfId="36355"/>
    <cellStyle name="Comma 17 3 3 2 2" xfId="36356"/>
    <cellStyle name="Comma 17 3 3 2 2 2" xfId="36357"/>
    <cellStyle name="Comma 17 3 3 2 2 2 2" xfId="36358"/>
    <cellStyle name="Comma 17 3 3 2 2 2 3" xfId="36359"/>
    <cellStyle name="Comma 17 3 3 2 2 3" xfId="36360"/>
    <cellStyle name="Comma 17 3 3 2 2 3 2" xfId="36361"/>
    <cellStyle name="Comma 17 3 3 2 2 3 3" xfId="36362"/>
    <cellStyle name="Comma 17 3 3 2 2 4" xfId="36363"/>
    <cellStyle name="Comma 17 3 3 2 2 4 2" xfId="36364"/>
    <cellStyle name="Comma 17 3 3 2 2 5" xfId="36365"/>
    <cellStyle name="Comma 17 3 3 2 2 6" xfId="36366"/>
    <cellStyle name="Comma 17 3 3 2 3" xfId="36367"/>
    <cellStyle name="Comma 17 3 3 2 3 2" xfId="36368"/>
    <cellStyle name="Comma 17 3 3 2 3 2 2" xfId="36369"/>
    <cellStyle name="Comma 17 3 3 2 3 2 3" xfId="36370"/>
    <cellStyle name="Comma 17 3 3 2 3 3" xfId="36371"/>
    <cellStyle name="Comma 17 3 3 2 3 3 2" xfId="36372"/>
    <cellStyle name="Comma 17 3 3 2 3 3 3" xfId="36373"/>
    <cellStyle name="Comma 17 3 3 2 3 4" xfId="36374"/>
    <cellStyle name="Comma 17 3 3 2 3 4 2" xfId="36375"/>
    <cellStyle name="Comma 17 3 3 2 3 5" xfId="36376"/>
    <cellStyle name="Comma 17 3 3 2 3 6" xfId="36377"/>
    <cellStyle name="Comma 17 3 3 2 4" xfId="36378"/>
    <cellStyle name="Comma 17 3 3 2 4 2" xfId="36379"/>
    <cellStyle name="Comma 17 3 3 2 4 2 2" xfId="36380"/>
    <cellStyle name="Comma 17 3 3 2 4 2 3" xfId="36381"/>
    <cellStyle name="Comma 17 3 3 2 4 3" xfId="36382"/>
    <cellStyle name="Comma 17 3 3 2 4 3 2" xfId="36383"/>
    <cellStyle name="Comma 17 3 3 2 4 4" xfId="36384"/>
    <cellStyle name="Comma 17 3 3 2 4 5" xfId="36385"/>
    <cellStyle name="Comma 17 3 3 2 5" xfId="36386"/>
    <cellStyle name="Comma 17 3 3 2 5 2" xfId="36387"/>
    <cellStyle name="Comma 17 3 3 2 5 3" xfId="36388"/>
    <cellStyle name="Comma 17 3 3 2 6" xfId="36389"/>
    <cellStyle name="Comma 17 3 3 2 6 2" xfId="36390"/>
    <cellStyle name="Comma 17 3 3 2 6 3" xfId="36391"/>
    <cellStyle name="Comma 17 3 3 2 7" xfId="36392"/>
    <cellStyle name="Comma 17 3 3 2 7 2" xfId="36393"/>
    <cellStyle name="Comma 17 3 3 2 8" xfId="36394"/>
    <cellStyle name="Comma 17 3 3 2 9" xfId="36395"/>
    <cellStyle name="Comma 17 3 3 3" xfId="36396"/>
    <cellStyle name="Comma 17 3 3 3 2" xfId="36397"/>
    <cellStyle name="Comma 17 3 3 3 2 2" xfId="36398"/>
    <cellStyle name="Comma 17 3 3 3 2 3" xfId="36399"/>
    <cellStyle name="Comma 17 3 3 3 3" xfId="36400"/>
    <cellStyle name="Comma 17 3 3 3 3 2" xfId="36401"/>
    <cellStyle name="Comma 17 3 3 3 3 3" xfId="36402"/>
    <cellStyle name="Comma 17 3 3 3 4" xfId="36403"/>
    <cellStyle name="Comma 17 3 3 3 4 2" xfId="36404"/>
    <cellStyle name="Comma 17 3 3 3 5" xfId="36405"/>
    <cellStyle name="Comma 17 3 3 3 6" xfId="36406"/>
    <cellStyle name="Comma 17 3 3 4" xfId="36407"/>
    <cellStyle name="Comma 17 3 3 4 2" xfId="36408"/>
    <cellStyle name="Comma 17 3 3 4 2 2" xfId="36409"/>
    <cellStyle name="Comma 17 3 3 4 2 3" xfId="36410"/>
    <cellStyle name="Comma 17 3 3 4 3" xfId="36411"/>
    <cellStyle name="Comma 17 3 3 4 3 2" xfId="36412"/>
    <cellStyle name="Comma 17 3 3 4 3 3" xfId="36413"/>
    <cellStyle name="Comma 17 3 3 4 4" xfId="36414"/>
    <cellStyle name="Comma 17 3 3 4 4 2" xfId="36415"/>
    <cellStyle name="Comma 17 3 3 4 5" xfId="36416"/>
    <cellStyle name="Comma 17 3 3 4 6" xfId="36417"/>
    <cellStyle name="Comma 17 3 3 5" xfId="36418"/>
    <cellStyle name="Comma 17 3 3 5 2" xfId="36419"/>
    <cellStyle name="Comma 17 3 3 5 2 2" xfId="36420"/>
    <cellStyle name="Comma 17 3 3 5 2 3" xfId="36421"/>
    <cellStyle name="Comma 17 3 3 5 3" xfId="36422"/>
    <cellStyle name="Comma 17 3 3 5 3 2" xfId="36423"/>
    <cellStyle name="Comma 17 3 3 5 4" xfId="36424"/>
    <cellStyle name="Comma 17 3 3 5 5" xfId="36425"/>
    <cellStyle name="Comma 17 3 3 6" xfId="36426"/>
    <cellStyle name="Comma 17 3 3 6 2" xfId="36427"/>
    <cellStyle name="Comma 17 3 3 6 3" xfId="36428"/>
    <cellStyle name="Comma 17 3 3 7" xfId="36429"/>
    <cellStyle name="Comma 17 3 3 7 2" xfId="36430"/>
    <cellStyle name="Comma 17 3 3 7 3" xfId="36431"/>
    <cellStyle name="Comma 17 3 3 8" xfId="36432"/>
    <cellStyle name="Comma 17 3 3 8 2" xfId="36433"/>
    <cellStyle name="Comma 17 3 3 9" xfId="36434"/>
    <cellStyle name="Comma 17 3 4" xfId="36435"/>
    <cellStyle name="Comma 17 3 4 2" xfId="36436"/>
    <cellStyle name="Comma 17 3 4 2 2" xfId="36437"/>
    <cellStyle name="Comma 17 3 4 2 2 2" xfId="36438"/>
    <cellStyle name="Comma 17 3 4 2 2 3" xfId="36439"/>
    <cellStyle name="Comma 17 3 4 2 3" xfId="36440"/>
    <cellStyle name="Comma 17 3 4 2 3 2" xfId="36441"/>
    <cellStyle name="Comma 17 3 4 2 3 3" xfId="36442"/>
    <cellStyle name="Comma 17 3 4 2 4" xfId="36443"/>
    <cellStyle name="Comma 17 3 4 2 4 2" xfId="36444"/>
    <cellStyle name="Comma 17 3 4 2 5" xfId="36445"/>
    <cellStyle name="Comma 17 3 4 2 6" xfId="36446"/>
    <cellStyle name="Comma 17 3 4 3" xfId="36447"/>
    <cellStyle name="Comma 17 3 4 3 2" xfId="36448"/>
    <cellStyle name="Comma 17 3 4 3 2 2" xfId="36449"/>
    <cellStyle name="Comma 17 3 4 3 2 3" xfId="36450"/>
    <cellStyle name="Comma 17 3 4 3 3" xfId="36451"/>
    <cellStyle name="Comma 17 3 4 3 3 2" xfId="36452"/>
    <cellStyle name="Comma 17 3 4 3 3 3" xfId="36453"/>
    <cellStyle name="Comma 17 3 4 3 4" xfId="36454"/>
    <cellStyle name="Comma 17 3 4 3 4 2" xfId="36455"/>
    <cellStyle name="Comma 17 3 4 3 5" xfId="36456"/>
    <cellStyle name="Comma 17 3 4 3 6" xfId="36457"/>
    <cellStyle name="Comma 17 3 4 4" xfId="36458"/>
    <cellStyle name="Comma 17 3 4 4 2" xfId="36459"/>
    <cellStyle name="Comma 17 3 4 4 2 2" xfId="36460"/>
    <cellStyle name="Comma 17 3 4 4 2 3" xfId="36461"/>
    <cellStyle name="Comma 17 3 4 4 3" xfId="36462"/>
    <cellStyle name="Comma 17 3 4 4 3 2" xfId="36463"/>
    <cellStyle name="Comma 17 3 4 4 4" xfId="36464"/>
    <cellStyle name="Comma 17 3 4 4 5" xfId="36465"/>
    <cellStyle name="Comma 17 3 4 5" xfId="36466"/>
    <cellStyle name="Comma 17 3 4 5 2" xfId="36467"/>
    <cellStyle name="Comma 17 3 4 5 3" xfId="36468"/>
    <cellStyle name="Comma 17 3 4 6" xfId="36469"/>
    <cellStyle name="Comma 17 3 4 6 2" xfId="36470"/>
    <cellStyle name="Comma 17 3 4 6 3" xfId="36471"/>
    <cellStyle name="Comma 17 3 4 7" xfId="36472"/>
    <cellStyle name="Comma 17 3 4 7 2" xfId="36473"/>
    <cellStyle name="Comma 17 3 4 8" xfId="36474"/>
    <cellStyle name="Comma 17 3 4 9" xfId="36475"/>
    <cellStyle name="Comma 17 3 5" xfId="36476"/>
    <cellStyle name="Comma 17 3 5 2" xfId="36477"/>
    <cellStyle name="Comma 17 3 5 2 2" xfId="36478"/>
    <cellStyle name="Comma 17 3 5 2 2 2" xfId="36479"/>
    <cellStyle name="Comma 17 3 5 2 2 3" xfId="36480"/>
    <cellStyle name="Comma 17 3 5 2 3" xfId="36481"/>
    <cellStyle name="Comma 17 3 5 2 3 2" xfId="36482"/>
    <cellStyle name="Comma 17 3 5 2 3 3" xfId="36483"/>
    <cellStyle name="Comma 17 3 5 2 4" xfId="36484"/>
    <cellStyle name="Comma 17 3 5 2 4 2" xfId="36485"/>
    <cellStyle name="Comma 17 3 5 2 5" xfId="36486"/>
    <cellStyle name="Comma 17 3 5 2 6" xfId="36487"/>
    <cellStyle name="Comma 17 3 5 3" xfId="36488"/>
    <cellStyle name="Comma 17 3 5 3 2" xfId="36489"/>
    <cellStyle name="Comma 17 3 5 3 2 2" xfId="36490"/>
    <cellStyle name="Comma 17 3 5 3 2 3" xfId="36491"/>
    <cellStyle name="Comma 17 3 5 3 3" xfId="36492"/>
    <cellStyle name="Comma 17 3 5 3 3 2" xfId="36493"/>
    <cellStyle name="Comma 17 3 5 3 3 3" xfId="36494"/>
    <cellStyle name="Comma 17 3 5 3 4" xfId="36495"/>
    <cellStyle name="Comma 17 3 5 3 4 2" xfId="36496"/>
    <cellStyle name="Comma 17 3 5 3 5" xfId="36497"/>
    <cellStyle name="Comma 17 3 5 3 6" xfId="36498"/>
    <cellStyle name="Comma 17 3 5 4" xfId="36499"/>
    <cellStyle name="Comma 17 3 5 4 2" xfId="36500"/>
    <cellStyle name="Comma 17 3 5 4 2 2" xfId="36501"/>
    <cellStyle name="Comma 17 3 5 4 2 3" xfId="36502"/>
    <cellStyle name="Comma 17 3 5 4 3" xfId="36503"/>
    <cellStyle name="Comma 17 3 5 4 3 2" xfId="36504"/>
    <cellStyle name="Comma 17 3 5 4 4" xfId="36505"/>
    <cellStyle name="Comma 17 3 5 4 5" xfId="36506"/>
    <cellStyle name="Comma 17 3 5 5" xfId="36507"/>
    <cellStyle name="Comma 17 3 5 5 2" xfId="36508"/>
    <cellStyle name="Comma 17 3 5 5 3" xfId="36509"/>
    <cellStyle name="Comma 17 3 5 6" xfId="36510"/>
    <cellStyle name="Comma 17 3 5 6 2" xfId="36511"/>
    <cellStyle name="Comma 17 3 5 6 3" xfId="36512"/>
    <cellStyle name="Comma 17 3 5 7" xfId="36513"/>
    <cellStyle name="Comma 17 3 5 7 2" xfId="36514"/>
    <cellStyle name="Comma 17 3 5 8" xfId="36515"/>
    <cellStyle name="Comma 17 3 5 9" xfId="36516"/>
    <cellStyle name="Comma 17 3 6" xfId="36517"/>
    <cellStyle name="Comma 17 3 6 2" xfId="36518"/>
    <cellStyle name="Comma 17 3 6 2 2" xfId="36519"/>
    <cellStyle name="Comma 17 3 6 2 3" xfId="36520"/>
    <cellStyle name="Comma 17 3 6 3" xfId="36521"/>
    <cellStyle name="Comma 17 3 6 3 2" xfId="36522"/>
    <cellStyle name="Comma 17 3 6 3 3" xfId="36523"/>
    <cellStyle name="Comma 17 3 6 4" xfId="36524"/>
    <cellStyle name="Comma 17 3 6 4 2" xfId="36525"/>
    <cellStyle name="Comma 17 3 6 5" xfId="36526"/>
    <cellStyle name="Comma 17 3 6 6" xfId="36527"/>
    <cellStyle name="Comma 17 3 7" xfId="36528"/>
    <cellStyle name="Comma 17 3 7 2" xfId="36529"/>
    <cellStyle name="Comma 17 3 7 2 2" xfId="36530"/>
    <cellStyle name="Comma 17 3 7 2 3" xfId="36531"/>
    <cellStyle name="Comma 17 3 7 3" xfId="36532"/>
    <cellStyle name="Comma 17 3 7 3 2" xfId="36533"/>
    <cellStyle name="Comma 17 3 7 3 3" xfId="36534"/>
    <cellStyle name="Comma 17 3 7 4" xfId="36535"/>
    <cellStyle name="Comma 17 3 7 4 2" xfId="36536"/>
    <cellStyle name="Comma 17 3 7 5" xfId="36537"/>
    <cellStyle name="Comma 17 3 7 6" xfId="36538"/>
    <cellStyle name="Comma 17 3 8" xfId="36539"/>
    <cellStyle name="Comma 17 3 8 2" xfId="36540"/>
    <cellStyle name="Comma 17 3 8 2 2" xfId="36541"/>
    <cellStyle name="Comma 17 3 8 2 3" xfId="36542"/>
    <cellStyle name="Comma 17 3 8 3" xfId="36543"/>
    <cellStyle name="Comma 17 3 8 3 2" xfId="36544"/>
    <cellStyle name="Comma 17 3 8 4" xfId="36545"/>
    <cellStyle name="Comma 17 3 8 5" xfId="36546"/>
    <cellStyle name="Comma 17 3 9" xfId="36547"/>
    <cellStyle name="Comma 17 3 9 2" xfId="36548"/>
    <cellStyle name="Comma 17 3 9 3" xfId="36549"/>
    <cellStyle name="Comma 17 4" xfId="36550"/>
    <cellStyle name="Comma 17 4 10" xfId="36551"/>
    <cellStyle name="Comma 17 4 10 2" xfId="36552"/>
    <cellStyle name="Comma 17 4 11" xfId="36553"/>
    <cellStyle name="Comma 17 4 12" xfId="36554"/>
    <cellStyle name="Comma 17 4 2" xfId="36555"/>
    <cellStyle name="Comma 17 4 2 10" xfId="36556"/>
    <cellStyle name="Comma 17 4 2 2" xfId="36557"/>
    <cellStyle name="Comma 17 4 2 2 2" xfId="36558"/>
    <cellStyle name="Comma 17 4 2 2 2 2" xfId="36559"/>
    <cellStyle name="Comma 17 4 2 2 2 2 2" xfId="36560"/>
    <cellStyle name="Comma 17 4 2 2 2 2 3" xfId="36561"/>
    <cellStyle name="Comma 17 4 2 2 2 3" xfId="36562"/>
    <cellStyle name="Comma 17 4 2 2 2 3 2" xfId="36563"/>
    <cellStyle name="Comma 17 4 2 2 2 3 3" xfId="36564"/>
    <cellStyle name="Comma 17 4 2 2 2 4" xfId="36565"/>
    <cellStyle name="Comma 17 4 2 2 2 4 2" xfId="36566"/>
    <cellStyle name="Comma 17 4 2 2 2 5" xfId="36567"/>
    <cellStyle name="Comma 17 4 2 2 2 6" xfId="36568"/>
    <cellStyle name="Comma 17 4 2 2 3" xfId="36569"/>
    <cellStyle name="Comma 17 4 2 2 3 2" xfId="36570"/>
    <cellStyle name="Comma 17 4 2 2 3 2 2" xfId="36571"/>
    <cellStyle name="Comma 17 4 2 2 3 2 3" xfId="36572"/>
    <cellStyle name="Comma 17 4 2 2 3 3" xfId="36573"/>
    <cellStyle name="Comma 17 4 2 2 3 3 2" xfId="36574"/>
    <cellStyle name="Comma 17 4 2 2 3 3 3" xfId="36575"/>
    <cellStyle name="Comma 17 4 2 2 3 4" xfId="36576"/>
    <cellStyle name="Comma 17 4 2 2 3 4 2" xfId="36577"/>
    <cellStyle name="Comma 17 4 2 2 3 5" xfId="36578"/>
    <cellStyle name="Comma 17 4 2 2 3 6" xfId="36579"/>
    <cellStyle name="Comma 17 4 2 2 4" xfId="36580"/>
    <cellStyle name="Comma 17 4 2 2 4 2" xfId="36581"/>
    <cellStyle name="Comma 17 4 2 2 4 2 2" xfId="36582"/>
    <cellStyle name="Comma 17 4 2 2 4 2 3" xfId="36583"/>
    <cellStyle name="Comma 17 4 2 2 4 3" xfId="36584"/>
    <cellStyle name="Comma 17 4 2 2 4 3 2" xfId="36585"/>
    <cellStyle name="Comma 17 4 2 2 4 4" xfId="36586"/>
    <cellStyle name="Comma 17 4 2 2 4 5" xfId="36587"/>
    <cellStyle name="Comma 17 4 2 2 5" xfId="36588"/>
    <cellStyle name="Comma 17 4 2 2 5 2" xfId="36589"/>
    <cellStyle name="Comma 17 4 2 2 5 3" xfId="36590"/>
    <cellStyle name="Comma 17 4 2 2 6" xfId="36591"/>
    <cellStyle name="Comma 17 4 2 2 6 2" xfId="36592"/>
    <cellStyle name="Comma 17 4 2 2 6 3" xfId="36593"/>
    <cellStyle name="Comma 17 4 2 2 7" xfId="36594"/>
    <cellStyle name="Comma 17 4 2 2 7 2" xfId="36595"/>
    <cellStyle name="Comma 17 4 2 2 8" xfId="36596"/>
    <cellStyle name="Comma 17 4 2 2 9" xfId="36597"/>
    <cellStyle name="Comma 17 4 2 3" xfId="36598"/>
    <cellStyle name="Comma 17 4 2 3 2" xfId="36599"/>
    <cellStyle name="Comma 17 4 2 3 2 2" xfId="36600"/>
    <cellStyle name="Comma 17 4 2 3 2 3" xfId="36601"/>
    <cellStyle name="Comma 17 4 2 3 3" xfId="36602"/>
    <cellStyle name="Comma 17 4 2 3 3 2" xfId="36603"/>
    <cellStyle name="Comma 17 4 2 3 3 3" xfId="36604"/>
    <cellStyle name="Comma 17 4 2 3 4" xfId="36605"/>
    <cellStyle name="Comma 17 4 2 3 4 2" xfId="36606"/>
    <cellStyle name="Comma 17 4 2 3 5" xfId="36607"/>
    <cellStyle name="Comma 17 4 2 3 6" xfId="36608"/>
    <cellStyle name="Comma 17 4 2 4" xfId="36609"/>
    <cellStyle name="Comma 17 4 2 4 2" xfId="36610"/>
    <cellStyle name="Comma 17 4 2 4 2 2" xfId="36611"/>
    <cellStyle name="Comma 17 4 2 4 2 3" xfId="36612"/>
    <cellStyle name="Comma 17 4 2 4 3" xfId="36613"/>
    <cellStyle name="Comma 17 4 2 4 3 2" xfId="36614"/>
    <cellStyle name="Comma 17 4 2 4 3 3" xfId="36615"/>
    <cellStyle name="Comma 17 4 2 4 4" xfId="36616"/>
    <cellStyle name="Comma 17 4 2 4 4 2" xfId="36617"/>
    <cellStyle name="Comma 17 4 2 4 5" xfId="36618"/>
    <cellStyle name="Comma 17 4 2 4 6" xfId="36619"/>
    <cellStyle name="Comma 17 4 2 5" xfId="36620"/>
    <cellStyle name="Comma 17 4 2 5 2" xfId="36621"/>
    <cellStyle name="Comma 17 4 2 5 2 2" xfId="36622"/>
    <cellStyle name="Comma 17 4 2 5 2 3" xfId="36623"/>
    <cellStyle name="Comma 17 4 2 5 3" xfId="36624"/>
    <cellStyle name="Comma 17 4 2 5 3 2" xfId="36625"/>
    <cellStyle name="Comma 17 4 2 5 4" xfId="36626"/>
    <cellStyle name="Comma 17 4 2 5 5" xfId="36627"/>
    <cellStyle name="Comma 17 4 2 6" xfId="36628"/>
    <cellStyle name="Comma 17 4 2 6 2" xfId="36629"/>
    <cellStyle name="Comma 17 4 2 6 3" xfId="36630"/>
    <cellStyle name="Comma 17 4 2 7" xfId="36631"/>
    <cellStyle name="Comma 17 4 2 7 2" xfId="36632"/>
    <cellStyle name="Comma 17 4 2 7 3" xfId="36633"/>
    <cellStyle name="Comma 17 4 2 8" xfId="36634"/>
    <cellStyle name="Comma 17 4 2 8 2" xfId="36635"/>
    <cellStyle name="Comma 17 4 2 9" xfId="36636"/>
    <cellStyle name="Comma 17 4 3" xfId="36637"/>
    <cellStyle name="Comma 17 4 3 2" xfId="36638"/>
    <cellStyle name="Comma 17 4 3 2 2" xfId="36639"/>
    <cellStyle name="Comma 17 4 3 2 2 2" xfId="36640"/>
    <cellStyle name="Comma 17 4 3 2 2 3" xfId="36641"/>
    <cellStyle name="Comma 17 4 3 2 3" xfId="36642"/>
    <cellStyle name="Comma 17 4 3 2 3 2" xfId="36643"/>
    <cellStyle name="Comma 17 4 3 2 3 3" xfId="36644"/>
    <cellStyle name="Comma 17 4 3 2 4" xfId="36645"/>
    <cellStyle name="Comma 17 4 3 2 4 2" xfId="36646"/>
    <cellStyle name="Comma 17 4 3 2 5" xfId="36647"/>
    <cellStyle name="Comma 17 4 3 2 6" xfId="36648"/>
    <cellStyle name="Comma 17 4 3 3" xfId="36649"/>
    <cellStyle name="Comma 17 4 3 3 2" xfId="36650"/>
    <cellStyle name="Comma 17 4 3 3 2 2" xfId="36651"/>
    <cellStyle name="Comma 17 4 3 3 2 3" xfId="36652"/>
    <cellStyle name="Comma 17 4 3 3 3" xfId="36653"/>
    <cellStyle name="Comma 17 4 3 3 3 2" xfId="36654"/>
    <cellStyle name="Comma 17 4 3 3 3 3" xfId="36655"/>
    <cellStyle name="Comma 17 4 3 3 4" xfId="36656"/>
    <cellStyle name="Comma 17 4 3 3 4 2" xfId="36657"/>
    <cellStyle name="Comma 17 4 3 3 5" xfId="36658"/>
    <cellStyle name="Comma 17 4 3 3 6" xfId="36659"/>
    <cellStyle name="Comma 17 4 3 4" xfId="36660"/>
    <cellStyle name="Comma 17 4 3 4 2" xfId="36661"/>
    <cellStyle name="Comma 17 4 3 4 2 2" xfId="36662"/>
    <cellStyle name="Comma 17 4 3 4 2 3" xfId="36663"/>
    <cellStyle name="Comma 17 4 3 4 3" xfId="36664"/>
    <cellStyle name="Comma 17 4 3 4 3 2" xfId="36665"/>
    <cellStyle name="Comma 17 4 3 4 4" xfId="36666"/>
    <cellStyle name="Comma 17 4 3 4 5" xfId="36667"/>
    <cellStyle name="Comma 17 4 3 5" xfId="36668"/>
    <cellStyle name="Comma 17 4 3 5 2" xfId="36669"/>
    <cellStyle name="Comma 17 4 3 5 3" xfId="36670"/>
    <cellStyle name="Comma 17 4 3 6" xfId="36671"/>
    <cellStyle name="Comma 17 4 3 6 2" xfId="36672"/>
    <cellStyle name="Comma 17 4 3 6 3" xfId="36673"/>
    <cellStyle name="Comma 17 4 3 7" xfId="36674"/>
    <cellStyle name="Comma 17 4 3 7 2" xfId="36675"/>
    <cellStyle name="Comma 17 4 3 8" xfId="36676"/>
    <cellStyle name="Comma 17 4 3 9" xfId="36677"/>
    <cellStyle name="Comma 17 4 4" xfId="36678"/>
    <cellStyle name="Comma 17 4 4 2" xfId="36679"/>
    <cellStyle name="Comma 17 4 4 2 2" xfId="36680"/>
    <cellStyle name="Comma 17 4 4 2 2 2" xfId="36681"/>
    <cellStyle name="Comma 17 4 4 2 2 3" xfId="36682"/>
    <cellStyle name="Comma 17 4 4 2 3" xfId="36683"/>
    <cellStyle name="Comma 17 4 4 2 3 2" xfId="36684"/>
    <cellStyle name="Comma 17 4 4 2 3 3" xfId="36685"/>
    <cellStyle name="Comma 17 4 4 2 4" xfId="36686"/>
    <cellStyle name="Comma 17 4 4 2 4 2" xfId="36687"/>
    <cellStyle name="Comma 17 4 4 2 5" xfId="36688"/>
    <cellStyle name="Comma 17 4 4 2 6" xfId="36689"/>
    <cellStyle name="Comma 17 4 4 3" xfId="36690"/>
    <cellStyle name="Comma 17 4 4 3 2" xfId="36691"/>
    <cellStyle name="Comma 17 4 4 3 2 2" xfId="36692"/>
    <cellStyle name="Comma 17 4 4 3 2 3" xfId="36693"/>
    <cellStyle name="Comma 17 4 4 3 3" xfId="36694"/>
    <cellStyle name="Comma 17 4 4 3 3 2" xfId="36695"/>
    <cellStyle name="Comma 17 4 4 3 3 3" xfId="36696"/>
    <cellStyle name="Comma 17 4 4 3 4" xfId="36697"/>
    <cellStyle name="Comma 17 4 4 3 4 2" xfId="36698"/>
    <cellStyle name="Comma 17 4 4 3 5" xfId="36699"/>
    <cellStyle name="Comma 17 4 4 3 6" xfId="36700"/>
    <cellStyle name="Comma 17 4 4 4" xfId="36701"/>
    <cellStyle name="Comma 17 4 4 4 2" xfId="36702"/>
    <cellStyle name="Comma 17 4 4 4 2 2" xfId="36703"/>
    <cellStyle name="Comma 17 4 4 4 2 3" xfId="36704"/>
    <cellStyle name="Comma 17 4 4 4 3" xfId="36705"/>
    <cellStyle name="Comma 17 4 4 4 3 2" xfId="36706"/>
    <cellStyle name="Comma 17 4 4 4 4" xfId="36707"/>
    <cellStyle name="Comma 17 4 4 4 5" xfId="36708"/>
    <cellStyle name="Comma 17 4 4 5" xfId="36709"/>
    <cellStyle name="Comma 17 4 4 5 2" xfId="36710"/>
    <cellStyle name="Comma 17 4 4 5 3" xfId="36711"/>
    <cellStyle name="Comma 17 4 4 6" xfId="36712"/>
    <cellStyle name="Comma 17 4 4 6 2" xfId="36713"/>
    <cellStyle name="Comma 17 4 4 6 3" xfId="36714"/>
    <cellStyle name="Comma 17 4 4 7" xfId="36715"/>
    <cellStyle name="Comma 17 4 4 7 2" xfId="36716"/>
    <cellStyle name="Comma 17 4 4 8" xfId="36717"/>
    <cellStyle name="Comma 17 4 4 9" xfId="36718"/>
    <cellStyle name="Comma 17 4 5" xfId="36719"/>
    <cellStyle name="Comma 17 4 5 2" xfId="36720"/>
    <cellStyle name="Comma 17 4 5 2 2" xfId="36721"/>
    <cellStyle name="Comma 17 4 5 2 3" xfId="36722"/>
    <cellStyle name="Comma 17 4 5 3" xfId="36723"/>
    <cellStyle name="Comma 17 4 5 3 2" xfId="36724"/>
    <cellStyle name="Comma 17 4 5 3 3" xfId="36725"/>
    <cellStyle name="Comma 17 4 5 4" xfId="36726"/>
    <cellStyle name="Comma 17 4 5 4 2" xfId="36727"/>
    <cellStyle name="Comma 17 4 5 5" xfId="36728"/>
    <cellStyle name="Comma 17 4 5 6" xfId="36729"/>
    <cellStyle name="Comma 17 4 6" xfId="36730"/>
    <cellStyle name="Comma 17 4 6 2" xfId="36731"/>
    <cellStyle name="Comma 17 4 6 2 2" xfId="36732"/>
    <cellStyle name="Comma 17 4 6 2 3" xfId="36733"/>
    <cellStyle name="Comma 17 4 6 3" xfId="36734"/>
    <cellStyle name="Comma 17 4 6 3 2" xfId="36735"/>
    <cellStyle name="Comma 17 4 6 3 3" xfId="36736"/>
    <cellStyle name="Comma 17 4 6 4" xfId="36737"/>
    <cellStyle name="Comma 17 4 6 4 2" xfId="36738"/>
    <cellStyle name="Comma 17 4 6 5" xfId="36739"/>
    <cellStyle name="Comma 17 4 6 6" xfId="36740"/>
    <cellStyle name="Comma 17 4 7" xfId="36741"/>
    <cellStyle name="Comma 17 4 7 2" xfId="36742"/>
    <cellStyle name="Comma 17 4 7 2 2" xfId="36743"/>
    <cellStyle name="Comma 17 4 7 2 3" xfId="36744"/>
    <cellStyle name="Comma 17 4 7 3" xfId="36745"/>
    <cellStyle name="Comma 17 4 7 3 2" xfId="36746"/>
    <cellStyle name="Comma 17 4 7 4" xfId="36747"/>
    <cellStyle name="Comma 17 4 7 5" xfId="36748"/>
    <cellStyle name="Comma 17 4 8" xfId="36749"/>
    <cellStyle name="Comma 17 4 8 2" xfId="36750"/>
    <cellStyle name="Comma 17 4 8 3" xfId="36751"/>
    <cellStyle name="Comma 17 4 9" xfId="36752"/>
    <cellStyle name="Comma 17 4 9 2" xfId="36753"/>
    <cellStyle name="Comma 17 4 9 3" xfId="36754"/>
    <cellStyle name="Comma 17 5" xfId="36755"/>
    <cellStyle name="Comma 17 5 10" xfId="36756"/>
    <cellStyle name="Comma 17 5 2" xfId="36757"/>
    <cellStyle name="Comma 17 5 2 2" xfId="36758"/>
    <cellStyle name="Comma 17 5 2 2 2" xfId="36759"/>
    <cellStyle name="Comma 17 5 2 2 2 2" xfId="36760"/>
    <cellStyle name="Comma 17 5 2 2 2 3" xfId="36761"/>
    <cellStyle name="Comma 17 5 2 2 3" xfId="36762"/>
    <cellStyle name="Comma 17 5 2 2 3 2" xfId="36763"/>
    <cellStyle name="Comma 17 5 2 2 3 3" xfId="36764"/>
    <cellStyle name="Comma 17 5 2 2 4" xfId="36765"/>
    <cellStyle name="Comma 17 5 2 2 4 2" xfId="36766"/>
    <cellStyle name="Comma 17 5 2 2 5" xfId="36767"/>
    <cellStyle name="Comma 17 5 2 2 6" xfId="36768"/>
    <cellStyle name="Comma 17 5 2 3" xfId="36769"/>
    <cellStyle name="Comma 17 5 2 3 2" xfId="36770"/>
    <cellStyle name="Comma 17 5 2 3 2 2" xfId="36771"/>
    <cellStyle name="Comma 17 5 2 3 2 3" xfId="36772"/>
    <cellStyle name="Comma 17 5 2 3 3" xfId="36773"/>
    <cellStyle name="Comma 17 5 2 3 3 2" xfId="36774"/>
    <cellStyle name="Comma 17 5 2 3 3 3" xfId="36775"/>
    <cellStyle name="Comma 17 5 2 3 4" xfId="36776"/>
    <cellStyle name="Comma 17 5 2 3 4 2" xfId="36777"/>
    <cellStyle name="Comma 17 5 2 3 5" xfId="36778"/>
    <cellStyle name="Comma 17 5 2 3 6" xfId="36779"/>
    <cellStyle name="Comma 17 5 2 4" xfId="36780"/>
    <cellStyle name="Comma 17 5 2 4 2" xfId="36781"/>
    <cellStyle name="Comma 17 5 2 4 2 2" xfId="36782"/>
    <cellStyle name="Comma 17 5 2 4 2 3" xfId="36783"/>
    <cellStyle name="Comma 17 5 2 4 3" xfId="36784"/>
    <cellStyle name="Comma 17 5 2 4 3 2" xfId="36785"/>
    <cellStyle name="Comma 17 5 2 4 4" xfId="36786"/>
    <cellStyle name="Comma 17 5 2 4 5" xfId="36787"/>
    <cellStyle name="Comma 17 5 2 5" xfId="36788"/>
    <cellStyle name="Comma 17 5 2 5 2" xfId="36789"/>
    <cellStyle name="Comma 17 5 2 5 3" xfId="36790"/>
    <cellStyle name="Comma 17 5 2 6" xfId="36791"/>
    <cellStyle name="Comma 17 5 2 6 2" xfId="36792"/>
    <cellStyle name="Comma 17 5 2 6 3" xfId="36793"/>
    <cellStyle name="Comma 17 5 2 7" xfId="36794"/>
    <cellStyle name="Comma 17 5 2 7 2" xfId="36795"/>
    <cellStyle name="Comma 17 5 2 8" xfId="36796"/>
    <cellStyle name="Comma 17 5 2 9" xfId="36797"/>
    <cellStyle name="Comma 17 5 3" xfId="36798"/>
    <cellStyle name="Comma 17 5 3 2" xfId="36799"/>
    <cellStyle name="Comma 17 5 3 2 2" xfId="36800"/>
    <cellStyle name="Comma 17 5 3 2 3" xfId="36801"/>
    <cellStyle name="Comma 17 5 3 3" xfId="36802"/>
    <cellStyle name="Comma 17 5 3 3 2" xfId="36803"/>
    <cellStyle name="Comma 17 5 3 3 3" xfId="36804"/>
    <cellStyle name="Comma 17 5 3 4" xfId="36805"/>
    <cellStyle name="Comma 17 5 3 4 2" xfId="36806"/>
    <cellStyle name="Comma 17 5 3 5" xfId="36807"/>
    <cellStyle name="Comma 17 5 3 6" xfId="36808"/>
    <cellStyle name="Comma 17 5 4" xfId="36809"/>
    <cellStyle name="Comma 17 5 4 2" xfId="36810"/>
    <cellStyle name="Comma 17 5 4 2 2" xfId="36811"/>
    <cellStyle name="Comma 17 5 4 2 3" xfId="36812"/>
    <cellStyle name="Comma 17 5 4 3" xfId="36813"/>
    <cellStyle name="Comma 17 5 4 3 2" xfId="36814"/>
    <cellStyle name="Comma 17 5 4 3 3" xfId="36815"/>
    <cellStyle name="Comma 17 5 4 4" xfId="36816"/>
    <cellStyle name="Comma 17 5 4 4 2" xfId="36817"/>
    <cellStyle name="Comma 17 5 4 5" xfId="36818"/>
    <cellStyle name="Comma 17 5 4 6" xfId="36819"/>
    <cellStyle name="Comma 17 5 5" xfId="36820"/>
    <cellStyle name="Comma 17 5 5 2" xfId="36821"/>
    <cellStyle name="Comma 17 5 5 2 2" xfId="36822"/>
    <cellStyle name="Comma 17 5 5 2 3" xfId="36823"/>
    <cellStyle name="Comma 17 5 5 3" xfId="36824"/>
    <cellStyle name="Comma 17 5 5 3 2" xfId="36825"/>
    <cellStyle name="Comma 17 5 5 4" xfId="36826"/>
    <cellStyle name="Comma 17 5 5 5" xfId="36827"/>
    <cellStyle name="Comma 17 5 6" xfId="36828"/>
    <cellStyle name="Comma 17 5 6 2" xfId="36829"/>
    <cellStyle name="Comma 17 5 6 3" xfId="36830"/>
    <cellStyle name="Comma 17 5 7" xfId="36831"/>
    <cellStyle name="Comma 17 5 7 2" xfId="36832"/>
    <cellStyle name="Comma 17 5 7 3" xfId="36833"/>
    <cellStyle name="Comma 17 5 8" xfId="36834"/>
    <cellStyle name="Comma 17 5 8 2" xfId="36835"/>
    <cellStyle name="Comma 17 5 9" xfId="36836"/>
    <cellStyle name="Comma 17 6" xfId="36837"/>
    <cellStyle name="Comma 17 6 2" xfId="36838"/>
    <cellStyle name="Comma 17 6 2 2" xfId="36839"/>
    <cellStyle name="Comma 17 6 2 2 2" xfId="36840"/>
    <cellStyle name="Comma 17 6 2 2 3" xfId="36841"/>
    <cellStyle name="Comma 17 6 2 3" xfId="36842"/>
    <cellStyle name="Comma 17 6 2 3 2" xfId="36843"/>
    <cellStyle name="Comma 17 6 2 3 3" xfId="36844"/>
    <cellStyle name="Comma 17 6 2 4" xfId="36845"/>
    <cellStyle name="Comma 17 6 2 4 2" xfId="36846"/>
    <cellStyle name="Comma 17 6 2 5" xfId="36847"/>
    <cellStyle name="Comma 17 6 2 6" xfId="36848"/>
    <cellStyle name="Comma 17 6 3" xfId="36849"/>
    <cellStyle name="Comma 17 6 3 2" xfId="36850"/>
    <cellStyle name="Comma 17 6 3 2 2" xfId="36851"/>
    <cellStyle name="Comma 17 6 3 2 3" xfId="36852"/>
    <cellStyle name="Comma 17 6 3 3" xfId="36853"/>
    <cellStyle name="Comma 17 6 3 3 2" xfId="36854"/>
    <cellStyle name="Comma 17 6 3 3 3" xfId="36855"/>
    <cellStyle name="Comma 17 6 3 4" xfId="36856"/>
    <cellStyle name="Comma 17 6 3 4 2" xfId="36857"/>
    <cellStyle name="Comma 17 6 3 5" xfId="36858"/>
    <cellStyle name="Comma 17 6 3 6" xfId="36859"/>
    <cellStyle name="Comma 17 6 4" xfId="36860"/>
    <cellStyle name="Comma 17 6 4 2" xfId="36861"/>
    <cellStyle name="Comma 17 6 4 2 2" xfId="36862"/>
    <cellStyle name="Comma 17 6 4 2 3" xfId="36863"/>
    <cellStyle name="Comma 17 6 4 3" xfId="36864"/>
    <cellStyle name="Comma 17 6 4 3 2" xfId="36865"/>
    <cellStyle name="Comma 17 6 4 4" xfId="36866"/>
    <cellStyle name="Comma 17 6 4 5" xfId="36867"/>
    <cellStyle name="Comma 17 6 5" xfId="36868"/>
    <cellStyle name="Comma 17 6 5 2" xfId="36869"/>
    <cellStyle name="Comma 17 6 5 3" xfId="36870"/>
    <cellStyle name="Comma 17 6 6" xfId="36871"/>
    <cellStyle name="Comma 17 6 6 2" xfId="36872"/>
    <cellStyle name="Comma 17 6 6 3" xfId="36873"/>
    <cellStyle name="Comma 17 6 7" xfId="36874"/>
    <cellStyle name="Comma 17 6 7 2" xfId="36875"/>
    <cellStyle name="Comma 17 6 8" xfId="36876"/>
    <cellStyle name="Comma 17 6 9" xfId="36877"/>
    <cellStyle name="Comma 17 7" xfId="36878"/>
    <cellStyle name="Comma 17 7 2" xfId="36879"/>
    <cellStyle name="Comma 17 7 2 2" xfId="36880"/>
    <cellStyle name="Comma 17 7 2 2 2" xfId="36881"/>
    <cellStyle name="Comma 17 7 2 2 3" xfId="36882"/>
    <cellStyle name="Comma 17 7 2 3" xfId="36883"/>
    <cellStyle name="Comma 17 7 2 3 2" xfId="36884"/>
    <cellStyle name="Comma 17 7 2 3 3" xfId="36885"/>
    <cellStyle name="Comma 17 7 2 4" xfId="36886"/>
    <cellStyle name="Comma 17 7 2 4 2" xfId="36887"/>
    <cellStyle name="Comma 17 7 2 5" xfId="36888"/>
    <cellStyle name="Comma 17 7 2 6" xfId="36889"/>
    <cellStyle name="Comma 17 7 3" xfId="36890"/>
    <cellStyle name="Comma 17 7 3 2" xfId="36891"/>
    <cellStyle name="Comma 17 7 3 2 2" xfId="36892"/>
    <cellStyle name="Comma 17 7 3 2 3" xfId="36893"/>
    <cellStyle name="Comma 17 7 3 3" xfId="36894"/>
    <cellStyle name="Comma 17 7 3 3 2" xfId="36895"/>
    <cellStyle name="Comma 17 7 3 3 3" xfId="36896"/>
    <cellStyle name="Comma 17 7 3 4" xfId="36897"/>
    <cellStyle name="Comma 17 7 3 4 2" xfId="36898"/>
    <cellStyle name="Comma 17 7 3 5" xfId="36899"/>
    <cellStyle name="Comma 17 7 3 6" xfId="36900"/>
    <cellStyle name="Comma 17 7 4" xfId="36901"/>
    <cellStyle name="Comma 17 7 4 2" xfId="36902"/>
    <cellStyle name="Comma 17 7 4 2 2" xfId="36903"/>
    <cellStyle name="Comma 17 7 4 2 3" xfId="36904"/>
    <cellStyle name="Comma 17 7 4 3" xfId="36905"/>
    <cellStyle name="Comma 17 7 4 3 2" xfId="36906"/>
    <cellStyle name="Comma 17 7 4 4" xfId="36907"/>
    <cellStyle name="Comma 17 7 4 5" xfId="36908"/>
    <cellStyle name="Comma 17 7 5" xfId="36909"/>
    <cellStyle name="Comma 17 7 5 2" xfId="36910"/>
    <cellStyle name="Comma 17 7 5 3" xfId="36911"/>
    <cellStyle name="Comma 17 7 6" xfId="36912"/>
    <cellStyle name="Comma 17 7 6 2" xfId="36913"/>
    <cellStyle name="Comma 17 7 6 3" xfId="36914"/>
    <cellStyle name="Comma 17 7 7" xfId="36915"/>
    <cellStyle name="Comma 17 7 7 2" xfId="36916"/>
    <cellStyle name="Comma 17 7 8" xfId="36917"/>
    <cellStyle name="Comma 17 7 9" xfId="36918"/>
    <cellStyle name="Comma 17 8" xfId="36919"/>
    <cellStyle name="Comma 17 8 2" xfId="36920"/>
    <cellStyle name="Comma 17 8 2 2" xfId="36921"/>
    <cellStyle name="Comma 17 8 2 3" xfId="36922"/>
    <cellStyle name="Comma 17 8 3" xfId="36923"/>
    <cellStyle name="Comma 17 8 3 2" xfId="36924"/>
    <cellStyle name="Comma 17 8 3 3" xfId="36925"/>
    <cellStyle name="Comma 17 8 4" xfId="36926"/>
    <cellStyle name="Comma 17 8 4 2" xfId="36927"/>
    <cellStyle name="Comma 17 8 5" xfId="36928"/>
    <cellStyle name="Comma 17 8 6" xfId="36929"/>
    <cellStyle name="Comma 17 9" xfId="36930"/>
    <cellStyle name="Comma 17 9 2" xfId="36931"/>
    <cellStyle name="Comma 17 9 2 2" xfId="36932"/>
    <cellStyle name="Comma 17 9 2 3" xfId="36933"/>
    <cellStyle name="Comma 17 9 3" xfId="36934"/>
    <cellStyle name="Comma 17 9 3 2" xfId="36935"/>
    <cellStyle name="Comma 17 9 3 3" xfId="36936"/>
    <cellStyle name="Comma 17 9 4" xfId="36937"/>
    <cellStyle name="Comma 17 9 4 2" xfId="36938"/>
    <cellStyle name="Comma 17 9 5" xfId="36939"/>
    <cellStyle name="Comma 17 9 6" xfId="36940"/>
    <cellStyle name="Comma 18" xfId="36941"/>
    <cellStyle name="Comma 18 10" xfId="36942"/>
    <cellStyle name="Comma 18 10 2" xfId="36943"/>
    <cellStyle name="Comma 18 10 2 2" xfId="36944"/>
    <cellStyle name="Comma 18 10 2 3" xfId="36945"/>
    <cellStyle name="Comma 18 10 3" xfId="36946"/>
    <cellStyle name="Comma 18 10 3 2" xfId="36947"/>
    <cellStyle name="Comma 18 10 4" xfId="36948"/>
    <cellStyle name="Comma 18 10 5" xfId="36949"/>
    <cellStyle name="Comma 18 11" xfId="36950"/>
    <cellStyle name="Comma 18 11 2" xfId="36951"/>
    <cellStyle name="Comma 18 11 3" xfId="36952"/>
    <cellStyle name="Comma 18 12" xfId="36953"/>
    <cellStyle name="Comma 18 12 2" xfId="36954"/>
    <cellStyle name="Comma 18 12 3" xfId="36955"/>
    <cellStyle name="Comma 18 13" xfId="36956"/>
    <cellStyle name="Comma 18 13 2" xfId="36957"/>
    <cellStyle name="Comma 18 14" xfId="36958"/>
    <cellStyle name="Comma 18 15" xfId="36959"/>
    <cellStyle name="Comma 18 16" xfId="36960"/>
    <cellStyle name="Comma 18 2" xfId="36961"/>
    <cellStyle name="Comma 18 2 10" xfId="36962"/>
    <cellStyle name="Comma 18 2 10 2" xfId="36963"/>
    <cellStyle name="Comma 18 2 10 3" xfId="36964"/>
    <cellStyle name="Comma 18 2 11" xfId="36965"/>
    <cellStyle name="Comma 18 2 11 2" xfId="36966"/>
    <cellStyle name="Comma 18 2 11 3" xfId="36967"/>
    <cellStyle name="Comma 18 2 12" xfId="36968"/>
    <cellStyle name="Comma 18 2 12 2" xfId="36969"/>
    <cellStyle name="Comma 18 2 13" xfId="36970"/>
    <cellStyle name="Comma 18 2 14" xfId="36971"/>
    <cellStyle name="Comma 18 2 2" xfId="36972"/>
    <cellStyle name="Comma 18 2 2 10" xfId="36973"/>
    <cellStyle name="Comma 18 2 2 10 2" xfId="36974"/>
    <cellStyle name="Comma 18 2 2 10 3" xfId="36975"/>
    <cellStyle name="Comma 18 2 2 11" xfId="36976"/>
    <cellStyle name="Comma 18 2 2 11 2" xfId="36977"/>
    <cellStyle name="Comma 18 2 2 12" xfId="36978"/>
    <cellStyle name="Comma 18 2 2 13" xfId="36979"/>
    <cellStyle name="Comma 18 2 2 2" xfId="36980"/>
    <cellStyle name="Comma 18 2 2 2 10" xfId="36981"/>
    <cellStyle name="Comma 18 2 2 2 10 2" xfId="36982"/>
    <cellStyle name="Comma 18 2 2 2 11" xfId="36983"/>
    <cellStyle name="Comma 18 2 2 2 12" xfId="36984"/>
    <cellStyle name="Comma 18 2 2 2 2" xfId="36985"/>
    <cellStyle name="Comma 18 2 2 2 2 10" xfId="36986"/>
    <cellStyle name="Comma 18 2 2 2 2 2" xfId="36987"/>
    <cellStyle name="Comma 18 2 2 2 2 2 2" xfId="36988"/>
    <cellStyle name="Comma 18 2 2 2 2 2 2 2" xfId="36989"/>
    <cellStyle name="Comma 18 2 2 2 2 2 2 2 2" xfId="36990"/>
    <cellStyle name="Comma 18 2 2 2 2 2 2 2 3" xfId="36991"/>
    <cellStyle name="Comma 18 2 2 2 2 2 2 3" xfId="36992"/>
    <cellStyle name="Comma 18 2 2 2 2 2 2 3 2" xfId="36993"/>
    <cellStyle name="Comma 18 2 2 2 2 2 2 3 3" xfId="36994"/>
    <cellStyle name="Comma 18 2 2 2 2 2 2 4" xfId="36995"/>
    <cellStyle name="Comma 18 2 2 2 2 2 2 4 2" xfId="36996"/>
    <cellStyle name="Comma 18 2 2 2 2 2 2 5" xfId="36997"/>
    <cellStyle name="Comma 18 2 2 2 2 2 2 6" xfId="36998"/>
    <cellStyle name="Comma 18 2 2 2 2 2 3" xfId="36999"/>
    <cellStyle name="Comma 18 2 2 2 2 2 3 2" xfId="37000"/>
    <cellStyle name="Comma 18 2 2 2 2 2 3 2 2" xfId="37001"/>
    <cellStyle name="Comma 18 2 2 2 2 2 3 2 3" xfId="37002"/>
    <cellStyle name="Comma 18 2 2 2 2 2 3 3" xfId="37003"/>
    <cellStyle name="Comma 18 2 2 2 2 2 3 3 2" xfId="37004"/>
    <cellStyle name="Comma 18 2 2 2 2 2 3 3 3" xfId="37005"/>
    <cellStyle name="Comma 18 2 2 2 2 2 3 4" xfId="37006"/>
    <cellStyle name="Comma 18 2 2 2 2 2 3 4 2" xfId="37007"/>
    <cellStyle name="Comma 18 2 2 2 2 2 3 5" xfId="37008"/>
    <cellStyle name="Comma 18 2 2 2 2 2 3 6" xfId="37009"/>
    <cellStyle name="Comma 18 2 2 2 2 2 4" xfId="37010"/>
    <cellStyle name="Comma 18 2 2 2 2 2 4 2" xfId="37011"/>
    <cellStyle name="Comma 18 2 2 2 2 2 4 2 2" xfId="37012"/>
    <cellStyle name="Comma 18 2 2 2 2 2 4 2 3" xfId="37013"/>
    <cellStyle name="Comma 18 2 2 2 2 2 4 3" xfId="37014"/>
    <cellStyle name="Comma 18 2 2 2 2 2 4 3 2" xfId="37015"/>
    <cellStyle name="Comma 18 2 2 2 2 2 4 4" xfId="37016"/>
    <cellStyle name="Comma 18 2 2 2 2 2 4 5" xfId="37017"/>
    <cellStyle name="Comma 18 2 2 2 2 2 5" xfId="37018"/>
    <cellStyle name="Comma 18 2 2 2 2 2 5 2" xfId="37019"/>
    <cellStyle name="Comma 18 2 2 2 2 2 5 3" xfId="37020"/>
    <cellStyle name="Comma 18 2 2 2 2 2 6" xfId="37021"/>
    <cellStyle name="Comma 18 2 2 2 2 2 6 2" xfId="37022"/>
    <cellStyle name="Comma 18 2 2 2 2 2 6 3" xfId="37023"/>
    <cellStyle name="Comma 18 2 2 2 2 2 7" xfId="37024"/>
    <cellStyle name="Comma 18 2 2 2 2 2 7 2" xfId="37025"/>
    <cellStyle name="Comma 18 2 2 2 2 2 8" xfId="37026"/>
    <cellStyle name="Comma 18 2 2 2 2 2 9" xfId="37027"/>
    <cellStyle name="Comma 18 2 2 2 2 3" xfId="37028"/>
    <cellStyle name="Comma 18 2 2 2 2 3 2" xfId="37029"/>
    <cellStyle name="Comma 18 2 2 2 2 3 2 2" xfId="37030"/>
    <cellStyle name="Comma 18 2 2 2 2 3 2 3" xfId="37031"/>
    <cellStyle name="Comma 18 2 2 2 2 3 3" xfId="37032"/>
    <cellStyle name="Comma 18 2 2 2 2 3 3 2" xfId="37033"/>
    <cellStyle name="Comma 18 2 2 2 2 3 3 3" xfId="37034"/>
    <cellStyle name="Comma 18 2 2 2 2 3 4" xfId="37035"/>
    <cellStyle name="Comma 18 2 2 2 2 3 4 2" xfId="37036"/>
    <cellStyle name="Comma 18 2 2 2 2 3 5" xfId="37037"/>
    <cellStyle name="Comma 18 2 2 2 2 3 6" xfId="37038"/>
    <cellStyle name="Comma 18 2 2 2 2 4" xfId="37039"/>
    <cellStyle name="Comma 18 2 2 2 2 4 2" xfId="37040"/>
    <cellStyle name="Comma 18 2 2 2 2 4 2 2" xfId="37041"/>
    <cellStyle name="Comma 18 2 2 2 2 4 2 3" xfId="37042"/>
    <cellStyle name="Comma 18 2 2 2 2 4 3" xfId="37043"/>
    <cellStyle name="Comma 18 2 2 2 2 4 3 2" xfId="37044"/>
    <cellStyle name="Comma 18 2 2 2 2 4 3 3" xfId="37045"/>
    <cellStyle name="Comma 18 2 2 2 2 4 4" xfId="37046"/>
    <cellStyle name="Comma 18 2 2 2 2 4 4 2" xfId="37047"/>
    <cellStyle name="Comma 18 2 2 2 2 4 5" xfId="37048"/>
    <cellStyle name="Comma 18 2 2 2 2 4 6" xfId="37049"/>
    <cellStyle name="Comma 18 2 2 2 2 5" xfId="37050"/>
    <cellStyle name="Comma 18 2 2 2 2 5 2" xfId="37051"/>
    <cellStyle name="Comma 18 2 2 2 2 5 2 2" xfId="37052"/>
    <cellStyle name="Comma 18 2 2 2 2 5 2 3" xfId="37053"/>
    <cellStyle name="Comma 18 2 2 2 2 5 3" xfId="37054"/>
    <cellStyle name="Comma 18 2 2 2 2 5 3 2" xfId="37055"/>
    <cellStyle name="Comma 18 2 2 2 2 5 4" xfId="37056"/>
    <cellStyle name="Comma 18 2 2 2 2 5 5" xfId="37057"/>
    <cellStyle name="Comma 18 2 2 2 2 6" xfId="37058"/>
    <cellStyle name="Comma 18 2 2 2 2 6 2" xfId="37059"/>
    <cellStyle name="Comma 18 2 2 2 2 6 3" xfId="37060"/>
    <cellStyle name="Comma 18 2 2 2 2 7" xfId="37061"/>
    <cellStyle name="Comma 18 2 2 2 2 7 2" xfId="37062"/>
    <cellStyle name="Comma 18 2 2 2 2 7 3" xfId="37063"/>
    <cellStyle name="Comma 18 2 2 2 2 8" xfId="37064"/>
    <cellStyle name="Comma 18 2 2 2 2 8 2" xfId="37065"/>
    <cellStyle name="Comma 18 2 2 2 2 9" xfId="37066"/>
    <cellStyle name="Comma 18 2 2 2 3" xfId="37067"/>
    <cellStyle name="Comma 18 2 2 2 3 2" xfId="37068"/>
    <cellStyle name="Comma 18 2 2 2 3 2 2" xfId="37069"/>
    <cellStyle name="Comma 18 2 2 2 3 2 2 2" xfId="37070"/>
    <cellStyle name="Comma 18 2 2 2 3 2 2 3" xfId="37071"/>
    <cellStyle name="Comma 18 2 2 2 3 2 3" xfId="37072"/>
    <cellStyle name="Comma 18 2 2 2 3 2 3 2" xfId="37073"/>
    <cellStyle name="Comma 18 2 2 2 3 2 3 3" xfId="37074"/>
    <cellStyle name="Comma 18 2 2 2 3 2 4" xfId="37075"/>
    <cellStyle name="Comma 18 2 2 2 3 2 4 2" xfId="37076"/>
    <cellStyle name="Comma 18 2 2 2 3 2 5" xfId="37077"/>
    <cellStyle name="Comma 18 2 2 2 3 2 6" xfId="37078"/>
    <cellStyle name="Comma 18 2 2 2 3 3" xfId="37079"/>
    <cellStyle name="Comma 18 2 2 2 3 3 2" xfId="37080"/>
    <cellStyle name="Comma 18 2 2 2 3 3 2 2" xfId="37081"/>
    <cellStyle name="Comma 18 2 2 2 3 3 2 3" xfId="37082"/>
    <cellStyle name="Comma 18 2 2 2 3 3 3" xfId="37083"/>
    <cellStyle name="Comma 18 2 2 2 3 3 3 2" xfId="37084"/>
    <cellStyle name="Comma 18 2 2 2 3 3 3 3" xfId="37085"/>
    <cellStyle name="Comma 18 2 2 2 3 3 4" xfId="37086"/>
    <cellStyle name="Comma 18 2 2 2 3 3 4 2" xfId="37087"/>
    <cellStyle name="Comma 18 2 2 2 3 3 5" xfId="37088"/>
    <cellStyle name="Comma 18 2 2 2 3 3 6" xfId="37089"/>
    <cellStyle name="Comma 18 2 2 2 3 4" xfId="37090"/>
    <cellStyle name="Comma 18 2 2 2 3 4 2" xfId="37091"/>
    <cellStyle name="Comma 18 2 2 2 3 4 2 2" xfId="37092"/>
    <cellStyle name="Comma 18 2 2 2 3 4 2 3" xfId="37093"/>
    <cellStyle name="Comma 18 2 2 2 3 4 3" xfId="37094"/>
    <cellStyle name="Comma 18 2 2 2 3 4 3 2" xfId="37095"/>
    <cellStyle name="Comma 18 2 2 2 3 4 4" xfId="37096"/>
    <cellStyle name="Comma 18 2 2 2 3 4 5" xfId="37097"/>
    <cellStyle name="Comma 18 2 2 2 3 5" xfId="37098"/>
    <cellStyle name="Comma 18 2 2 2 3 5 2" xfId="37099"/>
    <cellStyle name="Comma 18 2 2 2 3 5 3" xfId="37100"/>
    <cellStyle name="Comma 18 2 2 2 3 6" xfId="37101"/>
    <cellStyle name="Comma 18 2 2 2 3 6 2" xfId="37102"/>
    <cellStyle name="Comma 18 2 2 2 3 6 3" xfId="37103"/>
    <cellStyle name="Comma 18 2 2 2 3 7" xfId="37104"/>
    <cellStyle name="Comma 18 2 2 2 3 7 2" xfId="37105"/>
    <cellStyle name="Comma 18 2 2 2 3 8" xfId="37106"/>
    <cellStyle name="Comma 18 2 2 2 3 9" xfId="37107"/>
    <cellStyle name="Comma 18 2 2 2 4" xfId="37108"/>
    <cellStyle name="Comma 18 2 2 2 4 2" xfId="37109"/>
    <cellStyle name="Comma 18 2 2 2 4 2 2" xfId="37110"/>
    <cellStyle name="Comma 18 2 2 2 4 2 2 2" xfId="37111"/>
    <cellStyle name="Comma 18 2 2 2 4 2 2 3" xfId="37112"/>
    <cellStyle name="Comma 18 2 2 2 4 2 3" xfId="37113"/>
    <cellStyle name="Comma 18 2 2 2 4 2 3 2" xfId="37114"/>
    <cellStyle name="Comma 18 2 2 2 4 2 3 3" xfId="37115"/>
    <cellStyle name="Comma 18 2 2 2 4 2 4" xfId="37116"/>
    <cellStyle name="Comma 18 2 2 2 4 2 4 2" xfId="37117"/>
    <cellStyle name="Comma 18 2 2 2 4 2 5" xfId="37118"/>
    <cellStyle name="Comma 18 2 2 2 4 2 6" xfId="37119"/>
    <cellStyle name="Comma 18 2 2 2 4 3" xfId="37120"/>
    <cellStyle name="Comma 18 2 2 2 4 3 2" xfId="37121"/>
    <cellStyle name="Comma 18 2 2 2 4 3 2 2" xfId="37122"/>
    <cellStyle name="Comma 18 2 2 2 4 3 2 3" xfId="37123"/>
    <cellStyle name="Comma 18 2 2 2 4 3 3" xfId="37124"/>
    <cellStyle name="Comma 18 2 2 2 4 3 3 2" xfId="37125"/>
    <cellStyle name="Comma 18 2 2 2 4 3 3 3" xfId="37126"/>
    <cellStyle name="Comma 18 2 2 2 4 3 4" xfId="37127"/>
    <cellStyle name="Comma 18 2 2 2 4 3 4 2" xfId="37128"/>
    <cellStyle name="Comma 18 2 2 2 4 3 5" xfId="37129"/>
    <cellStyle name="Comma 18 2 2 2 4 3 6" xfId="37130"/>
    <cellStyle name="Comma 18 2 2 2 4 4" xfId="37131"/>
    <cellStyle name="Comma 18 2 2 2 4 4 2" xfId="37132"/>
    <cellStyle name="Comma 18 2 2 2 4 4 2 2" xfId="37133"/>
    <cellStyle name="Comma 18 2 2 2 4 4 2 3" xfId="37134"/>
    <cellStyle name="Comma 18 2 2 2 4 4 3" xfId="37135"/>
    <cellStyle name="Comma 18 2 2 2 4 4 3 2" xfId="37136"/>
    <cellStyle name="Comma 18 2 2 2 4 4 4" xfId="37137"/>
    <cellStyle name="Comma 18 2 2 2 4 4 5" xfId="37138"/>
    <cellStyle name="Comma 18 2 2 2 4 5" xfId="37139"/>
    <cellStyle name="Comma 18 2 2 2 4 5 2" xfId="37140"/>
    <cellStyle name="Comma 18 2 2 2 4 5 3" xfId="37141"/>
    <cellStyle name="Comma 18 2 2 2 4 6" xfId="37142"/>
    <cellStyle name="Comma 18 2 2 2 4 6 2" xfId="37143"/>
    <cellStyle name="Comma 18 2 2 2 4 6 3" xfId="37144"/>
    <cellStyle name="Comma 18 2 2 2 4 7" xfId="37145"/>
    <cellStyle name="Comma 18 2 2 2 4 7 2" xfId="37146"/>
    <cellStyle name="Comma 18 2 2 2 4 8" xfId="37147"/>
    <cellStyle name="Comma 18 2 2 2 4 9" xfId="37148"/>
    <cellStyle name="Comma 18 2 2 2 5" xfId="37149"/>
    <cellStyle name="Comma 18 2 2 2 5 2" xfId="37150"/>
    <cellStyle name="Comma 18 2 2 2 5 2 2" xfId="37151"/>
    <cellStyle name="Comma 18 2 2 2 5 2 3" xfId="37152"/>
    <cellStyle name="Comma 18 2 2 2 5 3" xfId="37153"/>
    <cellStyle name="Comma 18 2 2 2 5 3 2" xfId="37154"/>
    <cellStyle name="Comma 18 2 2 2 5 3 3" xfId="37155"/>
    <cellStyle name="Comma 18 2 2 2 5 4" xfId="37156"/>
    <cellStyle name="Comma 18 2 2 2 5 4 2" xfId="37157"/>
    <cellStyle name="Comma 18 2 2 2 5 5" xfId="37158"/>
    <cellStyle name="Comma 18 2 2 2 5 6" xfId="37159"/>
    <cellStyle name="Comma 18 2 2 2 6" xfId="37160"/>
    <cellStyle name="Comma 18 2 2 2 6 2" xfId="37161"/>
    <cellStyle name="Comma 18 2 2 2 6 2 2" xfId="37162"/>
    <cellStyle name="Comma 18 2 2 2 6 2 3" xfId="37163"/>
    <cellStyle name="Comma 18 2 2 2 6 3" xfId="37164"/>
    <cellStyle name="Comma 18 2 2 2 6 3 2" xfId="37165"/>
    <cellStyle name="Comma 18 2 2 2 6 3 3" xfId="37166"/>
    <cellStyle name="Comma 18 2 2 2 6 4" xfId="37167"/>
    <cellStyle name="Comma 18 2 2 2 6 4 2" xfId="37168"/>
    <cellStyle name="Comma 18 2 2 2 6 5" xfId="37169"/>
    <cellStyle name="Comma 18 2 2 2 6 6" xfId="37170"/>
    <cellStyle name="Comma 18 2 2 2 7" xfId="37171"/>
    <cellStyle name="Comma 18 2 2 2 7 2" xfId="37172"/>
    <cellStyle name="Comma 18 2 2 2 7 2 2" xfId="37173"/>
    <cellStyle name="Comma 18 2 2 2 7 2 3" xfId="37174"/>
    <cellStyle name="Comma 18 2 2 2 7 3" xfId="37175"/>
    <cellStyle name="Comma 18 2 2 2 7 3 2" xfId="37176"/>
    <cellStyle name="Comma 18 2 2 2 7 4" xfId="37177"/>
    <cellStyle name="Comma 18 2 2 2 7 5" xfId="37178"/>
    <cellStyle name="Comma 18 2 2 2 8" xfId="37179"/>
    <cellStyle name="Comma 18 2 2 2 8 2" xfId="37180"/>
    <cellStyle name="Comma 18 2 2 2 8 3" xfId="37181"/>
    <cellStyle name="Comma 18 2 2 2 9" xfId="37182"/>
    <cellStyle name="Comma 18 2 2 2 9 2" xfId="37183"/>
    <cellStyle name="Comma 18 2 2 2 9 3" xfId="37184"/>
    <cellStyle name="Comma 18 2 2 3" xfId="37185"/>
    <cellStyle name="Comma 18 2 2 3 10" xfId="37186"/>
    <cellStyle name="Comma 18 2 2 3 2" xfId="37187"/>
    <cellStyle name="Comma 18 2 2 3 2 2" xfId="37188"/>
    <cellStyle name="Comma 18 2 2 3 2 2 2" xfId="37189"/>
    <cellStyle name="Comma 18 2 2 3 2 2 2 2" xfId="37190"/>
    <cellStyle name="Comma 18 2 2 3 2 2 2 3" xfId="37191"/>
    <cellStyle name="Comma 18 2 2 3 2 2 3" xfId="37192"/>
    <cellStyle name="Comma 18 2 2 3 2 2 3 2" xfId="37193"/>
    <cellStyle name="Comma 18 2 2 3 2 2 3 3" xfId="37194"/>
    <cellStyle name="Comma 18 2 2 3 2 2 4" xfId="37195"/>
    <cellStyle name="Comma 18 2 2 3 2 2 4 2" xfId="37196"/>
    <cellStyle name="Comma 18 2 2 3 2 2 5" xfId="37197"/>
    <cellStyle name="Comma 18 2 2 3 2 2 6" xfId="37198"/>
    <cellStyle name="Comma 18 2 2 3 2 3" xfId="37199"/>
    <cellStyle name="Comma 18 2 2 3 2 3 2" xfId="37200"/>
    <cellStyle name="Comma 18 2 2 3 2 3 2 2" xfId="37201"/>
    <cellStyle name="Comma 18 2 2 3 2 3 2 3" xfId="37202"/>
    <cellStyle name="Comma 18 2 2 3 2 3 3" xfId="37203"/>
    <cellStyle name="Comma 18 2 2 3 2 3 3 2" xfId="37204"/>
    <cellStyle name="Comma 18 2 2 3 2 3 3 3" xfId="37205"/>
    <cellStyle name="Comma 18 2 2 3 2 3 4" xfId="37206"/>
    <cellStyle name="Comma 18 2 2 3 2 3 4 2" xfId="37207"/>
    <cellStyle name="Comma 18 2 2 3 2 3 5" xfId="37208"/>
    <cellStyle name="Comma 18 2 2 3 2 3 6" xfId="37209"/>
    <cellStyle name="Comma 18 2 2 3 2 4" xfId="37210"/>
    <cellStyle name="Comma 18 2 2 3 2 4 2" xfId="37211"/>
    <cellStyle name="Comma 18 2 2 3 2 4 2 2" xfId="37212"/>
    <cellStyle name="Comma 18 2 2 3 2 4 2 3" xfId="37213"/>
    <cellStyle name="Comma 18 2 2 3 2 4 3" xfId="37214"/>
    <cellStyle name="Comma 18 2 2 3 2 4 3 2" xfId="37215"/>
    <cellStyle name="Comma 18 2 2 3 2 4 4" xfId="37216"/>
    <cellStyle name="Comma 18 2 2 3 2 4 5" xfId="37217"/>
    <cellStyle name="Comma 18 2 2 3 2 5" xfId="37218"/>
    <cellStyle name="Comma 18 2 2 3 2 5 2" xfId="37219"/>
    <cellStyle name="Comma 18 2 2 3 2 5 3" xfId="37220"/>
    <cellStyle name="Comma 18 2 2 3 2 6" xfId="37221"/>
    <cellStyle name="Comma 18 2 2 3 2 6 2" xfId="37222"/>
    <cellStyle name="Comma 18 2 2 3 2 6 3" xfId="37223"/>
    <cellStyle name="Comma 18 2 2 3 2 7" xfId="37224"/>
    <cellStyle name="Comma 18 2 2 3 2 7 2" xfId="37225"/>
    <cellStyle name="Comma 18 2 2 3 2 8" xfId="37226"/>
    <cellStyle name="Comma 18 2 2 3 2 9" xfId="37227"/>
    <cellStyle name="Comma 18 2 2 3 3" xfId="37228"/>
    <cellStyle name="Comma 18 2 2 3 3 2" xfId="37229"/>
    <cellStyle name="Comma 18 2 2 3 3 2 2" xfId="37230"/>
    <cellStyle name="Comma 18 2 2 3 3 2 3" xfId="37231"/>
    <cellStyle name="Comma 18 2 2 3 3 3" xfId="37232"/>
    <cellStyle name="Comma 18 2 2 3 3 3 2" xfId="37233"/>
    <cellStyle name="Comma 18 2 2 3 3 3 3" xfId="37234"/>
    <cellStyle name="Comma 18 2 2 3 3 4" xfId="37235"/>
    <cellStyle name="Comma 18 2 2 3 3 4 2" xfId="37236"/>
    <cellStyle name="Comma 18 2 2 3 3 5" xfId="37237"/>
    <cellStyle name="Comma 18 2 2 3 3 6" xfId="37238"/>
    <cellStyle name="Comma 18 2 2 3 4" xfId="37239"/>
    <cellStyle name="Comma 18 2 2 3 4 2" xfId="37240"/>
    <cellStyle name="Comma 18 2 2 3 4 2 2" xfId="37241"/>
    <cellStyle name="Comma 18 2 2 3 4 2 3" xfId="37242"/>
    <cellStyle name="Comma 18 2 2 3 4 3" xfId="37243"/>
    <cellStyle name="Comma 18 2 2 3 4 3 2" xfId="37244"/>
    <cellStyle name="Comma 18 2 2 3 4 3 3" xfId="37245"/>
    <cellStyle name="Comma 18 2 2 3 4 4" xfId="37246"/>
    <cellStyle name="Comma 18 2 2 3 4 4 2" xfId="37247"/>
    <cellStyle name="Comma 18 2 2 3 4 5" xfId="37248"/>
    <cellStyle name="Comma 18 2 2 3 4 6" xfId="37249"/>
    <cellStyle name="Comma 18 2 2 3 5" xfId="37250"/>
    <cellStyle name="Comma 18 2 2 3 5 2" xfId="37251"/>
    <cellStyle name="Comma 18 2 2 3 5 2 2" xfId="37252"/>
    <cellStyle name="Comma 18 2 2 3 5 2 3" xfId="37253"/>
    <cellStyle name="Comma 18 2 2 3 5 3" xfId="37254"/>
    <cellStyle name="Comma 18 2 2 3 5 3 2" xfId="37255"/>
    <cellStyle name="Comma 18 2 2 3 5 4" xfId="37256"/>
    <cellStyle name="Comma 18 2 2 3 5 5" xfId="37257"/>
    <cellStyle name="Comma 18 2 2 3 6" xfId="37258"/>
    <cellStyle name="Comma 18 2 2 3 6 2" xfId="37259"/>
    <cellStyle name="Comma 18 2 2 3 6 3" xfId="37260"/>
    <cellStyle name="Comma 18 2 2 3 7" xfId="37261"/>
    <cellStyle name="Comma 18 2 2 3 7 2" xfId="37262"/>
    <cellStyle name="Comma 18 2 2 3 7 3" xfId="37263"/>
    <cellStyle name="Comma 18 2 2 3 8" xfId="37264"/>
    <cellStyle name="Comma 18 2 2 3 8 2" xfId="37265"/>
    <cellStyle name="Comma 18 2 2 3 9" xfId="37266"/>
    <cellStyle name="Comma 18 2 2 4" xfId="37267"/>
    <cellStyle name="Comma 18 2 2 4 2" xfId="37268"/>
    <cellStyle name="Comma 18 2 2 4 2 2" xfId="37269"/>
    <cellStyle name="Comma 18 2 2 4 2 2 2" xfId="37270"/>
    <cellStyle name="Comma 18 2 2 4 2 2 3" xfId="37271"/>
    <cellStyle name="Comma 18 2 2 4 2 3" xfId="37272"/>
    <cellStyle name="Comma 18 2 2 4 2 3 2" xfId="37273"/>
    <cellStyle name="Comma 18 2 2 4 2 3 3" xfId="37274"/>
    <cellStyle name="Comma 18 2 2 4 2 4" xfId="37275"/>
    <cellStyle name="Comma 18 2 2 4 2 4 2" xfId="37276"/>
    <cellStyle name="Comma 18 2 2 4 2 5" xfId="37277"/>
    <cellStyle name="Comma 18 2 2 4 2 6" xfId="37278"/>
    <cellStyle name="Comma 18 2 2 4 3" xfId="37279"/>
    <cellStyle name="Comma 18 2 2 4 3 2" xfId="37280"/>
    <cellStyle name="Comma 18 2 2 4 3 2 2" xfId="37281"/>
    <cellStyle name="Comma 18 2 2 4 3 2 3" xfId="37282"/>
    <cellStyle name="Comma 18 2 2 4 3 3" xfId="37283"/>
    <cellStyle name="Comma 18 2 2 4 3 3 2" xfId="37284"/>
    <cellStyle name="Comma 18 2 2 4 3 3 3" xfId="37285"/>
    <cellStyle name="Comma 18 2 2 4 3 4" xfId="37286"/>
    <cellStyle name="Comma 18 2 2 4 3 4 2" xfId="37287"/>
    <cellStyle name="Comma 18 2 2 4 3 5" xfId="37288"/>
    <cellStyle name="Comma 18 2 2 4 3 6" xfId="37289"/>
    <cellStyle name="Comma 18 2 2 4 4" xfId="37290"/>
    <cellStyle name="Comma 18 2 2 4 4 2" xfId="37291"/>
    <cellStyle name="Comma 18 2 2 4 4 2 2" xfId="37292"/>
    <cellStyle name="Comma 18 2 2 4 4 2 3" xfId="37293"/>
    <cellStyle name="Comma 18 2 2 4 4 3" xfId="37294"/>
    <cellStyle name="Comma 18 2 2 4 4 3 2" xfId="37295"/>
    <cellStyle name="Comma 18 2 2 4 4 4" xfId="37296"/>
    <cellStyle name="Comma 18 2 2 4 4 5" xfId="37297"/>
    <cellStyle name="Comma 18 2 2 4 5" xfId="37298"/>
    <cellStyle name="Comma 18 2 2 4 5 2" xfId="37299"/>
    <cellStyle name="Comma 18 2 2 4 5 3" xfId="37300"/>
    <cellStyle name="Comma 18 2 2 4 6" xfId="37301"/>
    <cellStyle name="Comma 18 2 2 4 6 2" xfId="37302"/>
    <cellStyle name="Comma 18 2 2 4 6 3" xfId="37303"/>
    <cellStyle name="Comma 18 2 2 4 7" xfId="37304"/>
    <cellStyle name="Comma 18 2 2 4 7 2" xfId="37305"/>
    <cellStyle name="Comma 18 2 2 4 8" xfId="37306"/>
    <cellStyle name="Comma 18 2 2 4 9" xfId="37307"/>
    <cellStyle name="Comma 18 2 2 5" xfId="37308"/>
    <cellStyle name="Comma 18 2 2 5 2" xfId="37309"/>
    <cellStyle name="Comma 18 2 2 5 2 2" xfId="37310"/>
    <cellStyle name="Comma 18 2 2 5 2 2 2" xfId="37311"/>
    <cellStyle name="Comma 18 2 2 5 2 2 3" xfId="37312"/>
    <cellStyle name="Comma 18 2 2 5 2 3" xfId="37313"/>
    <cellStyle name="Comma 18 2 2 5 2 3 2" xfId="37314"/>
    <cellStyle name="Comma 18 2 2 5 2 3 3" xfId="37315"/>
    <cellStyle name="Comma 18 2 2 5 2 4" xfId="37316"/>
    <cellStyle name="Comma 18 2 2 5 2 4 2" xfId="37317"/>
    <cellStyle name="Comma 18 2 2 5 2 5" xfId="37318"/>
    <cellStyle name="Comma 18 2 2 5 2 6" xfId="37319"/>
    <cellStyle name="Comma 18 2 2 5 3" xfId="37320"/>
    <cellStyle name="Comma 18 2 2 5 3 2" xfId="37321"/>
    <cellStyle name="Comma 18 2 2 5 3 2 2" xfId="37322"/>
    <cellStyle name="Comma 18 2 2 5 3 2 3" xfId="37323"/>
    <cellStyle name="Comma 18 2 2 5 3 3" xfId="37324"/>
    <cellStyle name="Comma 18 2 2 5 3 3 2" xfId="37325"/>
    <cellStyle name="Comma 18 2 2 5 3 3 3" xfId="37326"/>
    <cellStyle name="Comma 18 2 2 5 3 4" xfId="37327"/>
    <cellStyle name="Comma 18 2 2 5 3 4 2" xfId="37328"/>
    <cellStyle name="Comma 18 2 2 5 3 5" xfId="37329"/>
    <cellStyle name="Comma 18 2 2 5 3 6" xfId="37330"/>
    <cellStyle name="Comma 18 2 2 5 4" xfId="37331"/>
    <cellStyle name="Comma 18 2 2 5 4 2" xfId="37332"/>
    <cellStyle name="Comma 18 2 2 5 4 2 2" xfId="37333"/>
    <cellStyle name="Comma 18 2 2 5 4 2 3" xfId="37334"/>
    <cellStyle name="Comma 18 2 2 5 4 3" xfId="37335"/>
    <cellStyle name="Comma 18 2 2 5 4 3 2" xfId="37336"/>
    <cellStyle name="Comma 18 2 2 5 4 4" xfId="37337"/>
    <cellStyle name="Comma 18 2 2 5 4 5" xfId="37338"/>
    <cellStyle name="Comma 18 2 2 5 5" xfId="37339"/>
    <cellStyle name="Comma 18 2 2 5 5 2" xfId="37340"/>
    <cellStyle name="Comma 18 2 2 5 5 3" xfId="37341"/>
    <cellStyle name="Comma 18 2 2 5 6" xfId="37342"/>
    <cellStyle name="Comma 18 2 2 5 6 2" xfId="37343"/>
    <cellStyle name="Comma 18 2 2 5 6 3" xfId="37344"/>
    <cellStyle name="Comma 18 2 2 5 7" xfId="37345"/>
    <cellStyle name="Comma 18 2 2 5 7 2" xfId="37346"/>
    <cellStyle name="Comma 18 2 2 5 8" xfId="37347"/>
    <cellStyle name="Comma 18 2 2 5 9" xfId="37348"/>
    <cellStyle name="Comma 18 2 2 6" xfId="37349"/>
    <cellStyle name="Comma 18 2 2 6 2" xfId="37350"/>
    <cellStyle name="Comma 18 2 2 6 2 2" xfId="37351"/>
    <cellStyle name="Comma 18 2 2 6 2 3" xfId="37352"/>
    <cellStyle name="Comma 18 2 2 6 3" xfId="37353"/>
    <cellStyle name="Comma 18 2 2 6 3 2" xfId="37354"/>
    <cellStyle name="Comma 18 2 2 6 3 3" xfId="37355"/>
    <cellStyle name="Comma 18 2 2 6 4" xfId="37356"/>
    <cellStyle name="Comma 18 2 2 6 4 2" xfId="37357"/>
    <cellStyle name="Comma 18 2 2 6 5" xfId="37358"/>
    <cellStyle name="Comma 18 2 2 6 6" xfId="37359"/>
    <cellStyle name="Comma 18 2 2 7" xfId="37360"/>
    <cellStyle name="Comma 18 2 2 7 2" xfId="37361"/>
    <cellStyle name="Comma 18 2 2 7 2 2" xfId="37362"/>
    <cellStyle name="Comma 18 2 2 7 2 3" xfId="37363"/>
    <cellStyle name="Comma 18 2 2 7 3" xfId="37364"/>
    <cellStyle name="Comma 18 2 2 7 3 2" xfId="37365"/>
    <cellStyle name="Comma 18 2 2 7 3 3" xfId="37366"/>
    <cellStyle name="Comma 18 2 2 7 4" xfId="37367"/>
    <cellStyle name="Comma 18 2 2 7 4 2" xfId="37368"/>
    <cellStyle name="Comma 18 2 2 7 5" xfId="37369"/>
    <cellStyle name="Comma 18 2 2 7 6" xfId="37370"/>
    <cellStyle name="Comma 18 2 2 8" xfId="37371"/>
    <cellStyle name="Comma 18 2 2 8 2" xfId="37372"/>
    <cellStyle name="Comma 18 2 2 8 2 2" xfId="37373"/>
    <cellStyle name="Comma 18 2 2 8 2 3" xfId="37374"/>
    <cellStyle name="Comma 18 2 2 8 3" xfId="37375"/>
    <cellStyle name="Comma 18 2 2 8 3 2" xfId="37376"/>
    <cellStyle name="Comma 18 2 2 8 4" xfId="37377"/>
    <cellStyle name="Comma 18 2 2 8 5" xfId="37378"/>
    <cellStyle name="Comma 18 2 2 9" xfId="37379"/>
    <cellStyle name="Comma 18 2 2 9 2" xfId="37380"/>
    <cellStyle name="Comma 18 2 2 9 3" xfId="37381"/>
    <cellStyle name="Comma 18 2 3" xfId="37382"/>
    <cellStyle name="Comma 18 2 3 10" xfId="37383"/>
    <cellStyle name="Comma 18 2 3 10 2" xfId="37384"/>
    <cellStyle name="Comma 18 2 3 11" xfId="37385"/>
    <cellStyle name="Comma 18 2 3 12" xfId="37386"/>
    <cellStyle name="Comma 18 2 3 2" xfId="37387"/>
    <cellStyle name="Comma 18 2 3 2 10" xfId="37388"/>
    <cellStyle name="Comma 18 2 3 2 2" xfId="37389"/>
    <cellStyle name="Comma 18 2 3 2 2 2" xfId="37390"/>
    <cellStyle name="Comma 18 2 3 2 2 2 2" xfId="37391"/>
    <cellStyle name="Comma 18 2 3 2 2 2 2 2" xfId="37392"/>
    <cellStyle name="Comma 18 2 3 2 2 2 2 3" xfId="37393"/>
    <cellStyle name="Comma 18 2 3 2 2 2 3" xfId="37394"/>
    <cellStyle name="Comma 18 2 3 2 2 2 3 2" xfId="37395"/>
    <cellStyle name="Comma 18 2 3 2 2 2 3 3" xfId="37396"/>
    <cellStyle name="Comma 18 2 3 2 2 2 4" xfId="37397"/>
    <cellStyle name="Comma 18 2 3 2 2 2 4 2" xfId="37398"/>
    <cellStyle name="Comma 18 2 3 2 2 2 5" xfId="37399"/>
    <cellStyle name="Comma 18 2 3 2 2 2 6" xfId="37400"/>
    <cellStyle name="Comma 18 2 3 2 2 3" xfId="37401"/>
    <cellStyle name="Comma 18 2 3 2 2 3 2" xfId="37402"/>
    <cellStyle name="Comma 18 2 3 2 2 3 2 2" xfId="37403"/>
    <cellStyle name="Comma 18 2 3 2 2 3 2 3" xfId="37404"/>
    <cellStyle name="Comma 18 2 3 2 2 3 3" xfId="37405"/>
    <cellStyle name="Comma 18 2 3 2 2 3 3 2" xfId="37406"/>
    <cellStyle name="Comma 18 2 3 2 2 3 3 3" xfId="37407"/>
    <cellStyle name="Comma 18 2 3 2 2 3 4" xfId="37408"/>
    <cellStyle name="Comma 18 2 3 2 2 3 4 2" xfId="37409"/>
    <cellStyle name="Comma 18 2 3 2 2 3 5" xfId="37410"/>
    <cellStyle name="Comma 18 2 3 2 2 3 6" xfId="37411"/>
    <cellStyle name="Comma 18 2 3 2 2 4" xfId="37412"/>
    <cellStyle name="Comma 18 2 3 2 2 4 2" xfId="37413"/>
    <cellStyle name="Comma 18 2 3 2 2 4 2 2" xfId="37414"/>
    <cellStyle name="Comma 18 2 3 2 2 4 2 3" xfId="37415"/>
    <cellStyle name="Comma 18 2 3 2 2 4 3" xfId="37416"/>
    <cellStyle name="Comma 18 2 3 2 2 4 3 2" xfId="37417"/>
    <cellStyle name="Comma 18 2 3 2 2 4 4" xfId="37418"/>
    <cellStyle name="Comma 18 2 3 2 2 4 5" xfId="37419"/>
    <cellStyle name="Comma 18 2 3 2 2 5" xfId="37420"/>
    <cellStyle name="Comma 18 2 3 2 2 5 2" xfId="37421"/>
    <cellStyle name="Comma 18 2 3 2 2 5 3" xfId="37422"/>
    <cellStyle name="Comma 18 2 3 2 2 6" xfId="37423"/>
    <cellStyle name="Comma 18 2 3 2 2 6 2" xfId="37424"/>
    <cellStyle name="Comma 18 2 3 2 2 6 3" xfId="37425"/>
    <cellStyle name="Comma 18 2 3 2 2 7" xfId="37426"/>
    <cellStyle name="Comma 18 2 3 2 2 7 2" xfId="37427"/>
    <cellStyle name="Comma 18 2 3 2 2 8" xfId="37428"/>
    <cellStyle name="Comma 18 2 3 2 2 9" xfId="37429"/>
    <cellStyle name="Comma 18 2 3 2 3" xfId="37430"/>
    <cellStyle name="Comma 18 2 3 2 3 2" xfId="37431"/>
    <cellStyle name="Comma 18 2 3 2 3 2 2" xfId="37432"/>
    <cellStyle name="Comma 18 2 3 2 3 2 3" xfId="37433"/>
    <cellStyle name="Comma 18 2 3 2 3 3" xfId="37434"/>
    <cellStyle name="Comma 18 2 3 2 3 3 2" xfId="37435"/>
    <cellStyle name="Comma 18 2 3 2 3 3 3" xfId="37436"/>
    <cellStyle name="Comma 18 2 3 2 3 4" xfId="37437"/>
    <cellStyle name="Comma 18 2 3 2 3 4 2" xfId="37438"/>
    <cellStyle name="Comma 18 2 3 2 3 5" xfId="37439"/>
    <cellStyle name="Comma 18 2 3 2 3 6" xfId="37440"/>
    <cellStyle name="Comma 18 2 3 2 4" xfId="37441"/>
    <cellStyle name="Comma 18 2 3 2 4 2" xfId="37442"/>
    <cellStyle name="Comma 18 2 3 2 4 2 2" xfId="37443"/>
    <cellStyle name="Comma 18 2 3 2 4 2 3" xfId="37444"/>
    <cellStyle name="Comma 18 2 3 2 4 3" xfId="37445"/>
    <cellStyle name="Comma 18 2 3 2 4 3 2" xfId="37446"/>
    <cellStyle name="Comma 18 2 3 2 4 3 3" xfId="37447"/>
    <cellStyle name="Comma 18 2 3 2 4 4" xfId="37448"/>
    <cellStyle name="Comma 18 2 3 2 4 4 2" xfId="37449"/>
    <cellStyle name="Comma 18 2 3 2 4 5" xfId="37450"/>
    <cellStyle name="Comma 18 2 3 2 4 6" xfId="37451"/>
    <cellStyle name="Comma 18 2 3 2 5" xfId="37452"/>
    <cellStyle name="Comma 18 2 3 2 5 2" xfId="37453"/>
    <cellStyle name="Comma 18 2 3 2 5 2 2" xfId="37454"/>
    <cellStyle name="Comma 18 2 3 2 5 2 3" xfId="37455"/>
    <cellStyle name="Comma 18 2 3 2 5 3" xfId="37456"/>
    <cellStyle name="Comma 18 2 3 2 5 3 2" xfId="37457"/>
    <cellStyle name="Comma 18 2 3 2 5 4" xfId="37458"/>
    <cellStyle name="Comma 18 2 3 2 5 5" xfId="37459"/>
    <cellStyle name="Comma 18 2 3 2 6" xfId="37460"/>
    <cellStyle name="Comma 18 2 3 2 6 2" xfId="37461"/>
    <cellStyle name="Comma 18 2 3 2 6 3" xfId="37462"/>
    <cellStyle name="Comma 18 2 3 2 7" xfId="37463"/>
    <cellStyle name="Comma 18 2 3 2 7 2" xfId="37464"/>
    <cellStyle name="Comma 18 2 3 2 7 3" xfId="37465"/>
    <cellStyle name="Comma 18 2 3 2 8" xfId="37466"/>
    <cellStyle name="Comma 18 2 3 2 8 2" xfId="37467"/>
    <cellStyle name="Comma 18 2 3 2 9" xfId="37468"/>
    <cellStyle name="Comma 18 2 3 3" xfId="37469"/>
    <cellStyle name="Comma 18 2 3 3 2" xfId="37470"/>
    <cellStyle name="Comma 18 2 3 3 2 2" xfId="37471"/>
    <cellStyle name="Comma 18 2 3 3 2 2 2" xfId="37472"/>
    <cellStyle name="Comma 18 2 3 3 2 2 3" xfId="37473"/>
    <cellStyle name="Comma 18 2 3 3 2 3" xfId="37474"/>
    <cellStyle name="Comma 18 2 3 3 2 3 2" xfId="37475"/>
    <cellStyle name="Comma 18 2 3 3 2 3 3" xfId="37476"/>
    <cellStyle name="Comma 18 2 3 3 2 4" xfId="37477"/>
    <cellStyle name="Comma 18 2 3 3 2 4 2" xfId="37478"/>
    <cellStyle name="Comma 18 2 3 3 2 5" xfId="37479"/>
    <cellStyle name="Comma 18 2 3 3 2 6" xfId="37480"/>
    <cellStyle name="Comma 18 2 3 3 3" xfId="37481"/>
    <cellStyle name="Comma 18 2 3 3 3 2" xfId="37482"/>
    <cellStyle name="Comma 18 2 3 3 3 2 2" xfId="37483"/>
    <cellStyle name="Comma 18 2 3 3 3 2 3" xfId="37484"/>
    <cellStyle name="Comma 18 2 3 3 3 3" xfId="37485"/>
    <cellStyle name="Comma 18 2 3 3 3 3 2" xfId="37486"/>
    <cellStyle name="Comma 18 2 3 3 3 3 3" xfId="37487"/>
    <cellStyle name="Comma 18 2 3 3 3 4" xfId="37488"/>
    <cellStyle name="Comma 18 2 3 3 3 4 2" xfId="37489"/>
    <cellStyle name="Comma 18 2 3 3 3 5" xfId="37490"/>
    <cellStyle name="Comma 18 2 3 3 3 6" xfId="37491"/>
    <cellStyle name="Comma 18 2 3 3 4" xfId="37492"/>
    <cellStyle name="Comma 18 2 3 3 4 2" xfId="37493"/>
    <cellStyle name="Comma 18 2 3 3 4 2 2" xfId="37494"/>
    <cellStyle name="Comma 18 2 3 3 4 2 3" xfId="37495"/>
    <cellStyle name="Comma 18 2 3 3 4 3" xfId="37496"/>
    <cellStyle name="Comma 18 2 3 3 4 3 2" xfId="37497"/>
    <cellStyle name="Comma 18 2 3 3 4 4" xfId="37498"/>
    <cellStyle name="Comma 18 2 3 3 4 5" xfId="37499"/>
    <cellStyle name="Comma 18 2 3 3 5" xfId="37500"/>
    <cellStyle name="Comma 18 2 3 3 5 2" xfId="37501"/>
    <cellStyle name="Comma 18 2 3 3 5 3" xfId="37502"/>
    <cellStyle name="Comma 18 2 3 3 6" xfId="37503"/>
    <cellStyle name="Comma 18 2 3 3 6 2" xfId="37504"/>
    <cellStyle name="Comma 18 2 3 3 6 3" xfId="37505"/>
    <cellStyle name="Comma 18 2 3 3 7" xfId="37506"/>
    <cellStyle name="Comma 18 2 3 3 7 2" xfId="37507"/>
    <cellStyle name="Comma 18 2 3 3 8" xfId="37508"/>
    <cellStyle name="Comma 18 2 3 3 9" xfId="37509"/>
    <cellStyle name="Comma 18 2 3 4" xfId="37510"/>
    <cellStyle name="Comma 18 2 3 4 2" xfId="37511"/>
    <cellStyle name="Comma 18 2 3 4 2 2" xfId="37512"/>
    <cellStyle name="Comma 18 2 3 4 2 2 2" xfId="37513"/>
    <cellStyle name="Comma 18 2 3 4 2 2 3" xfId="37514"/>
    <cellStyle name="Comma 18 2 3 4 2 3" xfId="37515"/>
    <cellStyle name="Comma 18 2 3 4 2 3 2" xfId="37516"/>
    <cellStyle name="Comma 18 2 3 4 2 3 3" xfId="37517"/>
    <cellStyle name="Comma 18 2 3 4 2 4" xfId="37518"/>
    <cellStyle name="Comma 18 2 3 4 2 4 2" xfId="37519"/>
    <cellStyle name="Comma 18 2 3 4 2 5" xfId="37520"/>
    <cellStyle name="Comma 18 2 3 4 2 6" xfId="37521"/>
    <cellStyle name="Comma 18 2 3 4 3" xfId="37522"/>
    <cellStyle name="Comma 18 2 3 4 3 2" xfId="37523"/>
    <cellStyle name="Comma 18 2 3 4 3 2 2" xfId="37524"/>
    <cellStyle name="Comma 18 2 3 4 3 2 3" xfId="37525"/>
    <cellStyle name="Comma 18 2 3 4 3 3" xfId="37526"/>
    <cellStyle name="Comma 18 2 3 4 3 3 2" xfId="37527"/>
    <cellStyle name="Comma 18 2 3 4 3 3 3" xfId="37528"/>
    <cellStyle name="Comma 18 2 3 4 3 4" xfId="37529"/>
    <cellStyle name="Comma 18 2 3 4 3 4 2" xfId="37530"/>
    <cellStyle name="Comma 18 2 3 4 3 5" xfId="37531"/>
    <cellStyle name="Comma 18 2 3 4 3 6" xfId="37532"/>
    <cellStyle name="Comma 18 2 3 4 4" xfId="37533"/>
    <cellStyle name="Comma 18 2 3 4 4 2" xfId="37534"/>
    <cellStyle name="Comma 18 2 3 4 4 2 2" xfId="37535"/>
    <cellStyle name="Comma 18 2 3 4 4 2 3" xfId="37536"/>
    <cellStyle name="Comma 18 2 3 4 4 3" xfId="37537"/>
    <cellStyle name="Comma 18 2 3 4 4 3 2" xfId="37538"/>
    <cellStyle name="Comma 18 2 3 4 4 4" xfId="37539"/>
    <cellStyle name="Comma 18 2 3 4 4 5" xfId="37540"/>
    <cellStyle name="Comma 18 2 3 4 5" xfId="37541"/>
    <cellStyle name="Comma 18 2 3 4 5 2" xfId="37542"/>
    <cellStyle name="Comma 18 2 3 4 5 3" xfId="37543"/>
    <cellStyle name="Comma 18 2 3 4 6" xfId="37544"/>
    <cellStyle name="Comma 18 2 3 4 6 2" xfId="37545"/>
    <cellStyle name="Comma 18 2 3 4 6 3" xfId="37546"/>
    <cellStyle name="Comma 18 2 3 4 7" xfId="37547"/>
    <cellStyle name="Comma 18 2 3 4 7 2" xfId="37548"/>
    <cellStyle name="Comma 18 2 3 4 8" xfId="37549"/>
    <cellStyle name="Comma 18 2 3 4 9" xfId="37550"/>
    <cellStyle name="Comma 18 2 3 5" xfId="37551"/>
    <cellStyle name="Comma 18 2 3 5 2" xfId="37552"/>
    <cellStyle name="Comma 18 2 3 5 2 2" xfId="37553"/>
    <cellStyle name="Comma 18 2 3 5 2 3" xfId="37554"/>
    <cellStyle name="Comma 18 2 3 5 3" xfId="37555"/>
    <cellStyle name="Comma 18 2 3 5 3 2" xfId="37556"/>
    <cellStyle name="Comma 18 2 3 5 3 3" xfId="37557"/>
    <cellStyle name="Comma 18 2 3 5 4" xfId="37558"/>
    <cellStyle name="Comma 18 2 3 5 4 2" xfId="37559"/>
    <cellStyle name="Comma 18 2 3 5 5" xfId="37560"/>
    <cellStyle name="Comma 18 2 3 5 6" xfId="37561"/>
    <cellStyle name="Comma 18 2 3 6" xfId="37562"/>
    <cellStyle name="Comma 18 2 3 6 2" xfId="37563"/>
    <cellStyle name="Comma 18 2 3 6 2 2" xfId="37564"/>
    <cellStyle name="Comma 18 2 3 6 2 3" xfId="37565"/>
    <cellStyle name="Comma 18 2 3 6 3" xfId="37566"/>
    <cellStyle name="Comma 18 2 3 6 3 2" xfId="37567"/>
    <cellStyle name="Comma 18 2 3 6 3 3" xfId="37568"/>
    <cellStyle name="Comma 18 2 3 6 4" xfId="37569"/>
    <cellStyle name="Comma 18 2 3 6 4 2" xfId="37570"/>
    <cellStyle name="Comma 18 2 3 6 5" xfId="37571"/>
    <cellStyle name="Comma 18 2 3 6 6" xfId="37572"/>
    <cellStyle name="Comma 18 2 3 7" xfId="37573"/>
    <cellStyle name="Comma 18 2 3 7 2" xfId="37574"/>
    <cellStyle name="Comma 18 2 3 7 2 2" xfId="37575"/>
    <cellStyle name="Comma 18 2 3 7 2 3" xfId="37576"/>
    <cellStyle name="Comma 18 2 3 7 3" xfId="37577"/>
    <cellStyle name="Comma 18 2 3 7 3 2" xfId="37578"/>
    <cellStyle name="Comma 18 2 3 7 4" xfId="37579"/>
    <cellStyle name="Comma 18 2 3 7 5" xfId="37580"/>
    <cellStyle name="Comma 18 2 3 8" xfId="37581"/>
    <cellStyle name="Comma 18 2 3 8 2" xfId="37582"/>
    <cellStyle name="Comma 18 2 3 8 3" xfId="37583"/>
    <cellStyle name="Comma 18 2 3 9" xfId="37584"/>
    <cellStyle name="Comma 18 2 3 9 2" xfId="37585"/>
    <cellStyle name="Comma 18 2 3 9 3" xfId="37586"/>
    <cellStyle name="Comma 18 2 4" xfId="37587"/>
    <cellStyle name="Comma 18 2 4 10" xfId="37588"/>
    <cellStyle name="Comma 18 2 4 2" xfId="37589"/>
    <cellStyle name="Comma 18 2 4 2 2" xfId="37590"/>
    <cellStyle name="Comma 18 2 4 2 2 2" xfId="37591"/>
    <cellStyle name="Comma 18 2 4 2 2 2 2" xfId="37592"/>
    <cellStyle name="Comma 18 2 4 2 2 2 3" xfId="37593"/>
    <cellStyle name="Comma 18 2 4 2 2 3" xfId="37594"/>
    <cellStyle name="Comma 18 2 4 2 2 3 2" xfId="37595"/>
    <cellStyle name="Comma 18 2 4 2 2 3 3" xfId="37596"/>
    <cellStyle name="Comma 18 2 4 2 2 4" xfId="37597"/>
    <cellStyle name="Comma 18 2 4 2 2 4 2" xfId="37598"/>
    <cellStyle name="Comma 18 2 4 2 2 5" xfId="37599"/>
    <cellStyle name="Comma 18 2 4 2 2 6" xfId="37600"/>
    <cellStyle name="Comma 18 2 4 2 3" xfId="37601"/>
    <cellStyle name="Comma 18 2 4 2 3 2" xfId="37602"/>
    <cellStyle name="Comma 18 2 4 2 3 2 2" xfId="37603"/>
    <cellStyle name="Comma 18 2 4 2 3 2 3" xfId="37604"/>
    <cellStyle name="Comma 18 2 4 2 3 3" xfId="37605"/>
    <cellStyle name="Comma 18 2 4 2 3 3 2" xfId="37606"/>
    <cellStyle name="Comma 18 2 4 2 3 3 3" xfId="37607"/>
    <cellStyle name="Comma 18 2 4 2 3 4" xfId="37608"/>
    <cellStyle name="Comma 18 2 4 2 3 4 2" xfId="37609"/>
    <cellStyle name="Comma 18 2 4 2 3 5" xfId="37610"/>
    <cellStyle name="Comma 18 2 4 2 3 6" xfId="37611"/>
    <cellStyle name="Comma 18 2 4 2 4" xfId="37612"/>
    <cellStyle name="Comma 18 2 4 2 4 2" xfId="37613"/>
    <cellStyle name="Comma 18 2 4 2 4 2 2" xfId="37614"/>
    <cellStyle name="Comma 18 2 4 2 4 2 3" xfId="37615"/>
    <cellStyle name="Comma 18 2 4 2 4 3" xfId="37616"/>
    <cellStyle name="Comma 18 2 4 2 4 3 2" xfId="37617"/>
    <cellStyle name="Comma 18 2 4 2 4 4" xfId="37618"/>
    <cellStyle name="Comma 18 2 4 2 4 5" xfId="37619"/>
    <cellStyle name="Comma 18 2 4 2 5" xfId="37620"/>
    <cellStyle name="Comma 18 2 4 2 5 2" xfId="37621"/>
    <cellStyle name="Comma 18 2 4 2 5 3" xfId="37622"/>
    <cellStyle name="Comma 18 2 4 2 6" xfId="37623"/>
    <cellStyle name="Comma 18 2 4 2 6 2" xfId="37624"/>
    <cellStyle name="Comma 18 2 4 2 6 3" xfId="37625"/>
    <cellStyle name="Comma 18 2 4 2 7" xfId="37626"/>
    <cellStyle name="Comma 18 2 4 2 7 2" xfId="37627"/>
    <cellStyle name="Comma 18 2 4 2 8" xfId="37628"/>
    <cellStyle name="Comma 18 2 4 2 9" xfId="37629"/>
    <cellStyle name="Comma 18 2 4 3" xfId="37630"/>
    <cellStyle name="Comma 18 2 4 3 2" xfId="37631"/>
    <cellStyle name="Comma 18 2 4 3 2 2" xfId="37632"/>
    <cellStyle name="Comma 18 2 4 3 2 3" xfId="37633"/>
    <cellStyle name="Comma 18 2 4 3 3" xfId="37634"/>
    <cellStyle name="Comma 18 2 4 3 3 2" xfId="37635"/>
    <cellStyle name="Comma 18 2 4 3 3 3" xfId="37636"/>
    <cellStyle name="Comma 18 2 4 3 4" xfId="37637"/>
    <cellStyle name="Comma 18 2 4 3 4 2" xfId="37638"/>
    <cellStyle name="Comma 18 2 4 3 5" xfId="37639"/>
    <cellStyle name="Comma 18 2 4 3 6" xfId="37640"/>
    <cellStyle name="Comma 18 2 4 4" xfId="37641"/>
    <cellStyle name="Comma 18 2 4 4 2" xfId="37642"/>
    <cellStyle name="Comma 18 2 4 4 2 2" xfId="37643"/>
    <cellStyle name="Comma 18 2 4 4 2 3" xfId="37644"/>
    <cellStyle name="Comma 18 2 4 4 3" xfId="37645"/>
    <cellStyle name="Comma 18 2 4 4 3 2" xfId="37646"/>
    <cellStyle name="Comma 18 2 4 4 3 3" xfId="37647"/>
    <cellStyle name="Comma 18 2 4 4 4" xfId="37648"/>
    <cellStyle name="Comma 18 2 4 4 4 2" xfId="37649"/>
    <cellStyle name="Comma 18 2 4 4 5" xfId="37650"/>
    <cellStyle name="Comma 18 2 4 4 6" xfId="37651"/>
    <cellStyle name="Comma 18 2 4 5" xfId="37652"/>
    <cellStyle name="Comma 18 2 4 5 2" xfId="37653"/>
    <cellStyle name="Comma 18 2 4 5 2 2" xfId="37654"/>
    <cellStyle name="Comma 18 2 4 5 2 3" xfId="37655"/>
    <cellStyle name="Comma 18 2 4 5 3" xfId="37656"/>
    <cellStyle name="Comma 18 2 4 5 3 2" xfId="37657"/>
    <cellStyle name="Comma 18 2 4 5 4" xfId="37658"/>
    <cellStyle name="Comma 18 2 4 5 5" xfId="37659"/>
    <cellStyle name="Comma 18 2 4 6" xfId="37660"/>
    <cellStyle name="Comma 18 2 4 6 2" xfId="37661"/>
    <cellStyle name="Comma 18 2 4 6 3" xfId="37662"/>
    <cellStyle name="Comma 18 2 4 7" xfId="37663"/>
    <cellStyle name="Comma 18 2 4 7 2" xfId="37664"/>
    <cellStyle name="Comma 18 2 4 7 3" xfId="37665"/>
    <cellStyle name="Comma 18 2 4 8" xfId="37666"/>
    <cellStyle name="Comma 18 2 4 8 2" xfId="37667"/>
    <cellStyle name="Comma 18 2 4 9" xfId="37668"/>
    <cellStyle name="Comma 18 2 5" xfId="37669"/>
    <cellStyle name="Comma 18 2 5 2" xfId="37670"/>
    <cellStyle name="Comma 18 2 5 2 2" xfId="37671"/>
    <cellStyle name="Comma 18 2 5 2 2 2" xfId="37672"/>
    <cellStyle name="Comma 18 2 5 2 2 3" xfId="37673"/>
    <cellStyle name="Comma 18 2 5 2 3" xfId="37674"/>
    <cellStyle name="Comma 18 2 5 2 3 2" xfId="37675"/>
    <cellStyle name="Comma 18 2 5 2 3 3" xfId="37676"/>
    <cellStyle name="Comma 18 2 5 2 4" xfId="37677"/>
    <cellStyle name="Comma 18 2 5 2 4 2" xfId="37678"/>
    <cellStyle name="Comma 18 2 5 2 5" xfId="37679"/>
    <cellStyle name="Comma 18 2 5 2 6" xfId="37680"/>
    <cellStyle name="Comma 18 2 5 3" xfId="37681"/>
    <cellStyle name="Comma 18 2 5 3 2" xfId="37682"/>
    <cellStyle name="Comma 18 2 5 3 2 2" xfId="37683"/>
    <cellStyle name="Comma 18 2 5 3 2 3" xfId="37684"/>
    <cellStyle name="Comma 18 2 5 3 3" xfId="37685"/>
    <cellStyle name="Comma 18 2 5 3 3 2" xfId="37686"/>
    <cellStyle name="Comma 18 2 5 3 3 3" xfId="37687"/>
    <cellStyle name="Comma 18 2 5 3 4" xfId="37688"/>
    <cellStyle name="Comma 18 2 5 3 4 2" xfId="37689"/>
    <cellStyle name="Comma 18 2 5 3 5" xfId="37690"/>
    <cellStyle name="Comma 18 2 5 3 6" xfId="37691"/>
    <cellStyle name="Comma 18 2 5 4" xfId="37692"/>
    <cellStyle name="Comma 18 2 5 4 2" xfId="37693"/>
    <cellStyle name="Comma 18 2 5 4 2 2" xfId="37694"/>
    <cellStyle name="Comma 18 2 5 4 2 3" xfId="37695"/>
    <cellStyle name="Comma 18 2 5 4 3" xfId="37696"/>
    <cellStyle name="Comma 18 2 5 4 3 2" xfId="37697"/>
    <cellStyle name="Comma 18 2 5 4 4" xfId="37698"/>
    <cellStyle name="Comma 18 2 5 4 5" xfId="37699"/>
    <cellStyle name="Comma 18 2 5 5" xfId="37700"/>
    <cellStyle name="Comma 18 2 5 5 2" xfId="37701"/>
    <cellStyle name="Comma 18 2 5 5 3" xfId="37702"/>
    <cellStyle name="Comma 18 2 5 6" xfId="37703"/>
    <cellStyle name="Comma 18 2 5 6 2" xfId="37704"/>
    <cellStyle name="Comma 18 2 5 6 3" xfId="37705"/>
    <cellStyle name="Comma 18 2 5 7" xfId="37706"/>
    <cellStyle name="Comma 18 2 5 7 2" xfId="37707"/>
    <cellStyle name="Comma 18 2 5 8" xfId="37708"/>
    <cellStyle name="Comma 18 2 5 9" xfId="37709"/>
    <cellStyle name="Comma 18 2 6" xfId="37710"/>
    <cellStyle name="Comma 18 2 6 2" xfId="37711"/>
    <cellStyle name="Comma 18 2 6 2 2" xfId="37712"/>
    <cellStyle name="Comma 18 2 6 2 2 2" xfId="37713"/>
    <cellStyle name="Comma 18 2 6 2 2 3" xfId="37714"/>
    <cellStyle name="Comma 18 2 6 2 3" xfId="37715"/>
    <cellStyle name="Comma 18 2 6 2 3 2" xfId="37716"/>
    <cellStyle name="Comma 18 2 6 2 3 3" xfId="37717"/>
    <cellStyle name="Comma 18 2 6 2 4" xfId="37718"/>
    <cellStyle name="Comma 18 2 6 2 4 2" xfId="37719"/>
    <cellStyle name="Comma 18 2 6 2 5" xfId="37720"/>
    <cellStyle name="Comma 18 2 6 2 6" xfId="37721"/>
    <cellStyle name="Comma 18 2 6 3" xfId="37722"/>
    <cellStyle name="Comma 18 2 6 3 2" xfId="37723"/>
    <cellStyle name="Comma 18 2 6 3 2 2" xfId="37724"/>
    <cellStyle name="Comma 18 2 6 3 2 3" xfId="37725"/>
    <cellStyle name="Comma 18 2 6 3 3" xfId="37726"/>
    <cellStyle name="Comma 18 2 6 3 3 2" xfId="37727"/>
    <cellStyle name="Comma 18 2 6 3 3 3" xfId="37728"/>
    <cellStyle name="Comma 18 2 6 3 4" xfId="37729"/>
    <cellStyle name="Comma 18 2 6 3 4 2" xfId="37730"/>
    <cellStyle name="Comma 18 2 6 3 5" xfId="37731"/>
    <cellStyle name="Comma 18 2 6 3 6" xfId="37732"/>
    <cellStyle name="Comma 18 2 6 4" xfId="37733"/>
    <cellStyle name="Comma 18 2 6 4 2" xfId="37734"/>
    <cellStyle name="Comma 18 2 6 4 2 2" xfId="37735"/>
    <cellStyle name="Comma 18 2 6 4 2 3" xfId="37736"/>
    <cellStyle name="Comma 18 2 6 4 3" xfId="37737"/>
    <cellStyle name="Comma 18 2 6 4 3 2" xfId="37738"/>
    <cellStyle name="Comma 18 2 6 4 4" xfId="37739"/>
    <cellStyle name="Comma 18 2 6 4 5" xfId="37740"/>
    <cellStyle name="Comma 18 2 6 5" xfId="37741"/>
    <cellStyle name="Comma 18 2 6 5 2" xfId="37742"/>
    <cellStyle name="Comma 18 2 6 5 3" xfId="37743"/>
    <cellStyle name="Comma 18 2 6 6" xfId="37744"/>
    <cellStyle name="Comma 18 2 6 6 2" xfId="37745"/>
    <cellStyle name="Comma 18 2 6 6 3" xfId="37746"/>
    <cellStyle name="Comma 18 2 6 7" xfId="37747"/>
    <cellStyle name="Comma 18 2 6 7 2" xfId="37748"/>
    <cellStyle name="Comma 18 2 6 8" xfId="37749"/>
    <cellStyle name="Comma 18 2 6 9" xfId="37750"/>
    <cellStyle name="Comma 18 2 7" xfId="37751"/>
    <cellStyle name="Comma 18 2 7 2" xfId="37752"/>
    <cellStyle name="Comma 18 2 7 2 2" xfId="37753"/>
    <cellStyle name="Comma 18 2 7 2 3" xfId="37754"/>
    <cellStyle name="Comma 18 2 7 3" xfId="37755"/>
    <cellStyle name="Comma 18 2 7 3 2" xfId="37756"/>
    <cellStyle name="Comma 18 2 7 3 3" xfId="37757"/>
    <cellStyle name="Comma 18 2 7 4" xfId="37758"/>
    <cellStyle name="Comma 18 2 7 4 2" xfId="37759"/>
    <cellStyle name="Comma 18 2 7 5" xfId="37760"/>
    <cellStyle name="Comma 18 2 7 6" xfId="37761"/>
    <cellStyle name="Comma 18 2 8" xfId="37762"/>
    <cellStyle name="Comma 18 2 8 2" xfId="37763"/>
    <cellStyle name="Comma 18 2 8 2 2" xfId="37764"/>
    <cellStyle name="Comma 18 2 8 2 3" xfId="37765"/>
    <cellStyle name="Comma 18 2 8 3" xfId="37766"/>
    <cellStyle name="Comma 18 2 8 3 2" xfId="37767"/>
    <cellStyle name="Comma 18 2 8 3 3" xfId="37768"/>
    <cellStyle name="Comma 18 2 8 4" xfId="37769"/>
    <cellStyle name="Comma 18 2 8 4 2" xfId="37770"/>
    <cellStyle name="Comma 18 2 8 5" xfId="37771"/>
    <cellStyle name="Comma 18 2 8 6" xfId="37772"/>
    <cellStyle name="Comma 18 2 9" xfId="37773"/>
    <cellStyle name="Comma 18 2 9 2" xfId="37774"/>
    <cellStyle name="Comma 18 2 9 2 2" xfId="37775"/>
    <cellStyle name="Comma 18 2 9 2 3" xfId="37776"/>
    <cellStyle name="Comma 18 2 9 3" xfId="37777"/>
    <cellStyle name="Comma 18 2 9 3 2" xfId="37778"/>
    <cellStyle name="Comma 18 2 9 4" xfId="37779"/>
    <cellStyle name="Comma 18 2 9 5" xfId="37780"/>
    <cellStyle name="Comma 18 3" xfId="37781"/>
    <cellStyle name="Comma 18 3 10" xfId="37782"/>
    <cellStyle name="Comma 18 3 10 2" xfId="37783"/>
    <cellStyle name="Comma 18 3 10 3" xfId="37784"/>
    <cellStyle name="Comma 18 3 11" xfId="37785"/>
    <cellStyle name="Comma 18 3 11 2" xfId="37786"/>
    <cellStyle name="Comma 18 3 12" xfId="37787"/>
    <cellStyle name="Comma 18 3 13" xfId="37788"/>
    <cellStyle name="Comma 18 3 2" xfId="37789"/>
    <cellStyle name="Comma 18 3 2 10" xfId="37790"/>
    <cellStyle name="Comma 18 3 2 10 2" xfId="37791"/>
    <cellStyle name="Comma 18 3 2 11" xfId="37792"/>
    <cellStyle name="Comma 18 3 2 12" xfId="37793"/>
    <cellStyle name="Comma 18 3 2 2" xfId="37794"/>
    <cellStyle name="Comma 18 3 2 2 10" xfId="37795"/>
    <cellStyle name="Comma 18 3 2 2 2" xfId="37796"/>
    <cellStyle name="Comma 18 3 2 2 2 2" xfId="37797"/>
    <cellStyle name="Comma 18 3 2 2 2 2 2" xfId="37798"/>
    <cellStyle name="Comma 18 3 2 2 2 2 2 2" xfId="37799"/>
    <cellStyle name="Comma 18 3 2 2 2 2 2 3" xfId="37800"/>
    <cellStyle name="Comma 18 3 2 2 2 2 3" xfId="37801"/>
    <cellStyle name="Comma 18 3 2 2 2 2 3 2" xfId="37802"/>
    <cellStyle name="Comma 18 3 2 2 2 2 3 3" xfId="37803"/>
    <cellStyle name="Comma 18 3 2 2 2 2 4" xfId="37804"/>
    <cellStyle name="Comma 18 3 2 2 2 2 4 2" xfId="37805"/>
    <cellStyle name="Comma 18 3 2 2 2 2 5" xfId="37806"/>
    <cellStyle name="Comma 18 3 2 2 2 2 6" xfId="37807"/>
    <cellStyle name="Comma 18 3 2 2 2 3" xfId="37808"/>
    <cellStyle name="Comma 18 3 2 2 2 3 2" xfId="37809"/>
    <cellStyle name="Comma 18 3 2 2 2 3 2 2" xfId="37810"/>
    <cellStyle name="Comma 18 3 2 2 2 3 2 3" xfId="37811"/>
    <cellStyle name="Comma 18 3 2 2 2 3 3" xfId="37812"/>
    <cellStyle name="Comma 18 3 2 2 2 3 3 2" xfId="37813"/>
    <cellStyle name="Comma 18 3 2 2 2 3 3 3" xfId="37814"/>
    <cellStyle name="Comma 18 3 2 2 2 3 4" xfId="37815"/>
    <cellStyle name="Comma 18 3 2 2 2 3 4 2" xfId="37816"/>
    <cellStyle name="Comma 18 3 2 2 2 3 5" xfId="37817"/>
    <cellStyle name="Comma 18 3 2 2 2 3 6" xfId="37818"/>
    <cellStyle name="Comma 18 3 2 2 2 4" xfId="37819"/>
    <cellStyle name="Comma 18 3 2 2 2 4 2" xfId="37820"/>
    <cellStyle name="Comma 18 3 2 2 2 4 2 2" xfId="37821"/>
    <cellStyle name="Comma 18 3 2 2 2 4 2 3" xfId="37822"/>
    <cellStyle name="Comma 18 3 2 2 2 4 3" xfId="37823"/>
    <cellStyle name="Comma 18 3 2 2 2 4 3 2" xfId="37824"/>
    <cellStyle name="Comma 18 3 2 2 2 4 4" xfId="37825"/>
    <cellStyle name="Comma 18 3 2 2 2 4 5" xfId="37826"/>
    <cellStyle name="Comma 18 3 2 2 2 5" xfId="37827"/>
    <cellStyle name="Comma 18 3 2 2 2 5 2" xfId="37828"/>
    <cellStyle name="Comma 18 3 2 2 2 5 3" xfId="37829"/>
    <cellStyle name="Comma 18 3 2 2 2 6" xfId="37830"/>
    <cellStyle name="Comma 18 3 2 2 2 6 2" xfId="37831"/>
    <cellStyle name="Comma 18 3 2 2 2 6 3" xfId="37832"/>
    <cellStyle name="Comma 18 3 2 2 2 7" xfId="37833"/>
    <cellStyle name="Comma 18 3 2 2 2 7 2" xfId="37834"/>
    <cellStyle name="Comma 18 3 2 2 2 8" xfId="37835"/>
    <cellStyle name="Comma 18 3 2 2 2 9" xfId="37836"/>
    <cellStyle name="Comma 18 3 2 2 3" xfId="37837"/>
    <cellStyle name="Comma 18 3 2 2 3 2" xfId="37838"/>
    <cellStyle name="Comma 18 3 2 2 3 2 2" xfId="37839"/>
    <cellStyle name="Comma 18 3 2 2 3 2 3" xfId="37840"/>
    <cellStyle name="Comma 18 3 2 2 3 3" xfId="37841"/>
    <cellStyle name="Comma 18 3 2 2 3 3 2" xfId="37842"/>
    <cellStyle name="Comma 18 3 2 2 3 3 3" xfId="37843"/>
    <cellStyle name="Comma 18 3 2 2 3 4" xfId="37844"/>
    <cellStyle name="Comma 18 3 2 2 3 4 2" xfId="37845"/>
    <cellStyle name="Comma 18 3 2 2 3 5" xfId="37846"/>
    <cellStyle name="Comma 18 3 2 2 3 6" xfId="37847"/>
    <cellStyle name="Comma 18 3 2 2 4" xfId="37848"/>
    <cellStyle name="Comma 18 3 2 2 4 2" xfId="37849"/>
    <cellStyle name="Comma 18 3 2 2 4 2 2" xfId="37850"/>
    <cellStyle name="Comma 18 3 2 2 4 2 3" xfId="37851"/>
    <cellStyle name="Comma 18 3 2 2 4 3" xfId="37852"/>
    <cellStyle name="Comma 18 3 2 2 4 3 2" xfId="37853"/>
    <cellStyle name="Comma 18 3 2 2 4 3 3" xfId="37854"/>
    <cellStyle name="Comma 18 3 2 2 4 4" xfId="37855"/>
    <cellStyle name="Comma 18 3 2 2 4 4 2" xfId="37856"/>
    <cellStyle name="Comma 18 3 2 2 4 5" xfId="37857"/>
    <cellStyle name="Comma 18 3 2 2 4 6" xfId="37858"/>
    <cellStyle name="Comma 18 3 2 2 5" xfId="37859"/>
    <cellStyle name="Comma 18 3 2 2 5 2" xfId="37860"/>
    <cellStyle name="Comma 18 3 2 2 5 2 2" xfId="37861"/>
    <cellStyle name="Comma 18 3 2 2 5 2 3" xfId="37862"/>
    <cellStyle name="Comma 18 3 2 2 5 3" xfId="37863"/>
    <cellStyle name="Comma 18 3 2 2 5 3 2" xfId="37864"/>
    <cellStyle name="Comma 18 3 2 2 5 4" xfId="37865"/>
    <cellStyle name="Comma 18 3 2 2 5 5" xfId="37866"/>
    <cellStyle name="Comma 18 3 2 2 6" xfId="37867"/>
    <cellStyle name="Comma 18 3 2 2 6 2" xfId="37868"/>
    <cellStyle name="Comma 18 3 2 2 6 3" xfId="37869"/>
    <cellStyle name="Comma 18 3 2 2 7" xfId="37870"/>
    <cellStyle name="Comma 18 3 2 2 7 2" xfId="37871"/>
    <cellStyle name="Comma 18 3 2 2 7 3" xfId="37872"/>
    <cellStyle name="Comma 18 3 2 2 8" xfId="37873"/>
    <cellStyle name="Comma 18 3 2 2 8 2" xfId="37874"/>
    <cellStyle name="Comma 18 3 2 2 9" xfId="37875"/>
    <cellStyle name="Comma 18 3 2 3" xfId="37876"/>
    <cellStyle name="Comma 18 3 2 3 2" xfId="37877"/>
    <cellStyle name="Comma 18 3 2 3 2 2" xfId="37878"/>
    <cellStyle name="Comma 18 3 2 3 2 2 2" xfId="37879"/>
    <cellStyle name="Comma 18 3 2 3 2 2 3" xfId="37880"/>
    <cellStyle name="Comma 18 3 2 3 2 3" xfId="37881"/>
    <cellStyle name="Comma 18 3 2 3 2 3 2" xfId="37882"/>
    <cellStyle name="Comma 18 3 2 3 2 3 3" xfId="37883"/>
    <cellStyle name="Comma 18 3 2 3 2 4" xfId="37884"/>
    <cellStyle name="Comma 18 3 2 3 2 4 2" xfId="37885"/>
    <cellStyle name="Comma 18 3 2 3 2 5" xfId="37886"/>
    <cellStyle name="Comma 18 3 2 3 2 6" xfId="37887"/>
    <cellStyle name="Comma 18 3 2 3 3" xfId="37888"/>
    <cellStyle name="Comma 18 3 2 3 3 2" xfId="37889"/>
    <cellStyle name="Comma 18 3 2 3 3 2 2" xfId="37890"/>
    <cellStyle name="Comma 18 3 2 3 3 2 3" xfId="37891"/>
    <cellStyle name="Comma 18 3 2 3 3 3" xfId="37892"/>
    <cellStyle name="Comma 18 3 2 3 3 3 2" xfId="37893"/>
    <cellStyle name="Comma 18 3 2 3 3 3 3" xfId="37894"/>
    <cellStyle name="Comma 18 3 2 3 3 4" xfId="37895"/>
    <cellStyle name="Comma 18 3 2 3 3 4 2" xfId="37896"/>
    <cellStyle name="Comma 18 3 2 3 3 5" xfId="37897"/>
    <cellStyle name="Comma 18 3 2 3 3 6" xfId="37898"/>
    <cellStyle name="Comma 18 3 2 3 4" xfId="37899"/>
    <cellStyle name="Comma 18 3 2 3 4 2" xfId="37900"/>
    <cellStyle name="Comma 18 3 2 3 4 2 2" xfId="37901"/>
    <cellStyle name="Comma 18 3 2 3 4 2 3" xfId="37902"/>
    <cellStyle name="Comma 18 3 2 3 4 3" xfId="37903"/>
    <cellStyle name="Comma 18 3 2 3 4 3 2" xfId="37904"/>
    <cellStyle name="Comma 18 3 2 3 4 4" xfId="37905"/>
    <cellStyle name="Comma 18 3 2 3 4 5" xfId="37906"/>
    <cellStyle name="Comma 18 3 2 3 5" xfId="37907"/>
    <cellStyle name="Comma 18 3 2 3 5 2" xfId="37908"/>
    <cellStyle name="Comma 18 3 2 3 5 3" xfId="37909"/>
    <cellStyle name="Comma 18 3 2 3 6" xfId="37910"/>
    <cellStyle name="Comma 18 3 2 3 6 2" xfId="37911"/>
    <cellStyle name="Comma 18 3 2 3 6 3" xfId="37912"/>
    <cellStyle name="Comma 18 3 2 3 7" xfId="37913"/>
    <cellStyle name="Comma 18 3 2 3 7 2" xfId="37914"/>
    <cellStyle name="Comma 18 3 2 3 8" xfId="37915"/>
    <cellStyle name="Comma 18 3 2 3 9" xfId="37916"/>
    <cellStyle name="Comma 18 3 2 4" xfId="37917"/>
    <cellStyle name="Comma 18 3 2 4 2" xfId="37918"/>
    <cellStyle name="Comma 18 3 2 4 2 2" xfId="37919"/>
    <cellStyle name="Comma 18 3 2 4 2 2 2" xfId="37920"/>
    <cellStyle name="Comma 18 3 2 4 2 2 3" xfId="37921"/>
    <cellStyle name="Comma 18 3 2 4 2 3" xfId="37922"/>
    <cellStyle name="Comma 18 3 2 4 2 3 2" xfId="37923"/>
    <cellStyle name="Comma 18 3 2 4 2 3 3" xfId="37924"/>
    <cellStyle name="Comma 18 3 2 4 2 4" xfId="37925"/>
    <cellStyle name="Comma 18 3 2 4 2 4 2" xfId="37926"/>
    <cellStyle name="Comma 18 3 2 4 2 5" xfId="37927"/>
    <cellStyle name="Comma 18 3 2 4 2 6" xfId="37928"/>
    <cellStyle name="Comma 18 3 2 4 3" xfId="37929"/>
    <cellStyle name="Comma 18 3 2 4 3 2" xfId="37930"/>
    <cellStyle name="Comma 18 3 2 4 3 2 2" xfId="37931"/>
    <cellStyle name="Comma 18 3 2 4 3 2 3" xfId="37932"/>
    <cellStyle name="Comma 18 3 2 4 3 3" xfId="37933"/>
    <cellStyle name="Comma 18 3 2 4 3 3 2" xfId="37934"/>
    <cellStyle name="Comma 18 3 2 4 3 3 3" xfId="37935"/>
    <cellStyle name="Comma 18 3 2 4 3 4" xfId="37936"/>
    <cellStyle name="Comma 18 3 2 4 3 4 2" xfId="37937"/>
    <cellStyle name="Comma 18 3 2 4 3 5" xfId="37938"/>
    <cellStyle name="Comma 18 3 2 4 3 6" xfId="37939"/>
    <cellStyle name="Comma 18 3 2 4 4" xfId="37940"/>
    <cellStyle name="Comma 18 3 2 4 4 2" xfId="37941"/>
    <cellStyle name="Comma 18 3 2 4 4 2 2" xfId="37942"/>
    <cellStyle name="Comma 18 3 2 4 4 2 3" xfId="37943"/>
    <cellStyle name="Comma 18 3 2 4 4 3" xfId="37944"/>
    <cellStyle name="Comma 18 3 2 4 4 3 2" xfId="37945"/>
    <cellStyle name="Comma 18 3 2 4 4 4" xfId="37946"/>
    <cellStyle name="Comma 18 3 2 4 4 5" xfId="37947"/>
    <cellStyle name="Comma 18 3 2 4 5" xfId="37948"/>
    <cellStyle name="Comma 18 3 2 4 5 2" xfId="37949"/>
    <cellStyle name="Comma 18 3 2 4 5 3" xfId="37950"/>
    <cellStyle name="Comma 18 3 2 4 6" xfId="37951"/>
    <cellStyle name="Comma 18 3 2 4 6 2" xfId="37952"/>
    <cellStyle name="Comma 18 3 2 4 6 3" xfId="37953"/>
    <cellStyle name="Comma 18 3 2 4 7" xfId="37954"/>
    <cellStyle name="Comma 18 3 2 4 7 2" xfId="37955"/>
    <cellStyle name="Comma 18 3 2 4 8" xfId="37956"/>
    <cellStyle name="Comma 18 3 2 4 9" xfId="37957"/>
    <cellStyle name="Comma 18 3 2 5" xfId="37958"/>
    <cellStyle name="Comma 18 3 2 5 2" xfId="37959"/>
    <cellStyle name="Comma 18 3 2 5 2 2" xfId="37960"/>
    <cellStyle name="Comma 18 3 2 5 2 3" xfId="37961"/>
    <cellStyle name="Comma 18 3 2 5 3" xfId="37962"/>
    <cellStyle name="Comma 18 3 2 5 3 2" xfId="37963"/>
    <cellStyle name="Comma 18 3 2 5 3 3" xfId="37964"/>
    <cellStyle name="Comma 18 3 2 5 4" xfId="37965"/>
    <cellStyle name="Comma 18 3 2 5 4 2" xfId="37966"/>
    <cellStyle name="Comma 18 3 2 5 5" xfId="37967"/>
    <cellStyle name="Comma 18 3 2 5 6" xfId="37968"/>
    <cellStyle name="Comma 18 3 2 6" xfId="37969"/>
    <cellStyle name="Comma 18 3 2 6 2" xfId="37970"/>
    <cellStyle name="Comma 18 3 2 6 2 2" xfId="37971"/>
    <cellStyle name="Comma 18 3 2 6 2 3" xfId="37972"/>
    <cellStyle name="Comma 18 3 2 6 3" xfId="37973"/>
    <cellStyle name="Comma 18 3 2 6 3 2" xfId="37974"/>
    <cellStyle name="Comma 18 3 2 6 3 3" xfId="37975"/>
    <cellStyle name="Comma 18 3 2 6 4" xfId="37976"/>
    <cellStyle name="Comma 18 3 2 6 4 2" xfId="37977"/>
    <cellStyle name="Comma 18 3 2 6 5" xfId="37978"/>
    <cellStyle name="Comma 18 3 2 6 6" xfId="37979"/>
    <cellStyle name="Comma 18 3 2 7" xfId="37980"/>
    <cellStyle name="Comma 18 3 2 7 2" xfId="37981"/>
    <cellStyle name="Comma 18 3 2 7 2 2" xfId="37982"/>
    <cellStyle name="Comma 18 3 2 7 2 3" xfId="37983"/>
    <cellStyle name="Comma 18 3 2 7 3" xfId="37984"/>
    <cellStyle name="Comma 18 3 2 7 3 2" xfId="37985"/>
    <cellStyle name="Comma 18 3 2 7 4" xfId="37986"/>
    <cellStyle name="Comma 18 3 2 7 5" xfId="37987"/>
    <cellStyle name="Comma 18 3 2 8" xfId="37988"/>
    <cellStyle name="Comma 18 3 2 8 2" xfId="37989"/>
    <cellStyle name="Comma 18 3 2 8 3" xfId="37990"/>
    <cellStyle name="Comma 18 3 2 9" xfId="37991"/>
    <cellStyle name="Comma 18 3 2 9 2" xfId="37992"/>
    <cellStyle name="Comma 18 3 2 9 3" xfId="37993"/>
    <cellStyle name="Comma 18 3 3" xfId="37994"/>
    <cellStyle name="Comma 18 3 3 10" xfId="37995"/>
    <cellStyle name="Comma 18 3 3 2" xfId="37996"/>
    <cellStyle name="Comma 18 3 3 2 2" xfId="37997"/>
    <cellStyle name="Comma 18 3 3 2 2 2" xfId="37998"/>
    <cellStyle name="Comma 18 3 3 2 2 2 2" xfId="37999"/>
    <cellStyle name="Comma 18 3 3 2 2 2 3" xfId="38000"/>
    <cellStyle name="Comma 18 3 3 2 2 3" xfId="38001"/>
    <cellStyle name="Comma 18 3 3 2 2 3 2" xfId="38002"/>
    <cellStyle name="Comma 18 3 3 2 2 3 3" xfId="38003"/>
    <cellStyle name="Comma 18 3 3 2 2 4" xfId="38004"/>
    <cellStyle name="Comma 18 3 3 2 2 4 2" xfId="38005"/>
    <cellStyle name="Comma 18 3 3 2 2 5" xfId="38006"/>
    <cellStyle name="Comma 18 3 3 2 2 6" xfId="38007"/>
    <cellStyle name="Comma 18 3 3 2 3" xfId="38008"/>
    <cellStyle name="Comma 18 3 3 2 3 2" xfId="38009"/>
    <cellStyle name="Comma 18 3 3 2 3 2 2" xfId="38010"/>
    <cellStyle name="Comma 18 3 3 2 3 2 3" xfId="38011"/>
    <cellStyle name="Comma 18 3 3 2 3 3" xfId="38012"/>
    <cellStyle name="Comma 18 3 3 2 3 3 2" xfId="38013"/>
    <cellStyle name="Comma 18 3 3 2 3 3 3" xfId="38014"/>
    <cellStyle name="Comma 18 3 3 2 3 4" xfId="38015"/>
    <cellStyle name="Comma 18 3 3 2 3 4 2" xfId="38016"/>
    <cellStyle name="Comma 18 3 3 2 3 5" xfId="38017"/>
    <cellStyle name="Comma 18 3 3 2 3 6" xfId="38018"/>
    <cellStyle name="Comma 18 3 3 2 4" xfId="38019"/>
    <cellStyle name="Comma 18 3 3 2 4 2" xfId="38020"/>
    <cellStyle name="Comma 18 3 3 2 4 2 2" xfId="38021"/>
    <cellStyle name="Comma 18 3 3 2 4 2 3" xfId="38022"/>
    <cellStyle name="Comma 18 3 3 2 4 3" xfId="38023"/>
    <cellStyle name="Comma 18 3 3 2 4 3 2" xfId="38024"/>
    <cellStyle name="Comma 18 3 3 2 4 4" xfId="38025"/>
    <cellStyle name="Comma 18 3 3 2 4 5" xfId="38026"/>
    <cellStyle name="Comma 18 3 3 2 5" xfId="38027"/>
    <cellStyle name="Comma 18 3 3 2 5 2" xfId="38028"/>
    <cellStyle name="Comma 18 3 3 2 5 3" xfId="38029"/>
    <cellStyle name="Comma 18 3 3 2 6" xfId="38030"/>
    <cellStyle name="Comma 18 3 3 2 6 2" xfId="38031"/>
    <cellStyle name="Comma 18 3 3 2 6 3" xfId="38032"/>
    <cellStyle name="Comma 18 3 3 2 7" xfId="38033"/>
    <cellStyle name="Comma 18 3 3 2 7 2" xfId="38034"/>
    <cellStyle name="Comma 18 3 3 2 8" xfId="38035"/>
    <cellStyle name="Comma 18 3 3 2 9" xfId="38036"/>
    <cellStyle name="Comma 18 3 3 3" xfId="38037"/>
    <cellStyle name="Comma 18 3 3 3 2" xfId="38038"/>
    <cellStyle name="Comma 18 3 3 3 2 2" xfId="38039"/>
    <cellStyle name="Comma 18 3 3 3 2 3" xfId="38040"/>
    <cellStyle name="Comma 18 3 3 3 3" xfId="38041"/>
    <cellStyle name="Comma 18 3 3 3 3 2" xfId="38042"/>
    <cellStyle name="Comma 18 3 3 3 3 3" xfId="38043"/>
    <cellStyle name="Comma 18 3 3 3 4" xfId="38044"/>
    <cellStyle name="Comma 18 3 3 3 4 2" xfId="38045"/>
    <cellStyle name="Comma 18 3 3 3 5" xfId="38046"/>
    <cellStyle name="Comma 18 3 3 3 6" xfId="38047"/>
    <cellStyle name="Comma 18 3 3 4" xfId="38048"/>
    <cellStyle name="Comma 18 3 3 4 2" xfId="38049"/>
    <cellStyle name="Comma 18 3 3 4 2 2" xfId="38050"/>
    <cellStyle name="Comma 18 3 3 4 2 3" xfId="38051"/>
    <cellStyle name="Comma 18 3 3 4 3" xfId="38052"/>
    <cellStyle name="Comma 18 3 3 4 3 2" xfId="38053"/>
    <cellStyle name="Comma 18 3 3 4 3 3" xfId="38054"/>
    <cellStyle name="Comma 18 3 3 4 4" xfId="38055"/>
    <cellStyle name="Comma 18 3 3 4 4 2" xfId="38056"/>
    <cellStyle name="Comma 18 3 3 4 5" xfId="38057"/>
    <cellStyle name="Comma 18 3 3 4 6" xfId="38058"/>
    <cellStyle name="Comma 18 3 3 5" xfId="38059"/>
    <cellStyle name="Comma 18 3 3 5 2" xfId="38060"/>
    <cellStyle name="Comma 18 3 3 5 2 2" xfId="38061"/>
    <cellStyle name="Comma 18 3 3 5 2 3" xfId="38062"/>
    <cellStyle name="Comma 18 3 3 5 3" xfId="38063"/>
    <cellStyle name="Comma 18 3 3 5 3 2" xfId="38064"/>
    <cellStyle name="Comma 18 3 3 5 4" xfId="38065"/>
    <cellStyle name="Comma 18 3 3 5 5" xfId="38066"/>
    <cellStyle name="Comma 18 3 3 6" xfId="38067"/>
    <cellStyle name="Comma 18 3 3 6 2" xfId="38068"/>
    <cellStyle name="Comma 18 3 3 6 3" xfId="38069"/>
    <cellStyle name="Comma 18 3 3 7" xfId="38070"/>
    <cellStyle name="Comma 18 3 3 7 2" xfId="38071"/>
    <cellStyle name="Comma 18 3 3 7 3" xfId="38072"/>
    <cellStyle name="Comma 18 3 3 8" xfId="38073"/>
    <cellStyle name="Comma 18 3 3 8 2" xfId="38074"/>
    <cellStyle name="Comma 18 3 3 9" xfId="38075"/>
    <cellStyle name="Comma 18 3 4" xfId="38076"/>
    <cellStyle name="Comma 18 3 4 2" xfId="38077"/>
    <cellStyle name="Comma 18 3 4 2 2" xfId="38078"/>
    <cellStyle name="Comma 18 3 4 2 2 2" xfId="38079"/>
    <cellStyle name="Comma 18 3 4 2 2 3" xfId="38080"/>
    <cellStyle name="Comma 18 3 4 2 3" xfId="38081"/>
    <cellStyle name="Comma 18 3 4 2 3 2" xfId="38082"/>
    <cellStyle name="Comma 18 3 4 2 3 3" xfId="38083"/>
    <cellStyle name="Comma 18 3 4 2 4" xfId="38084"/>
    <cellStyle name="Comma 18 3 4 2 4 2" xfId="38085"/>
    <cellStyle name="Comma 18 3 4 2 5" xfId="38086"/>
    <cellStyle name="Comma 18 3 4 2 6" xfId="38087"/>
    <cellStyle name="Comma 18 3 4 3" xfId="38088"/>
    <cellStyle name="Comma 18 3 4 3 2" xfId="38089"/>
    <cellStyle name="Comma 18 3 4 3 2 2" xfId="38090"/>
    <cellStyle name="Comma 18 3 4 3 2 3" xfId="38091"/>
    <cellStyle name="Comma 18 3 4 3 3" xfId="38092"/>
    <cellStyle name="Comma 18 3 4 3 3 2" xfId="38093"/>
    <cellStyle name="Comma 18 3 4 3 3 3" xfId="38094"/>
    <cellStyle name="Comma 18 3 4 3 4" xfId="38095"/>
    <cellStyle name="Comma 18 3 4 3 4 2" xfId="38096"/>
    <cellStyle name="Comma 18 3 4 3 5" xfId="38097"/>
    <cellStyle name="Comma 18 3 4 3 6" xfId="38098"/>
    <cellStyle name="Comma 18 3 4 4" xfId="38099"/>
    <cellStyle name="Comma 18 3 4 4 2" xfId="38100"/>
    <cellStyle name="Comma 18 3 4 4 2 2" xfId="38101"/>
    <cellStyle name="Comma 18 3 4 4 2 3" xfId="38102"/>
    <cellStyle name="Comma 18 3 4 4 3" xfId="38103"/>
    <cellStyle name="Comma 18 3 4 4 3 2" xfId="38104"/>
    <cellStyle name="Comma 18 3 4 4 4" xfId="38105"/>
    <cellStyle name="Comma 18 3 4 4 5" xfId="38106"/>
    <cellStyle name="Comma 18 3 4 5" xfId="38107"/>
    <cellStyle name="Comma 18 3 4 5 2" xfId="38108"/>
    <cellStyle name="Comma 18 3 4 5 3" xfId="38109"/>
    <cellStyle name="Comma 18 3 4 6" xfId="38110"/>
    <cellStyle name="Comma 18 3 4 6 2" xfId="38111"/>
    <cellStyle name="Comma 18 3 4 6 3" xfId="38112"/>
    <cellStyle name="Comma 18 3 4 7" xfId="38113"/>
    <cellStyle name="Comma 18 3 4 7 2" xfId="38114"/>
    <cellStyle name="Comma 18 3 4 8" xfId="38115"/>
    <cellStyle name="Comma 18 3 4 9" xfId="38116"/>
    <cellStyle name="Comma 18 3 5" xfId="38117"/>
    <cellStyle name="Comma 18 3 5 2" xfId="38118"/>
    <cellStyle name="Comma 18 3 5 2 2" xfId="38119"/>
    <cellStyle name="Comma 18 3 5 2 2 2" xfId="38120"/>
    <cellStyle name="Comma 18 3 5 2 2 3" xfId="38121"/>
    <cellStyle name="Comma 18 3 5 2 3" xfId="38122"/>
    <cellStyle name="Comma 18 3 5 2 3 2" xfId="38123"/>
    <cellStyle name="Comma 18 3 5 2 3 3" xfId="38124"/>
    <cellStyle name="Comma 18 3 5 2 4" xfId="38125"/>
    <cellStyle name="Comma 18 3 5 2 4 2" xfId="38126"/>
    <cellStyle name="Comma 18 3 5 2 5" xfId="38127"/>
    <cellStyle name="Comma 18 3 5 2 6" xfId="38128"/>
    <cellStyle name="Comma 18 3 5 3" xfId="38129"/>
    <cellStyle name="Comma 18 3 5 3 2" xfId="38130"/>
    <cellStyle name="Comma 18 3 5 3 2 2" xfId="38131"/>
    <cellStyle name="Comma 18 3 5 3 2 3" xfId="38132"/>
    <cellStyle name="Comma 18 3 5 3 3" xfId="38133"/>
    <cellStyle name="Comma 18 3 5 3 3 2" xfId="38134"/>
    <cellStyle name="Comma 18 3 5 3 3 3" xfId="38135"/>
    <cellStyle name="Comma 18 3 5 3 4" xfId="38136"/>
    <cellStyle name="Comma 18 3 5 3 4 2" xfId="38137"/>
    <cellStyle name="Comma 18 3 5 3 5" xfId="38138"/>
    <cellStyle name="Comma 18 3 5 3 6" xfId="38139"/>
    <cellStyle name="Comma 18 3 5 4" xfId="38140"/>
    <cellStyle name="Comma 18 3 5 4 2" xfId="38141"/>
    <cellStyle name="Comma 18 3 5 4 2 2" xfId="38142"/>
    <cellStyle name="Comma 18 3 5 4 2 3" xfId="38143"/>
    <cellStyle name="Comma 18 3 5 4 3" xfId="38144"/>
    <cellStyle name="Comma 18 3 5 4 3 2" xfId="38145"/>
    <cellStyle name="Comma 18 3 5 4 4" xfId="38146"/>
    <cellStyle name="Comma 18 3 5 4 5" xfId="38147"/>
    <cellStyle name="Comma 18 3 5 5" xfId="38148"/>
    <cellStyle name="Comma 18 3 5 5 2" xfId="38149"/>
    <cellStyle name="Comma 18 3 5 5 3" xfId="38150"/>
    <cellStyle name="Comma 18 3 5 6" xfId="38151"/>
    <cellStyle name="Comma 18 3 5 6 2" xfId="38152"/>
    <cellStyle name="Comma 18 3 5 6 3" xfId="38153"/>
    <cellStyle name="Comma 18 3 5 7" xfId="38154"/>
    <cellStyle name="Comma 18 3 5 7 2" xfId="38155"/>
    <cellStyle name="Comma 18 3 5 8" xfId="38156"/>
    <cellStyle name="Comma 18 3 5 9" xfId="38157"/>
    <cellStyle name="Comma 18 3 6" xfId="38158"/>
    <cellStyle name="Comma 18 3 6 2" xfId="38159"/>
    <cellStyle name="Comma 18 3 6 2 2" xfId="38160"/>
    <cellStyle name="Comma 18 3 6 2 3" xfId="38161"/>
    <cellStyle name="Comma 18 3 6 3" xfId="38162"/>
    <cellStyle name="Comma 18 3 6 3 2" xfId="38163"/>
    <cellStyle name="Comma 18 3 6 3 3" xfId="38164"/>
    <cellStyle name="Comma 18 3 6 4" xfId="38165"/>
    <cellStyle name="Comma 18 3 6 4 2" xfId="38166"/>
    <cellStyle name="Comma 18 3 6 5" xfId="38167"/>
    <cellStyle name="Comma 18 3 6 6" xfId="38168"/>
    <cellStyle name="Comma 18 3 7" xfId="38169"/>
    <cellStyle name="Comma 18 3 7 2" xfId="38170"/>
    <cellStyle name="Comma 18 3 7 2 2" xfId="38171"/>
    <cellStyle name="Comma 18 3 7 2 3" xfId="38172"/>
    <cellStyle name="Comma 18 3 7 3" xfId="38173"/>
    <cellStyle name="Comma 18 3 7 3 2" xfId="38174"/>
    <cellStyle name="Comma 18 3 7 3 3" xfId="38175"/>
    <cellStyle name="Comma 18 3 7 4" xfId="38176"/>
    <cellStyle name="Comma 18 3 7 4 2" xfId="38177"/>
    <cellStyle name="Comma 18 3 7 5" xfId="38178"/>
    <cellStyle name="Comma 18 3 7 6" xfId="38179"/>
    <cellStyle name="Comma 18 3 8" xfId="38180"/>
    <cellStyle name="Comma 18 3 8 2" xfId="38181"/>
    <cellStyle name="Comma 18 3 8 2 2" xfId="38182"/>
    <cellStyle name="Comma 18 3 8 2 3" xfId="38183"/>
    <cellStyle name="Comma 18 3 8 3" xfId="38184"/>
    <cellStyle name="Comma 18 3 8 3 2" xfId="38185"/>
    <cellStyle name="Comma 18 3 8 4" xfId="38186"/>
    <cellStyle name="Comma 18 3 8 5" xfId="38187"/>
    <cellStyle name="Comma 18 3 9" xfId="38188"/>
    <cellStyle name="Comma 18 3 9 2" xfId="38189"/>
    <cellStyle name="Comma 18 3 9 3" xfId="38190"/>
    <cellStyle name="Comma 18 4" xfId="38191"/>
    <cellStyle name="Comma 18 4 10" xfId="38192"/>
    <cellStyle name="Comma 18 4 10 2" xfId="38193"/>
    <cellStyle name="Comma 18 4 11" xfId="38194"/>
    <cellStyle name="Comma 18 4 12" xfId="38195"/>
    <cellStyle name="Comma 18 4 2" xfId="38196"/>
    <cellStyle name="Comma 18 4 2 10" xfId="38197"/>
    <cellStyle name="Comma 18 4 2 2" xfId="38198"/>
    <cellStyle name="Comma 18 4 2 2 2" xfId="38199"/>
    <cellStyle name="Comma 18 4 2 2 2 2" xfId="38200"/>
    <cellStyle name="Comma 18 4 2 2 2 2 2" xfId="38201"/>
    <cellStyle name="Comma 18 4 2 2 2 2 3" xfId="38202"/>
    <cellStyle name="Comma 18 4 2 2 2 3" xfId="38203"/>
    <cellStyle name="Comma 18 4 2 2 2 3 2" xfId="38204"/>
    <cellStyle name="Comma 18 4 2 2 2 3 3" xfId="38205"/>
    <cellStyle name="Comma 18 4 2 2 2 4" xfId="38206"/>
    <cellStyle name="Comma 18 4 2 2 2 4 2" xfId="38207"/>
    <cellStyle name="Comma 18 4 2 2 2 5" xfId="38208"/>
    <cellStyle name="Comma 18 4 2 2 2 6" xfId="38209"/>
    <cellStyle name="Comma 18 4 2 2 3" xfId="38210"/>
    <cellStyle name="Comma 18 4 2 2 3 2" xfId="38211"/>
    <cellStyle name="Comma 18 4 2 2 3 2 2" xfId="38212"/>
    <cellStyle name="Comma 18 4 2 2 3 2 3" xfId="38213"/>
    <cellStyle name="Comma 18 4 2 2 3 3" xfId="38214"/>
    <cellStyle name="Comma 18 4 2 2 3 3 2" xfId="38215"/>
    <cellStyle name="Comma 18 4 2 2 3 3 3" xfId="38216"/>
    <cellStyle name="Comma 18 4 2 2 3 4" xfId="38217"/>
    <cellStyle name="Comma 18 4 2 2 3 4 2" xfId="38218"/>
    <cellStyle name="Comma 18 4 2 2 3 5" xfId="38219"/>
    <cellStyle name="Comma 18 4 2 2 3 6" xfId="38220"/>
    <cellStyle name="Comma 18 4 2 2 4" xfId="38221"/>
    <cellStyle name="Comma 18 4 2 2 4 2" xfId="38222"/>
    <cellStyle name="Comma 18 4 2 2 4 2 2" xfId="38223"/>
    <cellStyle name="Comma 18 4 2 2 4 2 3" xfId="38224"/>
    <cellStyle name="Comma 18 4 2 2 4 3" xfId="38225"/>
    <cellStyle name="Comma 18 4 2 2 4 3 2" xfId="38226"/>
    <cellStyle name="Comma 18 4 2 2 4 4" xfId="38227"/>
    <cellStyle name="Comma 18 4 2 2 4 5" xfId="38228"/>
    <cellStyle name="Comma 18 4 2 2 5" xfId="38229"/>
    <cellStyle name="Comma 18 4 2 2 5 2" xfId="38230"/>
    <cellStyle name="Comma 18 4 2 2 5 3" xfId="38231"/>
    <cellStyle name="Comma 18 4 2 2 6" xfId="38232"/>
    <cellStyle name="Comma 18 4 2 2 6 2" xfId="38233"/>
    <cellStyle name="Comma 18 4 2 2 6 3" xfId="38234"/>
    <cellStyle name="Comma 18 4 2 2 7" xfId="38235"/>
    <cellStyle name="Comma 18 4 2 2 7 2" xfId="38236"/>
    <cellStyle name="Comma 18 4 2 2 8" xfId="38237"/>
    <cellStyle name="Comma 18 4 2 2 9" xfId="38238"/>
    <cellStyle name="Comma 18 4 2 3" xfId="38239"/>
    <cellStyle name="Comma 18 4 2 3 2" xfId="38240"/>
    <cellStyle name="Comma 18 4 2 3 2 2" xfId="38241"/>
    <cellStyle name="Comma 18 4 2 3 2 3" xfId="38242"/>
    <cellStyle name="Comma 18 4 2 3 3" xfId="38243"/>
    <cellStyle name="Comma 18 4 2 3 3 2" xfId="38244"/>
    <cellStyle name="Comma 18 4 2 3 3 3" xfId="38245"/>
    <cellStyle name="Comma 18 4 2 3 4" xfId="38246"/>
    <cellStyle name="Comma 18 4 2 3 4 2" xfId="38247"/>
    <cellStyle name="Comma 18 4 2 3 5" xfId="38248"/>
    <cellStyle name="Comma 18 4 2 3 6" xfId="38249"/>
    <cellStyle name="Comma 18 4 2 4" xfId="38250"/>
    <cellStyle name="Comma 18 4 2 4 2" xfId="38251"/>
    <cellStyle name="Comma 18 4 2 4 2 2" xfId="38252"/>
    <cellStyle name="Comma 18 4 2 4 2 3" xfId="38253"/>
    <cellStyle name="Comma 18 4 2 4 3" xfId="38254"/>
    <cellStyle name="Comma 18 4 2 4 3 2" xfId="38255"/>
    <cellStyle name="Comma 18 4 2 4 3 3" xfId="38256"/>
    <cellStyle name="Comma 18 4 2 4 4" xfId="38257"/>
    <cellStyle name="Comma 18 4 2 4 4 2" xfId="38258"/>
    <cellStyle name="Comma 18 4 2 4 5" xfId="38259"/>
    <cellStyle name="Comma 18 4 2 4 6" xfId="38260"/>
    <cellStyle name="Comma 18 4 2 5" xfId="38261"/>
    <cellStyle name="Comma 18 4 2 5 2" xfId="38262"/>
    <cellStyle name="Comma 18 4 2 5 2 2" xfId="38263"/>
    <cellStyle name="Comma 18 4 2 5 2 3" xfId="38264"/>
    <cellStyle name="Comma 18 4 2 5 3" xfId="38265"/>
    <cellStyle name="Comma 18 4 2 5 3 2" xfId="38266"/>
    <cellStyle name="Comma 18 4 2 5 4" xfId="38267"/>
    <cellStyle name="Comma 18 4 2 5 5" xfId="38268"/>
    <cellStyle name="Comma 18 4 2 6" xfId="38269"/>
    <cellStyle name="Comma 18 4 2 6 2" xfId="38270"/>
    <cellStyle name="Comma 18 4 2 6 3" xfId="38271"/>
    <cellStyle name="Comma 18 4 2 7" xfId="38272"/>
    <cellStyle name="Comma 18 4 2 7 2" xfId="38273"/>
    <cellStyle name="Comma 18 4 2 7 3" xfId="38274"/>
    <cellStyle name="Comma 18 4 2 8" xfId="38275"/>
    <cellStyle name="Comma 18 4 2 8 2" xfId="38276"/>
    <cellStyle name="Comma 18 4 2 9" xfId="38277"/>
    <cellStyle name="Comma 18 4 3" xfId="38278"/>
    <cellStyle name="Comma 18 4 3 2" xfId="38279"/>
    <cellStyle name="Comma 18 4 3 2 2" xfId="38280"/>
    <cellStyle name="Comma 18 4 3 2 2 2" xfId="38281"/>
    <cellStyle name="Comma 18 4 3 2 2 3" xfId="38282"/>
    <cellStyle name="Comma 18 4 3 2 3" xfId="38283"/>
    <cellStyle name="Comma 18 4 3 2 3 2" xfId="38284"/>
    <cellStyle name="Comma 18 4 3 2 3 3" xfId="38285"/>
    <cellStyle name="Comma 18 4 3 2 4" xfId="38286"/>
    <cellStyle name="Comma 18 4 3 2 4 2" xfId="38287"/>
    <cellStyle name="Comma 18 4 3 2 5" xfId="38288"/>
    <cellStyle name="Comma 18 4 3 2 6" xfId="38289"/>
    <cellStyle name="Comma 18 4 3 3" xfId="38290"/>
    <cellStyle name="Comma 18 4 3 3 2" xfId="38291"/>
    <cellStyle name="Comma 18 4 3 3 2 2" xfId="38292"/>
    <cellStyle name="Comma 18 4 3 3 2 3" xfId="38293"/>
    <cellStyle name="Comma 18 4 3 3 3" xfId="38294"/>
    <cellStyle name="Comma 18 4 3 3 3 2" xfId="38295"/>
    <cellStyle name="Comma 18 4 3 3 3 3" xfId="38296"/>
    <cellStyle name="Comma 18 4 3 3 4" xfId="38297"/>
    <cellStyle name="Comma 18 4 3 3 4 2" xfId="38298"/>
    <cellStyle name="Comma 18 4 3 3 5" xfId="38299"/>
    <cellStyle name="Comma 18 4 3 3 6" xfId="38300"/>
    <cellStyle name="Comma 18 4 3 4" xfId="38301"/>
    <cellStyle name="Comma 18 4 3 4 2" xfId="38302"/>
    <cellStyle name="Comma 18 4 3 4 2 2" xfId="38303"/>
    <cellStyle name="Comma 18 4 3 4 2 3" xfId="38304"/>
    <cellStyle name="Comma 18 4 3 4 3" xfId="38305"/>
    <cellStyle name="Comma 18 4 3 4 3 2" xfId="38306"/>
    <cellStyle name="Comma 18 4 3 4 4" xfId="38307"/>
    <cellStyle name="Comma 18 4 3 4 5" xfId="38308"/>
    <cellStyle name="Comma 18 4 3 5" xfId="38309"/>
    <cellStyle name="Comma 18 4 3 5 2" xfId="38310"/>
    <cellStyle name="Comma 18 4 3 5 3" xfId="38311"/>
    <cellStyle name="Comma 18 4 3 6" xfId="38312"/>
    <cellStyle name="Comma 18 4 3 6 2" xfId="38313"/>
    <cellStyle name="Comma 18 4 3 6 3" xfId="38314"/>
    <cellStyle name="Comma 18 4 3 7" xfId="38315"/>
    <cellStyle name="Comma 18 4 3 7 2" xfId="38316"/>
    <cellStyle name="Comma 18 4 3 8" xfId="38317"/>
    <cellStyle name="Comma 18 4 3 9" xfId="38318"/>
    <cellStyle name="Comma 18 4 4" xfId="38319"/>
    <cellStyle name="Comma 18 4 4 2" xfId="38320"/>
    <cellStyle name="Comma 18 4 4 2 2" xfId="38321"/>
    <cellStyle name="Comma 18 4 4 2 2 2" xfId="38322"/>
    <cellStyle name="Comma 18 4 4 2 2 3" xfId="38323"/>
    <cellStyle name="Comma 18 4 4 2 3" xfId="38324"/>
    <cellStyle name="Comma 18 4 4 2 3 2" xfId="38325"/>
    <cellStyle name="Comma 18 4 4 2 3 3" xfId="38326"/>
    <cellStyle name="Comma 18 4 4 2 4" xfId="38327"/>
    <cellStyle name="Comma 18 4 4 2 4 2" xfId="38328"/>
    <cellStyle name="Comma 18 4 4 2 5" xfId="38329"/>
    <cellStyle name="Comma 18 4 4 2 6" xfId="38330"/>
    <cellStyle name="Comma 18 4 4 3" xfId="38331"/>
    <cellStyle name="Comma 18 4 4 3 2" xfId="38332"/>
    <cellStyle name="Comma 18 4 4 3 2 2" xfId="38333"/>
    <cellStyle name="Comma 18 4 4 3 2 3" xfId="38334"/>
    <cellStyle name="Comma 18 4 4 3 3" xfId="38335"/>
    <cellStyle name="Comma 18 4 4 3 3 2" xfId="38336"/>
    <cellStyle name="Comma 18 4 4 3 3 3" xfId="38337"/>
    <cellStyle name="Comma 18 4 4 3 4" xfId="38338"/>
    <cellStyle name="Comma 18 4 4 3 4 2" xfId="38339"/>
    <cellStyle name="Comma 18 4 4 3 5" xfId="38340"/>
    <cellStyle name="Comma 18 4 4 3 6" xfId="38341"/>
    <cellStyle name="Comma 18 4 4 4" xfId="38342"/>
    <cellStyle name="Comma 18 4 4 4 2" xfId="38343"/>
    <cellStyle name="Comma 18 4 4 4 2 2" xfId="38344"/>
    <cellStyle name="Comma 18 4 4 4 2 3" xfId="38345"/>
    <cellStyle name="Comma 18 4 4 4 3" xfId="38346"/>
    <cellStyle name="Comma 18 4 4 4 3 2" xfId="38347"/>
    <cellStyle name="Comma 18 4 4 4 4" xfId="38348"/>
    <cellStyle name="Comma 18 4 4 4 5" xfId="38349"/>
    <cellStyle name="Comma 18 4 4 5" xfId="38350"/>
    <cellStyle name="Comma 18 4 4 5 2" xfId="38351"/>
    <cellStyle name="Comma 18 4 4 5 3" xfId="38352"/>
    <cellStyle name="Comma 18 4 4 6" xfId="38353"/>
    <cellStyle name="Comma 18 4 4 6 2" xfId="38354"/>
    <cellStyle name="Comma 18 4 4 6 3" xfId="38355"/>
    <cellStyle name="Comma 18 4 4 7" xfId="38356"/>
    <cellStyle name="Comma 18 4 4 7 2" xfId="38357"/>
    <cellStyle name="Comma 18 4 4 8" xfId="38358"/>
    <cellStyle name="Comma 18 4 4 9" xfId="38359"/>
    <cellStyle name="Comma 18 4 5" xfId="38360"/>
    <cellStyle name="Comma 18 4 5 2" xfId="38361"/>
    <cellStyle name="Comma 18 4 5 2 2" xfId="38362"/>
    <cellStyle name="Comma 18 4 5 2 3" xfId="38363"/>
    <cellStyle name="Comma 18 4 5 3" xfId="38364"/>
    <cellStyle name="Comma 18 4 5 3 2" xfId="38365"/>
    <cellStyle name="Comma 18 4 5 3 3" xfId="38366"/>
    <cellStyle name="Comma 18 4 5 4" xfId="38367"/>
    <cellStyle name="Comma 18 4 5 4 2" xfId="38368"/>
    <cellStyle name="Comma 18 4 5 5" xfId="38369"/>
    <cellStyle name="Comma 18 4 5 6" xfId="38370"/>
    <cellStyle name="Comma 18 4 6" xfId="38371"/>
    <cellStyle name="Comma 18 4 6 2" xfId="38372"/>
    <cellStyle name="Comma 18 4 6 2 2" xfId="38373"/>
    <cellStyle name="Comma 18 4 6 2 3" xfId="38374"/>
    <cellStyle name="Comma 18 4 6 3" xfId="38375"/>
    <cellStyle name="Comma 18 4 6 3 2" xfId="38376"/>
    <cellStyle name="Comma 18 4 6 3 3" xfId="38377"/>
    <cellStyle name="Comma 18 4 6 4" xfId="38378"/>
    <cellStyle name="Comma 18 4 6 4 2" xfId="38379"/>
    <cellStyle name="Comma 18 4 6 5" xfId="38380"/>
    <cellStyle name="Comma 18 4 6 6" xfId="38381"/>
    <cellStyle name="Comma 18 4 7" xfId="38382"/>
    <cellStyle name="Comma 18 4 7 2" xfId="38383"/>
    <cellStyle name="Comma 18 4 7 2 2" xfId="38384"/>
    <cellStyle name="Comma 18 4 7 2 3" xfId="38385"/>
    <cellStyle name="Comma 18 4 7 3" xfId="38386"/>
    <cellStyle name="Comma 18 4 7 3 2" xfId="38387"/>
    <cellStyle name="Comma 18 4 7 4" xfId="38388"/>
    <cellStyle name="Comma 18 4 7 5" xfId="38389"/>
    <cellStyle name="Comma 18 4 8" xfId="38390"/>
    <cellStyle name="Comma 18 4 8 2" xfId="38391"/>
    <cellStyle name="Comma 18 4 8 3" xfId="38392"/>
    <cellStyle name="Comma 18 4 9" xfId="38393"/>
    <cellStyle name="Comma 18 4 9 2" xfId="38394"/>
    <cellStyle name="Comma 18 4 9 3" xfId="38395"/>
    <cellStyle name="Comma 18 5" xfId="38396"/>
    <cellStyle name="Comma 18 5 10" xfId="38397"/>
    <cellStyle name="Comma 18 5 2" xfId="38398"/>
    <cellStyle name="Comma 18 5 2 2" xfId="38399"/>
    <cellStyle name="Comma 18 5 2 2 2" xfId="38400"/>
    <cellStyle name="Comma 18 5 2 2 2 2" xfId="38401"/>
    <cellStyle name="Comma 18 5 2 2 2 3" xfId="38402"/>
    <cellStyle name="Comma 18 5 2 2 3" xfId="38403"/>
    <cellStyle name="Comma 18 5 2 2 3 2" xfId="38404"/>
    <cellStyle name="Comma 18 5 2 2 3 3" xfId="38405"/>
    <cellStyle name="Comma 18 5 2 2 4" xfId="38406"/>
    <cellStyle name="Comma 18 5 2 2 4 2" xfId="38407"/>
    <cellStyle name="Comma 18 5 2 2 5" xfId="38408"/>
    <cellStyle name="Comma 18 5 2 2 6" xfId="38409"/>
    <cellStyle name="Comma 18 5 2 3" xfId="38410"/>
    <cellStyle name="Comma 18 5 2 3 2" xfId="38411"/>
    <cellStyle name="Comma 18 5 2 3 2 2" xfId="38412"/>
    <cellStyle name="Comma 18 5 2 3 2 3" xfId="38413"/>
    <cellStyle name="Comma 18 5 2 3 3" xfId="38414"/>
    <cellStyle name="Comma 18 5 2 3 3 2" xfId="38415"/>
    <cellStyle name="Comma 18 5 2 3 3 3" xfId="38416"/>
    <cellStyle name="Comma 18 5 2 3 4" xfId="38417"/>
    <cellStyle name="Comma 18 5 2 3 4 2" xfId="38418"/>
    <cellStyle name="Comma 18 5 2 3 5" xfId="38419"/>
    <cellStyle name="Comma 18 5 2 3 6" xfId="38420"/>
    <cellStyle name="Comma 18 5 2 4" xfId="38421"/>
    <cellStyle name="Comma 18 5 2 4 2" xfId="38422"/>
    <cellStyle name="Comma 18 5 2 4 2 2" xfId="38423"/>
    <cellStyle name="Comma 18 5 2 4 2 3" xfId="38424"/>
    <cellStyle name="Comma 18 5 2 4 3" xfId="38425"/>
    <cellStyle name="Comma 18 5 2 4 3 2" xfId="38426"/>
    <cellStyle name="Comma 18 5 2 4 4" xfId="38427"/>
    <cellStyle name="Comma 18 5 2 4 5" xfId="38428"/>
    <cellStyle name="Comma 18 5 2 5" xfId="38429"/>
    <cellStyle name="Comma 18 5 2 5 2" xfId="38430"/>
    <cellStyle name="Comma 18 5 2 5 3" xfId="38431"/>
    <cellStyle name="Comma 18 5 2 6" xfId="38432"/>
    <cellStyle name="Comma 18 5 2 6 2" xfId="38433"/>
    <cellStyle name="Comma 18 5 2 6 3" xfId="38434"/>
    <cellStyle name="Comma 18 5 2 7" xfId="38435"/>
    <cellStyle name="Comma 18 5 2 7 2" xfId="38436"/>
    <cellStyle name="Comma 18 5 2 8" xfId="38437"/>
    <cellStyle name="Comma 18 5 2 9" xfId="38438"/>
    <cellStyle name="Comma 18 5 3" xfId="38439"/>
    <cellStyle name="Comma 18 5 3 2" xfId="38440"/>
    <cellStyle name="Comma 18 5 3 2 2" xfId="38441"/>
    <cellStyle name="Comma 18 5 3 2 3" xfId="38442"/>
    <cellStyle name="Comma 18 5 3 3" xfId="38443"/>
    <cellStyle name="Comma 18 5 3 3 2" xfId="38444"/>
    <cellStyle name="Comma 18 5 3 3 3" xfId="38445"/>
    <cellStyle name="Comma 18 5 3 4" xfId="38446"/>
    <cellStyle name="Comma 18 5 3 4 2" xfId="38447"/>
    <cellStyle name="Comma 18 5 3 5" xfId="38448"/>
    <cellStyle name="Comma 18 5 3 6" xfId="38449"/>
    <cellStyle name="Comma 18 5 4" xfId="38450"/>
    <cellStyle name="Comma 18 5 4 2" xfId="38451"/>
    <cellStyle name="Comma 18 5 4 2 2" xfId="38452"/>
    <cellStyle name="Comma 18 5 4 2 3" xfId="38453"/>
    <cellStyle name="Comma 18 5 4 3" xfId="38454"/>
    <cellStyle name="Comma 18 5 4 3 2" xfId="38455"/>
    <cellStyle name="Comma 18 5 4 3 3" xfId="38456"/>
    <cellStyle name="Comma 18 5 4 4" xfId="38457"/>
    <cellStyle name="Comma 18 5 4 4 2" xfId="38458"/>
    <cellStyle name="Comma 18 5 4 5" xfId="38459"/>
    <cellStyle name="Comma 18 5 4 6" xfId="38460"/>
    <cellStyle name="Comma 18 5 5" xfId="38461"/>
    <cellStyle name="Comma 18 5 5 2" xfId="38462"/>
    <cellStyle name="Comma 18 5 5 2 2" xfId="38463"/>
    <cellStyle name="Comma 18 5 5 2 3" xfId="38464"/>
    <cellStyle name="Comma 18 5 5 3" xfId="38465"/>
    <cellStyle name="Comma 18 5 5 3 2" xfId="38466"/>
    <cellStyle name="Comma 18 5 5 4" xfId="38467"/>
    <cellStyle name="Comma 18 5 5 5" xfId="38468"/>
    <cellStyle name="Comma 18 5 6" xfId="38469"/>
    <cellStyle name="Comma 18 5 6 2" xfId="38470"/>
    <cellStyle name="Comma 18 5 6 3" xfId="38471"/>
    <cellStyle name="Comma 18 5 7" xfId="38472"/>
    <cellStyle name="Comma 18 5 7 2" xfId="38473"/>
    <cellStyle name="Comma 18 5 7 3" xfId="38474"/>
    <cellStyle name="Comma 18 5 8" xfId="38475"/>
    <cellStyle name="Comma 18 5 8 2" xfId="38476"/>
    <cellStyle name="Comma 18 5 9" xfId="38477"/>
    <cellStyle name="Comma 18 6" xfId="38478"/>
    <cellStyle name="Comma 18 6 2" xfId="38479"/>
    <cellStyle name="Comma 18 6 2 2" xfId="38480"/>
    <cellStyle name="Comma 18 6 2 2 2" xfId="38481"/>
    <cellStyle name="Comma 18 6 2 2 3" xfId="38482"/>
    <cellStyle name="Comma 18 6 2 3" xfId="38483"/>
    <cellStyle name="Comma 18 6 2 3 2" xfId="38484"/>
    <cellStyle name="Comma 18 6 2 3 3" xfId="38485"/>
    <cellStyle name="Comma 18 6 2 4" xfId="38486"/>
    <cellStyle name="Comma 18 6 2 4 2" xfId="38487"/>
    <cellStyle name="Comma 18 6 2 5" xfId="38488"/>
    <cellStyle name="Comma 18 6 2 6" xfId="38489"/>
    <cellStyle name="Comma 18 6 3" xfId="38490"/>
    <cellStyle name="Comma 18 6 3 2" xfId="38491"/>
    <cellStyle name="Comma 18 6 3 2 2" xfId="38492"/>
    <cellStyle name="Comma 18 6 3 2 3" xfId="38493"/>
    <cellStyle name="Comma 18 6 3 3" xfId="38494"/>
    <cellStyle name="Comma 18 6 3 3 2" xfId="38495"/>
    <cellStyle name="Comma 18 6 3 3 3" xfId="38496"/>
    <cellStyle name="Comma 18 6 3 4" xfId="38497"/>
    <cellStyle name="Comma 18 6 3 4 2" xfId="38498"/>
    <cellStyle name="Comma 18 6 3 5" xfId="38499"/>
    <cellStyle name="Comma 18 6 3 6" xfId="38500"/>
    <cellStyle name="Comma 18 6 4" xfId="38501"/>
    <cellStyle name="Comma 18 6 4 2" xfId="38502"/>
    <cellStyle name="Comma 18 6 4 2 2" xfId="38503"/>
    <cellStyle name="Comma 18 6 4 2 3" xfId="38504"/>
    <cellStyle name="Comma 18 6 4 3" xfId="38505"/>
    <cellStyle name="Comma 18 6 4 3 2" xfId="38506"/>
    <cellStyle name="Comma 18 6 4 4" xfId="38507"/>
    <cellStyle name="Comma 18 6 4 5" xfId="38508"/>
    <cellStyle name="Comma 18 6 5" xfId="38509"/>
    <cellStyle name="Comma 18 6 5 2" xfId="38510"/>
    <cellStyle name="Comma 18 6 5 3" xfId="38511"/>
    <cellStyle name="Comma 18 6 6" xfId="38512"/>
    <cellStyle name="Comma 18 6 6 2" xfId="38513"/>
    <cellStyle name="Comma 18 6 6 3" xfId="38514"/>
    <cellStyle name="Comma 18 6 7" xfId="38515"/>
    <cellStyle name="Comma 18 6 7 2" xfId="38516"/>
    <cellStyle name="Comma 18 6 8" xfId="38517"/>
    <cellStyle name="Comma 18 6 9" xfId="38518"/>
    <cellStyle name="Comma 18 7" xfId="38519"/>
    <cellStyle name="Comma 18 7 2" xfId="38520"/>
    <cellStyle name="Comma 18 7 2 2" xfId="38521"/>
    <cellStyle name="Comma 18 7 2 2 2" xfId="38522"/>
    <cellStyle name="Comma 18 7 2 2 3" xfId="38523"/>
    <cellStyle name="Comma 18 7 2 3" xfId="38524"/>
    <cellStyle name="Comma 18 7 2 3 2" xfId="38525"/>
    <cellStyle name="Comma 18 7 2 3 3" xfId="38526"/>
    <cellStyle name="Comma 18 7 2 4" xfId="38527"/>
    <cellStyle name="Comma 18 7 2 4 2" xfId="38528"/>
    <cellStyle name="Comma 18 7 2 5" xfId="38529"/>
    <cellStyle name="Comma 18 7 2 6" xfId="38530"/>
    <cellStyle name="Comma 18 7 3" xfId="38531"/>
    <cellStyle name="Comma 18 7 3 2" xfId="38532"/>
    <cellStyle name="Comma 18 7 3 2 2" xfId="38533"/>
    <cellStyle name="Comma 18 7 3 2 3" xfId="38534"/>
    <cellStyle name="Comma 18 7 3 3" xfId="38535"/>
    <cellStyle name="Comma 18 7 3 3 2" xfId="38536"/>
    <cellStyle name="Comma 18 7 3 3 3" xfId="38537"/>
    <cellStyle name="Comma 18 7 3 4" xfId="38538"/>
    <cellStyle name="Comma 18 7 3 4 2" xfId="38539"/>
    <cellStyle name="Comma 18 7 3 5" xfId="38540"/>
    <cellStyle name="Comma 18 7 3 6" xfId="38541"/>
    <cellStyle name="Comma 18 7 4" xfId="38542"/>
    <cellStyle name="Comma 18 7 4 2" xfId="38543"/>
    <cellStyle name="Comma 18 7 4 2 2" xfId="38544"/>
    <cellStyle name="Comma 18 7 4 2 3" xfId="38545"/>
    <cellStyle name="Comma 18 7 4 3" xfId="38546"/>
    <cellStyle name="Comma 18 7 4 3 2" xfId="38547"/>
    <cellStyle name="Comma 18 7 4 4" xfId="38548"/>
    <cellStyle name="Comma 18 7 4 5" xfId="38549"/>
    <cellStyle name="Comma 18 7 5" xfId="38550"/>
    <cellStyle name="Comma 18 7 5 2" xfId="38551"/>
    <cellStyle name="Comma 18 7 5 3" xfId="38552"/>
    <cellStyle name="Comma 18 7 6" xfId="38553"/>
    <cellStyle name="Comma 18 7 6 2" xfId="38554"/>
    <cellStyle name="Comma 18 7 6 3" xfId="38555"/>
    <cellStyle name="Comma 18 7 7" xfId="38556"/>
    <cellStyle name="Comma 18 7 7 2" xfId="38557"/>
    <cellStyle name="Comma 18 7 8" xfId="38558"/>
    <cellStyle name="Comma 18 7 9" xfId="38559"/>
    <cellStyle name="Comma 18 8" xfId="38560"/>
    <cellStyle name="Comma 18 8 2" xfId="38561"/>
    <cellStyle name="Comma 18 8 2 2" xfId="38562"/>
    <cellStyle name="Comma 18 8 2 3" xfId="38563"/>
    <cellStyle name="Comma 18 8 3" xfId="38564"/>
    <cellStyle name="Comma 18 8 3 2" xfId="38565"/>
    <cellStyle name="Comma 18 8 3 3" xfId="38566"/>
    <cellStyle name="Comma 18 8 4" xfId="38567"/>
    <cellStyle name="Comma 18 8 4 2" xfId="38568"/>
    <cellStyle name="Comma 18 8 5" xfId="38569"/>
    <cellStyle name="Comma 18 8 6" xfId="38570"/>
    <cellStyle name="Comma 18 9" xfId="38571"/>
    <cellStyle name="Comma 18 9 2" xfId="38572"/>
    <cellStyle name="Comma 18 9 2 2" xfId="38573"/>
    <cellStyle name="Comma 18 9 2 3" xfId="38574"/>
    <cellStyle name="Comma 18 9 3" xfId="38575"/>
    <cellStyle name="Comma 18 9 3 2" xfId="38576"/>
    <cellStyle name="Comma 18 9 3 3" xfId="38577"/>
    <cellStyle name="Comma 18 9 4" xfId="38578"/>
    <cellStyle name="Comma 18 9 4 2" xfId="38579"/>
    <cellStyle name="Comma 18 9 5" xfId="38580"/>
    <cellStyle name="Comma 18 9 6" xfId="38581"/>
    <cellStyle name="Comma 19" xfId="38582"/>
    <cellStyle name="Comma 19 2" xfId="38583"/>
    <cellStyle name="Comma 19 2 2" xfId="38584"/>
    <cellStyle name="Comma 19 2 2 2" xfId="38585"/>
    <cellStyle name="Comma 19 2 3" xfId="38586"/>
    <cellStyle name="Comma 19 3" xfId="38587"/>
    <cellStyle name="Comma 19 3 2" xfId="38588"/>
    <cellStyle name="Comma 19 4" xfId="38589"/>
    <cellStyle name="Comma 19 4 2" xfId="38590"/>
    <cellStyle name="Comma 19 5" xfId="38591"/>
    <cellStyle name="Comma 19 6" xfId="38592"/>
    <cellStyle name="Comma 2" xfId="38593"/>
    <cellStyle name="Comma 2 10" xfId="38594"/>
    <cellStyle name="Comma 2 10 2" xfId="38595"/>
    <cellStyle name="Comma 2 10 2 2" xfId="38596"/>
    <cellStyle name="Comma 2 10 2 2 2" xfId="38597"/>
    <cellStyle name="Comma 2 10 2 3" xfId="38598"/>
    <cellStyle name="Comma 2 10 2 4" xfId="38599"/>
    <cellStyle name="Comma 2 10 2 5" xfId="38600"/>
    <cellStyle name="Comma 2 10 3" xfId="38601"/>
    <cellStyle name="Comma 2 10 3 2" xfId="38602"/>
    <cellStyle name="Comma 2 10 3 2 2" xfId="38603"/>
    <cellStyle name="Comma 2 10 3 3" xfId="38604"/>
    <cellStyle name="Comma 2 10 3 4" xfId="38605"/>
    <cellStyle name="Comma 2 10 3 5" xfId="38606"/>
    <cellStyle name="Comma 2 10 4" xfId="38607"/>
    <cellStyle name="Comma 2 11" xfId="38608"/>
    <cellStyle name="Comma 2 11 2" xfId="38609"/>
    <cellStyle name="Comma 2 11 2 2" xfId="38610"/>
    <cellStyle name="Comma 2 11 2 2 2" xfId="38611"/>
    <cellStyle name="Comma 2 11 2 3" xfId="38612"/>
    <cellStyle name="Comma 2 11 2 4" xfId="38613"/>
    <cellStyle name="Comma 2 11 2 5" xfId="38614"/>
    <cellStyle name="Comma 2 11 2 6" xfId="38615"/>
    <cellStyle name="Comma 2 11 3" xfId="38616"/>
    <cellStyle name="Comma 2 12" xfId="38617"/>
    <cellStyle name="Comma 2 12 2" xfId="38618"/>
    <cellStyle name="Comma 2 12 3" xfId="38619"/>
    <cellStyle name="Comma 2 13" xfId="38620"/>
    <cellStyle name="Comma 2 13 2" xfId="38621"/>
    <cellStyle name="Comma 2 14" xfId="38622"/>
    <cellStyle name="Comma 2 14 2" xfId="38623"/>
    <cellStyle name="Comma 2 15" xfId="38624"/>
    <cellStyle name="Comma 2 15 2" xfId="38625"/>
    <cellStyle name="Comma 2 2" xfId="38626"/>
    <cellStyle name="Comma 2 2 2" xfId="38627"/>
    <cellStyle name="Comma 2 2 2 2" xfId="38628"/>
    <cellStyle name="Comma 2 2 2 2 2" xfId="38629"/>
    <cellStyle name="Comma 2 2 2 2 2 2" xfId="38630"/>
    <cellStyle name="Comma 2 2 2 2 2 2 2" xfId="38631"/>
    <cellStyle name="Comma 2 2 2 2 2 3" xfId="38632"/>
    <cellStyle name="Comma 2 2 2 2 2 4" xfId="38633"/>
    <cellStyle name="Comma 2 2 2 2 3" xfId="38634"/>
    <cellStyle name="Comma 2 2 2 2 3 2" xfId="38635"/>
    <cellStyle name="Comma 2 2 2 2 4" xfId="38636"/>
    <cellStyle name="Comma 2 2 2 2 5" xfId="38637"/>
    <cellStyle name="Comma 2 2 2 2 6" xfId="38638"/>
    <cellStyle name="Comma 2 2 2 3" xfId="38639"/>
    <cellStyle name="Comma 2 2 2 3 2" xfId="38640"/>
    <cellStyle name="Comma 2 2 2 3 2 2" xfId="38641"/>
    <cellStyle name="Comma 2 2 2 3 3" xfId="38642"/>
    <cellStyle name="Comma 2 2 2 3 4" xfId="38643"/>
    <cellStyle name="Comma 2 2 2 4" xfId="38644"/>
    <cellStyle name="Comma 2 2 2 4 2" xfId="38645"/>
    <cellStyle name="Comma 2 2 2 5" xfId="38646"/>
    <cellStyle name="Comma 2 2 2 5 2" xfId="38647"/>
    <cellStyle name="Comma 2 2 2 6" xfId="38648"/>
    <cellStyle name="Comma 2 2 2 7" xfId="38649"/>
    <cellStyle name="Comma 2 2 2 8" xfId="38650"/>
    <cellStyle name="Comma 2 2 3" xfId="38651"/>
    <cellStyle name="Comma 2 2 3 2" xfId="38652"/>
    <cellStyle name="Comma 2 2 3 2 2" xfId="38653"/>
    <cellStyle name="Comma 2 2 3 3" xfId="38654"/>
    <cellStyle name="Comma 2 2 3 3 2" xfId="38655"/>
    <cellStyle name="Comma 2 2 4" xfId="38656"/>
    <cellStyle name="Comma 2 2 4 2" xfId="38657"/>
    <cellStyle name="Comma 2 2 4 2 2" xfId="38658"/>
    <cellStyle name="Comma 2 2 4 3" xfId="38659"/>
    <cellStyle name="Comma 2 2 5" xfId="38660"/>
    <cellStyle name="Comma 2 2 5 2" xfId="38661"/>
    <cellStyle name="Comma 2 2 6" xfId="38662"/>
    <cellStyle name="Comma 2 2 6 2" xfId="38663"/>
    <cellStyle name="Comma 2 3" xfId="38664"/>
    <cellStyle name="Comma 2 3 2" xfId="38665"/>
    <cellStyle name="Comma 2 3 2 2" xfId="38666"/>
    <cellStyle name="Comma 2 3 2 2 2" xfId="38667"/>
    <cellStyle name="Comma 2 3 2 2 2 2" xfId="38668"/>
    <cellStyle name="Comma 2 3 2 2 2 2 2" xfId="38669"/>
    <cellStyle name="Comma 2 3 2 2 2 3" xfId="38670"/>
    <cellStyle name="Comma 2 3 2 2 3" xfId="38671"/>
    <cellStyle name="Comma 2 3 2 2 3 2" xfId="38672"/>
    <cellStyle name="Comma 2 3 2 2 4" xfId="38673"/>
    <cellStyle name="Comma 2 3 2 2 5" xfId="38674"/>
    <cellStyle name="Comma 2 3 2 2 6" xfId="38675"/>
    <cellStyle name="Comma 2 3 2 3" xfId="38676"/>
    <cellStyle name="Comma 2 3 2 3 2" xfId="38677"/>
    <cellStyle name="Comma 2 3 2 3 2 2" xfId="38678"/>
    <cellStyle name="Comma 2 3 2 3 3" xfId="38679"/>
    <cellStyle name="Comma 2 3 2 3 4" xfId="38680"/>
    <cellStyle name="Comma 2 3 2 4" xfId="38681"/>
    <cellStyle name="Comma 2 3 2 4 2" xfId="38682"/>
    <cellStyle name="Comma 2 3 2 5" xfId="38683"/>
    <cellStyle name="Comma 2 3 2 5 2" xfId="38684"/>
    <cellStyle name="Comma 2 3 2 6" xfId="38685"/>
    <cellStyle name="Comma 2 3 2 7" xfId="38686"/>
    <cellStyle name="Comma 2 3 2 8" xfId="38687"/>
    <cellStyle name="Comma 2 3 3" xfId="38688"/>
    <cellStyle name="Comma 2 3 3 2" xfId="38689"/>
    <cellStyle name="Comma 2 3 3 2 2" xfId="38690"/>
    <cellStyle name="Comma 2 3 3 2 2 2" xfId="38691"/>
    <cellStyle name="Comma 2 3 3 2 3" xfId="38692"/>
    <cellStyle name="Comma 2 3 3 3" xfId="38693"/>
    <cellStyle name="Comma 2 3 3 3 2" xfId="38694"/>
    <cellStyle name="Comma 2 3 3 4" xfId="38695"/>
    <cellStyle name="Comma 2 3 3 5" xfId="38696"/>
    <cellStyle name="Comma 2 3 3 6" xfId="38697"/>
    <cellStyle name="Comma 2 3 4" xfId="38698"/>
    <cellStyle name="Comma 2 3 4 2" xfId="38699"/>
    <cellStyle name="Comma 2 3 4 2 2" xfId="38700"/>
    <cellStyle name="Comma 2 3 4 3" xfId="38701"/>
    <cellStyle name="Comma 2 3 4 4" xfId="38702"/>
    <cellStyle name="Comma 2 3 5" xfId="38703"/>
    <cellStyle name="Comma 2 3 5 2" xfId="38704"/>
    <cellStyle name="Comma 2 3 6" xfId="38705"/>
    <cellStyle name="Comma 2 3 7" xfId="38706"/>
    <cellStyle name="Comma 2 3 8" xfId="38707"/>
    <cellStyle name="Comma 2 4" xfId="38708"/>
    <cellStyle name="Comma 2 4 2" xfId="38709"/>
    <cellStyle name="Comma 2 4 2 10" xfId="38710"/>
    <cellStyle name="Comma 2 4 2 2" xfId="38711"/>
    <cellStyle name="Comma 2 4 2 2 2" xfId="38712"/>
    <cellStyle name="Comma 2 4 2 2 2 2" xfId="38713"/>
    <cellStyle name="Comma 2 4 2 2 2 2 2" xfId="38714"/>
    <cellStyle name="Comma 2 4 2 2 2 2 2 2" xfId="38715"/>
    <cellStyle name="Comma 2 4 2 2 2 2 2 3" xfId="38716"/>
    <cellStyle name="Comma 2 4 2 2 2 2 3" xfId="38717"/>
    <cellStyle name="Comma 2 4 2 2 2 2 3 2" xfId="38718"/>
    <cellStyle name="Comma 2 4 2 2 2 2 4" xfId="38719"/>
    <cellStyle name="Comma 2 4 2 2 2 2 5" xfId="38720"/>
    <cellStyle name="Comma 2 4 2 2 2 3" xfId="38721"/>
    <cellStyle name="Comma 2 4 2 2 2 3 2" xfId="38722"/>
    <cellStyle name="Comma 2 4 2 2 2 3 3" xfId="38723"/>
    <cellStyle name="Comma 2 4 2 2 2 4" xfId="38724"/>
    <cellStyle name="Comma 2 4 2 2 2 4 2" xfId="38725"/>
    <cellStyle name="Comma 2 4 2 2 2 5" xfId="38726"/>
    <cellStyle name="Comma 2 4 2 2 2 6" xfId="38727"/>
    <cellStyle name="Comma 2 4 2 2 3" xfId="38728"/>
    <cellStyle name="Comma 2 4 2 2 3 2" xfId="38729"/>
    <cellStyle name="Comma 2 4 2 2 3 2 2" xfId="38730"/>
    <cellStyle name="Comma 2 4 2 2 3 2 2 2" xfId="38731"/>
    <cellStyle name="Comma 2 4 2 2 3 2 3" xfId="38732"/>
    <cellStyle name="Comma 2 4 2 2 3 2 4" xfId="38733"/>
    <cellStyle name="Comma 2 4 2 2 3 2 5" xfId="38734"/>
    <cellStyle name="Comma 2 4 2 2 3 3" xfId="38735"/>
    <cellStyle name="Comma 2 4 2 2 3 3 2" xfId="38736"/>
    <cellStyle name="Comma 2 4 2 2 3 4" xfId="38737"/>
    <cellStyle name="Comma 2 4 2 2 3 5" xfId="38738"/>
    <cellStyle name="Comma 2 4 2 2 3 6" xfId="38739"/>
    <cellStyle name="Comma 2 4 2 2 4" xfId="38740"/>
    <cellStyle name="Comma 2 4 2 2 4 2" xfId="38741"/>
    <cellStyle name="Comma 2 4 2 2 4 2 2" xfId="38742"/>
    <cellStyle name="Comma 2 4 2 2 4 3" xfId="38743"/>
    <cellStyle name="Comma 2 4 2 2 4 4" xfId="38744"/>
    <cellStyle name="Comma 2 4 2 2 4 5" xfId="38745"/>
    <cellStyle name="Comma 2 4 2 2 5" xfId="38746"/>
    <cellStyle name="Comma 2 4 2 2 5 2" xfId="38747"/>
    <cellStyle name="Comma 2 4 2 2 5 2 2" xfId="38748"/>
    <cellStyle name="Comma 2 4 2 2 5 3" xfId="38749"/>
    <cellStyle name="Comma 2 4 2 2 5 4" xfId="38750"/>
    <cellStyle name="Comma 2 4 2 2 5 5" xfId="38751"/>
    <cellStyle name="Comma 2 4 2 2 6" xfId="38752"/>
    <cellStyle name="Comma 2 4 2 2 6 2" xfId="38753"/>
    <cellStyle name="Comma 2 4 2 2 7" xfId="38754"/>
    <cellStyle name="Comma 2 4 2 2 8" xfId="38755"/>
    <cellStyle name="Comma 2 4 2 2 9" xfId="38756"/>
    <cellStyle name="Comma 2 4 2 3" xfId="38757"/>
    <cellStyle name="Comma 2 4 2 3 2" xfId="38758"/>
    <cellStyle name="Comma 2 4 2 3 2 2" xfId="38759"/>
    <cellStyle name="Comma 2 4 2 3 2 2 2" xfId="38760"/>
    <cellStyle name="Comma 2 4 2 3 2 2 3" xfId="38761"/>
    <cellStyle name="Comma 2 4 2 3 2 3" xfId="38762"/>
    <cellStyle name="Comma 2 4 2 3 2 3 2" xfId="38763"/>
    <cellStyle name="Comma 2 4 2 3 2 4" xfId="38764"/>
    <cellStyle name="Comma 2 4 2 3 2 5" xfId="38765"/>
    <cellStyle name="Comma 2 4 2 3 3" xfId="38766"/>
    <cellStyle name="Comma 2 4 2 3 3 2" xfId="38767"/>
    <cellStyle name="Comma 2 4 2 3 3 3" xfId="38768"/>
    <cellStyle name="Comma 2 4 2 3 4" xfId="38769"/>
    <cellStyle name="Comma 2 4 2 3 4 2" xfId="38770"/>
    <cellStyle name="Comma 2 4 2 3 5" xfId="38771"/>
    <cellStyle name="Comma 2 4 2 3 6" xfId="38772"/>
    <cellStyle name="Comma 2 4 2 4" xfId="38773"/>
    <cellStyle name="Comma 2 4 2 4 2" xfId="38774"/>
    <cellStyle name="Comma 2 4 2 4 2 2" xfId="38775"/>
    <cellStyle name="Comma 2 4 2 4 2 2 2" xfId="38776"/>
    <cellStyle name="Comma 2 4 2 4 2 3" xfId="38777"/>
    <cellStyle name="Comma 2 4 2 4 2 4" xfId="38778"/>
    <cellStyle name="Comma 2 4 2 4 2 5" xfId="38779"/>
    <cellStyle name="Comma 2 4 2 4 3" xfId="38780"/>
    <cellStyle name="Comma 2 4 2 4 3 2" xfId="38781"/>
    <cellStyle name="Comma 2 4 2 4 4" xfId="38782"/>
    <cellStyle name="Comma 2 4 2 4 5" xfId="38783"/>
    <cellStyle name="Comma 2 4 2 4 6" xfId="38784"/>
    <cellStyle name="Comma 2 4 2 5" xfId="38785"/>
    <cellStyle name="Comma 2 4 2 5 2" xfId="38786"/>
    <cellStyle name="Comma 2 4 2 5 2 2" xfId="38787"/>
    <cellStyle name="Comma 2 4 2 5 3" xfId="38788"/>
    <cellStyle name="Comma 2 4 2 5 4" xfId="38789"/>
    <cellStyle name="Comma 2 4 2 5 5" xfId="38790"/>
    <cellStyle name="Comma 2 4 2 6" xfId="38791"/>
    <cellStyle name="Comma 2 4 2 6 2" xfId="38792"/>
    <cellStyle name="Comma 2 4 2 6 2 2" xfId="38793"/>
    <cellStyle name="Comma 2 4 2 6 3" xfId="38794"/>
    <cellStyle name="Comma 2 4 2 6 4" xfId="38795"/>
    <cellStyle name="Comma 2 4 2 6 5" xfId="38796"/>
    <cellStyle name="Comma 2 4 2 7" xfId="38797"/>
    <cellStyle name="Comma 2 4 2 7 2" xfId="38798"/>
    <cellStyle name="Comma 2 4 2 8" xfId="38799"/>
    <cellStyle name="Comma 2 4 2 9" xfId="38800"/>
    <cellStyle name="Comma 2 4 3" xfId="38801"/>
    <cellStyle name="Comma 2 4 3 2" xfId="38802"/>
    <cellStyle name="Comma 2 4 3 2 2" xfId="38803"/>
    <cellStyle name="Comma 2 4 3 2 2 2" xfId="38804"/>
    <cellStyle name="Comma 2 4 3 2 2 2 2" xfId="38805"/>
    <cellStyle name="Comma 2 4 3 2 2 2 3" xfId="38806"/>
    <cellStyle name="Comma 2 4 3 2 2 3" xfId="38807"/>
    <cellStyle name="Comma 2 4 3 2 2 3 2" xfId="38808"/>
    <cellStyle name="Comma 2 4 3 2 2 4" xfId="38809"/>
    <cellStyle name="Comma 2 4 3 2 2 5" xfId="38810"/>
    <cellStyle name="Comma 2 4 3 2 3" xfId="38811"/>
    <cellStyle name="Comma 2 4 3 2 3 2" xfId="38812"/>
    <cellStyle name="Comma 2 4 3 2 3 3" xfId="38813"/>
    <cellStyle name="Comma 2 4 3 2 4" xfId="38814"/>
    <cellStyle name="Comma 2 4 3 2 4 2" xfId="38815"/>
    <cellStyle name="Comma 2 4 3 2 5" xfId="38816"/>
    <cellStyle name="Comma 2 4 3 2 6" xfId="38817"/>
    <cellStyle name="Comma 2 4 3 3" xfId="38818"/>
    <cellStyle name="Comma 2 4 3 3 2" xfId="38819"/>
    <cellStyle name="Comma 2 4 3 3 2 2" xfId="38820"/>
    <cellStyle name="Comma 2 4 3 3 2 2 2" xfId="38821"/>
    <cellStyle name="Comma 2 4 3 3 2 3" xfId="38822"/>
    <cellStyle name="Comma 2 4 3 3 2 4" xfId="38823"/>
    <cellStyle name="Comma 2 4 3 3 2 5" xfId="38824"/>
    <cellStyle name="Comma 2 4 3 3 3" xfId="38825"/>
    <cellStyle name="Comma 2 4 3 3 3 2" xfId="38826"/>
    <cellStyle name="Comma 2 4 3 3 4" xfId="38827"/>
    <cellStyle name="Comma 2 4 3 3 5" xfId="38828"/>
    <cellStyle name="Comma 2 4 3 3 6" xfId="38829"/>
    <cellStyle name="Comma 2 4 3 4" xfId="38830"/>
    <cellStyle name="Comma 2 4 3 4 2" xfId="38831"/>
    <cellStyle name="Comma 2 4 3 4 2 2" xfId="38832"/>
    <cellStyle name="Comma 2 4 3 4 3" xfId="38833"/>
    <cellStyle name="Comma 2 4 3 4 4" xfId="38834"/>
    <cellStyle name="Comma 2 4 3 4 5" xfId="38835"/>
    <cellStyle name="Comma 2 4 3 5" xfId="38836"/>
    <cellStyle name="Comma 2 4 3 5 2" xfId="38837"/>
    <cellStyle name="Comma 2 4 3 5 2 2" xfId="38838"/>
    <cellStyle name="Comma 2 4 3 5 3" xfId="38839"/>
    <cellStyle name="Comma 2 4 3 5 4" xfId="38840"/>
    <cellStyle name="Comma 2 4 3 5 5" xfId="38841"/>
    <cellStyle name="Comma 2 4 3 6" xfId="38842"/>
    <cellStyle name="Comma 2 4 3 6 2" xfId="38843"/>
    <cellStyle name="Comma 2 4 3 7" xfId="38844"/>
    <cellStyle name="Comma 2 4 3 8" xfId="38845"/>
    <cellStyle name="Comma 2 4 3 9" xfId="38846"/>
    <cellStyle name="Comma 2 4 4" xfId="38847"/>
    <cellStyle name="Comma 2 4 4 2" xfId="38848"/>
    <cellStyle name="Comma 2 4 4 2 2" xfId="38849"/>
    <cellStyle name="Comma 2 4 4 2 2 2" xfId="38850"/>
    <cellStyle name="Comma 2 4 4 2 2 3" xfId="38851"/>
    <cellStyle name="Comma 2 4 4 2 3" xfId="38852"/>
    <cellStyle name="Comma 2 4 4 2 3 2" xfId="38853"/>
    <cellStyle name="Comma 2 4 4 2 4" xfId="38854"/>
    <cellStyle name="Comma 2 4 4 2 5" xfId="38855"/>
    <cellStyle name="Comma 2 4 4 3" xfId="38856"/>
    <cellStyle name="Comma 2 4 4 3 2" xfId="38857"/>
    <cellStyle name="Comma 2 4 4 3 3" xfId="38858"/>
    <cellStyle name="Comma 2 4 4 4" xfId="38859"/>
    <cellStyle name="Comma 2 4 4 4 2" xfId="38860"/>
    <cellStyle name="Comma 2 4 4 5" xfId="38861"/>
    <cellStyle name="Comma 2 4 4 6" xfId="38862"/>
    <cellStyle name="Comma 2 4 5" xfId="38863"/>
    <cellStyle name="Comma 2 4 5 2" xfId="38864"/>
    <cellStyle name="Comma 2 4 5 2 2" xfId="38865"/>
    <cellStyle name="Comma 2 4 5 2 2 2" xfId="38866"/>
    <cellStyle name="Comma 2 4 5 2 3" xfId="38867"/>
    <cellStyle name="Comma 2 4 5 2 4" xfId="38868"/>
    <cellStyle name="Comma 2 4 5 2 5" xfId="38869"/>
    <cellStyle name="Comma 2 4 5 3" xfId="38870"/>
    <cellStyle name="Comma 2 4 5 3 2" xfId="38871"/>
    <cellStyle name="Comma 2 4 5 4" xfId="38872"/>
    <cellStyle name="Comma 2 4 5 5" xfId="38873"/>
    <cellStyle name="Comma 2 4 5 6" xfId="38874"/>
    <cellStyle name="Comma 2 4 6" xfId="38875"/>
    <cellStyle name="Comma 2 4 6 2" xfId="38876"/>
    <cellStyle name="Comma 2 4 6 2 2" xfId="38877"/>
    <cellStyle name="Comma 2 4 6 3" xfId="38878"/>
    <cellStyle name="Comma 2 4 6 4" xfId="38879"/>
    <cellStyle name="Comma 2 4 6 5" xfId="38880"/>
    <cellStyle name="Comma 2 4 7" xfId="38881"/>
    <cellStyle name="Comma 2 4 7 2" xfId="38882"/>
    <cellStyle name="Comma 2 4 7 2 2" xfId="38883"/>
    <cellStyle name="Comma 2 4 7 3" xfId="38884"/>
    <cellStyle name="Comma 2 4 7 4" xfId="38885"/>
    <cellStyle name="Comma 2 4 7 5" xfId="38886"/>
    <cellStyle name="Comma 2 4 8" xfId="38887"/>
    <cellStyle name="Comma 2 4 8 2" xfId="38888"/>
    <cellStyle name="Comma 2 4 8 2 2" xfId="38889"/>
    <cellStyle name="Comma 2 4 8 3" xfId="38890"/>
    <cellStyle name="Comma 2 4 8 4" xfId="38891"/>
    <cellStyle name="Comma 2 4 8 5" xfId="38892"/>
    <cellStyle name="Comma 2 4 9" xfId="38893"/>
    <cellStyle name="Comma 2 5" xfId="38894"/>
    <cellStyle name="Comma 2 5 2" xfId="38895"/>
    <cellStyle name="Comma 2 5 2 10" xfId="38896"/>
    <cellStyle name="Comma 2 5 2 2" xfId="38897"/>
    <cellStyle name="Comma 2 5 2 2 2" xfId="38898"/>
    <cellStyle name="Comma 2 5 2 2 2 2" xfId="38899"/>
    <cellStyle name="Comma 2 5 2 2 2 2 2" xfId="38900"/>
    <cellStyle name="Comma 2 5 2 2 2 2 2 2" xfId="38901"/>
    <cellStyle name="Comma 2 5 2 2 2 2 2 3" xfId="38902"/>
    <cellStyle name="Comma 2 5 2 2 2 2 3" xfId="38903"/>
    <cellStyle name="Comma 2 5 2 2 2 2 3 2" xfId="38904"/>
    <cellStyle name="Comma 2 5 2 2 2 2 4" xfId="38905"/>
    <cellStyle name="Comma 2 5 2 2 2 2 5" xfId="38906"/>
    <cellStyle name="Comma 2 5 2 2 2 3" xfId="38907"/>
    <cellStyle name="Comma 2 5 2 2 2 3 2" xfId="38908"/>
    <cellStyle name="Comma 2 5 2 2 2 3 3" xfId="38909"/>
    <cellStyle name="Comma 2 5 2 2 2 4" xfId="38910"/>
    <cellStyle name="Comma 2 5 2 2 2 4 2" xfId="38911"/>
    <cellStyle name="Comma 2 5 2 2 2 5" xfId="38912"/>
    <cellStyle name="Comma 2 5 2 2 2 6" xfId="38913"/>
    <cellStyle name="Comma 2 5 2 2 3" xfId="38914"/>
    <cellStyle name="Comma 2 5 2 2 3 2" xfId="38915"/>
    <cellStyle name="Comma 2 5 2 2 3 2 2" xfId="38916"/>
    <cellStyle name="Comma 2 5 2 2 3 2 2 2" xfId="38917"/>
    <cellStyle name="Comma 2 5 2 2 3 2 3" xfId="38918"/>
    <cellStyle name="Comma 2 5 2 2 3 2 4" xfId="38919"/>
    <cellStyle name="Comma 2 5 2 2 3 2 5" xfId="38920"/>
    <cellStyle name="Comma 2 5 2 2 3 3" xfId="38921"/>
    <cellStyle name="Comma 2 5 2 2 3 3 2" xfId="38922"/>
    <cellStyle name="Comma 2 5 2 2 3 4" xfId="38923"/>
    <cellStyle name="Comma 2 5 2 2 3 5" xfId="38924"/>
    <cellStyle name="Comma 2 5 2 2 3 6" xfId="38925"/>
    <cellStyle name="Comma 2 5 2 2 4" xfId="38926"/>
    <cellStyle name="Comma 2 5 2 2 4 2" xfId="38927"/>
    <cellStyle name="Comma 2 5 2 2 4 2 2" xfId="38928"/>
    <cellStyle name="Comma 2 5 2 2 4 3" xfId="38929"/>
    <cellStyle name="Comma 2 5 2 2 4 4" xfId="38930"/>
    <cellStyle name="Comma 2 5 2 2 4 5" xfId="38931"/>
    <cellStyle name="Comma 2 5 2 2 5" xfId="38932"/>
    <cellStyle name="Comma 2 5 2 2 5 2" xfId="38933"/>
    <cellStyle name="Comma 2 5 2 2 5 2 2" xfId="38934"/>
    <cellStyle name="Comma 2 5 2 2 5 3" xfId="38935"/>
    <cellStyle name="Comma 2 5 2 2 5 4" xfId="38936"/>
    <cellStyle name="Comma 2 5 2 2 5 5" xfId="38937"/>
    <cellStyle name="Comma 2 5 2 2 6" xfId="38938"/>
    <cellStyle name="Comma 2 5 2 2 6 2" xfId="38939"/>
    <cellStyle name="Comma 2 5 2 2 7" xfId="38940"/>
    <cellStyle name="Comma 2 5 2 2 8" xfId="38941"/>
    <cellStyle name="Comma 2 5 2 2 9" xfId="38942"/>
    <cellStyle name="Comma 2 5 2 3" xfId="38943"/>
    <cellStyle name="Comma 2 5 2 3 2" xfId="38944"/>
    <cellStyle name="Comma 2 5 2 3 2 2" xfId="38945"/>
    <cellStyle name="Comma 2 5 2 3 2 2 2" xfId="38946"/>
    <cellStyle name="Comma 2 5 2 3 2 2 3" xfId="38947"/>
    <cellStyle name="Comma 2 5 2 3 2 3" xfId="38948"/>
    <cellStyle name="Comma 2 5 2 3 2 3 2" xfId="38949"/>
    <cellStyle name="Comma 2 5 2 3 2 4" xfId="38950"/>
    <cellStyle name="Comma 2 5 2 3 2 5" xfId="38951"/>
    <cellStyle name="Comma 2 5 2 3 3" xfId="38952"/>
    <cellStyle name="Comma 2 5 2 3 3 2" xfId="38953"/>
    <cellStyle name="Comma 2 5 2 3 3 3" xfId="38954"/>
    <cellStyle name="Comma 2 5 2 3 4" xfId="38955"/>
    <cellStyle name="Comma 2 5 2 3 4 2" xfId="38956"/>
    <cellStyle name="Comma 2 5 2 3 5" xfId="38957"/>
    <cellStyle name="Comma 2 5 2 3 6" xfId="38958"/>
    <cellStyle name="Comma 2 5 2 4" xfId="38959"/>
    <cellStyle name="Comma 2 5 2 4 2" xfId="38960"/>
    <cellStyle name="Comma 2 5 2 4 2 2" xfId="38961"/>
    <cellStyle name="Comma 2 5 2 4 2 2 2" xfId="38962"/>
    <cellStyle name="Comma 2 5 2 4 2 3" xfId="38963"/>
    <cellStyle name="Comma 2 5 2 4 2 4" xfId="38964"/>
    <cellStyle name="Comma 2 5 2 4 2 5" xfId="38965"/>
    <cellStyle name="Comma 2 5 2 4 3" xfId="38966"/>
    <cellStyle name="Comma 2 5 2 4 3 2" xfId="38967"/>
    <cellStyle name="Comma 2 5 2 4 4" xfId="38968"/>
    <cellStyle name="Comma 2 5 2 4 5" xfId="38969"/>
    <cellStyle name="Comma 2 5 2 4 6" xfId="38970"/>
    <cellStyle name="Comma 2 5 2 5" xfId="38971"/>
    <cellStyle name="Comma 2 5 2 5 2" xfId="38972"/>
    <cellStyle name="Comma 2 5 2 5 2 2" xfId="38973"/>
    <cellStyle name="Comma 2 5 2 5 3" xfId="38974"/>
    <cellStyle name="Comma 2 5 2 5 4" xfId="38975"/>
    <cellStyle name="Comma 2 5 2 5 5" xfId="38976"/>
    <cellStyle name="Comma 2 5 2 6" xfId="38977"/>
    <cellStyle name="Comma 2 5 2 6 2" xfId="38978"/>
    <cellStyle name="Comma 2 5 2 6 2 2" xfId="38979"/>
    <cellStyle name="Comma 2 5 2 6 3" xfId="38980"/>
    <cellStyle name="Comma 2 5 2 6 4" xfId="38981"/>
    <cellStyle name="Comma 2 5 2 6 5" xfId="38982"/>
    <cellStyle name="Comma 2 5 2 7" xfId="38983"/>
    <cellStyle name="Comma 2 5 2 7 2" xfId="38984"/>
    <cellStyle name="Comma 2 5 2 8" xfId="38985"/>
    <cellStyle name="Comma 2 5 2 9" xfId="38986"/>
    <cellStyle name="Comma 2 5 3" xfId="38987"/>
    <cellStyle name="Comma 2 5 3 2" xfId="38988"/>
    <cellStyle name="Comma 2 5 3 2 2" xfId="38989"/>
    <cellStyle name="Comma 2 5 3 2 2 2" xfId="38990"/>
    <cellStyle name="Comma 2 5 3 2 2 2 2" xfId="38991"/>
    <cellStyle name="Comma 2 5 3 2 2 2 3" xfId="38992"/>
    <cellStyle name="Comma 2 5 3 2 2 3" xfId="38993"/>
    <cellStyle name="Comma 2 5 3 2 2 3 2" xfId="38994"/>
    <cellStyle name="Comma 2 5 3 2 2 4" xfId="38995"/>
    <cellStyle name="Comma 2 5 3 2 2 5" xfId="38996"/>
    <cellStyle name="Comma 2 5 3 2 3" xfId="38997"/>
    <cellStyle name="Comma 2 5 3 2 3 2" xfId="38998"/>
    <cellStyle name="Comma 2 5 3 2 3 3" xfId="38999"/>
    <cellStyle name="Comma 2 5 3 2 4" xfId="39000"/>
    <cellStyle name="Comma 2 5 3 2 4 2" xfId="39001"/>
    <cellStyle name="Comma 2 5 3 2 5" xfId="39002"/>
    <cellStyle name="Comma 2 5 3 2 6" xfId="39003"/>
    <cellStyle name="Comma 2 5 3 3" xfId="39004"/>
    <cellStyle name="Comma 2 5 3 3 2" xfId="39005"/>
    <cellStyle name="Comma 2 5 3 3 2 2" xfId="39006"/>
    <cellStyle name="Comma 2 5 3 3 2 2 2" xfId="39007"/>
    <cellStyle name="Comma 2 5 3 3 2 3" xfId="39008"/>
    <cellStyle name="Comma 2 5 3 3 2 4" xfId="39009"/>
    <cellStyle name="Comma 2 5 3 3 2 5" xfId="39010"/>
    <cellStyle name="Comma 2 5 3 3 3" xfId="39011"/>
    <cellStyle name="Comma 2 5 3 3 3 2" xfId="39012"/>
    <cellStyle name="Comma 2 5 3 3 4" xfId="39013"/>
    <cellStyle name="Comma 2 5 3 3 5" xfId="39014"/>
    <cellStyle name="Comma 2 5 3 3 6" xfId="39015"/>
    <cellStyle name="Comma 2 5 3 4" xfId="39016"/>
    <cellStyle name="Comma 2 5 3 4 2" xfId="39017"/>
    <cellStyle name="Comma 2 5 3 4 2 2" xfId="39018"/>
    <cellStyle name="Comma 2 5 3 4 3" xfId="39019"/>
    <cellStyle name="Comma 2 5 3 4 4" xfId="39020"/>
    <cellStyle name="Comma 2 5 3 4 5" xfId="39021"/>
    <cellStyle name="Comma 2 5 3 5" xfId="39022"/>
    <cellStyle name="Comma 2 5 3 5 2" xfId="39023"/>
    <cellStyle name="Comma 2 5 3 5 2 2" xfId="39024"/>
    <cellStyle name="Comma 2 5 3 5 3" xfId="39025"/>
    <cellStyle name="Comma 2 5 3 5 4" xfId="39026"/>
    <cellStyle name="Comma 2 5 3 5 5" xfId="39027"/>
    <cellStyle name="Comma 2 5 3 6" xfId="39028"/>
    <cellStyle name="Comma 2 5 3 6 2" xfId="39029"/>
    <cellStyle name="Comma 2 5 3 7" xfId="39030"/>
    <cellStyle name="Comma 2 5 3 8" xfId="39031"/>
    <cellStyle name="Comma 2 5 3 9" xfId="39032"/>
    <cellStyle name="Comma 2 5 4" xfId="39033"/>
    <cellStyle name="Comma 2 5 4 2" xfId="39034"/>
    <cellStyle name="Comma 2 5 4 2 2" xfId="39035"/>
    <cellStyle name="Comma 2 5 4 2 2 2" xfId="39036"/>
    <cellStyle name="Comma 2 5 4 2 2 3" xfId="39037"/>
    <cellStyle name="Comma 2 5 4 2 3" xfId="39038"/>
    <cellStyle name="Comma 2 5 4 2 3 2" xfId="39039"/>
    <cellStyle name="Comma 2 5 4 2 4" xfId="39040"/>
    <cellStyle name="Comma 2 5 4 2 5" xfId="39041"/>
    <cellStyle name="Comma 2 5 4 3" xfId="39042"/>
    <cellStyle name="Comma 2 5 4 3 2" xfId="39043"/>
    <cellStyle name="Comma 2 5 4 3 3" xfId="39044"/>
    <cellStyle name="Comma 2 5 4 4" xfId="39045"/>
    <cellStyle name="Comma 2 5 4 4 2" xfId="39046"/>
    <cellStyle name="Comma 2 5 4 5" xfId="39047"/>
    <cellStyle name="Comma 2 5 4 6" xfId="39048"/>
    <cellStyle name="Comma 2 5 5" xfId="39049"/>
    <cellStyle name="Comma 2 5 5 2" xfId="39050"/>
    <cellStyle name="Comma 2 5 5 2 2" xfId="39051"/>
    <cellStyle name="Comma 2 5 5 2 2 2" xfId="39052"/>
    <cellStyle name="Comma 2 5 5 2 3" xfId="39053"/>
    <cellStyle name="Comma 2 5 5 2 4" xfId="39054"/>
    <cellStyle name="Comma 2 5 5 2 5" xfId="39055"/>
    <cellStyle name="Comma 2 5 5 3" xfId="39056"/>
    <cellStyle name="Comma 2 5 5 3 2" xfId="39057"/>
    <cellStyle name="Comma 2 5 5 4" xfId="39058"/>
    <cellStyle name="Comma 2 5 5 5" xfId="39059"/>
    <cellStyle name="Comma 2 5 5 6" xfId="39060"/>
    <cellStyle name="Comma 2 5 6" xfId="39061"/>
    <cellStyle name="Comma 2 5 6 2" xfId="39062"/>
    <cellStyle name="Comma 2 5 6 2 2" xfId="39063"/>
    <cellStyle name="Comma 2 5 6 3" xfId="39064"/>
    <cellStyle name="Comma 2 5 6 4" xfId="39065"/>
    <cellStyle name="Comma 2 5 6 5" xfId="39066"/>
    <cellStyle name="Comma 2 5 7" xfId="39067"/>
    <cellStyle name="Comma 2 5 7 2" xfId="39068"/>
    <cellStyle name="Comma 2 5 7 2 2" xfId="39069"/>
    <cellStyle name="Comma 2 5 7 3" xfId="39070"/>
    <cellStyle name="Comma 2 5 7 4" xfId="39071"/>
    <cellStyle name="Comma 2 5 7 5" xfId="39072"/>
    <cellStyle name="Comma 2 5 8" xfId="39073"/>
    <cellStyle name="Comma 2 5 8 2" xfId="39074"/>
    <cellStyle name="Comma 2 5 8 2 2" xfId="39075"/>
    <cellStyle name="Comma 2 5 8 3" xfId="39076"/>
    <cellStyle name="Comma 2 5 8 4" xfId="39077"/>
    <cellStyle name="Comma 2 5 8 5" xfId="39078"/>
    <cellStyle name="Comma 2 5 9" xfId="39079"/>
    <cellStyle name="Comma 2 6" xfId="39080"/>
    <cellStyle name="Comma 2 6 2" xfId="39081"/>
    <cellStyle name="Comma 2 6 2 2" xfId="39082"/>
    <cellStyle name="Comma 2 6 2 2 2" xfId="39083"/>
    <cellStyle name="Comma 2 6 2 2 2 2" xfId="39084"/>
    <cellStyle name="Comma 2 6 2 2 2 2 2" xfId="39085"/>
    <cellStyle name="Comma 2 6 2 2 2 2 3" xfId="39086"/>
    <cellStyle name="Comma 2 6 2 2 2 3" xfId="39087"/>
    <cellStyle name="Comma 2 6 2 2 2 3 2" xfId="39088"/>
    <cellStyle name="Comma 2 6 2 2 2 4" xfId="39089"/>
    <cellStyle name="Comma 2 6 2 2 2 5" xfId="39090"/>
    <cellStyle name="Comma 2 6 2 2 3" xfId="39091"/>
    <cellStyle name="Comma 2 6 2 2 3 2" xfId="39092"/>
    <cellStyle name="Comma 2 6 2 2 3 3" xfId="39093"/>
    <cellStyle name="Comma 2 6 2 2 4" xfId="39094"/>
    <cellStyle name="Comma 2 6 2 2 4 2" xfId="39095"/>
    <cellStyle name="Comma 2 6 2 2 5" xfId="39096"/>
    <cellStyle name="Comma 2 6 2 2 6" xfId="39097"/>
    <cellStyle name="Comma 2 6 2 3" xfId="39098"/>
    <cellStyle name="Comma 2 6 2 3 2" xfId="39099"/>
    <cellStyle name="Comma 2 6 2 3 2 2" xfId="39100"/>
    <cellStyle name="Comma 2 6 2 3 2 2 2" xfId="39101"/>
    <cellStyle name="Comma 2 6 2 3 2 3" xfId="39102"/>
    <cellStyle name="Comma 2 6 2 3 2 4" xfId="39103"/>
    <cellStyle name="Comma 2 6 2 3 2 5" xfId="39104"/>
    <cellStyle name="Comma 2 6 2 3 3" xfId="39105"/>
    <cellStyle name="Comma 2 6 2 3 3 2" xfId="39106"/>
    <cellStyle name="Comma 2 6 2 3 4" xfId="39107"/>
    <cellStyle name="Comma 2 6 2 3 5" xfId="39108"/>
    <cellStyle name="Comma 2 6 2 3 6" xfId="39109"/>
    <cellStyle name="Comma 2 6 2 4" xfId="39110"/>
    <cellStyle name="Comma 2 6 2 4 2" xfId="39111"/>
    <cellStyle name="Comma 2 6 2 4 2 2" xfId="39112"/>
    <cellStyle name="Comma 2 6 2 4 3" xfId="39113"/>
    <cellStyle name="Comma 2 6 2 4 4" xfId="39114"/>
    <cellStyle name="Comma 2 6 2 4 5" xfId="39115"/>
    <cellStyle name="Comma 2 6 2 5" xfId="39116"/>
    <cellStyle name="Comma 2 6 2 5 2" xfId="39117"/>
    <cellStyle name="Comma 2 6 2 5 2 2" xfId="39118"/>
    <cellStyle name="Comma 2 6 2 5 3" xfId="39119"/>
    <cellStyle name="Comma 2 6 2 5 4" xfId="39120"/>
    <cellStyle name="Comma 2 6 2 5 5" xfId="39121"/>
    <cellStyle name="Comma 2 6 2 6" xfId="39122"/>
    <cellStyle name="Comma 2 6 2 6 2" xfId="39123"/>
    <cellStyle name="Comma 2 6 2 7" xfId="39124"/>
    <cellStyle name="Comma 2 6 2 8" xfId="39125"/>
    <cellStyle name="Comma 2 6 2 9" xfId="39126"/>
    <cellStyle name="Comma 2 6 3" xfId="39127"/>
    <cellStyle name="Comma 2 6 3 2" xfId="39128"/>
    <cellStyle name="Comma 2 6 3 2 2" xfId="39129"/>
    <cellStyle name="Comma 2 6 3 2 2 2" xfId="39130"/>
    <cellStyle name="Comma 2 6 3 2 2 3" xfId="39131"/>
    <cellStyle name="Comma 2 6 3 2 3" xfId="39132"/>
    <cellStyle name="Comma 2 6 3 2 3 2" xfId="39133"/>
    <cellStyle name="Comma 2 6 3 2 4" xfId="39134"/>
    <cellStyle name="Comma 2 6 3 2 5" xfId="39135"/>
    <cellStyle name="Comma 2 6 3 3" xfId="39136"/>
    <cellStyle name="Comma 2 6 3 3 2" xfId="39137"/>
    <cellStyle name="Comma 2 6 3 3 3" xfId="39138"/>
    <cellStyle name="Comma 2 6 3 4" xfId="39139"/>
    <cellStyle name="Comma 2 6 3 4 2" xfId="39140"/>
    <cellStyle name="Comma 2 6 3 5" xfId="39141"/>
    <cellStyle name="Comma 2 6 3 6" xfId="39142"/>
    <cellStyle name="Comma 2 6 4" xfId="39143"/>
    <cellStyle name="Comma 2 6 4 2" xfId="39144"/>
    <cellStyle name="Comma 2 6 4 2 2" xfId="39145"/>
    <cellStyle name="Comma 2 6 4 2 2 2" xfId="39146"/>
    <cellStyle name="Comma 2 6 4 2 3" xfId="39147"/>
    <cellStyle name="Comma 2 6 4 2 4" xfId="39148"/>
    <cellStyle name="Comma 2 6 4 2 5" xfId="39149"/>
    <cellStyle name="Comma 2 6 4 3" xfId="39150"/>
    <cellStyle name="Comma 2 6 4 3 2" xfId="39151"/>
    <cellStyle name="Comma 2 6 4 4" xfId="39152"/>
    <cellStyle name="Comma 2 6 4 5" xfId="39153"/>
    <cellStyle name="Comma 2 6 4 6" xfId="39154"/>
    <cellStyle name="Comma 2 6 5" xfId="39155"/>
    <cellStyle name="Comma 2 6 5 2" xfId="39156"/>
    <cellStyle name="Comma 2 6 5 2 2" xfId="39157"/>
    <cellStyle name="Comma 2 6 5 3" xfId="39158"/>
    <cellStyle name="Comma 2 6 5 4" xfId="39159"/>
    <cellStyle name="Comma 2 6 5 5" xfId="39160"/>
    <cellStyle name="Comma 2 6 6" xfId="39161"/>
    <cellStyle name="Comma 2 6 6 2" xfId="39162"/>
    <cellStyle name="Comma 2 6 6 2 2" xfId="39163"/>
    <cellStyle name="Comma 2 6 6 3" xfId="39164"/>
    <cellStyle name="Comma 2 6 6 4" xfId="39165"/>
    <cellStyle name="Comma 2 6 6 5" xfId="39166"/>
    <cellStyle name="Comma 2 6 7" xfId="39167"/>
    <cellStyle name="Comma 2 6 7 2" xfId="39168"/>
    <cellStyle name="Comma 2 6 7 2 2" xfId="39169"/>
    <cellStyle name="Comma 2 6 7 3" xfId="39170"/>
    <cellStyle name="Comma 2 6 7 4" xfId="39171"/>
    <cellStyle name="Comma 2 6 7 5" xfId="39172"/>
    <cellStyle name="Comma 2 6 8" xfId="39173"/>
    <cellStyle name="Comma 2 7" xfId="39174"/>
    <cellStyle name="Comma 2 7 2" xfId="39175"/>
    <cellStyle name="Comma 2 7 2 2" xfId="39176"/>
    <cellStyle name="Comma 2 7 2 2 2" xfId="39177"/>
    <cellStyle name="Comma 2 7 2 2 2 2" xfId="39178"/>
    <cellStyle name="Comma 2 7 2 2 2 3" xfId="39179"/>
    <cellStyle name="Comma 2 7 2 2 3" xfId="39180"/>
    <cellStyle name="Comma 2 7 2 2 3 2" xfId="39181"/>
    <cellStyle name="Comma 2 7 2 2 4" xfId="39182"/>
    <cellStyle name="Comma 2 7 2 2 5" xfId="39183"/>
    <cellStyle name="Comma 2 7 2 3" xfId="39184"/>
    <cellStyle name="Comma 2 7 2 3 2" xfId="39185"/>
    <cellStyle name="Comma 2 7 2 3 3" xfId="39186"/>
    <cellStyle name="Comma 2 7 2 4" xfId="39187"/>
    <cellStyle name="Comma 2 7 2 4 2" xfId="39188"/>
    <cellStyle name="Comma 2 7 2 5" xfId="39189"/>
    <cellStyle name="Comma 2 7 2 6" xfId="39190"/>
    <cellStyle name="Comma 2 7 3" xfId="39191"/>
    <cellStyle name="Comma 2 7 3 2" xfId="39192"/>
    <cellStyle name="Comma 2 7 3 2 2" xfId="39193"/>
    <cellStyle name="Comma 2 7 3 2 2 2" xfId="39194"/>
    <cellStyle name="Comma 2 7 3 2 3" xfId="39195"/>
    <cellStyle name="Comma 2 7 3 2 4" xfId="39196"/>
    <cellStyle name="Comma 2 7 3 2 5" xfId="39197"/>
    <cellStyle name="Comma 2 7 3 3" xfId="39198"/>
    <cellStyle name="Comma 2 7 3 3 2" xfId="39199"/>
    <cellStyle name="Comma 2 7 3 4" xfId="39200"/>
    <cellStyle name="Comma 2 7 3 5" xfId="39201"/>
    <cellStyle name="Comma 2 7 3 6" xfId="39202"/>
    <cellStyle name="Comma 2 7 4" xfId="39203"/>
    <cellStyle name="Comma 2 7 4 2" xfId="39204"/>
    <cellStyle name="Comma 2 7 4 2 2" xfId="39205"/>
    <cellStyle name="Comma 2 7 4 3" xfId="39206"/>
    <cellStyle name="Comma 2 7 4 4" xfId="39207"/>
    <cellStyle name="Comma 2 7 4 5" xfId="39208"/>
    <cellStyle name="Comma 2 7 5" xfId="39209"/>
    <cellStyle name="Comma 2 7 5 2" xfId="39210"/>
    <cellStyle name="Comma 2 7 5 2 2" xfId="39211"/>
    <cellStyle name="Comma 2 7 5 3" xfId="39212"/>
    <cellStyle name="Comma 2 7 5 4" xfId="39213"/>
    <cellStyle name="Comma 2 7 5 5" xfId="39214"/>
    <cellStyle name="Comma 2 7 6" xfId="39215"/>
    <cellStyle name="Comma 2 7 6 2" xfId="39216"/>
    <cellStyle name="Comma 2 7 6 2 2" xfId="39217"/>
    <cellStyle name="Comma 2 7 6 3" xfId="39218"/>
    <cellStyle name="Comma 2 7 6 4" xfId="39219"/>
    <cellStyle name="Comma 2 7 6 5" xfId="39220"/>
    <cellStyle name="Comma 2 7 7" xfId="39221"/>
    <cellStyle name="Comma 2 8" xfId="39222"/>
    <cellStyle name="Comma 2 8 2" xfId="39223"/>
    <cellStyle name="Comma 2 8 2 2" xfId="39224"/>
    <cellStyle name="Comma 2 8 2 2 2" xfId="39225"/>
    <cellStyle name="Comma 2 8 2 2 3" xfId="39226"/>
    <cellStyle name="Comma 2 8 2 3" xfId="39227"/>
    <cellStyle name="Comma 2 8 2 3 2" xfId="39228"/>
    <cellStyle name="Comma 2 8 2 4" xfId="39229"/>
    <cellStyle name="Comma 2 8 2 5" xfId="39230"/>
    <cellStyle name="Comma 2 8 3" xfId="39231"/>
    <cellStyle name="Comma 2 8 3 2" xfId="39232"/>
    <cellStyle name="Comma 2 8 3 2 2" xfId="39233"/>
    <cellStyle name="Comma 2 8 3 3" xfId="39234"/>
    <cellStyle name="Comma 2 8 3 4" xfId="39235"/>
    <cellStyle name="Comma 2 8 3 5" xfId="39236"/>
    <cellStyle name="Comma 2 8 4" xfId="39237"/>
    <cellStyle name="Comma 2 8 4 2" xfId="39238"/>
    <cellStyle name="Comma 2 8 4 2 2" xfId="39239"/>
    <cellStyle name="Comma 2 8 4 3" xfId="39240"/>
    <cellStyle name="Comma 2 8 4 4" xfId="39241"/>
    <cellStyle name="Comma 2 8 4 5" xfId="39242"/>
    <cellStyle name="Comma 2 8 5" xfId="39243"/>
    <cellStyle name="Comma 2 9" xfId="39244"/>
    <cellStyle name="Comma 2 9 2" xfId="39245"/>
    <cellStyle name="Comma 2 9 2 2" xfId="39246"/>
    <cellStyle name="Comma 2 9 2 2 2" xfId="39247"/>
    <cellStyle name="Comma 2 9 2 3" xfId="39248"/>
    <cellStyle name="Comma 2 9 2 4" xfId="39249"/>
    <cellStyle name="Comma 2 9 2 5" xfId="39250"/>
    <cellStyle name="Comma 2 9 3" xfId="39251"/>
    <cellStyle name="Comma 2 9 3 2" xfId="39252"/>
    <cellStyle name="Comma 2 9 3 2 2" xfId="39253"/>
    <cellStyle name="Comma 2 9 3 3" xfId="39254"/>
    <cellStyle name="Comma 2 9 3 4" xfId="39255"/>
    <cellStyle name="Comma 2 9 3 5" xfId="39256"/>
    <cellStyle name="Comma 2 9 4" xfId="39257"/>
    <cellStyle name="Comma 20" xfId="39258"/>
    <cellStyle name="Comma 20 2" xfId="39259"/>
    <cellStyle name="Comma 20 2 2" xfId="39260"/>
    <cellStyle name="Comma 20 3" xfId="39261"/>
    <cellStyle name="Comma 20 3 2" xfId="39262"/>
    <cellStyle name="Comma 20 4" xfId="39263"/>
    <cellStyle name="Comma 20 4 2" xfId="39264"/>
    <cellStyle name="Comma 20 5" xfId="39265"/>
    <cellStyle name="Comma 20 6" xfId="39266"/>
    <cellStyle name="Comma 20 7" xfId="39267"/>
    <cellStyle name="Comma 21" xfId="39268"/>
    <cellStyle name="Comma 21 2" xfId="39269"/>
    <cellStyle name="Comma 21 2 2" xfId="39270"/>
    <cellStyle name="Comma 21 2 3" xfId="39271"/>
    <cellStyle name="Comma 21 3" xfId="39272"/>
    <cellStyle name="Comma 21 3 2" xfId="39273"/>
    <cellStyle name="Comma 21 4" xfId="39274"/>
    <cellStyle name="Comma 21 5" xfId="39275"/>
    <cellStyle name="Comma 22" xfId="39276"/>
    <cellStyle name="Comma 22 2" xfId="39277"/>
    <cellStyle name="Comma 22 2 2" xfId="39278"/>
    <cellStyle name="Comma 22 3" xfId="39279"/>
    <cellStyle name="Comma 22 4" xfId="39280"/>
    <cellStyle name="Comma 23" xfId="39281"/>
    <cellStyle name="Comma 23 2" xfId="39282"/>
    <cellStyle name="Comma 23 3" xfId="39283"/>
    <cellStyle name="Comma 24" xfId="39284"/>
    <cellStyle name="Comma 24 10" xfId="39285"/>
    <cellStyle name="Comma 24 10 2" xfId="39286"/>
    <cellStyle name="Comma 24 11" xfId="39287"/>
    <cellStyle name="Comma 24 12" xfId="39288"/>
    <cellStyle name="Comma 24 13" xfId="39289"/>
    <cellStyle name="Comma 24 2" xfId="39290"/>
    <cellStyle name="Comma 24 2 10" xfId="39291"/>
    <cellStyle name="Comma 24 2 2" xfId="39292"/>
    <cellStyle name="Comma 24 2 2 2" xfId="39293"/>
    <cellStyle name="Comma 24 2 2 2 2" xfId="39294"/>
    <cellStyle name="Comma 24 2 2 2 2 2" xfId="39295"/>
    <cellStyle name="Comma 24 2 2 2 2 3" xfId="39296"/>
    <cellStyle name="Comma 24 2 2 2 3" xfId="39297"/>
    <cellStyle name="Comma 24 2 2 2 3 2" xfId="39298"/>
    <cellStyle name="Comma 24 2 2 2 3 3" xfId="39299"/>
    <cellStyle name="Comma 24 2 2 2 4" xfId="39300"/>
    <cellStyle name="Comma 24 2 2 2 4 2" xfId="39301"/>
    <cellStyle name="Comma 24 2 2 2 5" xfId="39302"/>
    <cellStyle name="Comma 24 2 2 2 6" xfId="39303"/>
    <cellStyle name="Comma 24 2 2 3" xfId="39304"/>
    <cellStyle name="Comma 24 2 2 3 2" xfId="39305"/>
    <cellStyle name="Comma 24 2 2 3 2 2" xfId="39306"/>
    <cellStyle name="Comma 24 2 2 3 2 3" xfId="39307"/>
    <cellStyle name="Comma 24 2 2 3 3" xfId="39308"/>
    <cellStyle name="Comma 24 2 2 3 3 2" xfId="39309"/>
    <cellStyle name="Comma 24 2 2 3 3 3" xfId="39310"/>
    <cellStyle name="Comma 24 2 2 3 4" xfId="39311"/>
    <cellStyle name="Comma 24 2 2 3 4 2" xfId="39312"/>
    <cellStyle name="Comma 24 2 2 3 5" xfId="39313"/>
    <cellStyle name="Comma 24 2 2 3 6" xfId="39314"/>
    <cellStyle name="Comma 24 2 2 4" xfId="39315"/>
    <cellStyle name="Comma 24 2 2 4 2" xfId="39316"/>
    <cellStyle name="Comma 24 2 2 4 2 2" xfId="39317"/>
    <cellStyle name="Comma 24 2 2 4 2 3" xfId="39318"/>
    <cellStyle name="Comma 24 2 2 4 3" xfId="39319"/>
    <cellStyle name="Comma 24 2 2 4 3 2" xfId="39320"/>
    <cellStyle name="Comma 24 2 2 4 4" xfId="39321"/>
    <cellStyle name="Comma 24 2 2 4 5" xfId="39322"/>
    <cellStyle name="Comma 24 2 2 5" xfId="39323"/>
    <cellStyle name="Comma 24 2 2 5 2" xfId="39324"/>
    <cellStyle name="Comma 24 2 2 5 3" xfId="39325"/>
    <cellStyle name="Comma 24 2 2 6" xfId="39326"/>
    <cellStyle name="Comma 24 2 2 6 2" xfId="39327"/>
    <cellStyle name="Comma 24 2 2 6 3" xfId="39328"/>
    <cellStyle name="Comma 24 2 2 7" xfId="39329"/>
    <cellStyle name="Comma 24 2 2 7 2" xfId="39330"/>
    <cellStyle name="Comma 24 2 2 8" xfId="39331"/>
    <cellStyle name="Comma 24 2 2 9" xfId="39332"/>
    <cellStyle name="Comma 24 2 3" xfId="39333"/>
    <cellStyle name="Comma 24 2 3 2" xfId="39334"/>
    <cellStyle name="Comma 24 2 3 2 2" xfId="39335"/>
    <cellStyle name="Comma 24 2 3 2 3" xfId="39336"/>
    <cellStyle name="Comma 24 2 3 3" xfId="39337"/>
    <cellStyle name="Comma 24 2 3 3 2" xfId="39338"/>
    <cellStyle name="Comma 24 2 3 3 3" xfId="39339"/>
    <cellStyle name="Comma 24 2 3 4" xfId="39340"/>
    <cellStyle name="Comma 24 2 3 4 2" xfId="39341"/>
    <cellStyle name="Comma 24 2 3 5" xfId="39342"/>
    <cellStyle name="Comma 24 2 3 6" xfId="39343"/>
    <cellStyle name="Comma 24 2 4" xfId="39344"/>
    <cellStyle name="Comma 24 2 4 2" xfId="39345"/>
    <cellStyle name="Comma 24 2 4 2 2" xfId="39346"/>
    <cellStyle name="Comma 24 2 4 2 3" xfId="39347"/>
    <cellStyle name="Comma 24 2 4 3" xfId="39348"/>
    <cellStyle name="Comma 24 2 4 3 2" xfId="39349"/>
    <cellStyle name="Comma 24 2 4 3 3" xfId="39350"/>
    <cellStyle name="Comma 24 2 4 4" xfId="39351"/>
    <cellStyle name="Comma 24 2 4 4 2" xfId="39352"/>
    <cellStyle name="Comma 24 2 4 5" xfId="39353"/>
    <cellStyle name="Comma 24 2 4 6" xfId="39354"/>
    <cellStyle name="Comma 24 2 5" xfId="39355"/>
    <cellStyle name="Comma 24 2 5 2" xfId="39356"/>
    <cellStyle name="Comma 24 2 5 2 2" xfId="39357"/>
    <cellStyle name="Comma 24 2 5 2 3" xfId="39358"/>
    <cellStyle name="Comma 24 2 5 3" xfId="39359"/>
    <cellStyle name="Comma 24 2 5 3 2" xfId="39360"/>
    <cellStyle name="Comma 24 2 5 4" xfId="39361"/>
    <cellStyle name="Comma 24 2 5 5" xfId="39362"/>
    <cellStyle name="Comma 24 2 6" xfId="39363"/>
    <cellStyle name="Comma 24 2 6 2" xfId="39364"/>
    <cellStyle name="Comma 24 2 6 3" xfId="39365"/>
    <cellStyle name="Comma 24 2 7" xfId="39366"/>
    <cellStyle name="Comma 24 2 7 2" xfId="39367"/>
    <cellStyle name="Comma 24 2 7 3" xfId="39368"/>
    <cellStyle name="Comma 24 2 8" xfId="39369"/>
    <cellStyle name="Comma 24 2 8 2" xfId="39370"/>
    <cellStyle name="Comma 24 2 9" xfId="39371"/>
    <cellStyle name="Comma 24 3" xfId="39372"/>
    <cellStyle name="Comma 24 3 2" xfId="39373"/>
    <cellStyle name="Comma 24 3 2 2" xfId="39374"/>
    <cellStyle name="Comma 24 3 2 2 2" xfId="39375"/>
    <cellStyle name="Comma 24 3 2 2 3" xfId="39376"/>
    <cellStyle name="Comma 24 3 2 3" xfId="39377"/>
    <cellStyle name="Comma 24 3 2 3 2" xfId="39378"/>
    <cellStyle name="Comma 24 3 2 3 3" xfId="39379"/>
    <cellStyle name="Comma 24 3 2 4" xfId="39380"/>
    <cellStyle name="Comma 24 3 2 4 2" xfId="39381"/>
    <cellStyle name="Comma 24 3 2 5" xfId="39382"/>
    <cellStyle name="Comma 24 3 2 6" xfId="39383"/>
    <cellStyle name="Comma 24 3 3" xfId="39384"/>
    <cellStyle name="Comma 24 3 3 2" xfId="39385"/>
    <cellStyle name="Comma 24 3 3 2 2" xfId="39386"/>
    <cellStyle name="Comma 24 3 3 2 3" xfId="39387"/>
    <cellStyle name="Comma 24 3 3 3" xfId="39388"/>
    <cellStyle name="Comma 24 3 3 3 2" xfId="39389"/>
    <cellStyle name="Comma 24 3 3 3 3" xfId="39390"/>
    <cellStyle name="Comma 24 3 3 4" xfId="39391"/>
    <cellStyle name="Comma 24 3 3 4 2" xfId="39392"/>
    <cellStyle name="Comma 24 3 3 5" xfId="39393"/>
    <cellStyle name="Comma 24 3 3 6" xfId="39394"/>
    <cellStyle name="Comma 24 3 4" xfId="39395"/>
    <cellStyle name="Comma 24 3 4 2" xfId="39396"/>
    <cellStyle name="Comma 24 3 4 2 2" xfId="39397"/>
    <cellStyle name="Comma 24 3 4 2 3" xfId="39398"/>
    <cellStyle name="Comma 24 3 4 3" xfId="39399"/>
    <cellStyle name="Comma 24 3 4 3 2" xfId="39400"/>
    <cellStyle name="Comma 24 3 4 4" xfId="39401"/>
    <cellStyle name="Comma 24 3 4 5" xfId="39402"/>
    <cellStyle name="Comma 24 3 5" xfId="39403"/>
    <cellStyle name="Comma 24 3 5 2" xfId="39404"/>
    <cellStyle name="Comma 24 3 5 3" xfId="39405"/>
    <cellStyle name="Comma 24 3 6" xfId="39406"/>
    <cellStyle name="Comma 24 3 6 2" xfId="39407"/>
    <cellStyle name="Comma 24 3 6 3" xfId="39408"/>
    <cellStyle name="Comma 24 3 7" xfId="39409"/>
    <cellStyle name="Comma 24 3 7 2" xfId="39410"/>
    <cellStyle name="Comma 24 3 8" xfId="39411"/>
    <cellStyle name="Comma 24 3 9" xfId="39412"/>
    <cellStyle name="Comma 24 4" xfId="39413"/>
    <cellStyle name="Comma 24 4 2" xfId="39414"/>
    <cellStyle name="Comma 24 4 2 2" xfId="39415"/>
    <cellStyle name="Comma 24 4 2 2 2" xfId="39416"/>
    <cellStyle name="Comma 24 4 2 2 3" xfId="39417"/>
    <cellStyle name="Comma 24 4 2 3" xfId="39418"/>
    <cellStyle name="Comma 24 4 2 3 2" xfId="39419"/>
    <cellStyle name="Comma 24 4 2 3 3" xfId="39420"/>
    <cellStyle name="Comma 24 4 2 4" xfId="39421"/>
    <cellStyle name="Comma 24 4 2 4 2" xfId="39422"/>
    <cellStyle name="Comma 24 4 2 5" xfId="39423"/>
    <cellStyle name="Comma 24 4 2 6" xfId="39424"/>
    <cellStyle name="Comma 24 4 3" xfId="39425"/>
    <cellStyle name="Comma 24 4 3 2" xfId="39426"/>
    <cellStyle name="Comma 24 4 3 2 2" xfId="39427"/>
    <cellStyle name="Comma 24 4 3 2 3" xfId="39428"/>
    <cellStyle name="Comma 24 4 3 3" xfId="39429"/>
    <cellStyle name="Comma 24 4 3 3 2" xfId="39430"/>
    <cellStyle name="Comma 24 4 3 3 3" xfId="39431"/>
    <cellStyle name="Comma 24 4 3 4" xfId="39432"/>
    <cellStyle name="Comma 24 4 3 4 2" xfId="39433"/>
    <cellStyle name="Comma 24 4 3 5" xfId="39434"/>
    <cellStyle name="Comma 24 4 3 6" xfId="39435"/>
    <cellStyle name="Comma 24 4 4" xfId="39436"/>
    <cellStyle name="Comma 24 4 4 2" xfId="39437"/>
    <cellStyle name="Comma 24 4 4 2 2" xfId="39438"/>
    <cellStyle name="Comma 24 4 4 2 3" xfId="39439"/>
    <cellStyle name="Comma 24 4 4 3" xfId="39440"/>
    <cellStyle name="Comma 24 4 4 3 2" xfId="39441"/>
    <cellStyle name="Comma 24 4 4 4" xfId="39442"/>
    <cellStyle name="Comma 24 4 4 5" xfId="39443"/>
    <cellStyle name="Comma 24 4 5" xfId="39444"/>
    <cellStyle name="Comma 24 4 5 2" xfId="39445"/>
    <cellStyle name="Comma 24 4 5 3" xfId="39446"/>
    <cellStyle name="Comma 24 4 6" xfId="39447"/>
    <cellStyle name="Comma 24 4 6 2" xfId="39448"/>
    <cellStyle name="Comma 24 4 6 3" xfId="39449"/>
    <cellStyle name="Comma 24 4 7" xfId="39450"/>
    <cellStyle name="Comma 24 4 7 2" xfId="39451"/>
    <cellStyle name="Comma 24 4 8" xfId="39452"/>
    <cellStyle name="Comma 24 4 9" xfId="39453"/>
    <cellStyle name="Comma 24 5" xfId="39454"/>
    <cellStyle name="Comma 24 5 2" xfId="39455"/>
    <cellStyle name="Comma 24 5 2 2" xfId="39456"/>
    <cellStyle name="Comma 24 5 2 3" xfId="39457"/>
    <cellStyle name="Comma 24 5 3" xfId="39458"/>
    <cellStyle name="Comma 24 5 3 2" xfId="39459"/>
    <cellStyle name="Comma 24 5 3 3" xfId="39460"/>
    <cellStyle name="Comma 24 5 4" xfId="39461"/>
    <cellStyle name="Comma 24 5 4 2" xfId="39462"/>
    <cellStyle name="Comma 24 5 5" xfId="39463"/>
    <cellStyle name="Comma 24 5 6" xfId="39464"/>
    <cellStyle name="Comma 24 6" xfId="39465"/>
    <cellStyle name="Comma 24 6 2" xfId="39466"/>
    <cellStyle name="Comma 24 6 2 2" xfId="39467"/>
    <cellStyle name="Comma 24 6 2 3" xfId="39468"/>
    <cellStyle name="Comma 24 6 3" xfId="39469"/>
    <cellStyle name="Comma 24 6 3 2" xfId="39470"/>
    <cellStyle name="Comma 24 6 3 3" xfId="39471"/>
    <cellStyle name="Comma 24 6 4" xfId="39472"/>
    <cellStyle name="Comma 24 6 4 2" xfId="39473"/>
    <cellStyle name="Comma 24 6 5" xfId="39474"/>
    <cellStyle name="Comma 24 6 6" xfId="39475"/>
    <cellStyle name="Comma 24 7" xfId="39476"/>
    <cellStyle name="Comma 24 7 2" xfId="39477"/>
    <cellStyle name="Comma 24 7 2 2" xfId="39478"/>
    <cellStyle name="Comma 24 7 2 3" xfId="39479"/>
    <cellStyle name="Comma 24 7 3" xfId="39480"/>
    <cellStyle name="Comma 24 7 3 2" xfId="39481"/>
    <cellStyle name="Comma 24 7 4" xfId="39482"/>
    <cellStyle name="Comma 24 7 5" xfId="39483"/>
    <cellStyle name="Comma 24 8" xfId="39484"/>
    <cellStyle name="Comma 24 8 2" xfId="39485"/>
    <cellStyle name="Comma 24 8 3" xfId="39486"/>
    <cellStyle name="Comma 24 9" xfId="39487"/>
    <cellStyle name="Comma 24 9 2" xfId="39488"/>
    <cellStyle name="Comma 24 9 3" xfId="39489"/>
    <cellStyle name="Comma 25" xfId="39490"/>
    <cellStyle name="Comma 25 2" xfId="39491"/>
    <cellStyle name="Comma 25 3" xfId="39492"/>
    <cellStyle name="Comma 26" xfId="39493"/>
    <cellStyle name="Comma 26 10" xfId="39494"/>
    <cellStyle name="Comma 26 10 2" xfId="39495"/>
    <cellStyle name="Comma 26 11" xfId="39496"/>
    <cellStyle name="Comma 26 12" xfId="39497"/>
    <cellStyle name="Comma 26 13" xfId="39498"/>
    <cellStyle name="Comma 26 2" xfId="39499"/>
    <cellStyle name="Comma 26 2 10" xfId="39500"/>
    <cellStyle name="Comma 26 2 2" xfId="39501"/>
    <cellStyle name="Comma 26 2 2 2" xfId="39502"/>
    <cellStyle name="Comma 26 2 2 2 2" xfId="39503"/>
    <cellStyle name="Comma 26 2 2 2 2 2" xfId="39504"/>
    <cellStyle name="Comma 26 2 2 2 2 3" xfId="39505"/>
    <cellStyle name="Comma 26 2 2 2 3" xfId="39506"/>
    <cellStyle name="Comma 26 2 2 2 3 2" xfId="39507"/>
    <cellStyle name="Comma 26 2 2 2 3 3" xfId="39508"/>
    <cellStyle name="Comma 26 2 2 2 4" xfId="39509"/>
    <cellStyle name="Comma 26 2 2 2 4 2" xfId="39510"/>
    <cellStyle name="Comma 26 2 2 2 5" xfId="39511"/>
    <cellStyle name="Comma 26 2 2 2 6" xfId="39512"/>
    <cellStyle name="Comma 26 2 2 3" xfId="39513"/>
    <cellStyle name="Comma 26 2 2 3 2" xfId="39514"/>
    <cellStyle name="Comma 26 2 2 3 2 2" xfId="39515"/>
    <cellStyle name="Comma 26 2 2 3 2 3" xfId="39516"/>
    <cellStyle name="Comma 26 2 2 3 3" xfId="39517"/>
    <cellStyle name="Comma 26 2 2 3 3 2" xfId="39518"/>
    <cellStyle name="Comma 26 2 2 3 3 3" xfId="39519"/>
    <cellStyle name="Comma 26 2 2 3 4" xfId="39520"/>
    <cellStyle name="Comma 26 2 2 3 4 2" xfId="39521"/>
    <cellStyle name="Comma 26 2 2 3 5" xfId="39522"/>
    <cellStyle name="Comma 26 2 2 3 6" xfId="39523"/>
    <cellStyle name="Comma 26 2 2 4" xfId="39524"/>
    <cellStyle name="Comma 26 2 2 4 2" xfId="39525"/>
    <cellStyle name="Comma 26 2 2 4 2 2" xfId="39526"/>
    <cellStyle name="Comma 26 2 2 4 2 3" xfId="39527"/>
    <cellStyle name="Comma 26 2 2 4 3" xfId="39528"/>
    <cellStyle name="Comma 26 2 2 4 3 2" xfId="39529"/>
    <cellStyle name="Comma 26 2 2 4 4" xfId="39530"/>
    <cellStyle name="Comma 26 2 2 4 5" xfId="39531"/>
    <cellStyle name="Comma 26 2 2 5" xfId="39532"/>
    <cellStyle name="Comma 26 2 2 5 2" xfId="39533"/>
    <cellStyle name="Comma 26 2 2 5 3" xfId="39534"/>
    <cellStyle name="Comma 26 2 2 6" xfId="39535"/>
    <cellStyle name="Comma 26 2 2 6 2" xfId="39536"/>
    <cellStyle name="Comma 26 2 2 6 3" xfId="39537"/>
    <cellStyle name="Comma 26 2 2 7" xfId="39538"/>
    <cellStyle name="Comma 26 2 2 7 2" xfId="39539"/>
    <cellStyle name="Comma 26 2 2 8" xfId="39540"/>
    <cellStyle name="Comma 26 2 2 9" xfId="39541"/>
    <cellStyle name="Comma 26 2 3" xfId="39542"/>
    <cellStyle name="Comma 26 2 3 2" xfId="39543"/>
    <cellStyle name="Comma 26 2 3 2 2" xfId="39544"/>
    <cellStyle name="Comma 26 2 3 2 3" xfId="39545"/>
    <cellStyle name="Comma 26 2 3 3" xfId="39546"/>
    <cellStyle name="Comma 26 2 3 3 2" xfId="39547"/>
    <cellStyle name="Comma 26 2 3 3 3" xfId="39548"/>
    <cellStyle name="Comma 26 2 3 4" xfId="39549"/>
    <cellStyle name="Comma 26 2 3 4 2" xfId="39550"/>
    <cellStyle name="Comma 26 2 3 5" xfId="39551"/>
    <cellStyle name="Comma 26 2 3 6" xfId="39552"/>
    <cellStyle name="Comma 26 2 4" xfId="39553"/>
    <cellStyle name="Comma 26 2 4 2" xfId="39554"/>
    <cellStyle name="Comma 26 2 4 2 2" xfId="39555"/>
    <cellStyle name="Comma 26 2 4 2 3" xfId="39556"/>
    <cellStyle name="Comma 26 2 4 3" xfId="39557"/>
    <cellStyle name="Comma 26 2 4 3 2" xfId="39558"/>
    <cellStyle name="Comma 26 2 4 3 3" xfId="39559"/>
    <cellStyle name="Comma 26 2 4 4" xfId="39560"/>
    <cellStyle name="Comma 26 2 4 4 2" xfId="39561"/>
    <cellStyle name="Comma 26 2 4 5" xfId="39562"/>
    <cellStyle name="Comma 26 2 4 6" xfId="39563"/>
    <cellStyle name="Comma 26 2 5" xfId="39564"/>
    <cellStyle name="Comma 26 2 5 2" xfId="39565"/>
    <cellStyle name="Comma 26 2 5 2 2" xfId="39566"/>
    <cellStyle name="Comma 26 2 5 2 3" xfId="39567"/>
    <cellStyle name="Comma 26 2 5 3" xfId="39568"/>
    <cellStyle name="Comma 26 2 5 3 2" xfId="39569"/>
    <cellStyle name="Comma 26 2 5 4" xfId="39570"/>
    <cellStyle name="Comma 26 2 5 5" xfId="39571"/>
    <cellStyle name="Comma 26 2 6" xfId="39572"/>
    <cellStyle name="Comma 26 2 6 2" xfId="39573"/>
    <cellStyle name="Comma 26 2 6 3" xfId="39574"/>
    <cellStyle name="Comma 26 2 7" xfId="39575"/>
    <cellStyle name="Comma 26 2 7 2" xfId="39576"/>
    <cellStyle name="Comma 26 2 7 3" xfId="39577"/>
    <cellStyle name="Comma 26 2 8" xfId="39578"/>
    <cellStyle name="Comma 26 2 8 2" xfId="39579"/>
    <cellStyle name="Comma 26 2 9" xfId="39580"/>
    <cellStyle name="Comma 26 3" xfId="39581"/>
    <cellStyle name="Comma 26 3 2" xfId="39582"/>
    <cellStyle name="Comma 26 3 2 2" xfId="39583"/>
    <cellStyle name="Comma 26 3 2 2 2" xfId="39584"/>
    <cellStyle name="Comma 26 3 2 2 3" xfId="39585"/>
    <cellStyle name="Comma 26 3 2 3" xfId="39586"/>
    <cellStyle name="Comma 26 3 2 3 2" xfId="39587"/>
    <cellStyle name="Comma 26 3 2 3 3" xfId="39588"/>
    <cellStyle name="Comma 26 3 2 4" xfId="39589"/>
    <cellStyle name="Comma 26 3 2 4 2" xfId="39590"/>
    <cellStyle name="Comma 26 3 2 5" xfId="39591"/>
    <cellStyle name="Comma 26 3 2 6" xfId="39592"/>
    <cellStyle name="Comma 26 3 3" xfId="39593"/>
    <cellStyle name="Comma 26 3 3 2" xfId="39594"/>
    <cellStyle name="Comma 26 3 3 2 2" xfId="39595"/>
    <cellStyle name="Comma 26 3 3 2 3" xfId="39596"/>
    <cellStyle name="Comma 26 3 3 3" xfId="39597"/>
    <cellStyle name="Comma 26 3 3 3 2" xfId="39598"/>
    <cellStyle name="Comma 26 3 3 3 3" xfId="39599"/>
    <cellStyle name="Comma 26 3 3 4" xfId="39600"/>
    <cellStyle name="Comma 26 3 3 4 2" xfId="39601"/>
    <cellStyle name="Comma 26 3 3 5" xfId="39602"/>
    <cellStyle name="Comma 26 3 3 6" xfId="39603"/>
    <cellStyle name="Comma 26 3 4" xfId="39604"/>
    <cellStyle name="Comma 26 3 4 2" xfId="39605"/>
    <cellStyle name="Comma 26 3 4 2 2" xfId="39606"/>
    <cellStyle name="Comma 26 3 4 2 3" xfId="39607"/>
    <cellStyle name="Comma 26 3 4 3" xfId="39608"/>
    <cellStyle name="Comma 26 3 4 3 2" xfId="39609"/>
    <cellStyle name="Comma 26 3 4 4" xfId="39610"/>
    <cellStyle name="Comma 26 3 4 5" xfId="39611"/>
    <cellStyle name="Comma 26 3 5" xfId="39612"/>
    <cellStyle name="Comma 26 3 5 2" xfId="39613"/>
    <cellStyle name="Comma 26 3 5 3" xfId="39614"/>
    <cellStyle name="Comma 26 3 6" xfId="39615"/>
    <cellStyle name="Comma 26 3 6 2" xfId="39616"/>
    <cellStyle name="Comma 26 3 6 3" xfId="39617"/>
    <cellStyle name="Comma 26 3 7" xfId="39618"/>
    <cellStyle name="Comma 26 3 7 2" xfId="39619"/>
    <cellStyle name="Comma 26 3 8" xfId="39620"/>
    <cellStyle name="Comma 26 3 9" xfId="39621"/>
    <cellStyle name="Comma 26 4" xfId="39622"/>
    <cellStyle name="Comma 26 4 2" xfId="39623"/>
    <cellStyle name="Comma 26 4 2 2" xfId="39624"/>
    <cellStyle name="Comma 26 4 2 2 2" xfId="39625"/>
    <cellStyle name="Comma 26 4 2 2 3" xfId="39626"/>
    <cellStyle name="Comma 26 4 2 3" xfId="39627"/>
    <cellStyle name="Comma 26 4 2 3 2" xfId="39628"/>
    <cellStyle name="Comma 26 4 2 3 3" xfId="39629"/>
    <cellStyle name="Comma 26 4 2 4" xfId="39630"/>
    <cellStyle name="Comma 26 4 2 4 2" xfId="39631"/>
    <cellStyle name="Comma 26 4 2 5" xfId="39632"/>
    <cellStyle name="Comma 26 4 2 6" xfId="39633"/>
    <cellStyle name="Comma 26 4 3" xfId="39634"/>
    <cellStyle name="Comma 26 4 3 2" xfId="39635"/>
    <cellStyle name="Comma 26 4 3 2 2" xfId="39636"/>
    <cellStyle name="Comma 26 4 3 2 3" xfId="39637"/>
    <cellStyle name="Comma 26 4 3 3" xfId="39638"/>
    <cellStyle name="Comma 26 4 3 3 2" xfId="39639"/>
    <cellStyle name="Comma 26 4 3 3 3" xfId="39640"/>
    <cellStyle name="Comma 26 4 3 4" xfId="39641"/>
    <cellStyle name="Comma 26 4 3 4 2" xfId="39642"/>
    <cellStyle name="Comma 26 4 3 5" xfId="39643"/>
    <cellStyle name="Comma 26 4 3 6" xfId="39644"/>
    <cellStyle name="Comma 26 4 4" xfId="39645"/>
    <cellStyle name="Comma 26 4 4 2" xfId="39646"/>
    <cellStyle name="Comma 26 4 4 2 2" xfId="39647"/>
    <cellStyle name="Comma 26 4 4 2 3" xfId="39648"/>
    <cellStyle name="Comma 26 4 4 3" xfId="39649"/>
    <cellStyle name="Comma 26 4 4 3 2" xfId="39650"/>
    <cellStyle name="Comma 26 4 4 4" xfId="39651"/>
    <cellStyle name="Comma 26 4 4 5" xfId="39652"/>
    <cellStyle name="Comma 26 4 5" xfId="39653"/>
    <cellStyle name="Comma 26 4 5 2" xfId="39654"/>
    <cellStyle name="Comma 26 4 5 3" xfId="39655"/>
    <cellStyle name="Comma 26 4 6" xfId="39656"/>
    <cellStyle name="Comma 26 4 6 2" xfId="39657"/>
    <cellStyle name="Comma 26 4 6 3" xfId="39658"/>
    <cellStyle name="Comma 26 4 7" xfId="39659"/>
    <cellStyle name="Comma 26 4 7 2" xfId="39660"/>
    <cellStyle name="Comma 26 4 8" xfId="39661"/>
    <cellStyle name="Comma 26 4 9" xfId="39662"/>
    <cellStyle name="Comma 26 5" xfId="39663"/>
    <cellStyle name="Comma 26 5 2" xfId="39664"/>
    <cellStyle name="Comma 26 5 2 2" xfId="39665"/>
    <cellStyle name="Comma 26 5 2 3" xfId="39666"/>
    <cellStyle name="Comma 26 5 3" xfId="39667"/>
    <cellStyle name="Comma 26 5 3 2" xfId="39668"/>
    <cellStyle name="Comma 26 5 3 3" xfId="39669"/>
    <cellStyle name="Comma 26 5 4" xfId="39670"/>
    <cellStyle name="Comma 26 5 4 2" xfId="39671"/>
    <cellStyle name="Comma 26 5 5" xfId="39672"/>
    <cellStyle name="Comma 26 5 6" xfId="39673"/>
    <cellStyle name="Comma 26 6" xfId="39674"/>
    <cellStyle name="Comma 26 6 2" xfId="39675"/>
    <cellStyle name="Comma 26 6 2 2" xfId="39676"/>
    <cellStyle name="Comma 26 6 2 3" xfId="39677"/>
    <cellStyle name="Comma 26 6 3" xfId="39678"/>
    <cellStyle name="Comma 26 6 3 2" xfId="39679"/>
    <cellStyle name="Comma 26 6 3 3" xfId="39680"/>
    <cellStyle name="Comma 26 6 4" xfId="39681"/>
    <cellStyle name="Comma 26 6 4 2" xfId="39682"/>
    <cellStyle name="Comma 26 6 5" xfId="39683"/>
    <cellStyle name="Comma 26 6 6" xfId="39684"/>
    <cellStyle name="Comma 26 7" xfId="39685"/>
    <cellStyle name="Comma 26 7 2" xfId="39686"/>
    <cellStyle name="Comma 26 7 2 2" xfId="39687"/>
    <cellStyle name="Comma 26 7 2 3" xfId="39688"/>
    <cellStyle name="Comma 26 7 3" xfId="39689"/>
    <cellStyle name="Comma 26 7 3 2" xfId="39690"/>
    <cellStyle name="Comma 26 7 4" xfId="39691"/>
    <cellStyle name="Comma 26 7 5" xfId="39692"/>
    <cellStyle name="Comma 26 8" xfId="39693"/>
    <cellStyle name="Comma 26 8 2" xfId="39694"/>
    <cellStyle name="Comma 26 8 3" xfId="39695"/>
    <cellStyle name="Comma 26 9" xfId="39696"/>
    <cellStyle name="Comma 26 9 2" xfId="39697"/>
    <cellStyle name="Comma 26 9 3" xfId="39698"/>
    <cellStyle name="Comma 27" xfId="39699"/>
    <cellStyle name="Comma 27 10" xfId="39700"/>
    <cellStyle name="Comma 27 10 2" xfId="39701"/>
    <cellStyle name="Comma 27 11" xfId="39702"/>
    <cellStyle name="Comma 27 12" xfId="39703"/>
    <cellStyle name="Comma 27 13" xfId="39704"/>
    <cellStyle name="Comma 27 2" xfId="39705"/>
    <cellStyle name="Comma 27 2 10" xfId="39706"/>
    <cellStyle name="Comma 27 2 2" xfId="39707"/>
    <cellStyle name="Comma 27 2 2 2" xfId="39708"/>
    <cellStyle name="Comma 27 2 2 2 2" xfId="39709"/>
    <cellStyle name="Comma 27 2 2 2 2 2" xfId="39710"/>
    <cellStyle name="Comma 27 2 2 2 2 3" xfId="39711"/>
    <cellStyle name="Comma 27 2 2 2 3" xfId="39712"/>
    <cellStyle name="Comma 27 2 2 2 3 2" xfId="39713"/>
    <cellStyle name="Comma 27 2 2 2 3 3" xfId="39714"/>
    <cellStyle name="Comma 27 2 2 2 4" xfId="39715"/>
    <cellStyle name="Comma 27 2 2 2 4 2" xfId="39716"/>
    <cellStyle name="Comma 27 2 2 2 5" xfId="39717"/>
    <cellStyle name="Comma 27 2 2 2 6" xfId="39718"/>
    <cellStyle name="Comma 27 2 2 3" xfId="39719"/>
    <cellStyle name="Comma 27 2 2 3 2" xfId="39720"/>
    <cellStyle name="Comma 27 2 2 3 2 2" xfId="39721"/>
    <cellStyle name="Comma 27 2 2 3 2 3" xfId="39722"/>
    <cellStyle name="Comma 27 2 2 3 3" xfId="39723"/>
    <cellStyle name="Comma 27 2 2 3 3 2" xfId="39724"/>
    <cellStyle name="Comma 27 2 2 3 3 3" xfId="39725"/>
    <cellStyle name="Comma 27 2 2 3 4" xfId="39726"/>
    <cellStyle name="Comma 27 2 2 3 4 2" xfId="39727"/>
    <cellStyle name="Comma 27 2 2 3 5" xfId="39728"/>
    <cellStyle name="Comma 27 2 2 3 6" xfId="39729"/>
    <cellStyle name="Comma 27 2 2 4" xfId="39730"/>
    <cellStyle name="Comma 27 2 2 4 2" xfId="39731"/>
    <cellStyle name="Comma 27 2 2 4 2 2" xfId="39732"/>
    <cellStyle name="Comma 27 2 2 4 2 3" xfId="39733"/>
    <cellStyle name="Comma 27 2 2 4 3" xfId="39734"/>
    <cellStyle name="Comma 27 2 2 4 3 2" xfId="39735"/>
    <cellStyle name="Comma 27 2 2 4 4" xfId="39736"/>
    <cellStyle name="Comma 27 2 2 4 5" xfId="39737"/>
    <cellStyle name="Comma 27 2 2 5" xfId="39738"/>
    <cellStyle name="Comma 27 2 2 5 2" xfId="39739"/>
    <cellStyle name="Comma 27 2 2 5 3" xfId="39740"/>
    <cellStyle name="Comma 27 2 2 6" xfId="39741"/>
    <cellStyle name="Comma 27 2 2 6 2" xfId="39742"/>
    <cellStyle name="Comma 27 2 2 6 3" xfId="39743"/>
    <cellStyle name="Comma 27 2 2 7" xfId="39744"/>
    <cellStyle name="Comma 27 2 2 7 2" xfId="39745"/>
    <cellStyle name="Comma 27 2 2 8" xfId="39746"/>
    <cellStyle name="Comma 27 2 2 9" xfId="39747"/>
    <cellStyle name="Comma 27 2 3" xfId="39748"/>
    <cellStyle name="Comma 27 2 3 2" xfId="39749"/>
    <cellStyle name="Comma 27 2 3 2 2" xfId="39750"/>
    <cellStyle name="Comma 27 2 3 2 3" xfId="39751"/>
    <cellStyle name="Comma 27 2 3 3" xfId="39752"/>
    <cellStyle name="Comma 27 2 3 3 2" xfId="39753"/>
    <cellStyle name="Comma 27 2 3 3 3" xfId="39754"/>
    <cellStyle name="Comma 27 2 3 4" xfId="39755"/>
    <cellStyle name="Comma 27 2 3 4 2" xfId="39756"/>
    <cellStyle name="Comma 27 2 3 5" xfId="39757"/>
    <cellStyle name="Comma 27 2 3 6" xfId="39758"/>
    <cellStyle name="Comma 27 2 4" xfId="39759"/>
    <cellStyle name="Comma 27 2 4 2" xfId="39760"/>
    <cellStyle name="Comma 27 2 4 2 2" xfId="39761"/>
    <cellStyle name="Comma 27 2 4 2 3" xfId="39762"/>
    <cellStyle name="Comma 27 2 4 3" xfId="39763"/>
    <cellStyle name="Comma 27 2 4 3 2" xfId="39764"/>
    <cellStyle name="Comma 27 2 4 3 3" xfId="39765"/>
    <cellStyle name="Comma 27 2 4 4" xfId="39766"/>
    <cellStyle name="Comma 27 2 4 4 2" xfId="39767"/>
    <cellStyle name="Comma 27 2 4 5" xfId="39768"/>
    <cellStyle name="Comma 27 2 4 6" xfId="39769"/>
    <cellStyle name="Comma 27 2 5" xfId="39770"/>
    <cellStyle name="Comma 27 2 5 2" xfId="39771"/>
    <cellStyle name="Comma 27 2 5 2 2" xfId="39772"/>
    <cellStyle name="Comma 27 2 5 2 3" xfId="39773"/>
    <cellStyle name="Comma 27 2 5 3" xfId="39774"/>
    <cellStyle name="Comma 27 2 5 3 2" xfId="39775"/>
    <cellStyle name="Comma 27 2 5 4" xfId="39776"/>
    <cellStyle name="Comma 27 2 5 5" xfId="39777"/>
    <cellStyle name="Comma 27 2 6" xfId="39778"/>
    <cellStyle name="Comma 27 2 6 2" xfId="39779"/>
    <cellStyle name="Comma 27 2 6 3" xfId="39780"/>
    <cellStyle name="Comma 27 2 7" xfId="39781"/>
    <cellStyle name="Comma 27 2 7 2" xfId="39782"/>
    <cellStyle name="Comma 27 2 7 3" xfId="39783"/>
    <cellStyle name="Comma 27 2 8" xfId="39784"/>
    <cellStyle name="Comma 27 2 8 2" xfId="39785"/>
    <cellStyle name="Comma 27 2 9" xfId="39786"/>
    <cellStyle name="Comma 27 3" xfId="39787"/>
    <cellStyle name="Comma 27 3 2" xfId="39788"/>
    <cellStyle name="Comma 27 3 2 2" xfId="39789"/>
    <cellStyle name="Comma 27 3 2 2 2" xfId="39790"/>
    <cellStyle name="Comma 27 3 2 2 3" xfId="39791"/>
    <cellStyle name="Comma 27 3 2 3" xfId="39792"/>
    <cellStyle name="Comma 27 3 2 3 2" xfId="39793"/>
    <cellStyle name="Comma 27 3 2 3 3" xfId="39794"/>
    <cellStyle name="Comma 27 3 2 4" xfId="39795"/>
    <cellStyle name="Comma 27 3 2 4 2" xfId="39796"/>
    <cellStyle name="Comma 27 3 2 5" xfId="39797"/>
    <cellStyle name="Comma 27 3 2 6" xfId="39798"/>
    <cellStyle name="Comma 27 3 3" xfId="39799"/>
    <cellStyle name="Comma 27 3 3 2" xfId="39800"/>
    <cellStyle name="Comma 27 3 3 2 2" xfId="39801"/>
    <cellStyle name="Comma 27 3 3 2 3" xfId="39802"/>
    <cellStyle name="Comma 27 3 3 3" xfId="39803"/>
    <cellStyle name="Comma 27 3 3 3 2" xfId="39804"/>
    <cellStyle name="Comma 27 3 3 3 3" xfId="39805"/>
    <cellStyle name="Comma 27 3 3 4" xfId="39806"/>
    <cellStyle name="Comma 27 3 3 4 2" xfId="39807"/>
    <cellStyle name="Comma 27 3 3 5" xfId="39808"/>
    <cellStyle name="Comma 27 3 3 6" xfId="39809"/>
    <cellStyle name="Comma 27 3 4" xfId="39810"/>
    <cellStyle name="Comma 27 3 4 2" xfId="39811"/>
    <cellStyle name="Comma 27 3 4 2 2" xfId="39812"/>
    <cellStyle name="Comma 27 3 4 2 3" xfId="39813"/>
    <cellStyle name="Comma 27 3 4 3" xfId="39814"/>
    <cellStyle name="Comma 27 3 4 3 2" xfId="39815"/>
    <cellStyle name="Comma 27 3 4 4" xfId="39816"/>
    <cellStyle name="Comma 27 3 4 5" xfId="39817"/>
    <cellStyle name="Comma 27 3 5" xfId="39818"/>
    <cellStyle name="Comma 27 3 5 2" xfId="39819"/>
    <cellStyle name="Comma 27 3 5 3" xfId="39820"/>
    <cellStyle name="Comma 27 3 6" xfId="39821"/>
    <cellStyle name="Comma 27 3 6 2" xfId="39822"/>
    <cellStyle name="Comma 27 3 6 3" xfId="39823"/>
    <cellStyle name="Comma 27 3 7" xfId="39824"/>
    <cellStyle name="Comma 27 3 7 2" xfId="39825"/>
    <cellStyle name="Comma 27 3 8" xfId="39826"/>
    <cellStyle name="Comma 27 3 9" xfId="39827"/>
    <cellStyle name="Comma 27 4" xfId="39828"/>
    <cellStyle name="Comma 27 4 2" xfId="39829"/>
    <cellStyle name="Comma 27 4 2 2" xfId="39830"/>
    <cellStyle name="Comma 27 4 2 2 2" xfId="39831"/>
    <cellStyle name="Comma 27 4 2 2 3" xfId="39832"/>
    <cellStyle name="Comma 27 4 2 3" xfId="39833"/>
    <cellStyle name="Comma 27 4 2 3 2" xfId="39834"/>
    <cellStyle name="Comma 27 4 2 3 3" xfId="39835"/>
    <cellStyle name="Comma 27 4 2 4" xfId="39836"/>
    <cellStyle name="Comma 27 4 2 4 2" xfId="39837"/>
    <cellStyle name="Comma 27 4 2 5" xfId="39838"/>
    <cellStyle name="Comma 27 4 2 6" xfId="39839"/>
    <cellStyle name="Comma 27 4 3" xfId="39840"/>
    <cellStyle name="Comma 27 4 3 2" xfId="39841"/>
    <cellStyle name="Comma 27 4 3 2 2" xfId="39842"/>
    <cellStyle name="Comma 27 4 3 2 3" xfId="39843"/>
    <cellStyle name="Comma 27 4 3 3" xfId="39844"/>
    <cellStyle name="Comma 27 4 3 3 2" xfId="39845"/>
    <cellStyle name="Comma 27 4 3 3 3" xfId="39846"/>
    <cellStyle name="Comma 27 4 3 4" xfId="39847"/>
    <cellStyle name="Comma 27 4 3 4 2" xfId="39848"/>
    <cellStyle name="Comma 27 4 3 5" xfId="39849"/>
    <cellStyle name="Comma 27 4 3 6" xfId="39850"/>
    <cellStyle name="Comma 27 4 4" xfId="39851"/>
    <cellStyle name="Comma 27 4 4 2" xfId="39852"/>
    <cellStyle name="Comma 27 4 4 2 2" xfId="39853"/>
    <cellStyle name="Comma 27 4 4 2 3" xfId="39854"/>
    <cellStyle name="Comma 27 4 4 3" xfId="39855"/>
    <cellStyle name="Comma 27 4 4 3 2" xfId="39856"/>
    <cellStyle name="Comma 27 4 4 4" xfId="39857"/>
    <cellStyle name="Comma 27 4 4 5" xfId="39858"/>
    <cellStyle name="Comma 27 4 5" xfId="39859"/>
    <cellStyle name="Comma 27 4 5 2" xfId="39860"/>
    <cellStyle name="Comma 27 4 5 3" xfId="39861"/>
    <cellStyle name="Comma 27 4 6" xfId="39862"/>
    <cellStyle name="Comma 27 4 6 2" xfId="39863"/>
    <cellStyle name="Comma 27 4 6 3" xfId="39864"/>
    <cellStyle name="Comma 27 4 7" xfId="39865"/>
    <cellStyle name="Comma 27 4 7 2" xfId="39866"/>
    <cellStyle name="Comma 27 4 8" xfId="39867"/>
    <cellStyle name="Comma 27 4 9" xfId="39868"/>
    <cellStyle name="Comma 27 5" xfId="39869"/>
    <cellStyle name="Comma 27 5 2" xfId="39870"/>
    <cellStyle name="Comma 27 5 2 2" xfId="39871"/>
    <cellStyle name="Comma 27 5 2 3" xfId="39872"/>
    <cellStyle name="Comma 27 5 3" xfId="39873"/>
    <cellStyle name="Comma 27 5 3 2" xfId="39874"/>
    <cellStyle name="Comma 27 5 3 3" xfId="39875"/>
    <cellStyle name="Comma 27 5 4" xfId="39876"/>
    <cellStyle name="Comma 27 5 4 2" xfId="39877"/>
    <cellStyle name="Comma 27 5 5" xfId="39878"/>
    <cellStyle name="Comma 27 5 6" xfId="39879"/>
    <cellStyle name="Comma 27 6" xfId="39880"/>
    <cellStyle name="Comma 27 6 2" xfId="39881"/>
    <cellStyle name="Comma 27 6 2 2" xfId="39882"/>
    <cellStyle name="Comma 27 6 2 3" xfId="39883"/>
    <cellStyle name="Comma 27 6 3" xfId="39884"/>
    <cellStyle name="Comma 27 6 3 2" xfId="39885"/>
    <cellStyle name="Comma 27 6 3 3" xfId="39886"/>
    <cellStyle name="Comma 27 6 4" xfId="39887"/>
    <cellStyle name="Comma 27 6 4 2" xfId="39888"/>
    <cellStyle name="Comma 27 6 5" xfId="39889"/>
    <cellStyle name="Comma 27 6 6" xfId="39890"/>
    <cellStyle name="Comma 27 7" xfId="39891"/>
    <cellStyle name="Comma 27 7 2" xfId="39892"/>
    <cellStyle name="Comma 27 7 2 2" xfId="39893"/>
    <cellStyle name="Comma 27 7 2 3" xfId="39894"/>
    <cellStyle name="Comma 27 7 3" xfId="39895"/>
    <cellStyle name="Comma 27 7 3 2" xfId="39896"/>
    <cellStyle name="Comma 27 7 4" xfId="39897"/>
    <cellStyle name="Comma 27 7 5" xfId="39898"/>
    <cellStyle name="Comma 27 8" xfId="39899"/>
    <cellStyle name="Comma 27 8 2" xfId="39900"/>
    <cellStyle name="Comma 27 8 3" xfId="39901"/>
    <cellStyle name="Comma 27 9" xfId="39902"/>
    <cellStyle name="Comma 27 9 2" xfId="39903"/>
    <cellStyle name="Comma 27 9 3" xfId="39904"/>
    <cellStyle name="Comma 28" xfId="39905"/>
    <cellStyle name="Comma 28 2" xfId="39906"/>
    <cellStyle name="Comma 28 3" xfId="39907"/>
    <cellStyle name="Comma 29" xfId="39908"/>
    <cellStyle name="Comma 29 2" xfId="39909"/>
    <cellStyle name="Comma 3" xfId="39910"/>
    <cellStyle name="Comma 3 10" xfId="39911"/>
    <cellStyle name="Comma 3 11" xfId="39912"/>
    <cellStyle name="Comma 3 12" xfId="39913"/>
    <cellStyle name="Comma 3 2" xfId="39914"/>
    <cellStyle name="Comma 3 2 2" xfId="39915"/>
    <cellStyle name="Comma 3 2 2 2" xfId="39916"/>
    <cellStyle name="Comma 3 2 2 2 2" xfId="39917"/>
    <cellStyle name="Comma 3 2 2 2 2 2" xfId="39918"/>
    <cellStyle name="Comma 3 2 2 2 2 2 2" xfId="39919"/>
    <cellStyle name="Comma 3 2 2 2 2 2 2 2" xfId="39920"/>
    <cellStyle name="Comma 3 2 2 2 2 2 3" xfId="39921"/>
    <cellStyle name="Comma 3 2 2 2 2 3" xfId="39922"/>
    <cellStyle name="Comma 3 2 2 2 2 3 2" xfId="39923"/>
    <cellStyle name="Comma 3 2 2 2 2 4" xfId="39924"/>
    <cellStyle name="Comma 3 2 2 2 2 5" xfId="39925"/>
    <cellStyle name="Comma 3 2 2 2 3" xfId="39926"/>
    <cellStyle name="Comma 3 2 2 2 3 2" xfId="39927"/>
    <cellStyle name="Comma 3 2 2 2 3 2 2" xfId="39928"/>
    <cellStyle name="Comma 3 2 2 2 3 3" xfId="39929"/>
    <cellStyle name="Comma 3 2 2 2 4" xfId="39930"/>
    <cellStyle name="Comma 3 2 2 2 4 2" xfId="39931"/>
    <cellStyle name="Comma 3 2 2 2 5" xfId="39932"/>
    <cellStyle name="Comma 3 2 2 2 6" xfId="39933"/>
    <cellStyle name="Comma 3 2 2 2 7" xfId="39934"/>
    <cellStyle name="Comma 3 2 2 3" xfId="39935"/>
    <cellStyle name="Comma 3 2 2 3 2" xfId="39936"/>
    <cellStyle name="Comma 3 2 2 3 2 2" xfId="39937"/>
    <cellStyle name="Comma 3 2 2 3 2 2 2" xfId="39938"/>
    <cellStyle name="Comma 3 2 2 3 2 3" xfId="39939"/>
    <cellStyle name="Comma 3 2 2 3 3" xfId="39940"/>
    <cellStyle name="Comma 3 2 2 3 3 2" xfId="39941"/>
    <cellStyle name="Comma 3 2 2 3 4" xfId="39942"/>
    <cellStyle name="Comma 3 2 2 3 5" xfId="39943"/>
    <cellStyle name="Comma 3 2 2 4" xfId="39944"/>
    <cellStyle name="Comma 3 2 2 4 2" xfId="39945"/>
    <cellStyle name="Comma 3 2 2 4 2 2" xfId="39946"/>
    <cellStyle name="Comma 3 2 2 4 3" xfId="39947"/>
    <cellStyle name="Comma 3 2 2 5" xfId="39948"/>
    <cellStyle name="Comma 3 2 2 5 2" xfId="39949"/>
    <cellStyle name="Comma 3 2 2 6" xfId="39950"/>
    <cellStyle name="Comma 3 2 2 7" xfId="39951"/>
    <cellStyle name="Comma 3 2 2 8" xfId="39952"/>
    <cellStyle name="Comma 3 2 3" xfId="39953"/>
    <cellStyle name="Comma 3 2 3 2" xfId="39954"/>
    <cellStyle name="Comma 3 2 3 2 2" xfId="39955"/>
    <cellStyle name="Comma 3 2 3 2 2 2" xfId="39956"/>
    <cellStyle name="Comma 3 2 3 2 2 2 2" xfId="39957"/>
    <cellStyle name="Comma 3 2 3 2 2 3" xfId="39958"/>
    <cellStyle name="Comma 3 2 3 2 3" xfId="39959"/>
    <cellStyle name="Comma 3 2 3 2 3 2" xfId="39960"/>
    <cellStyle name="Comma 3 2 3 2 4" xfId="39961"/>
    <cellStyle name="Comma 3 2 3 2 5" xfId="39962"/>
    <cellStyle name="Comma 3 2 3 3" xfId="39963"/>
    <cellStyle name="Comma 3 2 3 3 2" xfId="39964"/>
    <cellStyle name="Comma 3 2 3 3 2 2" xfId="39965"/>
    <cellStyle name="Comma 3 2 3 3 3" xfId="39966"/>
    <cellStyle name="Comma 3 2 3 4" xfId="39967"/>
    <cellStyle name="Comma 3 2 3 4 2" xfId="39968"/>
    <cellStyle name="Comma 3 2 3 5" xfId="39969"/>
    <cellStyle name="Comma 3 2 3 6" xfId="39970"/>
    <cellStyle name="Comma 3 2 3 7" xfId="39971"/>
    <cellStyle name="Comma 3 2 4" xfId="39972"/>
    <cellStyle name="Comma 3 2 4 2" xfId="39973"/>
    <cellStyle name="Comma 3 2 4 2 2" xfId="39974"/>
    <cellStyle name="Comma 3 2 4 2 2 2" xfId="39975"/>
    <cellStyle name="Comma 3 2 4 2 2 2 2" xfId="39976"/>
    <cellStyle name="Comma 3 2 4 2 2 3" xfId="39977"/>
    <cellStyle name="Comma 3 2 4 2 3" xfId="39978"/>
    <cellStyle name="Comma 3 2 4 2 3 2" xfId="39979"/>
    <cellStyle name="Comma 3 2 4 2 4" xfId="39980"/>
    <cellStyle name="Comma 3 2 4 3" xfId="39981"/>
    <cellStyle name="Comma 3 2 4 3 2" xfId="39982"/>
    <cellStyle name="Comma 3 2 4 3 2 2" xfId="39983"/>
    <cellStyle name="Comma 3 2 4 3 3" xfId="39984"/>
    <cellStyle name="Comma 3 2 4 4" xfId="39985"/>
    <cellStyle name="Comma 3 2 4 4 2" xfId="39986"/>
    <cellStyle name="Comma 3 2 4 5" xfId="39987"/>
    <cellStyle name="Comma 3 2 4 6" xfId="39988"/>
    <cellStyle name="Comma 3 2 5" xfId="39989"/>
    <cellStyle name="Comma 3 2 5 2" xfId="39990"/>
    <cellStyle name="Comma 3 2 5 2 2" xfId="39991"/>
    <cellStyle name="Comma 3 2 5 2 2 2" xfId="39992"/>
    <cellStyle name="Comma 3 2 5 2 3" xfId="39993"/>
    <cellStyle name="Comma 3 2 5 3" xfId="39994"/>
    <cellStyle name="Comma 3 2 5 3 2" xfId="39995"/>
    <cellStyle name="Comma 3 2 5 4" xfId="39996"/>
    <cellStyle name="Comma 3 2 6" xfId="39997"/>
    <cellStyle name="Comma 3 2 6 2" xfId="39998"/>
    <cellStyle name="Comma 3 2 6 2 2" xfId="39999"/>
    <cellStyle name="Comma 3 2 6 3" xfId="40000"/>
    <cellStyle name="Comma 3 2 7" xfId="40001"/>
    <cellStyle name="Comma 3 2 7 2" xfId="40002"/>
    <cellStyle name="Comma 3 2 8" xfId="40003"/>
    <cellStyle name="Comma 3 2 9" xfId="40004"/>
    <cellStyle name="Comma 3 3" xfId="40005"/>
    <cellStyle name="Comma 3 3 2" xfId="40006"/>
    <cellStyle name="Comma 3 3 2 2" xfId="40007"/>
    <cellStyle name="Comma 3 3 2 2 2" xfId="40008"/>
    <cellStyle name="Comma 3 3 2 2 2 2" xfId="40009"/>
    <cellStyle name="Comma 3 3 2 2 2 2 2" xfId="40010"/>
    <cellStyle name="Comma 3 3 2 2 2 3" xfId="40011"/>
    <cellStyle name="Comma 3 3 2 2 2 4" xfId="40012"/>
    <cellStyle name="Comma 3 3 2 2 3" xfId="40013"/>
    <cellStyle name="Comma 3 3 2 2 3 2" xfId="40014"/>
    <cellStyle name="Comma 3 3 2 2 4" xfId="40015"/>
    <cellStyle name="Comma 3 3 2 2 5" xfId="40016"/>
    <cellStyle name="Comma 3 3 2 2 6" xfId="40017"/>
    <cellStyle name="Comma 3 3 2 3" xfId="40018"/>
    <cellStyle name="Comma 3 3 2 3 2" xfId="40019"/>
    <cellStyle name="Comma 3 3 2 3 2 2" xfId="40020"/>
    <cellStyle name="Comma 3 3 2 3 3" xfId="40021"/>
    <cellStyle name="Comma 3 3 2 3 4" xfId="40022"/>
    <cellStyle name="Comma 3 3 2 4" xfId="40023"/>
    <cellStyle name="Comma 3 3 2 4 2" xfId="40024"/>
    <cellStyle name="Comma 3 3 2 5" xfId="40025"/>
    <cellStyle name="Comma 3 3 2 6" xfId="40026"/>
    <cellStyle name="Comma 3 3 2 7" xfId="40027"/>
    <cellStyle name="Comma 3 3 3" xfId="40028"/>
    <cellStyle name="Comma 3 3 3 2" xfId="40029"/>
    <cellStyle name="Comma 3 3 3 2 2" xfId="40030"/>
    <cellStyle name="Comma 3 3 3 2 2 2" xfId="40031"/>
    <cellStyle name="Comma 3 3 3 2 3" xfId="40032"/>
    <cellStyle name="Comma 3 3 3 2 4" xfId="40033"/>
    <cellStyle name="Comma 3 3 3 3" xfId="40034"/>
    <cellStyle name="Comma 3 3 3 3 2" xfId="40035"/>
    <cellStyle name="Comma 3 3 3 4" xfId="40036"/>
    <cellStyle name="Comma 3 3 3 5" xfId="40037"/>
    <cellStyle name="Comma 3 3 3 6" xfId="40038"/>
    <cellStyle name="Comma 3 3 4" xfId="40039"/>
    <cellStyle name="Comma 3 3 4 2" xfId="40040"/>
    <cellStyle name="Comma 3 3 4 2 2" xfId="40041"/>
    <cellStyle name="Comma 3 3 4 3" xfId="40042"/>
    <cellStyle name="Comma 3 3 4 4" xfId="40043"/>
    <cellStyle name="Comma 3 3 5" xfId="40044"/>
    <cellStyle name="Comma 3 3 5 2" xfId="40045"/>
    <cellStyle name="Comma 3 3 6" xfId="40046"/>
    <cellStyle name="Comma 3 3 7" xfId="40047"/>
    <cellStyle name="Comma 3 3 8" xfId="40048"/>
    <cellStyle name="Comma 3 4" xfId="40049"/>
    <cellStyle name="Comma 3 4 2" xfId="40050"/>
    <cellStyle name="Comma 3 4 2 2" xfId="40051"/>
    <cellStyle name="Comma 3 4 2 2 2" xfId="40052"/>
    <cellStyle name="Comma 3 4 2 2 2 2" xfId="40053"/>
    <cellStyle name="Comma 3 4 2 2 2 3" xfId="40054"/>
    <cellStyle name="Comma 3 4 2 2 3" xfId="40055"/>
    <cellStyle name="Comma 3 4 2 2 4" xfId="40056"/>
    <cellStyle name="Comma 3 4 2 2 5" xfId="40057"/>
    <cellStyle name="Comma 3 4 2 3" xfId="40058"/>
    <cellStyle name="Comma 3 4 2 3 2" xfId="40059"/>
    <cellStyle name="Comma 3 4 2 3 3" xfId="40060"/>
    <cellStyle name="Comma 3 4 2 4" xfId="40061"/>
    <cellStyle name="Comma 3 4 2 5" xfId="40062"/>
    <cellStyle name="Comma 3 4 2 6" xfId="40063"/>
    <cellStyle name="Comma 3 4 3" xfId="40064"/>
    <cellStyle name="Comma 3 4 3 2" xfId="40065"/>
    <cellStyle name="Comma 3 4 3 2 2" xfId="40066"/>
    <cellStyle name="Comma 3 4 3 2 3" xfId="40067"/>
    <cellStyle name="Comma 3 4 3 3" xfId="40068"/>
    <cellStyle name="Comma 3 4 3 4" xfId="40069"/>
    <cellStyle name="Comma 3 4 3 5" xfId="40070"/>
    <cellStyle name="Comma 3 4 4" xfId="40071"/>
    <cellStyle name="Comma 3 4 4 2" xfId="40072"/>
    <cellStyle name="Comma 3 4 4 3" xfId="40073"/>
    <cellStyle name="Comma 3 4 5" xfId="40074"/>
    <cellStyle name="Comma 3 4 5 2" xfId="40075"/>
    <cellStyle name="Comma 3 4 6" xfId="40076"/>
    <cellStyle name="Comma 3 4 7" xfId="40077"/>
    <cellStyle name="Comma 3 4 8" xfId="40078"/>
    <cellStyle name="Comma 3 5" xfId="40079"/>
    <cellStyle name="Comma 3 5 2" xfId="40080"/>
    <cellStyle name="Comma 3 5 2 2" xfId="40081"/>
    <cellStyle name="Comma 3 5 2 2 2" xfId="40082"/>
    <cellStyle name="Comma 3 5 2 2 2 2" xfId="40083"/>
    <cellStyle name="Comma 3 5 2 2 3" xfId="40084"/>
    <cellStyle name="Comma 3 5 2 2 4" xfId="40085"/>
    <cellStyle name="Comma 3 5 2 3" xfId="40086"/>
    <cellStyle name="Comma 3 5 2 3 2" xfId="40087"/>
    <cellStyle name="Comma 3 5 2 4" xfId="40088"/>
    <cellStyle name="Comma 3 5 2 5" xfId="40089"/>
    <cellStyle name="Comma 3 5 2 6" xfId="40090"/>
    <cellStyle name="Comma 3 5 3" xfId="40091"/>
    <cellStyle name="Comma 3 5 3 2" xfId="40092"/>
    <cellStyle name="Comma 3 5 3 2 2" xfId="40093"/>
    <cellStyle name="Comma 3 5 3 3" xfId="40094"/>
    <cellStyle name="Comma 3 5 3 4" xfId="40095"/>
    <cellStyle name="Comma 3 5 4" xfId="40096"/>
    <cellStyle name="Comma 3 5 4 2" xfId="40097"/>
    <cellStyle name="Comma 3 5 5" xfId="40098"/>
    <cellStyle name="Comma 3 5 6" xfId="40099"/>
    <cellStyle name="Comma 3 5 7" xfId="40100"/>
    <cellStyle name="Comma 3 6" xfId="40101"/>
    <cellStyle name="Comma 3 6 2" xfId="40102"/>
    <cellStyle name="Comma 3 6 2 2" xfId="40103"/>
    <cellStyle name="Comma 3 6 2 2 2" xfId="40104"/>
    <cellStyle name="Comma 3 6 2 3" xfId="40105"/>
    <cellStyle name="Comma 3 6 2 4" xfId="40106"/>
    <cellStyle name="Comma 3 6 2 5" xfId="40107"/>
    <cellStyle name="Comma 3 6 3" xfId="40108"/>
    <cellStyle name="Comma 3 6 3 2" xfId="40109"/>
    <cellStyle name="Comma 3 6 4" xfId="40110"/>
    <cellStyle name="Comma 3 6 5" xfId="40111"/>
    <cellStyle name="Comma 3 6 6" xfId="40112"/>
    <cellStyle name="Comma 3 7" xfId="40113"/>
    <cellStyle name="Comma 3 7 2" xfId="40114"/>
    <cellStyle name="Comma 3 7 2 2" xfId="40115"/>
    <cellStyle name="Comma 3 7 3" xfId="40116"/>
    <cellStyle name="Comma 3 7 4" xfId="40117"/>
    <cellStyle name="Comma 3 7 5" xfId="40118"/>
    <cellStyle name="Comma 3 8" xfId="40119"/>
    <cellStyle name="Comma 3 8 2" xfId="40120"/>
    <cellStyle name="Comma 3 8 2 2" xfId="40121"/>
    <cellStyle name="Comma 3 8 3" xfId="40122"/>
    <cellStyle name="Comma 3 9" xfId="40123"/>
    <cellStyle name="Comma 3 9 2" xfId="40124"/>
    <cellStyle name="Comma 30" xfId="40125"/>
    <cellStyle name="Comma 30 2" xfId="40126"/>
    <cellStyle name="Comma 30 2 2" xfId="40127"/>
    <cellStyle name="Comma 30 2 2 2" xfId="40128"/>
    <cellStyle name="Comma 30 2 3" xfId="40129"/>
    <cellStyle name="Comma 30 3" xfId="40130"/>
    <cellStyle name="Comma 30 3 2" xfId="40131"/>
    <cellStyle name="Comma 30 4" xfId="40132"/>
    <cellStyle name="Comma 30 5" xfId="40133"/>
    <cellStyle name="Comma 31" xfId="40134"/>
    <cellStyle name="Comma 31 2" xfId="40135"/>
    <cellStyle name="Comma 32" xfId="40136"/>
    <cellStyle name="Comma 33" xfId="40137"/>
    <cellStyle name="Comma 33 2" xfId="40138"/>
    <cellStyle name="Comma 34" xfId="40139"/>
    <cellStyle name="Comma 34 2" xfId="40140"/>
    <cellStyle name="Comma 35" xfId="40141"/>
    <cellStyle name="Comma 35 2" xfId="40142"/>
    <cellStyle name="Comma 36" xfId="40143"/>
    <cellStyle name="Comma 36 2" xfId="40144"/>
    <cellStyle name="Comma 37" xfId="40145"/>
    <cellStyle name="Comma 37 2" xfId="40146"/>
    <cellStyle name="Comma 38" xfId="40147"/>
    <cellStyle name="Comma 39" xfId="40148"/>
    <cellStyle name="Comma 4" xfId="40149"/>
    <cellStyle name="Comma 4 10" xfId="40150"/>
    <cellStyle name="Comma 4 2" xfId="40151"/>
    <cellStyle name="Comma 4 2 2" xfId="40152"/>
    <cellStyle name="Comma 4 2 2 2" xfId="40153"/>
    <cellStyle name="Comma 4 2 2 2 2" xfId="40154"/>
    <cellStyle name="Comma 4 2 2 2 2 2" xfId="40155"/>
    <cellStyle name="Comma 4 2 2 2 3" xfId="40156"/>
    <cellStyle name="Comma 4 2 2 2 4" xfId="40157"/>
    <cellStyle name="Comma 4 2 2 2 5" xfId="40158"/>
    <cellStyle name="Comma 4 2 2 3" xfId="40159"/>
    <cellStyle name="Comma 4 2 2 3 2" xfId="40160"/>
    <cellStyle name="Comma 4 2 2 4" xfId="40161"/>
    <cellStyle name="Comma 4 2 2 4 2" xfId="40162"/>
    <cellStyle name="Comma 4 2 2 5" xfId="40163"/>
    <cellStyle name="Comma 4 2 2 6" xfId="40164"/>
    <cellStyle name="Comma 4 2 3" xfId="40165"/>
    <cellStyle name="Comma 4 2 3 2" xfId="40166"/>
    <cellStyle name="Comma 4 2 3 2 2" xfId="40167"/>
    <cellStyle name="Comma 4 2 3 3" xfId="40168"/>
    <cellStyle name="Comma 4 2 3 3 2" xfId="40169"/>
    <cellStyle name="Comma 4 2 3 4" xfId="40170"/>
    <cellStyle name="Comma 4 2 3 5" xfId="40171"/>
    <cellStyle name="Comma 4 2 4" xfId="40172"/>
    <cellStyle name="Comma 4 2 4 2" xfId="40173"/>
    <cellStyle name="Comma 4 2 4 3" xfId="40174"/>
    <cellStyle name="Comma 4 2 4 4" xfId="40175"/>
    <cellStyle name="Comma 4 2 5" xfId="40176"/>
    <cellStyle name="Comma 4 2 5 2" xfId="40177"/>
    <cellStyle name="Comma 4 2 6" xfId="40178"/>
    <cellStyle name="Comma 4 2 7" xfId="40179"/>
    <cellStyle name="Comma 4 2 8" xfId="40180"/>
    <cellStyle name="Comma 4 2 9" xfId="40181"/>
    <cellStyle name="Comma 4 3" xfId="40182"/>
    <cellStyle name="Comma 4 3 2" xfId="40183"/>
    <cellStyle name="Comma 4 3 2 2" xfId="40184"/>
    <cellStyle name="Comma 4 3 2 2 2" xfId="40185"/>
    <cellStyle name="Comma 4 3 2 2 2 2" xfId="40186"/>
    <cellStyle name="Comma 4 3 2 2 2 2 2" xfId="40187"/>
    <cellStyle name="Comma 4 3 2 2 2 3" xfId="40188"/>
    <cellStyle name="Comma 4 3 2 2 3" xfId="40189"/>
    <cellStyle name="Comma 4 3 2 2 3 2" xfId="40190"/>
    <cellStyle name="Comma 4 3 2 2 4" xfId="40191"/>
    <cellStyle name="Comma 4 3 2 2 5" xfId="40192"/>
    <cellStyle name="Comma 4 3 2 3" xfId="40193"/>
    <cellStyle name="Comma 4 3 2 3 2" xfId="40194"/>
    <cellStyle name="Comma 4 3 2 3 2 2" xfId="40195"/>
    <cellStyle name="Comma 4 3 2 3 3" xfId="40196"/>
    <cellStyle name="Comma 4 3 2 4" xfId="40197"/>
    <cellStyle name="Comma 4 3 2 4 2" xfId="40198"/>
    <cellStyle name="Comma 4 3 2 5" xfId="40199"/>
    <cellStyle name="Comma 4 3 2 6" xfId="40200"/>
    <cellStyle name="Comma 4 3 2 7" xfId="40201"/>
    <cellStyle name="Comma 4 3 3" xfId="40202"/>
    <cellStyle name="Comma 4 3 3 2" xfId="40203"/>
    <cellStyle name="Comma 4 3 3 2 2" xfId="40204"/>
    <cellStyle name="Comma 4 3 3 2 2 2" xfId="40205"/>
    <cellStyle name="Comma 4 3 3 2 3" xfId="40206"/>
    <cellStyle name="Comma 4 3 3 3" xfId="40207"/>
    <cellStyle name="Comma 4 3 3 3 2" xfId="40208"/>
    <cellStyle name="Comma 4 3 3 4" xfId="40209"/>
    <cellStyle name="Comma 4 3 3 5" xfId="40210"/>
    <cellStyle name="Comma 4 3 4" xfId="40211"/>
    <cellStyle name="Comma 4 3 4 2" xfId="40212"/>
    <cellStyle name="Comma 4 3 4 2 2" xfId="40213"/>
    <cellStyle name="Comma 4 3 4 3" xfId="40214"/>
    <cellStyle name="Comma 4 3 5" xfId="40215"/>
    <cellStyle name="Comma 4 3 5 2" xfId="40216"/>
    <cellStyle name="Comma 4 3 6" xfId="40217"/>
    <cellStyle name="Comma 4 3 7" xfId="40218"/>
    <cellStyle name="Comma 4 3 8" xfId="40219"/>
    <cellStyle name="Comma 4 4" xfId="40220"/>
    <cellStyle name="Comma 4 4 2" xfId="40221"/>
    <cellStyle name="Comma 4 4 2 2" xfId="40222"/>
    <cellStyle name="Comma 4 4 2 2 2" xfId="40223"/>
    <cellStyle name="Comma 4 4 2 2 2 2" xfId="40224"/>
    <cellStyle name="Comma 4 4 2 2 3" xfId="40225"/>
    <cellStyle name="Comma 4 4 2 2 4" xfId="40226"/>
    <cellStyle name="Comma 4 4 2 3" xfId="40227"/>
    <cellStyle name="Comma 4 4 2 3 2" xfId="40228"/>
    <cellStyle name="Comma 4 4 2 4" xfId="40229"/>
    <cellStyle name="Comma 4 4 2 5" xfId="40230"/>
    <cellStyle name="Comma 4 4 3" xfId="40231"/>
    <cellStyle name="Comma 4 4 3 2" xfId="40232"/>
    <cellStyle name="Comma 4 4 3 2 2" xfId="40233"/>
    <cellStyle name="Comma 4 4 3 3" xfId="40234"/>
    <cellStyle name="Comma 4 4 3 4" xfId="40235"/>
    <cellStyle name="Comma 4 4 4" xfId="40236"/>
    <cellStyle name="Comma 4 4 4 2" xfId="40237"/>
    <cellStyle name="Comma 4 4 5" xfId="40238"/>
    <cellStyle name="Comma 4 4 6" xfId="40239"/>
    <cellStyle name="Comma 4 4 7" xfId="40240"/>
    <cellStyle name="Comma 4 5" xfId="40241"/>
    <cellStyle name="Comma 4 5 2" xfId="40242"/>
    <cellStyle name="Comma 4 5 2 2" xfId="40243"/>
    <cellStyle name="Comma 4 5 2 2 2" xfId="40244"/>
    <cellStyle name="Comma 4 5 2 3" xfId="40245"/>
    <cellStyle name="Comma 4 5 2 4" xfId="40246"/>
    <cellStyle name="Comma 4 5 3" xfId="40247"/>
    <cellStyle name="Comma 4 5 3 2" xfId="40248"/>
    <cellStyle name="Comma 4 5 4" xfId="40249"/>
    <cellStyle name="Comma 4 5 5" xfId="40250"/>
    <cellStyle name="Comma 4 6" xfId="40251"/>
    <cellStyle name="Comma 4 6 2" xfId="40252"/>
    <cellStyle name="Comma 4 6 2 2" xfId="40253"/>
    <cellStyle name="Comma 4 6 3" xfId="40254"/>
    <cellStyle name="Comma 4 6 4" xfId="40255"/>
    <cellStyle name="Comma 4 7" xfId="40256"/>
    <cellStyle name="Comma 4 7 2" xfId="40257"/>
    <cellStyle name="Comma 4 8" xfId="40258"/>
    <cellStyle name="Comma 4 9" xfId="40259"/>
    <cellStyle name="Comma 4_183302" xfId="40260"/>
    <cellStyle name="Comma 40" xfId="40261"/>
    <cellStyle name="Comma 41" xfId="40262"/>
    <cellStyle name="Comma 42" xfId="40263"/>
    <cellStyle name="Comma 43" xfId="40264"/>
    <cellStyle name="Comma 44" xfId="40265"/>
    <cellStyle name="Comma 45" xfId="40266"/>
    <cellStyle name="Comma 46" xfId="40267"/>
    <cellStyle name="Comma 47" xfId="40268"/>
    <cellStyle name="Comma 48" xfId="40269"/>
    <cellStyle name="Comma 49" xfId="40270"/>
    <cellStyle name="Comma 5" xfId="40271"/>
    <cellStyle name="Comma 5 2" xfId="40272"/>
    <cellStyle name="Comma 5 2 2" xfId="40273"/>
    <cellStyle name="Comma 5 2 3" xfId="40274"/>
    <cellStyle name="Comma 5 3" xfId="40275"/>
    <cellStyle name="Comma 5 3 2" xfId="40276"/>
    <cellStyle name="Comma 50" xfId="40277"/>
    <cellStyle name="Comma 50 2" xfId="40278"/>
    <cellStyle name="Comma 51" xfId="40279"/>
    <cellStyle name="Comma 52" xfId="40280"/>
    <cellStyle name="Comma 53" xfId="40281"/>
    <cellStyle name="Comma 54" xfId="40282"/>
    <cellStyle name="Comma 55" xfId="40283"/>
    <cellStyle name="Comma 56" xfId="40284"/>
    <cellStyle name="Comma 57" xfId="40285"/>
    <cellStyle name="Comma 58" xfId="40286"/>
    <cellStyle name="Comma 59" xfId="40287"/>
    <cellStyle name="Comma 6" xfId="40288"/>
    <cellStyle name="Comma 6 10" xfId="40289"/>
    <cellStyle name="Comma 6 10 2" xfId="40290"/>
    <cellStyle name="Comma 6 10 2 2" xfId="40291"/>
    <cellStyle name="Comma 6 10 2 3" xfId="40292"/>
    <cellStyle name="Comma 6 10 3" xfId="40293"/>
    <cellStyle name="Comma 6 10 3 2" xfId="40294"/>
    <cellStyle name="Comma 6 10 4" xfId="40295"/>
    <cellStyle name="Comma 6 10 5" xfId="40296"/>
    <cellStyle name="Comma 6 11" xfId="40297"/>
    <cellStyle name="Comma 6 11 2" xfId="40298"/>
    <cellStyle name="Comma 6 11 3" xfId="40299"/>
    <cellStyle name="Comma 6 12" xfId="40300"/>
    <cellStyle name="Comma 6 12 2" xfId="40301"/>
    <cellStyle name="Comma 6 12 3" xfId="40302"/>
    <cellStyle name="Comma 6 13" xfId="40303"/>
    <cellStyle name="Comma 6 13 2" xfId="40304"/>
    <cellStyle name="Comma 6 14" xfId="40305"/>
    <cellStyle name="Comma 6 15" xfId="40306"/>
    <cellStyle name="Comma 6 16" xfId="40307"/>
    <cellStyle name="Comma 6 2" xfId="40308"/>
    <cellStyle name="Comma 6 2 10" xfId="40309"/>
    <cellStyle name="Comma 6 2 10 2" xfId="40310"/>
    <cellStyle name="Comma 6 2 10 3" xfId="40311"/>
    <cellStyle name="Comma 6 2 11" xfId="40312"/>
    <cellStyle name="Comma 6 2 11 2" xfId="40313"/>
    <cellStyle name="Comma 6 2 11 3" xfId="40314"/>
    <cellStyle name="Comma 6 2 12" xfId="40315"/>
    <cellStyle name="Comma 6 2 12 2" xfId="40316"/>
    <cellStyle name="Comma 6 2 13" xfId="40317"/>
    <cellStyle name="Comma 6 2 14" xfId="40318"/>
    <cellStyle name="Comma 6 2 15" xfId="40319"/>
    <cellStyle name="Comma 6 2 2" xfId="40320"/>
    <cellStyle name="Comma 6 2 2 10" xfId="40321"/>
    <cellStyle name="Comma 6 2 2 10 2" xfId="40322"/>
    <cellStyle name="Comma 6 2 2 10 3" xfId="40323"/>
    <cellStyle name="Comma 6 2 2 11" xfId="40324"/>
    <cellStyle name="Comma 6 2 2 11 2" xfId="40325"/>
    <cellStyle name="Comma 6 2 2 12" xfId="40326"/>
    <cellStyle name="Comma 6 2 2 13" xfId="40327"/>
    <cellStyle name="Comma 6 2 2 14" xfId="40328"/>
    <cellStyle name="Comma 6 2 2 2" xfId="40329"/>
    <cellStyle name="Comma 6 2 2 2 10" xfId="40330"/>
    <cellStyle name="Comma 6 2 2 2 10 2" xfId="40331"/>
    <cellStyle name="Comma 6 2 2 2 11" xfId="40332"/>
    <cellStyle name="Comma 6 2 2 2 12" xfId="40333"/>
    <cellStyle name="Comma 6 2 2 2 13" xfId="40334"/>
    <cellStyle name="Comma 6 2 2 2 2" xfId="40335"/>
    <cellStyle name="Comma 6 2 2 2 2 10" xfId="40336"/>
    <cellStyle name="Comma 6 2 2 2 2 2" xfId="40337"/>
    <cellStyle name="Comma 6 2 2 2 2 2 2" xfId="40338"/>
    <cellStyle name="Comma 6 2 2 2 2 2 2 2" xfId="40339"/>
    <cellStyle name="Comma 6 2 2 2 2 2 2 2 2" xfId="40340"/>
    <cellStyle name="Comma 6 2 2 2 2 2 2 2 3" xfId="40341"/>
    <cellStyle name="Comma 6 2 2 2 2 2 2 3" xfId="40342"/>
    <cellStyle name="Comma 6 2 2 2 2 2 2 3 2" xfId="40343"/>
    <cellStyle name="Comma 6 2 2 2 2 2 2 3 3" xfId="40344"/>
    <cellStyle name="Comma 6 2 2 2 2 2 2 4" xfId="40345"/>
    <cellStyle name="Comma 6 2 2 2 2 2 2 4 2" xfId="40346"/>
    <cellStyle name="Comma 6 2 2 2 2 2 2 5" xfId="40347"/>
    <cellStyle name="Comma 6 2 2 2 2 2 2 6" xfId="40348"/>
    <cellStyle name="Comma 6 2 2 2 2 2 3" xfId="40349"/>
    <cellStyle name="Comma 6 2 2 2 2 2 3 2" xfId="40350"/>
    <cellStyle name="Comma 6 2 2 2 2 2 3 2 2" xfId="40351"/>
    <cellStyle name="Comma 6 2 2 2 2 2 3 2 3" xfId="40352"/>
    <cellStyle name="Comma 6 2 2 2 2 2 3 3" xfId="40353"/>
    <cellStyle name="Comma 6 2 2 2 2 2 3 3 2" xfId="40354"/>
    <cellStyle name="Comma 6 2 2 2 2 2 3 3 3" xfId="40355"/>
    <cellStyle name="Comma 6 2 2 2 2 2 3 4" xfId="40356"/>
    <cellStyle name="Comma 6 2 2 2 2 2 3 4 2" xfId="40357"/>
    <cellStyle name="Comma 6 2 2 2 2 2 3 5" xfId="40358"/>
    <cellStyle name="Comma 6 2 2 2 2 2 3 6" xfId="40359"/>
    <cellStyle name="Comma 6 2 2 2 2 2 4" xfId="40360"/>
    <cellStyle name="Comma 6 2 2 2 2 2 4 2" xfId="40361"/>
    <cellStyle name="Comma 6 2 2 2 2 2 4 2 2" xfId="40362"/>
    <cellStyle name="Comma 6 2 2 2 2 2 4 2 3" xfId="40363"/>
    <cellStyle name="Comma 6 2 2 2 2 2 4 3" xfId="40364"/>
    <cellStyle name="Comma 6 2 2 2 2 2 4 3 2" xfId="40365"/>
    <cellStyle name="Comma 6 2 2 2 2 2 4 4" xfId="40366"/>
    <cellStyle name="Comma 6 2 2 2 2 2 4 5" xfId="40367"/>
    <cellStyle name="Comma 6 2 2 2 2 2 5" xfId="40368"/>
    <cellStyle name="Comma 6 2 2 2 2 2 5 2" xfId="40369"/>
    <cellStyle name="Comma 6 2 2 2 2 2 5 3" xfId="40370"/>
    <cellStyle name="Comma 6 2 2 2 2 2 6" xfId="40371"/>
    <cellStyle name="Comma 6 2 2 2 2 2 6 2" xfId="40372"/>
    <cellStyle name="Comma 6 2 2 2 2 2 6 3" xfId="40373"/>
    <cellStyle name="Comma 6 2 2 2 2 2 7" xfId="40374"/>
    <cellStyle name="Comma 6 2 2 2 2 2 7 2" xfId="40375"/>
    <cellStyle name="Comma 6 2 2 2 2 2 8" xfId="40376"/>
    <cellStyle name="Comma 6 2 2 2 2 2 9" xfId="40377"/>
    <cellStyle name="Comma 6 2 2 2 2 3" xfId="40378"/>
    <cellStyle name="Comma 6 2 2 2 2 3 2" xfId="40379"/>
    <cellStyle name="Comma 6 2 2 2 2 3 2 2" xfId="40380"/>
    <cellStyle name="Comma 6 2 2 2 2 3 2 3" xfId="40381"/>
    <cellStyle name="Comma 6 2 2 2 2 3 3" xfId="40382"/>
    <cellStyle name="Comma 6 2 2 2 2 3 3 2" xfId="40383"/>
    <cellStyle name="Comma 6 2 2 2 2 3 3 3" xfId="40384"/>
    <cellStyle name="Comma 6 2 2 2 2 3 4" xfId="40385"/>
    <cellStyle name="Comma 6 2 2 2 2 3 4 2" xfId="40386"/>
    <cellStyle name="Comma 6 2 2 2 2 3 5" xfId="40387"/>
    <cellStyle name="Comma 6 2 2 2 2 3 6" xfId="40388"/>
    <cellStyle name="Comma 6 2 2 2 2 4" xfId="40389"/>
    <cellStyle name="Comma 6 2 2 2 2 4 2" xfId="40390"/>
    <cellStyle name="Comma 6 2 2 2 2 4 2 2" xfId="40391"/>
    <cellStyle name="Comma 6 2 2 2 2 4 2 3" xfId="40392"/>
    <cellStyle name="Comma 6 2 2 2 2 4 3" xfId="40393"/>
    <cellStyle name="Comma 6 2 2 2 2 4 3 2" xfId="40394"/>
    <cellStyle name="Comma 6 2 2 2 2 4 3 3" xfId="40395"/>
    <cellStyle name="Comma 6 2 2 2 2 4 4" xfId="40396"/>
    <cellStyle name="Comma 6 2 2 2 2 4 4 2" xfId="40397"/>
    <cellStyle name="Comma 6 2 2 2 2 4 5" xfId="40398"/>
    <cellStyle name="Comma 6 2 2 2 2 4 6" xfId="40399"/>
    <cellStyle name="Comma 6 2 2 2 2 5" xfId="40400"/>
    <cellStyle name="Comma 6 2 2 2 2 5 2" xfId="40401"/>
    <cellStyle name="Comma 6 2 2 2 2 5 2 2" xfId="40402"/>
    <cellStyle name="Comma 6 2 2 2 2 5 2 3" xfId="40403"/>
    <cellStyle name="Comma 6 2 2 2 2 5 3" xfId="40404"/>
    <cellStyle name="Comma 6 2 2 2 2 5 3 2" xfId="40405"/>
    <cellStyle name="Comma 6 2 2 2 2 5 4" xfId="40406"/>
    <cellStyle name="Comma 6 2 2 2 2 5 5" xfId="40407"/>
    <cellStyle name="Comma 6 2 2 2 2 6" xfId="40408"/>
    <cellStyle name="Comma 6 2 2 2 2 6 2" xfId="40409"/>
    <cellStyle name="Comma 6 2 2 2 2 6 3" xfId="40410"/>
    <cellStyle name="Comma 6 2 2 2 2 7" xfId="40411"/>
    <cellStyle name="Comma 6 2 2 2 2 7 2" xfId="40412"/>
    <cellStyle name="Comma 6 2 2 2 2 7 3" xfId="40413"/>
    <cellStyle name="Comma 6 2 2 2 2 8" xfId="40414"/>
    <cellStyle name="Comma 6 2 2 2 2 8 2" xfId="40415"/>
    <cellStyle name="Comma 6 2 2 2 2 9" xfId="40416"/>
    <cellStyle name="Comma 6 2 2 2 3" xfId="40417"/>
    <cellStyle name="Comma 6 2 2 2 3 2" xfId="40418"/>
    <cellStyle name="Comma 6 2 2 2 3 2 2" xfId="40419"/>
    <cellStyle name="Comma 6 2 2 2 3 2 2 2" xfId="40420"/>
    <cellStyle name="Comma 6 2 2 2 3 2 2 3" xfId="40421"/>
    <cellStyle name="Comma 6 2 2 2 3 2 3" xfId="40422"/>
    <cellStyle name="Comma 6 2 2 2 3 2 3 2" xfId="40423"/>
    <cellStyle name="Comma 6 2 2 2 3 2 3 3" xfId="40424"/>
    <cellStyle name="Comma 6 2 2 2 3 2 4" xfId="40425"/>
    <cellStyle name="Comma 6 2 2 2 3 2 4 2" xfId="40426"/>
    <cellStyle name="Comma 6 2 2 2 3 2 5" xfId="40427"/>
    <cellStyle name="Comma 6 2 2 2 3 2 6" xfId="40428"/>
    <cellStyle name="Comma 6 2 2 2 3 3" xfId="40429"/>
    <cellStyle name="Comma 6 2 2 2 3 3 2" xfId="40430"/>
    <cellStyle name="Comma 6 2 2 2 3 3 2 2" xfId="40431"/>
    <cellStyle name="Comma 6 2 2 2 3 3 2 3" xfId="40432"/>
    <cellStyle name="Comma 6 2 2 2 3 3 3" xfId="40433"/>
    <cellStyle name="Comma 6 2 2 2 3 3 3 2" xfId="40434"/>
    <cellStyle name="Comma 6 2 2 2 3 3 3 3" xfId="40435"/>
    <cellStyle name="Comma 6 2 2 2 3 3 4" xfId="40436"/>
    <cellStyle name="Comma 6 2 2 2 3 3 4 2" xfId="40437"/>
    <cellStyle name="Comma 6 2 2 2 3 3 5" xfId="40438"/>
    <cellStyle name="Comma 6 2 2 2 3 3 6" xfId="40439"/>
    <cellStyle name="Comma 6 2 2 2 3 4" xfId="40440"/>
    <cellStyle name="Comma 6 2 2 2 3 4 2" xfId="40441"/>
    <cellStyle name="Comma 6 2 2 2 3 4 2 2" xfId="40442"/>
    <cellStyle name="Comma 6 2 2 2 3 4 2 3" xfId="40443"/>
    <cellStyle name="Comma 6 2 2 2 3 4 3" xfId="40444"/>
    <cellStyle name="Comma 6 2 2 2 3 4 3 2" xfId="40445"/>
    <cellStyle name="Comma 6 2 2 2 3 4 4" xfId="40446"/>
    <cellStyle name="Comma 6 2 2 2 3 4 5" xfId="40447"/>
    <cellStyle name="Comma 6 2 2 2 3 5" xfId="40448"/>
    <cellStyle name="Comma 6 2 2 2 3 5 2" xfId="40449"/>
    <cellStyle name="Comma 6 2 2 2 3 5 3" xfId="40450"/>
    <cellStyle name="Comma 6 2 2 2 3 6" xfId="40451"/>
    <cellStyle name="Comma 6 2 2 2 3 6 2" xfId="40452"/>
    <cellStyle name="Comma 6 2 2 2 3 6 3" xfId="40453"/>
    <cellStyle name="Comma 6 2 2 2 3 7" xfId="40454"/>
    <cellStyle name="Comma 6 2 2 2 3 7 2" xfId="40455"/>
    <cellStyle name="Comma 6 2 2 2 3 8" xfId="40456"/>
    <cellStyle name="Comma 6 2 2 2 3 9" xfId="40457"/>
    <cellStyle name="Comma 6 2 2 2 4" xfId="40458"/>
    <cellStyle name="Comma 6 2 2 2 4 2" xfId="40459"/>
    <cellStyle name="Comma 6 2 2 2 4 2 2" xfId="40460"/>
    <cellStyle name="Comma 6 2 2 2 4 2 2 2" xfId="40461"/>
    <cellStyle name="Comma 6 2 2 2 4 2 2 3" xfId="40462"/>
    <cellStyle name="Comma 6 2 2 2 4 2 3" xfId="40463"/>
    <cellStyle name="Comma 6 2 2 2 4 2 3 2" xfId="40464"/>
    <cellStyle name="Comma 6 2 2 2 4 2 3 3" xfId="40465"/>
    <cellStyle name="Comma 6 2 2 2 4 2 4" xfId="40466"/>
    <cellStyle name="Comma 6 2 2 2 4 2 4 2" xfId="40467"/>
    <cellStyle name="Comma 6 2 2 2 4 2 5" xfId="40468"/>
    <cellStyle name="Comma 6 2 2 2 4 2 6" xfId="40469"/>
    <cellStyle name="Comma 6 2 2 2 4 3" xfId="40470"/>
    <cellStyle name="Comma 6 2 2 2 4 3 2" xfId="40471"/>
    <cellStyle name="Comma 6 2 2 2 4 3 2 2" xfId="40472"/>
    <cellStyle name="Comma 6 2 2 2 4 3 2 3" xfId="40473"/>
    <cellStyle name="Comma 6 2 2 2 4 3 3" xfId="40474"/>
    <cellStyle name="Comma 6 2 2 2 4 3 3 2" xfId="40475"/>
    <cellStyle name="Comma 6 2 2 2 4 3 3 3" xfId="40476"/>
    <cellStyle name="Comma 6 2 2 2 4 3 4" xfId="40477"/>
    <cellStyle name="Comma 6 2 2 2 4 3 4 2" xfId="40478"/>
    <cellStyle name="Comma 6 2 2 2 4 3 5" xfId="40479"/>
    <cellStyle name="Comma 6 2 2 2 4 3 6" xfId="40480"/>
    <cellStyle name="Comma 6 2 2 2 4 4" xfId="40481"/>
    <cellStyle name="Comma 6 2 2 2 4 4 2" xfId="40482"/>
    <cellStyle name="Comma 6 2 2 2 4 4 2 2" xfId="40483"/>
    <cellStyle name="Comma 6 2 2 2 4 4 2 3" xfId="40484"/>
    <cellStyle name="Comma 6 2 2 2 4 4 3" xfId="40485"/>
    <cellStyle name="Comma 6 2 2 2 4 4 3 2" xfId="40486"/>
    <cellStyle name="Comma 6 2 2 2 4 4 4" xfId="40487"/>
    <cellStyle name="Comma 6 2 2 2 4 4 5" xfId="40488"/>
    <cellStyle name="Comma 6 2 2 2 4 5" xfId="40489"/>
    <cellStyle name="Comma 6 2 2 2 4 5 2" xfId="40490"/>
    <cellStyle name="Comma 6 2 2 2 4 5 3" xfId="40491"/>
    <cellStyle name="Comma 6 2 2 2 4 6" xfId="40492"/>
    <cellStyle name="Comma 6 2 2 2 4 6 2" xfId="40493"/>
    <cellStyle name="Comma 6 2 2 2 4 6 3" xfId="40494"/>
    <cellStyle name="Comma 6 2 2 2 4 7" xfId="40495"/>
    <cellStyle name="Comma 6 2 2 2 4 7 2" xfId="40496"/>
    <cellStyle name="Comma 6 2 2 2 4 8" xfId="40497"/>
    <cellStyle name="Comma 6 2 2 2 4 9" xfId="40498"/>
    <cellStyle name="Comma 6 2 2 2 5" xfId="40499"/>
    <cellStyle name="Comma 6 2 2 2 5 2" xfId="40500"/>
    <cellStyle name="Comma 6 2 2 2 5 2 2" xfId="40501"/>
    <cellStyle name="Comma 6 2 2 2 5 2 3" xfId="40502"/>
    <cellStyle name="Comma 6 2 2 2 5 3" xfId="40503"/>
    <cellStyle name="Comma 6 2 2 2 5 3 2" xfId="40504"/>
    <cellStyle name="Comma 6 2 2 2 5 3 3" xfId="40505"/>
    <cellStyle name="Comma 6 2 2 2 5 4" xfId="40506"/>
    <cellStyle name="Comma 6 2 2 2 5 4 2" xfId="40507"/>
    <cellStyle name="Comma 6 2 2 2 5 5" xfId="40508"/>
    <cellStyle name="Comma 6 2 2 2 5 6" xfId="40509"/>
    <cellStyle name="Comma 6 2 2 2 6" xfId="40510"/>
    <cellStyle name="Comma 6 2 2 2 6 2" xfId="40511"/>
    <cellStyle name="Comma 6 2 2 2 6 2 2" xfId="40512"/>
    <cellStyle name="Comma 6 2 2 2 6 2 3" xfId="40513"/>
    <cellStyle name="Comma 6 2 2 2 6 3" xfId="40514"/>
    <cellStyle name="Comma 6 2 2 2 6 3 2" xfId="40515"/>
    <cellStyle name="Comma 6 2 2 2 6 3 3" xfId="40516"/>
    <cellStyle name="Comma 6 2 2 2 6 4" xfId="40517"/>
    <cellStyle name="Comma 6 2 2 2 6 4 2" xfId="40518"/>
    <cellStyle name="Comma 6 2 2 2 6 5" xfId="40519"/>
    <cellStyle name="Comma 6 2 2 2 6 6" xfId="40520"/>
    <cellStyle name="Comma 6 2 2 2 7" xfId="40521"/>
    <cellStyle name="Comma 6 2 2 2 7 2" xfId="40522"/>
    <cellStyle name="Comma 6 2 2 2 7 2 2" xfId="40523"/>
    <cellStyle name="Comma 6 2 2 2 7 2 3" xfId="40524"/>
    <cellStyle name="Comma 6 2 2 2 7 3" xfId="40525"/>
    <cellStyle name="Comma 6 2 2 2 7 3 2" xfId="40526"/>
    <cellStyle name="Comma 6 2 2 2 7 4" xfId="40527"/>
    <cellStyle name="Comma 6 2 2 2 7 5" xfId="40528"/>
    <cellStyle name="Comma 6 2 2 2 8" xfId="40529"/>
    <cellStyle name="Comma 6 2 2 2 8 2" xfId="40530"/>
    <cellStyle name="Comma 6 2 2 2 8 3" xfId="40531"/>
    <cellStyle name="Comma 6 2 2 2 9" xfId="40532"/>
    <cellStyle name="Comma 6 2 2 2 9 2" xfId="40533"/>
    <cellStyle name="Comma 6 2 2 2 9 3" xfId="40534"/>
    <cellStyle name="Comma 6 2 2 3" xfId="40535"/>
    <cellStyle name="Comma 6 2 2 3 10" xfId="40536"/>
    <cellStyle name="Comma 6 2 2 3 2" xfId="40537"/>
    <cellStyle name="Comma 6 2 2 3 2 2" xfId="40538"/>
    <cellStyle name="Comma 6 2 2 3 2 2 2" xfId="40539"/>
    <cellStyle name="Comma 6 2 2 3 2 2 2 2" xfId="40540"/>
    <cellStyle name="Comma 6 2 2 3 2 2 2 3" xfId="40541"/>
    <cellStyle name="Comma 6 2 2 3 2 2 3" xfId="40542"/>
    <cellStyle name="Comma 6 2 2 3 2 2 3 2" xfId="40543"/>
    <cellStyle name="Comma 6 2 2 3 2 2 3 3" xfId="40544"/>
    <cellStyle name="Comma 6 2 2 3 2 2 4" xfId="40545"/>
    <cellStyle name="Comma 6 2 2 3 2 2 4 2" xfId="40546"/>
    <cellStyle name="Comma 6 2 2 3 2 2 5" xfId="40547"/>
    <cellStyle name="Comma 6 2 2 3 2 2 6" xfId="40548"/>
    <cellStyle name="Comma 6 2 2 3 2 3" xfId="40549"/>
    <cellStyle name="Comma 6 2 2 3 2 3 2" xfId="40550"/>
    <cellStyle name="Comma 6 2 2 3 2 3 2 2" xfId="40551"/>
    <cellStyle name="Comma 6 2 2 3 2 3 2 3" xfId="40552"/>
    <cellStyle name="Comma 6 2 2 3 2 3 3" xfId="40553"/>
    <cellStyle name="Comma 6 2 2 3 2 3 3 2" xfId="40554"/>
    <cellStyle name="Comma 6 2 2 3 2 3 3 3" xfId="40555"/>
    <cellStyle name="Comma 6 2 2 3 2 3 4" xfId="40556"/>
    <cellStyle name="Comma 6 2 2 3 2 3 4 2" xfId="40557"/>
    <cellStyle name="Comma 6 2 2 3 2 3 5" xfId="40558"/>
    <cellStyle name="Comma 6 2 2 3 2 3 6" xfId="40559"/>
    <cellStyle name="Comma 6 2 2 3 2 4" xfId="40560"/>
    <cellStyle name="Comma 6 2 2 3 2 4 2" xfId="40561"/>
    <cellStyle name="Comma 6 2 2 3 2 4 2 2" xfId="40562"/>
    <cellStyle name="Comma 6 2 2 3 2 4 2 3" xfId="40563"/>
    <cellStyle name="Comma 6 2 2 3 2 4 3" xfId="40564"/>
    <cellStyle name="Comma 6 2 2 3 2 4 3 2" xfId="40565"/>
    <cellStyle name="Comma 6 2 2 3 2 4 4" xfId="40566"/>
    <cellStyle name="Comma 6 2 2 3 2 4 5" xfId="40567"/>
    <cellStyle name="Comma 6 2 2 3 2 5" xfId="40568"/>
    <cellStyle name="Comma 6 2 2 3 2 5 2" xfId="40569"/>
    <cellStyle name="Comma 6 2 2 3 2 5 3" xfId="40570"/>
    <cellStyle name="Comma 6 2 2 3 2 6" xfId="40571"/>
    <cellStyle name="Comma 6 2 2 3 2 6 2" xfId="40572"/>
    <cellStyle name="Comma 6 2 2 3 2 6 3" xfId="40573"/>
    <cellStyle name="Comma 6 2 2 3 2 7" xfId="40574"/>
    <cellStyle name="Comma 6 2 2 3 2 7 2" xfId="40575"/>
    <cellStyle name="Comma 6 2 2 3 2 8" xfId="40576"/>
    <cellStyle name="Comma 6 2 2 3 2 9" xfId="40577"/>
    <cellStyle name="Comma 6 2 2 3 3" xfId="40578"/>
    <cellStyle name="Comma 6 2 2 3 3 2" xfId="40579"/>
    <cellStyle name="Comma 6 2 2 3 3 2 2" xfId="40580"/>
    <cellStyle name="Comma 6 2 2 3 3 2 3" xfId="40581"/>
    <cellStyle name="Comma 6 2 2 3 3 3" xfId="40582"/>
    <cellStyle name="Comma 6 2 2 3 3 3 2" xfId="40583"/>
    <cellStyle name="Comma 6 2 2 3 3 3 3" xfId="40584"/>
    <cellStyle name="Comma 6 2 2 3 3 4" xfId="40585"/>
    <cellStyle name="Comma 6 2 2 3 3 4 2" xfId="40586"/>
    <cellStyle name="Comma 6 2 2 3 3 5" xfId="40587"/>
    <cellStyle name="Comma 6 2 2 3 3 6" xfId="40588"/>
    <cellStyle name="Comma 6 2 2 3 4" xfId="40589"/>
    <cellStyle name="Comma 6 2 2 3 4 2" xfId="40590"/>
    <cellStyle name="Comma 6 2 2 3 4 2 2" xfId="40591"/>
    <cellStyle name="Comma 6 2 2 3 4 2 3" xfId="40592"/>
    <cellStyle name="Comma 6 2 2 3 4 3" xfId="40593"/>
    <cellStyle name="Comma 6 2 2 3 4 3 2" xfId="40594"/>
    <cellStyle name="Comma 6 2 2 3 4 3 3" xfId="40595"/>
    <cellStyle name="Comma 6 2 2 3 4 4" xfId="40596"/>
    <cellStyle name="Comma 6 2 2 3 4 4 2" xfId="40597"/>
    <cellStyle name="Comma 6 2 2 3 4 5" xfId="40598"/>
    <cellStyle name="Comma 6 2 2 3 4 6" xfId="40599"/>
    <cellStyle name="Comma 6 2 2 3 5" xfId="40600"/>
    <cellStyle name="Comma 6 2 2 3 5 2" xfId="40601"/>
    <cellStyle name="Comma 6 2 2 3 5 2 2" xfId="40602"/>
    <cellStyle name="Comma 6 2 2 3 5 2 3" xfId="40603"/>
    <cellStyle name="Comma 6 2 2 3 5 3" xfId="40604"/>
    <cellStyle name="Comma 6 2 2 3 5 3 2" xfId="40605"/>
    <cellStyle name="Comma 6 2 2 3 5 4" xfId="40606"/>
    <cellStyle name="Comma 6 2 2 3 5 5" xfId="40607"/>
    <cellStyle name="Comma 6 2 2 3 6" xfId="40608"/>
    <cellStyle name="Comma 6 2 2 3 6 2" xfId="40609"/>
    <cellStyle name="Comma 6 2 2 3 6 3" xfId="40610"/>
    <cellStyle name="Comma 6 2 2 3 7" xfId="40611"/>
    <cellStyle name="Comma 6 2 2 3 7 2" xfId="40612"/>
    <cellStyle name="Comma 6 2 2 3 7 3" xfId="40613"/>
    <cellStyle name="Comma 6 2 2 3 8" xfId="40614"/>
    <cellStyle name="Comma 6 2 2 3 8 2" xfId="40615"/>
    <cellStyle name="Comma 6 2 2 3 9" xfId="40616"/>
    <cellStyle name="Comma 6 2 2 4" xfId="40617"/>
    <cellStyle name="Comma 6 2 2 4 2" xfId="40618"/>
    <cellStyle name="Comma 6 2 2 4 2 2" xfId="40619"/>
    <cellStyle name="Comma 6 2 2 4 2 2 2" xfId="40620"/>
    <cellStyle name="Comma 6 2 2 4 2 2 3" xfId="40621"/>
    <cellStyle name="Comma 6 2 2 4 2 3" xfId="40622"/>
    <cellStyle name="Comma 6 2 2 4 2 3 2" xfId="40623"/>
    <cellStyle name="Comma 6 2 2 4 2 3 3" xfId="40624"/>
    <cellStyle name="Comma 6 2 2 4 2 4" xfId="40625"/>
    <cellStyle name="Comma 6 2 2 4 2 4 2" xfId="40626"/>
    <cellStyle name="Comma 6 2 2 4 2 5" xfId="40627"/>
    <cellStyle name="Comma 6 2 2 4 2 6" xfId="40628"/>
    <cellStyle name="Comma 6 2 2 4 3" xfId="40629"/>
    <cellStyle name="Comma 6 2 2 4 3 2" xfId="40630"/>
    <cellStyle name="Comma 6 2 2 4 3 2 2" xfId="40631"/>
    <cellStyle name="Comma 6 2 2 4 3 2 3" xfId="40632"/>
    <cellStyle name="Comma 6 2 2 4 3 3" xfId="40633"/>
    <cellStyle name="Comma 6 2 2 4 3 3 2" xfId="40634"/>
    <cellStyle name="Comma 6 2 2 4 3 3 3" xfId="40635"/>
    <cellStyle name="Comma 6 2 2 4 3 4" xfId="40636"/>
    <cellStyle name="Comma 6 2 2 4 3 4 2" xfId="40637"/>
    <cellStyle name="Comma 6 2 2 4 3 5" xfId="40638"/>
    <cellStyle name="Comma 6 2 2 4 3 6" xfId="40639"/>
    <cellStyle name="Comma 6 2 2 4 4" xfId="40640"/>
    <cellStyle name="Comma 6 2 2 4 4 2" xfId="40641"/>
    <cellStyle name="Comma 6 2 2 4 4 2 2" xfId="40642"/>
    <cellStyle name="Comma 6 2 2 4 4 2 3" xfId="40643"/>
    <cellStyle name="Comma 6 2 2 4 4 3" xfId="40644"/>
    <cellStyle name="Comma 6 2 2 4 4 3 2" xfId="40645"/>
    <cellStyle name="Comma 6 2 2 4 4 4" xfId="40646"/>
    <cellStyle name="Comma 6 2 2 4 4 5" xfId="40647"/>
    <cellStyle name="Comma 6 2 2 4 5" xfId="40648"/>
    <cellStyle name="Comma 6 2 2 4 5 2" xfId="40649"/>
    <cellStyle name="Comma 6 2 2 4 5 3" xfId="40650"/>
    <cellStyle name="Comma 6 2 2 4 6" xfId="40651"/>
    <cellStyle name="Comma 6 2 2 4 6 2" xfId="40652"/>
    <cellStyle name="Comma 6 2 2 4 6 3" xfId="40653"/>
    <cellStyle name="Comma 6 2 2 4 7" xfId="40654"/>
    <cellStyle name="Comma 6 2 2 4 7 2" xfId="40655"/>
    <cellStyle name="Comma 6 2 2 4 8" xfId="40656"/>
    <cellStyle name="Comma 6 2 2 4 9" xfId="40657"/>
    <cellStyle name="Comma 6 2 2 5" xfId="40658"/>
    <cellStyle name="Comma 6 2 2 5 2" xfId="40659"/>
    <cellStyle name="Comma 6 2 2 5 2 2" xfId="40660"/>
    <cellStyle name="Comma 6 2 2 5 2 2 2" xfId="40661"/>
    <cellStyle name="Comma 6 2 2 5 2 2 3" xfId="40662"/>
    <cellStyle name="Comma 6 2 2 5 2 3" xfId="40663"/>
    <cellStyle name="Comma 6 2 2 5 2 3 2" xfId="40664"/>
    <cellStyle name="Comma 6 2 2 5 2 3 3" xfId="40665"/>
    <cellStyle name="Comma 6 2 2 5 2 4" xfId="40666"/>
    <cellStyle name="Comma 6 2 2 5 2 4 2" xfId="40667"/>
    <cellStyle name="Comma 6 2 2 5 2 5" xfId="40668"/>
    <cellStyle name="Comma 6 2 2 5 2 6" xfId="40669"/>
    <cellStyle name="Comma 6 2 2 5 3" xfId="40670"/>
    <cellStyle name="Comma 6 2 2 5 3 2" xfId="40671"/>
    <cellStyle name="Comma 6 2 2 5 3 2 2" xfId="40672"/>
    <cellStyle name="Comma 6 2 2 5 3 2 3" xfId="40673"/>
    <cellStyle name="Comma 6 2 2 5 3 3" xfId="40674"/>
    <cellStyle name="Comma 6 2 2 5 3 3 2" xfId="40675"/>
    <cellStyle name="Comma 6 2 2 5 3 3 3" xfId="40676"/>
    <cellStyle name="Comma 6 2 2 5 3 4" xfId="40677"/>
    <cellStyle name="Comma 6 2 2 5 3 4 2" xfId="40678"/>
    <cellStyle name="Comma 6 2 2 5 3 5" xfId="40679"/>
    <cellStyle name="Comma 6 2 2 5 3 6" xfId="40680"/>
    <cellStyle name="Comma 6 2 2 5 4" xfId="40681"/>
    <cellStyle name="Comma 6 2 2 5 4 2" xfId="40682"/>
    <cellStyle name="Comma 6 2 2 5 4 2 2" xfId="40683"/>
    <cellStyle name="Comma 6 2 2 5 4 2 3" xfId="40684"/>
    <cellStyle name="Comma 6 2 2 5 4 3" xfId="40685"/>
    <cellStyle name="Comma 6 2 2 5 4 3 2" xfId="40686"/>
    <cellStyle name="Comma 6 2 2 5 4 4" xfId="40687"/>
    <cellStyle name="Comma 6 2 2 5 4 5" xfId="40688"/>
    <cellStyle name="Comma 6 2 2 5 5" xfId="40689"/>
    <cellStyle name="Comma 6 2 2 5 5 2" xfId="40690"/>
    <cellStyle name="Comma 6 2 2 5 5 3" xfId="40691"/>
    <cellStyle name="Comma 6 2 2 5 6" xfId="40692"/>
    <cellStyle name="Comma 6 2 2 5 6 2" xfId="40693"/>
    <cellStyle name="Comma 6 2 2 5 6 3" xfId="40694"/>
    <cellStyle name="Comma 6 2 2 5 7" xfId="40695"/>
    <cellStyle name="Comma 6 2 2 5 7 2" xfId="40696"/>
    <cellStyle name="Comma 6 2 2 5 8" xfId="40697"/>
    <cellStyle name="Comma 6 2 2 5 9" xfId="40698"/>
    <cellStyle name="Comma 6 2 2 6" xfId="40699"/>
    <cellStyle name="Comma 6 2 2 6 2" xfId="40700"/>
    <cellStyle name="Comma 6 2 2 6 2 2" xfId="40701"/>
    <cellStyle name="Comma 6 2 2 6 2 3" xfId="40702"/>
    <cellStyle name="Comma 6 2 2 6 3" xfId="40703"/>
    <cellStyle name="Comma 6 2 2 6 3 2" xfId="40704"/>
    <cellStyle name="Comma 6 2 2 6 3 3" xfId="40705"/>
    <cellStyle name="Comma 6 2 2 6 4" xfId="40706"/>
    <cellStyle name="Comma 6 2 2 6 4 2" xfId="40707"/>
    <cellStyle name="Comma 6 2 2 6 5" xfId="40708"/>
    <cellStyle name="Comma 6 2 2 6 6" xfId="40709"/>
    <cellStyle name="Comma 6 2 2 7" xfId="40710"/>
    <cellStyle name="Comma 6 2 2 7 2" xfId="40711"/>
    <cellStyle name="Comma 6 2 2 7 2 2" xfId="40712"/>
    <cellStyle name="Comma 6 2 2 7 2 3" xfId="40713"/>
    <cellStyle name="Comma 6 2 2 7 3" xfId="40714"/>
    <cellStyle name="Comma 6 2 2 7 3 2" xfId="40715"/>
    <cellStyle name="Comma 6 2 2 7 3 3" xfId="40716"/>
    <cellStyle name="Comma 6 2 2 7 4" xfId="40717"/>
    <cellStyle name="Comma 6 2 2 7 4 2" xfId="40718"/>
    <cellStyle name="Comma 6 2 2 7 5" xfId="40719"/>
    <cellStyle name="Comma 6 2 2 7 6" xfId="40720"/>
    <cellStyle name="Comma 6 2 2 8" xfId="40721"/>
    <cellStyle name="Comma 6 2 2 8 2" xfId="40722"/>
    <cellStyle name="Comma 6 2 2 8 2 2" xfId="40723"/>
    <cellStyle name="Comma 6 2 2 8 2 3" xfId="40724"/>
    <cellStyle name="Comma 6 2 2 8 3" xfId="40725"/>
    <cellStyle name="Comma 6 2 2 8 3 2" xfId="40726"/>
    <cellStyle name="Comma 6 2 2 8 4" xfId="40727"/>
    <cellStyle name="Comma 6 2 2 8 5" xfId="40728"/>
    <cellStyle name="Comma 6 2 2 9" xfId="40729"/>
    <cellStyle name="Comma 6 2 2 9 2" xfId="40730"/>
    <cellStyle name="Comma 6 2 2 9 3" xfId="40731"/>
    <cellStyle name="Comma 6 2 3" xfId="40732"/>
    <cellStyle name="Comma 6 2 3 10" xfId="40733"/>
    <cellStyle name="Comma 6 2 3 10 2" xfId="40734"/>
    <cellStyle name="Comma 6 2 3 11" xfId="40735"/>
    <cellStyle name="Comma 6 2 3 12" xfId="40736"/>
    <cellStyle name="Comma 6 2 3 13" xfId="40737"/>
    <cellStyle name="Comma 6 2 3 2" xfId="40738"/>
    <cellStyle name="Comma 6 2 3 2 10" xfId="40739"/>
    <cellStyle name="Comma 6 2 3 2 2" xfId="40740"/>
    <cellStyle name="Comma 6 2 3 2 2 2" xfId="40741"/>
    <cellStyle name="Comma 6 2 3 2 2 2 2" xfId="40742"/>
    <cellStyle name="Comma 6 2 3 2 2 2 2 2" xfId="40743"/>
    <cellStyle name="Comma 6 2 3 2 2 2 2 3" xfId="40744"/>
    <cellStyle name="Comma 6 2 3 2 2 2 3" xfId="40745"/>
    <cellStyle name="Comma 6 2 3 2 2 2 3 2" xfId="40746"/>
    <cellStyle name="Comma 6 2 3 2 2 2 3 3" xfId="40747"/>
    <cellStyle name="Comma 6 2 3 2 2 2 4" xfId="40748"/>
    <cellStyle name="Comma 6 2 3 2 2 2 4 2" xfId="40749"/>
    <cellStyle name="Comma 6 2 3 2 2 2 5" xfId="40750"/>
    <cellStyle name="Comma 6 2 3 2 2 2 6" xfId="40751"/>
    <cellStyle name="Comma 6 2 3 2 2 3" xfId="40752"/>
    <cellStyle name="Comma 6 2 3 2 2 3 2" xfId="40753"/>
    <cellStyle name="Comma 6 2 3 2 2 3 2 2" xfId="40754"/>
    <cellStyle name="Comma 6 2 3 2 2 3 2 3" xfId="40755"/>
    <cellStyle name="Comma 6 2 3 2 2 3 3" xfId="40756"/>
    <cellStyle name="Comma 6 2 3 2 2 3 3 2" xfId="40757"/>
    <cellStyle name="Comma 6 2 3 2 2 3 3 3" xfId="40758"/>
    <cellStyle name="Comma 6 2 3 2 2 3 4" xfId="40759"/>
    <cellStyle name="Comma 6 2 3 2 2 3 4 2" xfId="40760"/>
    <cellStyle name="Comma 6 2 3 2 2 3 5" xfId="40761"/>
    <cellStyle name="Comma 6 2 3 2 2 3 6" xfId="40762"/>
    <cellStyle name="Comma 6 2 3 2 2 4" xfId="40763"/>
    <cellStyle name="Comma 6 2 3 2 2 4 2" xfId="40764"/>
    <cellStyle name="Comma 6 2 3 2 2 4 2 2" xfId="40765"/>
    <cellStyle name="Comma 6 2 3 2 2 4 2 3" xfId="40766"/>
    <cellStyle name="Comma 6 2 3 2 2 4 3" xfId="40767"/>
    <cellStyle name="Comma 6 2 3 2 2 4 3 2" xfId="40768"/>
    <cellStyle name="Comma 6 2 3 2 2 4 4" xfId="40769"/>
    <cellStyle name="Comma 6 2 3 2 2 4 5" xfId="40770"/>
    <cellStyle name="Comma 6 2 3 2 2 5" xfId="40771"/>
    <cellStyle name="Comma 6 2 3 2 2 5 2" xfId="40772"/>
    <cellStyle name="Comma 6 2 3 2 2 5 3" xfId="40773"/>
    <cellStyle name="Comma 6 2 3 2 2 6" xfId="40774"/>
    <cellStyle name="Comma 6 2 3 2 2 6 2" xfId="40775"/>
    <cellStyle name="Comma 6 2 3 2 2 6 3" xfId="40776"/>
    <cellStyle name="Comma 6 2 3 2 2 7" xfId="40777"/>
    <cellStyle name="Comma 6 2 3 2 2 7 2" xfId="40778"/>
    <cellStyle name="Comma 6 2 3 2 2 8" xfId="40779"/>
    <cellStyle name="Comma 6 2 3 2 2 9" xfId="40780"/>
    <cellStyle name="Comma 6 2 3 2 3" xfId="40781"/>
    <cellStyle name="Comma 6 2 3 2 3 2" xfId="40782"/>
    <cellStyle name="Comma 6 2 3 2 3 2 2" xfId="40783"/>
    <cellStyle name="Comma 6 2 3 2 3 2 3" xfId="40784"/>
    <cellStyle name="Comma 6 2 3 2 3 3" xfId="40785"/>
    <cellStyle name="Comma 6 2 3 2 3 3 2" xfId="40786"/>
    <cellStyle name="Comma 6 2 3 2 3 3 3" xfId="40787"/>
    <cellStyle name="Comma 6 2 3 2 3 4" xfId="40788"/>
    <cellStyle name="Comma 6 2 3 2 3 4 2" xfId="40789"/>
    <cellStyle name="Comma 6 2 3 2 3 5" xfId="40790"/>
    <cellStyle name="Comma 6 2 3 2 3 6" xfId="40791"/>
    <cellStyle name="Comma 6 2 3 2 4" xfId="40792"/>
    <cellStyle name="Comma 6 2 3 2 4 2" xfId="40793"/>
    <cellStyle name="Comma 6 2 3 2 4 2 2" xfId="40794"/>
    <cellStyle name="Comma 6 2 3 2 4 2 3" xfId="40795"/>
    <cellStyle name="Comma 6 2 3 2 4 3" xfId="40796"/>
    <cellStyle name="Comma 6 2 3 2 4 3 2" xfId="40797"/>
    <cellStyle name="Comma 6 2 3 2 4 3 3" xfId="40798"/>
    <cellStyle name="Comma 6 2 3 2 4 4" xfId="40799"/>
    <cellStyle name="Comma 6 2 3 2 4 4 2" xfId="40800"/>
    <cellStyle name="Comma 6 2 3 2 4 5" xfId="40801"/>
    <cellStyle name="Comma 6 2 3 2 4 6" xfId="40802"/>
    <cellStyle name="Comma 6 2 3 2 5" xfId="40803"/>
    <cellStyle name="Comma 6 2 3 2 5 2" xfId="40804"/>
    <cellStyle name="Comma 6 2 3 2 5 2 2" xfId="40805"/>
    <cellStyle name="Comma 6 2 3 2 5 2 3" xfId="40806"/>
    <cellStyle name="Comma 6 2 3 2 5 3" xfId="40807"/>
    <cellStyle name="Comma 6 2 3 2 5 3 2" xfId="40808"/>
    <cellStyle name="Comma 6 2 3 2 5 4" xfId="40809"/>
    <cellStyle name="Comma 6 2 3 2 5 5" xfId="40810"/>
    <cellStyle name="Comma 6 2 3 2 6" xfId="40811"/>
    <cellStyle name="Comma 6 2 3 2 6 2" xfId="40812"/>
    <cellStyle name="Comma 6 2 3 2 6 3" xfId="40813"/>
    <cellStyle name="Comma 6 2 3 2 7" xfId="40814"/>
    <cellStyle name="Comma 6 2 3 2 7 2" xfId="40815"/>
    <cellStyle name="Comma 6 2 3 2 7 3" xfId="40816"/>
    <cellStyle name="Comma 6 2 3 2 8" xfId="40817"/>
    <cellStyle name="Comma 6 2 3 2 8 2" xfId="40818"/>
    <cellStyle name="Comma 6 2 3 2 9" xfId="40819"/>
    <cellStyle name="Comma 6 2 3 3" xfId="40820"/>
    <cellStyle name="Comma 6 2 3 3 2" xfId="40821"/>
    <cellStyle name="Comma 6 2 3 3 2 2" xfId="40822"/>
    <cellStyle name="Comma 6 2 3 3 2 2 2" xfId="40823"/>
    <cellStyle name="Comma 6 2 3 3 2 2 3" xfId="40824"/>
    <cellStyle name="Comma 6 2 3 3 2 3" xfId="40825"/>
    <cellStyle name="Comma 6 2 3 3 2 3 2" xfId="40826"/>
    <cellStyle name="Comma 6 2 3 3 2 3 3" xfId="40827"/>
    <cellStyle name="Comma 6 2 3 3 2 4" xfId="40828"/>
    <cellStyle name="Comma 6 2 3 3 2 4 2" xfId="40829"/>
    <cellStyle name="Comma 6 2 3 3 2 5" xfId="40830"/>
    <cellStyle name="Comma 6 2 3 3 2 6" xfId="40831"/>
    <cellStyle name="Comma 6 2 3 3 3" xfId="40832"/>
    <cellStyle name="Comma 6 2 3 3 3 2" xfId="40833"/>
    <cellStyle name="Comma 6 2 3 3 3 2 2" xfId="40834"/>
    <cellStyle name="Comma 6 2 3 3 3 2 3" xfId="40835"/>
    <cellStyle name="Comma 6 2 3 3 3 3" xfId="40836"/>
    <cellStyle name="Comma 6 2 3 3 3 3 2" xfId="40837"/>
    <cellStyle name="Comma 6 2 3 3 3 3 3" xfId="40838"/>
    <cellStyle name="Comma 6 2 3 3 3 4" xfId="40839"/>
    <cellStyle name="Comma 6 2 3 3 3 4 2" xfId="40840"/>
    <cellStyle name="Comma 6 2 3 3 3 5" xfId="40841"/>
    <cellStyle name="Comma 6 2 3 3 3 6" xfId="40842"/>
    <cellStyle name="Comma 6 2 3 3 4" xfId="40843"/>
    <cellStyle name="Comma 6 2 3 3 4 2" xfId="40844"/>
    <cellStyle name="Comma 6 2 3 3 4 2 2" xfId="40845"/>
    <cellStyle name="Comma 6 2 3 3 4 2 3" xfId="40846"/>
    <cellStyle name="Comma 6 2 3 3 4 3" xfId="40847"/>
    <cellStyle name="Comma 6 2 3 3 4 3 2" xfId="40848"/>
    <cellStyle name="Comma 6 2 3 3 4 4" xfId="40849"/>
    <cellStyle name="Comma 6 2 3 3 4 5" xfId="40850"/>
    <cellStyle name="Comma 6 2 3 3 5" xfId="40851"/>
    <cellStyle name="Comma 6 2 3 3 5 2" xfId="40852"/>
    <cellStyle name="Comma 6 2 3 3 5 3" xfId="40853"/>
    <cellStyle name="Comma 6 2 3 3 6" xfId="40854"/>
    <cellStyle name="Comma 6 2 3 3 6 2" xfId="40855"/>
    <cellStyle name="Comma 6 2 3 3 6 3" xfId="40856"/>
    <cellStyle name="Comma 6 2 3 3 7" xfId="40857"/>
    <cellStyle name="Comma 6 2 3 3 7 2" xfId="40858"/>
    <cellStyle name="Comma 6 2 3 3 8" xfId="40859"/>
    <cellStyle name="Comma 6 2 3 3 9" xfId="40860"/>
    <cellStyle name="Comma 6 2 3 4" xfId="40861"/>
    <cellStyle name="Comma 6 2 3 4 2" xfId="40862"/>
    <cellStyle name="Comma 6 2 3 4 2 2" xfId="40863"/>
    <cellStyle name="Comma 6 2 3 4 2 2 2" xfId="40864"/>
    <cellStyle name="Comma 6 2 3 4 2 2 3" xfId="40865"/>
    <cellStyle name="Comma 6 2 3 4 2 3" xfId="40866"/>
    <cellStyle name="Comma 6 2 3 4 2 3 2" xfId="40867"/>
    <cellStyle name="Comma 6 2 3 4 2 3 3" xfId="40868"/>
    <cellStyle name="Comma 6 2 3 4 2 4" xfId="40869"/>
    <cellStyle name="Comma 6 2 3 4 2 4 2" xfId="40870"/>
    <cellStyle name="Comma 6 2 3 4 2 5" xfId="40871"/>
    <cellStyle name="Comma 6 2 3 4 2 6" xfId="40872"/>
    <cellStyle name="Comma 6 2 3 4 3" xfId="40873"/>
    <cellStyle name="Comma 6 2 3 4 3 2" xfId="40874"/>
    <cellStyle name="Comma 6 2 3 4 3 2 2" xfId="40875"/>
    <cellStyle name="Comma 6 2 3 4 3 2 3" xfId="40876"/>
    <cellStyle name="Comma 6 2 3 4 3 3" xfId="40877"/>
    <cellStyle name="Comma 6 2 3 4 3 3 2" xfId="40878"/>
    <cellStyle name="Comma 6 2 3 4 3 3 3" xfId="40879"/>
    <cellStyle name="Comma 6 2 3 4 3 4" xfId="40880"/>
    <cellStyle name="Comma 6 2 3 4 3 4 2" xfId="40881"/>
    <cellStyle name="Comma 6 2 3 4 3 5" xfId="40882"/>
    <cellStyle name="Comma 6 2 3 4 3 6" xfId="40883"/>
    <cellStyle name="Comma 6 2 3 4 4" xfId="40884"/>
    <cellStyle name="Comma 6 2 3 4 4 2" xfId="40885"/>
    <cellStyle name="Comma 6 2 3 4 4 2 2" xfId="40886"/>
    <cellStyle name="Comma 6 2 3 4 4 2 3" xfId="40887"/>
    <cellStyle name="Comma 6 2 3 4 4 3" xfId="40888"/>
    <cellStyle name="Comma 6 2 3 4 4 3 2" xfId="40889"/>
    <cellStyle name="Comma 6 2 3 4 4 4" xfId="40890"/>
    <cellStyle name="Comma 6 2 3 4 4 5" xfId="40891"/>
    <cellStyle name="Comma 6 2 3 4 5" xfId="40892"/>
    <cellStyle name="Comma 6 2 3 4 5 2" xfId="40893"/>
    <cellStyle name="Comma 6 2 3 4 5 3" xfId="40894"/>
    <cellStyle name="Comma 6 2 3 4 6" xfId="40895"/>
    <cellStyle name="Comma 6 2 3 4 6 2" xfId="40896"/>
    <cellStyle name="Comma 6 2 3 4 6 3" xfId="40897"/>
    <cellStyle name="Comma 6 2 3 4 7" xfId="40898"/>
    <cellStyle name="Comma 6 2 3 4 7 2" xfId="40899"/>
    <cellStyle name="Comma 6 2 3 4 8" xfId="40900"/>
    <cellStyle name="Comma 6 2 3 4 9" xfId="40901"/>
    <cellStyle name="Comma 6 2 3 5" xfId="40902"/>
    <cellStyle name="Comma 6 2 3 5 2" xfId="40903"/>
    <cellStyle name="Comma 6 2 3 5 2 2" xfId="40904"/>
    <cellStyle name="Comma 6 2 3 5 2 3" xfId="40905"/>
    <cellStyle name="Comma 6 2 3 5 3" xfId="40906"/>
    <cellStyle name="Comma 6 2 3 5 3 2" xfId="40907"/>
    <cellStyle name="Comma 6 2 3 5 3 3" xfId="40908"/>
    <cellStyle name="Comma 6 2 3 5 4" xfId="40909"/>
    <cellStyle name="Comma 6 2 3 5 4 2" xfId="40910"/>
    <cellStyle name="Comma 6 2 3 5 5" xfId="40911"/>
    <cellStyle name="Comma 6 2 3 5 6" xfId="40912"/>
    <cellStyle name="Comma 6 2 3 6" xfId="40913"/>
    <cellStyle name="Comma 6 2 3 6 2" xfId="40914"/>
    <cellStyle name="Comma 6 2 3 6 2 2" xfId="40915"/>
    <cellStyle name="Comma 6 2 3 6 2 3" xfId="40916"/>
    <cellStyle name="Comma 6 2 3 6 3" xfId="40917"/>
    <cellStyle name="Comma 6 2 3 6 3 2" xfId="40918"/>
    <cellStyle name="Comma 6 2 3 6 3 3" xfId="40919"/>
    <cellStyle name="Comma 6 2 3 6 4" xfId="40920"/>
    <cellStyle name="Comma 6 2 3 6 4 2" xfId="40921"/>
    <cellStyle name="Comma 6 2 3 6 5" xfId="40922"/>
    <cellStyle name="Comma 6 2 3 6 6" xfId="40923"/>
    <cellStyle name="Comma 6 2 3 7" xfId="40924"/>
    <cellStyle name="Comma 6 2 3 7 2" xfId="40925"/>
    <cellStyle name="Comma 6 2 3 7 2 2" xfId="40926"/>
    <cellStyle name="Comma 6 2 3 7 2 3" xfId="40927"/>
    <cellStyle name="Comma 6 2 3 7 3" xfId="40928"/>
    <cellStyle name="Comma 6 2 3 7 3 2" xfId="40929"/>
    <cellStyle name="Comma 6 2 3 7 4" xfId="40930"/>
    <cellStyle name="Comma 6 2 3 7 5" xfId="40931"/>
    <cellStyle name="Comma 6 2 3 8" xfId="40932"/>
    <cellStyle name="Comma 6 2 3 8 2" xfId="40933"/>
    <cellStyle name="Comma 6 2 3 8 3" xfId="40934"/>
    <cellStyle name="Comma 6 2 3 9" xfId="40935"/>
    <cellStyle name="Comma 6 2 3 9 2" xfId="40936"/>
    <cellStyle name="Comma 6 2 3 9 3" xfId="40937"/>
    <cellStyle name="Comma 6 2 4" xfId="40938"/>
    <cellStyle name="Comma 6 2 4 10" xfId="40939"/>
    <cellStyle name="Comma 6 2 4 2" xfId="40940"/>
    <cellStyle name="Comma 6 2 4 2 2" xfId="40941"/>
    <cellStyle name="Comma 6 2 4 2 2 2" xfId="40942"/>
    <cellStyle name="Comma 6 2 4 2 2 2 2" xfId="40943"/>
    <cellStyle name="Comma 6 2 4 2 2 2 3" xfId="40944"/>
    <cellStyle name="Comma 6 2 4 2 2 3" xfId="40945"/>
    <cellStyle name="Comma 6 2 4 2 2 3 2" xfId="40946"/>
    <cellStyle name="Comma 6 2 4 2 2 3 3" xfId="40947"/>
    <cellStyle name="Comma 6 2 4 2 2 4" xfId="40948"/>
    <cellStyle name="Comma 6 2 4 2 2 4 2" xfId="40949"/>
    <cellStyle name="Comma 6 2 4 2 2 5" xfId="40950"/>
    <cellStyle name="Comma 6 2 4 2 2 6" xfId="40951"/>
    <cellStyle name="Comma 6 2 4 2 3" xfId="40952"/>
    <cellStyle name="Comma 6 2 4 2 3 2" xfId="40953"/>
    <cellStyle name="Comma 6 2 4 2 3 2 2" xfId="40954"/>
    <cellStyle name="Comma 6 2 4 2 3 2 3" xfId="40955"/>
    <cellStyle name="Comma 6 2 4 2 3 3" xfId="40956"/>
    <cellStyle name="Comma 6 2 4 2 3 3 2" xfId="40957"/>
    <cellStyle name="Comma 6 2 4 2 3 3 3" xfId="40958"/>
    <cellStyle name="Comma 6 2 4 2 3 4" xfId="40959"/>
    <cellStyle name="Comma 6 2 4 2 3 4 2" xfId="40960"/>
    <cellStyle name="Comma 6 2 4 2 3 5" xfId="40961"/>
    <cellStyle name="Comma 6 2 4 2 3 6" xfId="40962"/>
    <cellStyle name="Comma 6 2 4 2 4" xfId="40963"/>
    <cellStyle name="Comma 6 2 4 2 4 2" xfId="40964"/>
    <cellStyle name="Comma 6 2 4 2 4 2 2" xfId="40965"/>
    <cellStyle name="Comma 6 2 4 2 4 2 3" xfId="40966"/>
    <cellStyle name="Comma 6 2 4 2 4 3" xfId="40967"/>
    <cellStyle name="Comma 6 2 4 2 4 3 2" xfId="40968"/>
    <cellStyle name="Comma 6 2 4 2 4 4" xfId="40969"/>
    <cellStyle name="Comma 6 2 4 2 4 5" xfId="40970"/>
    <cellStyle name="Comma 6 2 4 2 5" xfId="40971"/>
    <cellStyle name="Comma 6 2 4 2 5 2" xfId="40972"/>
    <cellStyle name="Comma 6 2 4 2 5 3" xfId="40973"/>
    <cellStyle name="Comma 6 2 4 2 6" xfId="40974"/>
    <cellStyle name="Comma 6 2 4 2 6 2" xfId="40975"/>
    <cellStyle name="Comma 6 2 4 2 6 3" xfId="40976"/>
    <cellStyle name="Comma 6 2 4 2 7" xfId="40977"/>
    <cellStyle name="Comma 6 2 4 2 7 2" xfId="40978"/>
    <cellStyle name="Comma 6 2 4 2 8" xfId="40979"/>
    <cellStyle name="Comma 6 2 4 2 9" xfId="40980"/>
    <cellStyle name="Comma 6 2 4 3" xfId="40981"/>
    <cellStyle name="Comma 6 2 4 3 2" xfId="40982"/>
    <cellStyle name="Comma 6 2 4 3 2 2" xfId="40983"/>
    <cellStyle name="Comma 6 2 4 3 2 3" xfId="40984"/>
    <cellStyle name="Comma 6 2 4 3 3" xfId="40985"/>
    <cellStyle name="Comma 6 2 4 3 3 2" xfId="40986"/>
    <cellStyle name="Comma 6 2 4 3 3 3" xfId="40987"/>
    <cellStyle name="Comma 6 2 4 3 4" xfId="40988"/>
    <cellStyle name="Comma 6 2 4 3 4 2" xfId="40989"/>
    <cellStyle name="Comma 6 2 4 3 5" xfId="40990"/>
    <cellStyle name="Comma 6 2 4 3 6" xfId="40991"/>
    <cellStyle name="Comma 6 2 4 4" xfId="40992"/>
    <cellStyle name="Comma 6 2 4 4 2" xfId="40993"/>
    <cellStyle name="Comma 6 2 4 4 2 2" xfId="40994"/>
    <cellStyle name="Comma 6 2 4 4 2 3" xfId="40995"/>
    <cellStyle name="Comma 6 2 4 4 3" xfId="40996"/>
    <cellStyle name="Comma 6 2 4 4 3 2" xfId="40997"/>
    <cellStyle name="Comma 6 2 4 4 3 3" xfId="40998"/>
    <cellStyle name="Comma 6 2 4 4 4" xfId="40999"/>
    <cellStyle name="Comma 6 2 4 4 4 2" xfId="41000"/>
    <cellStyle name="Comma 6 2 4 4 5" xfId="41001"/>
    <cellStyle name="Comma 6 2 4 4 6" xfId="41002"/>
    <cellStyle name="Comma 6 2 4 5" xfId="41003"/>
    <cellStyle name="Comma 6 2 4 5 2" xfId="41004"/>
    <cellStyle name="Comma 6 2 4 5 2 2" xfId="41005"/>
    <cellStyle name="Comma 6 2 4 5 2 3" xfId="41006"/>
    <cellStyle name="Comma 6 2 4 5 3" xfId="41007"/>
    <cellStyle name="Comma 6 2 4 5 3 2" xfId="41008"/>
    <cellStyle name="Comma 6 2 4 5 4" xfId="41009"/>
    <cellStyle name="Comma 6 2 4 5 5" xfId="41010"/>
    <cellStyle name="Comma 6 2 4 6" xfId="41011"/>
    <cellStyle name="Comma 6 2 4 6 2" xfId="41012"/>
    <cellStyle name="Comma 6 2 4 6 3" xfId="41013"/>
    <cellStyle name="Comma 6 2 4 7" xfId="41014"/>
    <cellStyle name="Comma 6 2 4 7 2" xfId="41015"/>
    <cellStyle name="Comma 6 2 4 7 3" xfId="41016"/>
    <cellStyle name="Comma 6 2 4 8" xfId="41017"/>
    <cellStyle name="Comma 6 2 4 8 2" xfId="41018"/>
    <cellStyle name="Comma 6 2 4 9" xfId="41019"/>
    <cellStyle name="Comma 6 2 5" xfId="41020"/>
    <cellStyle name="Comma 6 2 5 2" xfId="41021"/>
    <cellStyle name="Comma 6 2 5 2 2" xfId="41022"/>
    <cellStyle name="Comma 6 2 5 2 2 2" xfId="41023"/>
    <cellStyle name="Comma 6 2 5 2 2 3" xfId="41024"/>
    <cellStyle name="Comma 6 2 5 2 3" xfId="41025"/>
    <cellStyle name="Comma 6 2 5 2 3 2" xfId="41026"/>
    <cellStyle name="Comma 6 2 5 2 3 3" xfId="41027"/>
    <cellStyle name="Comma 6 2 5 2 4" xfId="41028"/>
    <cellStyle name="Comma 6 2 5 2 4 2" xfId="41029"/>
    <cellStyle name="Comma 6 2 5 2 5" xfId="41030"/>
    <cellStyle name="Comma 6 2 5 2 6" xfId="41031"/>
    <cellStyle name="Comma 6 2 5 3" xfId="41032"/>
    <cellStyle name="Comma 6 2 5 3 2" xfId="41033"/>
    <cellStyle name="Comma 6 2 5 3 2 2" xfId="41034"/>
    <cellStyle name="Comma 6 2 5 3 2 3" xfId="41035"/>
    <cellStyle name="Comma 6 2 5 3 3" xfId="41036"/>
    <cellStyle name="Comma 6 2 5 3 3 2" xfId="41037"/>
    <cellStyle name="Comma 6 2 5 3 3 3" xfId="41038"/>
    <cellStyle name="Comma 6 2 5 3 4" xfId="41039"/>
    <cellStyle name="Comma 6 2 5 3 4 2" xfId="41040"/>
    <cellStyle name="Comma 6 2 5 3 5" xfId="41041"/>
    <cellStyle name="Comma 6 2 5 3 6" xfId="41042"/>
    <cellStyle name="Comma 6 2 5 4" xfId="41043"/>
    <cellStyle name="Comma 6 2 5 4 2" xfId="41044"/>
    <cellStyle name="Comma 6 2 5 4 2 2" xfId="41045"/>
    <cellStyle name="Comma 6 2 5 4 2 3" xfId="41046"/>
    <cellStyle name="Comma 6 2 5 4 3" xfId="41047"/>
    <cellStyle name="Comma 6 2 5 4 3 2" xfId="41048"/>
    <cellStyle name="Comma 6 2 5 4 4" xfId="41049"/>
    <cellStyle name="Comma 6 2 5 4 5" xfId="41050"/>
    <cellStyle name="Comma 6 2 5 5" xfId="41051"/>
    <cellStyle name="Comma 6 2 5 5 2" xfId="41052"/>
    <cellStyle name="Comma 6 2 5 5 3" xfId="41053"/>
    <cellStyle name="Comma 6 2 5 6" xfId="41054"/>
    <cellStyle name="Comma 6 2 5 6 2" xfId="41055"/>
    <cellStyle name="Comma 6 2 5 6 3" xfId="41056"/>
    <cellStyle name="Comma 6 2 5 7" xfId="41057"/>
    <cellStyle name="Comma 6 2 5 7 2" xfId="41058"/>
    <cellStyle name="Comma 6 2 5 8" xfId="41059"/>
    <cellStyle name="Comma 6 2 5 9" xfId="41060"/>
    <cellStyle name="Comma 6 2 6" xfId="41061"/>
    <cellStyle name="Comma 6 2 6 2" xfId="41062"/>
    <cellStyle name="Comma 6 2 6 2 2" xfId="41063"/>
    <cellStyle name="Comma 6 2 6 2 2 2" xfId="41064"/>
    <cellStyle name="Comma 6 2 6 2 2 3" xfId="41065"/>
    <cellStyle name="Comma 6 2 6 2 3" xfId="41066"/>
    <cellStyle name="Comma 6 2 6 2 3 2" xfId="41067"/>
    <cellStyle name="Comma 6 2 6 2 3 3" xfId="41068"/>
    <cellStyle name="Comma 6 2 6 2 4" xfId="41069"/>
    <cellStyle name="Comma 6 2 6 2 4 2" xfId="41070"/>
    <cellStyle name="Comma 6 2 6 2 5" xfId="41071"/>
    <cellStyle name="Comma 6 2 6 2 6" xfId="41072"/>
    <cellStyle name="Comma 6 2 6 3" xfId="41073"/>
    <cellStyle name="Comma 6 2 6 3 2" xfId="41074"/>
    <cellStyle name="Comma 6 2 6 3 2 2" xfId="41075"/>
    <cellStyle name="Comma 6 2 6 3 2 3" xfId="41076"/>
    <cellStyle name="Comma 6 2 6 3 3" xfId="41077"/>
    <cellStyle name="Comma 6 2 6 3 3 2" xfId="41078"/>
    <cellStyle name="Comma 6 2 6 3 3 3" xfId="41079"/>
    <cellStyle name="Comma 6 2 6 3 4" xfId="41080"/>
    <cellStyle name="Comma 6 2 6 3 4 2" xfId="41081"/>
    <cellStyle name="Comma 6 2 6 3 5" xfId="41082"/>
    <cellStyle name="Comma 6 2 6 3 6" xfId="41083"/>
    <cellStyle name="Comma 6 2 6 4" xfId="41084"/>
    <cellStyle name="Comma 6 2 6 4 2" xfId="41085"/>
    <cellStyle name="Comma 6 2 6 4 2 2" xfId="41086"/>
    <cellStyle name="Comma 6 2 6 4 2 3" xfId="41087"/>
    <cellStyle name="Comma 6 2 6 4 3" xfId="41088"/>
    <cellStyle name="Comma 6 2 6 4 3 2" xfId="41089"/>
    <cellStyle name="Comma 6 2 6 4 4" xfId="41090"/>
    <cellStyle name="Comma 6 2 6 4 5" xfId="41091"/>
    <cellStyle name="Comma 6 2 6 5" xfId="41092"/>
    <cellStyle name="Comma 6 2 6 5 2" xfId="41093"/>
    <cellStyle name="Comma 6 2 6 5 3" xfId="41094"/>
    <cellStyle name="Comma 6 2 6 6" xfId="41095"/>
    <cellStyle name="Comma 6 2 6 6 2" xfId="41096"/>
    <cellStyle name="Comma 6 2 6 6 3" xfId="41097"/>
    <cellStyle name="Comma 6 2 6 7" xfId="41098"/>
    <cellStyle name="Comma 6 2 6 7 2" xfId="41099"/>
    <cellStyle name="Comma 6 2 6 8" xfId="41100"/>
    <cellStyle name="Comma 6 2 6 9" xfId="41101"/>
    <cellStyle name="Comma 6 2 7" xfId="41102"/>
    <cellStyle name="Comma 6 2 7 2" xfId="41103"/>
    <cellStyle name="Comma 6 2 7 2 2" xfId="41104"/>
    <cellStyle name="Comma 6 2 7 2 3" xfId="41105"/>
    <cellStyle name="Comma 6 2 7 3" xfId="41106"/>
    <cellStyle name="Comma 6 2 7 3 2" xfId="41107"/>
    <cellStyle name="Comma 6 2 7 3 3" xfId="41108"/>
    <cellStyle name="Comma 6 2 7 4" xfId="41109"/>
    <cellStyle name="Comma 6 2 7 4 2" xfId="41110"/>
    <cellStyle name="Comma 6 2 7 5" xfId="41111"/>
    <cellStyle name="Comma 6 2 7 6" xfId="41112"/>
    <cellStyle name="Comma 6 2 8" xfId="41113"/>
    <cellStyle name="Comma 6 2 8 2" xfId="41114"/>
    <cellStyle name="Comma 6 2 8 2 2" xfId="41115"/>
    <cellStyle name="Comma 6 2 8 2 3" xfId="41116"/>
    <cellStyle name="Comma 6 2 8 3" xfId="41117"/>
    <cellStyle name="Comma 6 2 8 3 2" xfId="41118"/>
    <cellStyle name="Comma 6 2 8 3 3" xfId="41119"/>
    <cellStyle name="Comma 6 2 8 4" xfId="41120"/>
    <cellStyle name="Comma 6 2 8 4 2" xfId="41121"/>
    <cellStyle name="Comma 6 2 8 5" xfId="41122"/>
    <cellStyle name="Comma 6 2 8 6" xfId="41123"/>
    <cellStyle name="Comma 6 2 9" xfId="41124"/>
    <cellStyle name="Comma 6 2 9 2" xfId="41125"/>
    <cellStyle name="Comma 6 2 9 2 2" xfId="41126"/>
    <cellStyle name="Comma 6 2 9 2 3" xfId="41127"/>
    <cellStyle name="Comma 6 2 9 3" xfId="41128"/>
    <cellStyle name="Comma 6 2 9 3 2" xfId="41129"/>
    <cellStyle name="Comma 6 2 9 4" xfId="41130"/>
    <cellStyle name="Comma 6 2 9 5" xfId="41131"/>
    <cellStyle name="Comma 6 3" xfId="41132"/>
    <cellStyle name="Comma 6 3 10" xfId="41133"/>
    <cellStyle name="Comma 6 3 10 2" xfId="41134"/>
    <cellStyle name="Comma 6 3 10 3" xfId="41135"/>
    <cellStyle name="Comma 6 3 11" xfId="41136"/>
    <cellStyle name="Comma 6 3 11 2" xfId="41137"/>
    <cellStyle name="Comma 6 3 12" xfId="41138"/>
    <cellStyle name="Comma 6 3 13" xfId="41139"/>
    <cellStyle name="Comma 6 3 14" xfId="41140"/>
    <cellStyle name="Comma 6 3 2" xfId="41141"/>
    <cellStyle name="Comma 6 3 2 10" xfId="41142"/>
    <cellStyle name="Comma 6 3 2 10 2" xfId="41143"/>
    <cellStyle name="Comma 6 3 2 11" xfId="41144"/>
    <cellStyle name="Comma 6 3 2 12" xfId="41145"/>
    <cellStyle name="Comma 6 3 2 13" xfId="41146"/>
    <cellStyle name="Comma 6 3 2 2" xfId="41147"/>
    <cellStyle name="Comma 6 3 2 2 10" xfId="41148"/>
    <cellStyle name="Comma 6 3 2 2 11" xfId="41149"/>
    <cellStyle name="Comma 6 3 2 2 2" xfId="41150"/>
    <cellStyle name="Comma 6 3 2 2 2 10" xfId="41151"/>
    <cellStyle name="Comma 6 3 2 2 2 2" xfId="41152"/>
    <cellStyle name="Comma 6 3 2 2 2 2 2" xfId="41153"/>
    <cellStyle name="Comma 6 3 2 2 2 2 2 2" xfId="41154"/>
    <cellStyle name="Comma 6 3 2 2 2 2 2 3" xfId="41155"/>
    <cellStyle name="Comma 6 3 2 2 2 2 3" xfId="41156"/>
    <cellStyle name="Comma 6 3 2 2 2 2 3 2" xfId="41157"/>
    <cellStyle name="Comma 6 3 2 2 2 2 3 3" xfId="41158"/>
    <cellStyle name="Comma 6 3 2 2 2 2 4" xfId="41159"/>
    <cellStyle name="Comma 6 3 2 2 2 2 4 2" xfId="41160"/>
    <cellStyle name="Comma 6 3 2 2 2 2 5" xfId="41161"/>
    <cellStyle name="Comma 6 3 2 2 2 2 6" xfId="41162"/>
    <cellStyle name="Comma 6 3 2 2 2 3" xfId="41163"/>
    <cellStyle name="Comma 6 3 2 2 2 3 2" xfId="41164"/>
    <cellStyle name="Comma 6 3 2 2 2 3 2 2" xfId="41165"/>
    <cellStyle name="Comma 6 3 2 2 2 3 2 3" xfId="41166"/>
    <cellStyle name="Comma 6 3 2 2 2 3 3" xfId="41167"/>
    <cellStyle name="Comma 6 3 2 2 2 3 3 2" xfId="41168"/>
    <cellStyle name="Comma 6 3 2 2 2 3 3 3" xfId="41169"/>
    <cellStyle name="Comma 6 3 2 2 2 3 4" xfId="41170"/>
    <cellStyle name="Comma 6 3 2 2 2 3 4 2" xfId="41171"/>
    <cellStyle name="Comma 6 3 2 2 2 3 5" xfId="41172"/>
    <cellStyle name="Comma 6 3 2 2 2 3 6" xfId="41173"/>
    <cellStyle name="Comma 6 3 2 2 2 4" xfId="41174"/>
    <cellStyle name="Comma 6 3 2 2 2 4 2" xfId="41175"/>
    <cellStyle name="Comma 6 3 2 2 2 4 2 2" xfId="41176"/>
    <cellStyle name="Comma 6 3 2 2 2 4 2 3" xfId="41177"/>
    <cellStyle name="Comma 6 3 2 2 2 4 3" xfId="41178"/>
    <cellStyle name="Comma 6 3 2 2 2 4 3 2" xfId="41179"/>
    <cellStyle name="Comma 6 3 2 2 2 4 4" xfId="41180"/>
    <cellStyle name="Comma 6 3 2 2 2 4 5" xfId="41181"/>
    <cellStyle name="Comma 6 3 2 2 2 5" xfId="41182"/>
    <cellStyle name="Comma 6 3 2 2 2 5 2" xfId="41183"/>
    <cellStyle name="Comma 6 3 2 2 2 5 3" xfId="41184"/>
    <cellStyle name="Comma 6 3 2 2 2 6" xfId="41185"/>
    <cellStyle name="Comma 6 3 2 2 2 6 2" xfId="41186"/>
    <cellStyle name="Comma 6 3 2 2 2 6 3" xfId="41187"/>
    <cellStyle name="Comma 6 3 2 2 2 7" xfId="41188"/>
    <cellStyle name="Comma 6 3 2 2 2 7 2" xfId="41189"/>
    <cellStyle name="Comma 6 3 2 2 2 8" xfId="41190"/>
    <cellStyle name="Comma 6 3 2 2 2 9" xfId="41191"/>
    <cellStyle name="Comma 6 3 2 2 3" xfId="41192"/>
    <cellStyle name="Comma 6 3 2 2 3 2" xfId="41193"/>
    <cellStyle name="Comma 6 3 2 2 3 2 2" xfId="41194"/>
    <cellStyle name="Comma 6 3 2 2 3 2 3" xfId="41195"/>
    <cellStyle name="Comma 6 3 2 2 3 3" xfId="41196"/>
    <cellStyle name="Comma 6 3 2 2 3 3 2" xfId="41197"/>
    <cellStyle name="Comma 6 3 2 2 3 3 3" xfId="41198"/>
    <cellStyle name="Comma 6 3 2 2 3 4" xfId="41199"/>
    <cellStyle name="Comma 6 3 2 2 3 4 2" xfId="41200"/>
    <cellStyle name="Comma 6 3 2 2 3 5" xfId="41201"/>
    <cellStyle name="Comma 6 3 2 2 3 6" xfId="41202"/>
    <cellStyle name="Comma 6 3 2 2 3 7" xfId="41203"/>
    <cellStyle name="Comma 6 3 2 2 4" xfId="41204"/>
    <cellStyle name="Comma 6 3 2 2 4 2" xfId="41205"/>
    <cellStyle name="Comma 6 3 2 2 4 2 2" xfId="41206"/>
    <cellStyle name="Comma 6 3 2 2 4 2 3" xfId="41207"/>
    <cellStyle name="Comma 6 3 2 2 4 3" xfId="41208"/>
    <cellStyle name="Comma 6 3 2 2 4 3 2" xfId="41209"/>
    <cellStyle name="Comma 6 3 2 2 4 3 3" xfId="41210"/>
    <cellStyle name="Comma 6 3 2 2 4 4" xfId="41211"/>
    <cellStyle name="Comma 6 3 2 2 4 4 2" xfId="41212"/>
    <cellStyle name="Comma 6 3 2 2 4 5" xfId="41213"/>
    <cellStyle name="Comma 6 3 2 2 4 6" xfId="41214"/>
    <cellStyle name="Comma 6 3 2 2 5" xfId="41215"/>
    <cellStyle name="Comma 6 3 2 2 5 2" xfId="41216"/>
    <cellStyle name="Comma 6 3 2 2 5 2 2" xfId="41217"/>
    <cellStyle name="Comma 6 3 2 2 5 2 3" xfId="41218"/>
    <cellStyle name="Comma 6 3 2 2 5 3" xfId="41219"/>
    <cellStyle name="Comma 6 3 2 2 5 3 2" xfId="41220"/>
    <cellStyle name="Comma 6 3 2 2 5 4" xfId="41221"/>
    <cellStyle name="Comma 6 3 2 2 5 5" xfId="41222"/>
    <cellStyle name="Comma 6 3 2 2 6" xfId="41223"/>
    <cellStyle name="Comma 6 3 2 2 6 2" xfId="41224"/>
    <cellStyle name="Comma 6 3 2 2 6 3" xfId="41225"/>
    <cellStyle name="Comma 6 3 2 2 7" xfId="41226"/>
    <cellStyle name="Comma 6 3 2 2 7 2" xfId="41227"/>
    <cellStyle name="Comma 6 3 2 2 7 3" xfId="41228"/>
    <cellStyle name="Comma 6 3 2 2 8" xfId="41229"/>
    <cellStyle name="Comma 6 3 2 2 8 2" xfId="41230"/>
    <cellStyle name="Comma 6 3 2 2 9" xfId="41231"/>
    <cellStyle name="Comma 6 3 2 3" xfId="41232"/>
    <cellStyle name="Comma 6 3 2 3 10" xfId="41233"/>
    <cellStyle name="Comma 6 3 2 3 2" xfId="41234"/>
    <cellStyle name="Comma 6 3 2 3 2 2" xfId="41235"/>
    <cellStyle name="Comma 6 3 2 3 2 2 2" xfId="41236"/>
    <cellStyle name="Comma 6 3 2 3 2 2 3" xfId="41237"/>
    <cellStyle name="Comma 6 3 2 3 2 3" xfId="41238"/>
    <cellStyle name="Comma 6 3 2 3 2 3 2" xfId="41239"/>
    <cellStyle name="Comma 6 3 2 3 2 3 3" xfId="41240"/>
    <cellStyle name="Comma 6 3 2 3 2 4" xfId="41241"/>
    <cellStyle name="Comma 6 3 2 3 2 4 2" xfId="41242"/>
    <cellStyle name="Comma 6 3 2 3 2 5" xfId="41243"/>
    <cellStyle name="Comma 6 3 2 3 2 6" xfId="41244"/>
    <cellStyle name="Comma 6 3 2 3 3" xfId="41245"/>
    <cellStyle name="Comma 6 3 2 3 3 2" xfId="41246"/>
    <cellStyle name="Comma 6 3 2 3 3 2 2" xfId="41247"/>
    <cellStyle name="Comma 6 3 2 3 3 2 3" xfId="41248"/>
    <cellStyle name="Comma 6 3 2 3 3 3" xfId="41249"/>
    <cellStyle name="Comma 6 3 2 3 3 3 2" xfId="41250"/>
    <cellStyle name="Comma 6 3 2 3 3 3 3" xfId="41251"/>
    <cellStyle name="Comma 6 3 2 3 3 4" xfId="41252"/>
    <cellStyle name="Comma 6 3 2 3 3 4 2" xfId="41253"/>
    <cellStyle name="Comma 6 3 2 3 3 5" xfId="41254"/>
    <cellStyle name="Comma 6 3 2 3 3 6" xfId="41255"/>
    <cellStyle name="Comma 6 3 2 3 4" xfId="41256"/>
    <cellStyle name="Comma 6 3 2 3 4 2" xfId="41257"/>
    <cellStyle name="Comma 6 3 2 3 4 2 2" xfId="41258"/>
    <cellStyle name="Comma 6 3 2 3 4 2 3" xfId="41259"/>
    <cellStyle name="Comma 6 3 2 3 4 3" xfId="41260"/>
    <cellStyle name="Comma 6 3 2 3 4 3 2" xfId="41261"/>
    <cellStyle name="Comma 6 3 2 3 4 4" xfId="41262"/>
    <cellStyle name="Comma 6 3 2 3 4 5" xfId="41263"/>
    <cellStyle name="Comma 6 3 2 3 5" xfId="41264"/>
    <cellStyle name="Comma 6 3 2 3 5 2" xfId="41265"/>
    <cellStyle name="Comma 6 3 2 3 5 3" xfId="41266"/>
    <cellStyle name="Comma 6 3 2 3 6" xfId="41267"/>
    <cellStyle name="Comma 6 3 2 3 6 2" xfId="41268"/>
    <cellStyle name="Comma 6 3 2 3 6 3" xfId="41269"/>
    <cellStyle name="Comma 6 3 2 3 7" xfId="41270"/>
    <cellStyle name="Comma 6 3 2 3 7 2" xfId="41271"/>
    <cellStyle name="Comma 6 3 2 3 8" xfId="41272"/>
    <cellStyle name="Comma 6 3 2 3 9" xfId="41273"/>
    <cellStyle name="Comma 6 3 2 4" xfId="41274"/>
    <cellStyle name="Comma 6 3 2 4 10" xfId="41275"/>
    <cellStyle name="Comma 6 3 2 4 2" xfId="41276"/>
    <cellStyle name="Comma 6 3 2 4 2 2" xfId="41277"/>
    <cellStyle name="Comma 6 3 2 4 2 2 2" xfId="41278"/>
    <cellStyle name="Comma 6 3 2 4 2 2 3" xfId="41279"/>
    <cellStyle name="Comma 6 3 2 4 2 3" xfId="41280"/>
    <cellStyle name="Comma 6 3 2 4 2 3 2" xfId="41281"/>
    <cellStyle name="Comma 6 3 2 4 2 3 3" xfId="41282"/>
    <cellStyle name="Comma 6 3 2 4 2 4" xfId="41283"/>
    <cellStyle name="Comma 6 3 2 4 2 4 2" xfId="41284"/>
    <cellStyle name="Comma 6 3 2 4 2 5" xfId="41285"/>
    <cellStyle name="Comma 6 3 2 4 2 6" xfId="41286"/>
    <cellStyle name="Comma 6 3 2 4 3" xfId="41287"/>
    <cellStyle name="Comma 6 3 2 4 3 2" xfId="41288"/>
    <cellStyle name="Comma 6 3 2 4 3 2 2" xfId="41289"/>
    <cellStyle name="Comma 6 3 2 4 3 2 3" xfId="41290"/>
    <cellStyle name="Comma 6 3 2 4 3 3" xfId="41291"/>
    <cellStyle name="Comma 6 3 2 4 3 3 2" xfId="41292"/>
    <cellStyle name="Comma 6 3 2 4 3 3 3" xfId="41293"/>
    <cellStyle name="Comma 6 3 2 4 3 4" xfId="41294"/>
    <cellStyle name="Comma 6 3 2 4 3 4 2" xfId="41295"/>
    <cellStyle name="Comma 6 3 2 4 3 5" xfId="41296"/>
    <cellStyle name="Comma 6 3 2 4 3 6" xfId="41297"/>
    <cellStyle name="Comma 6 3 2 4 4" xfId="41298"/>
    <cellStyle name="Comma 6 3 2 4 4 2" xfId="41299"/>
    <cellStyle name="Comma 6 3 2 4 4 2 2" xfId="41300"/>
    <cellStyle name="Comma 6 3 2 4 4 2 3" xfId="41301"/>
    <cellStyle name="Comma 6 3 2 4 4 3" xfId="41302"/>
    <cellStyle name="Comma 6 3 2 4 4 3 2" xfId="41303"/>
    <cellStyle name="Comma 6 3 2 4 4 4" xfId="41304"/>
    <cellStyle name="Comma 6 3 2 4 4 5" xfId="41305"/>
    <cellStyle name="Comma 6 3 2 4 5" xfId="41306"/>
    <cellStyle name="Comma 6 3 2 4 5 2" xfId="41307"/>
    <cellStyle name="Comma 6 3 2 4 5 3" xfId="41308"/>
    <cellStyle name="Comma 6 3 2 4 6" xfId="41309"/>
    <cellStyle name="Comma 6 3 2 4 6 2" xfId="41310"/>
    <cellStyle name="Comma 6 3 2 4 6 3" xfId="41311"/>
    <cellStyle name="Comma 6 3 2 4 7" xfId="41312"/>
    <cellStyle name="Comma 6 3 2 4 7 2" xfId="41313"/>
    <cellStyle name="Comma 6 3 2 4 8" xfId="41314"/>
    <cellStyle name="Comma 6 3 2 4 9" xfId="41315"/>
    <cellStyle name="Comma 6 3 2 5" xfId="41316"/>
    <cellStyle name="Comma 6 3 2 5 2" xfId="41317"/>
    <cellStyle name="Comma 6 3 2 5 2 2" xfId="41318"/>
    <cellStyle name="Comma 6 3 2 5 2 3" xfId="41319"/>
    <cellStyle name="Comma 6 3 2 5 3" xfId="41320"/>
    <cellStyle name="Comma 6 3 2 5 3 2" xfId="41321"/>
    <cellStyle name="Comma 6 3 2 5 3 3" xfId="41322"/>
    <cellStyle name="Comma 6 3 2 5 4" xfId="41323"/>
    <cellStyle name="Comma 6 3 2 5 4 2" xfId="41324"/>
    <cellStyle name="Comma 6 3 2 5 5" xfId="41325"/>
    <cellStyle name="Comma 6 3 2 5 6" xfId="41326"/>
    <cellStyle name="Comma 6 3 2 6" xfId="41327"/>
    <cellStyle name="Comma 6 3 2 6 2" xfId="41328"/>
    <cellStyle name="Comma 6 3 2 6 2 2" xfId="41329"/>
    <cellStyle name="Comma 6 3 2 6 2 3" xfId="41330"/>
    <cellStyle name="Comma 6 3 2 6 3" xfId="41331"/>
    <cellStyle name="Comma 6 3 2 6 3 2" xfId="41332"/>
    <cellStyle name="Comma 6 3 2 6 3 3" xfId="41333"/>
    <cellStyle name="Comma 6 3 2 6 4" xfId="41334"/>
    <cellStyle name="Comma 6 3 2 6 4 2" xfId="41335"/>
    <cellStyle name="Comma 6 3 2 6 5" xfId="41336"/>
    <cellStyle name="Comma 6 3 2 6 6" xfId="41337"/>
    <cellStyle name="Comma 6 3 2 7" xfId="41338"/>
    <cellStyle name="Comma 6 3 2 7 2" xfId="41339"/>
    <cellStyle name="Comma 6 3 2 7 2 2" xfId="41340"/>
    <cellStyle name="Comma 6 3 2 7 2 3" xfId="41341"/>
    <cellStyle name="Comma 6 3 2 7 3" xfId="41342"/>
    <cellStyle name="Comma 6 3 2 7 3 2" xfId="41343"/>
    <cellStyle name="Comma 6 3 2 7 4" xfId="41344"/>
    <cellStyle name="Comma 6 3 2 7 5" xfId="41345"/>
    <cellStyle name="Comma 6 3 2 8" xfId="41346"/>
    <cellStyle name="Comma 6 3 2 8 2" xfId="41347"/>
    <cellStyle name="Comma 6 3 2 8 3" xfId="41348"/>
    <cellStyle name="Comma 6 3 2 9" xfId="41349"/>
    <cellStyle name="Comma 6 3 2 9 2" xfId="41350"/>
    <cellStyle name="Comma 6 3 2 9 3" xfId="41351"/>
    <cellStyle name="Comma 6 3 3" xfId="41352"/>
    <cellStyle name="Comma 6 3 3 10" xfId="41353"/>
    <cellStyle name="Comma 6 3 3 11" xfId="41354"/>
    <cellStyle name="Comma 6 3 3 2" xfId="41355"/>
    <cellStyle name="Comma 6 3 3 2 10" xfId="41356"/>
    <cellStyle name="Comma 6 3 3 2 2" xfId="41357"/>
    <cellStyle name="Comma 6 3 3 2 2 2" xfId="41358"/>
    <cellStyle name="Comma 6 3 3 2 2 2 2" xfId="41359"/>
    <cellStyle name="Comma 6 3 3 2 2 2 3" xfId="41360"/>
    <cellStyle name="Comma 6 3 3 2 2 3" xfId="41361"/>
    <cellStyle name="Comma 6 3 3 2 2 3 2" xfId="41362"/>
    <cellStyle name="Comma 6 3 3 2 2 3 3" xfId="41363"/>
    <cellStyle name="Comma 6 3 3 2 2 4" xfId="41364"/>
    <cellStyle name="Comma 6 3 3 2 2 4 2" xfId="41365"/>
    <cellStyle name="Comma 6 3 3 2 2 5" xfId="41366"/>
    <cellStyle name="Comma 6 3 3 2 2 6" xfId="41367"/>
    <cellStyle name="Comma 6 3 3 2 2 7" xfId="41368"/>
    <cellStyle name="Comma 6 3 3 2 3" xfId="41369"/>
    <cellStyle name="Comma 6 3 3 2 3 2" xfId="41370"/>
    <cellStyle name="Comma 6 3 3 2 3 2 2" xfId="41371"/>
    <cellStyle name="Comma 6 3 3 2 3 2 3" xfId="41372"/>
    <cellStyle name="Comma 6 3 3 2 3 3" xfId="41373"/>
    <cellStyle name="Comma 6 3 3 2 3 3 2" xfId="41374"/>
    <cellStyle name="Comma 6 3 3 2 3 3 3" xfId="41375"/>
    <cellStyle name="Comma 6 3 3 2 3 4" xfId="41376"/>
    <cellStyle name="Comma 6 3 3 2 3 4 2" xfId="41377"/>
    <cellStyle name="Comma 6 3 3 2 3 5" xfId="41378"/>
    <cellStyle name="Comma 6 3 3 2 3 6" xfId="41379"/>
    <cellStyle name="Comma 6 3 3 2 4" xfId="41380"/>
    <cellStyle name="Comma 6 3 3 2 4 2" xfId="41381"/>
    <cellStyle name="Comma 6 3 3 2 4 2 2" xfId="41382"/>
    <cellStyle name="Comma 6 3 3 2 4 2 3" xfId="41383"/>
    <cellStyle name="Comma 6 3 3 2 4 3" xfId="41384"/>
    <cellStyle name="Comma 6 3 3 2 4 3 2" xfId="41385"/>
    <cellStyle name="Comma 6 3 3 2 4 4" xfId="41386"/>
    <cellStyle name="Comma 6 3 3 2 4 5" xfId="41387"/>
    <cellStyle name="Comma 6 3 3 2 5" xfId="41388"/>
    <cellStyle name="Comma 6 3 3 2 5 2" xfId="41389"/>
    <cellStyle name="Comma 6 3 3 2 5 3" xfId="41390"/>
    <cellStyle name="Comma 6 3 3 2 6" xfId="41391"/>
    <cellStyle name="Comma 6 3 3 2 6 2" xfId="41392"/>
    <cellStyle name="Comma 6 3 3 2 6 3" xfId="41393"/>
    <cellStyle name="Comma 6 3 3 2 7" xfId="41394"/>
    <cellStyle name="Comma 6 3 3 2 7 2" xfId="41395"/>
    <cellStyle name="Comma 6 3 3 2 8" xfId="41396"/>
    <cellStyle name="Comma 6 3 3 2 9" xfId="41397"/>
    <cellStyle name="Comma 6 3 3 3" xfId="41398"/>
    <cellStyle name="Comma 6 3 3 3 2" xfId="41399"/>
    <cellStyle name="Comma 6 3 3 3 2 2" xfId="41400"/>
    <cellStyle name="Comma 6 3 3 3 2 3" xfId="41401"/>
    <cellStyle name="Comma 6 3 3 3 3" xfId="41402"/>
    <cellStyle name="Comma 6 3 3 3 3 2" xfId="41403"/>
    <cellStyle name="Comma 6 3 3 3 3 3" xfId="41404"/>
    <cellStyle name="Comma 6 3 3 3 4" xfId="41405"/>
    <cellStyle name="Comma 6 3 3 3 4 2" xfId="41406"/>
    <cellStyle name="Comma 6 3 3 3 5" xfId="41407"/>
    <cellStyle name="Comma 6 3 3 3 6" xfId="41408"/>
    <cellStyle name="Comma 6 3 3 3 7" xfId="41409"/>
    <cellStyle name="Comma 6 3 3 4" xfId="41410"/>
    <cellStyle name="Comma 6 3 3 4 2" xfId="41411"/>
    <cellStyle name="Comma 6 3 3 4 2 2" xfId="41412"/>
    <cellStyle name="Comma 6 3 3 4 2 3" xfId="41413"/>
    <cellStyle name="Comma 6 3 3 4 3" xfId="41414"/>
    <cellStyle name="Comma 6 3 3 4 3 2" xfId="41415"/>
    <cellStyle name="Comma 6 3 3 4 3 3" xfId="41416"/>
    <cellStyle name="Comma 6 3 3 4 4" xfId="41417"/>
    <cellStyle name="Comma 6 3 3 4 4 2" xfId="41418"/>
    <cellStyle name="Comma 6 3 3 4 5" xfId="41419"/>
    <cellStyle name="Comma 6 3 3 4 6" xfId="41420"/>
    <cellStyle name="Comma 6 3 3 5" xfId="41421"/>
    <cellStyle name="Comma 6 3 3 5 2" xfId="41422"/>
    <cellStyle name="Comma 6 3 3 5 2 2" xfId="41423"/>
    <cellStyle name="Comma 6 3 3 5 2 3" xfId="41424"/>
    <cellStyle name="Comma 6 3 3 5 3" xfId="41425"/>
    <cellStyle name="Comma 6 3 3 5 3 2" xfId="41426"/>
    <cellStyle name="Comma 6 3 3 5 4" xfId="41427"/>
    <cellStyle name="Comma 6 3 3 5 5" xfId="41428"/>
    <cellStyle name="Comma 6 3 3 6" xfId="41429"/>
    <cellStyle name="Comma 6 3 3 6 2" xfId="41430"/>
    <cellStyle name="Comma 6 3 3 6 3" xfId="41431"/>
    <cellStyle name="Comma 6 3 3 7" xfId="41432"/>
    <cellStyle name="Comma 6 3 3 7 2" xfId="41433"/>
    <cellStyle name="Comma 6 3 3 7 3" xfId="41434"/>
    <cellStyle name="Comma 6 3 3 8" xfId="41435"/>
    <cellStyle name="Comma 6 3 3 8 2" xfId="41436"/>
    <cellStyle name="Comma 6 3 3 9" xfId="41437"/>
    <cellStyle name="Comma 6 3 4" xfId="41438"/>
    <cellStyle name="Comma 6 3 4 10" xfId="41439"/>
    <cellStyle name="Comma 6 3 4 2" xfId="41440"/>
    <cellStyle name="Comma 6 3 4 2 2" xfId="41441"/>
    <cellStyle name="Comma 6 3 4 2 2 2" xfId="41442"/>
    <cellStyle name="Comma 6 3 4 2 2 3" xfId="41443"/>
    <cellStyle name="Comma 6 3 4 2 3" xfId="41444"/>
    <cellStyle name="Comma 6 3 4 2 3 2" xfId="41445"/>
    <cellStyle name="Comma 6 3 4 2 3 3" xfId="41446"/>
    <cellStyle name="Comma 6 3 4 2 4" xfId="41447"/>
    <cellStyle name="Comma 6 3 4 2 4 2" xfId="41448"/>
    <cellStyle name="Comma 6 3 4 2 5" xfId="41449"/>
    <cellStyle name="Comma 6 3 4 2 6" xfId="41450"/>
    <cellStyle name="Comma 6 3 4 2 7" xfId="41451"/>
    <cellStyle name="Comma 6 3 4 3" xfId="41452"/>
    <cellStyle name="Comma 6 3 4 3 2" xfId="41453"/>
    <cellStyle name="Comma 6 3 4 3 2 2" xfId="41454"/>
    <cellStyle name="Comma 6 3 4 3 2 3" xfId="41455"/>
    <cellStyle name="Comma 6 3 4 3 3" xfId="41456"/>
    <cellStyle name="Comma 6 3 4 3 3 2" xfId="41457"/>
    <cellStyle name="Comma 6 3 4 3 3 3" xfId="41458"/>
    <cellStyle name="Comma 6 3 4 3 4" xfId="41459"/>
    <cellStyle name="Comma 6 3 4 3 4 2" xfId="41460"/>
    <cellStyle name="Comma 6 3 4 3 5" xfId="41461"/>
    <cellStyle name="Comma 6 3 4 3 6" xfId="41462"/>
    <cellStyle name="Comma 6 3 4 4" xfId="41463"/>
    <cellStyle name="Comma 6 3 4 4 2" xfId="41464"/>
    <cellStyle name="Comma 6 3 4 4 2 2" xfId="41465"/>
    <cellStyle name="Comma 6 3 4 4 2 3" xfId="41466"/>
    <cellStyle name="Comma 6 3 4 4 3" xfId="41467"/>
    <cellStyle name="Comma 6 3 4 4 3 2" xfId="41468"/>
    <cellStyle name="Comma 6 3 4 4 4" xfId="41469"/>
    <cellStyle name="Comma 6 3 4 4 5" xfId="41470"/>
    <cellStyle name="Comma 6 3 4 5" xfId="41471"/>
    <cellStyle name="Comma 6 3 4 5 2" xfId="41472"/>
    <cellStyle name="Comma 6 3 4 5 3" xfId="41473"/>
    <cellStyle name="Comma 6 3 4 6" xfId="41474"/>
    <cellStyle name="Comma 6 3 4 6 2" xfId="41475"/>
    <cellStyle name="Comma 6 3 4 6 3" xfId="41476"/>
    <cellStyle name="Comma 6 3 4 7" xfId="41477"/>
    <cellStyle name="Comma 6 3 4 7 2" xfId="41478"/>
    <cellStyle name="Comma 6 3 4 8" xfId="41479"/>
    <cellStyle name="Comma 6 3 4 9" xfId="41480"/>
    <cellStyle name="Comma 6 3 5" xfId="41481"/>
    <cellStyle name="Comma 6 3 5 10" xfId="41482"/>
    <cellStyle name="Comma 6 3 5 2" xfId="41483"/>
    <cellStyle name="Comma 6 3 5 2 2" xfId="41484"/>
    <cellStyle name="Comma 6 3 5 2 2 2" xfId="41485"/>
    <cellStyle name="Comma 6 3 5 2 2 3" xfId="41486"/>
    <cellStyle name="Comma 6 3 5 2 3" xfId="41487"/>
    <cellStyle name="Comma 6 3 5 2 3 2" xfId="41488"/>
    <cellStyle name="Comma 6 3 5 2 3 3" xfId="41489"/>
    <cellStyle name="Comma 6 3 5 2 4" xfId="41490"/>
    <cellStyle name="Comma 6 3 5 2 4 2" xfId="41491"/>
    <cellStyle name="Comma 6 3 5 2 5" xfId="41492"/>
    <cellStyle name="Comma 6 3 5 2 6" xfId="41493"/>
    <cellStyle name="Comma 6 3 5 2 7" xfId="41494"/>
    <cellStyle name="Comma 6 3 5 3" xfId="41495"/>
    <cellStyle name="Comma 6 3 5 3 2" xfId="41496"/>
    <cellStyle name="Comma 6 3 5 3 2 2" xfId="41497"/>
    <cellStyle name="Comma 6 3 5 3 2 3" xfId="41498"/>
    <cellStyle name="Comma 6 3 5 3 3" xfId="41499"/>
    <cellStyle name="Comma 6 3 5 3 3 2" xfId="41500"/>
    <cellStyle name="Comma 6 3 5 3 3 3" xfId="41501"/>
    <cellStyle name="Comma 6 3 5 3 4" xfId="41502"/>
    <cellStyle name="Comma 6 3 5 3 4 2" xfId="41503"/>
    <cellStyle name="Comma 6 3 5 3 5" xfId="41504"/>
    <cellStyle name="Comma 6 3 5 3 6" xfId="41505"/>
    <cellStyle name="Comma 6 3 5 4" xfId="41506"/>
    <cellStyle name="Comma 6 3 5 4 2" xfId="41507"/>
    <cellStyle name="Comma 6 3 5 4 2 2" xfId="41508"/>
    <cellStyle name="Comma 6 3 5 4 2 3" xfId="41509"/>
    <cellStyle name="Comma 6 3 5 4 3" xfId="41510"/>
    <cellStyle name="Comma 6 3 5 4 3 2" xfId="41511"/>
    <cellStyle name="Comma 6 3 5 4 4" xfId="41512"/>
    <cellStyle name="Comma 6 3 5 4 5" xfId="41513"/>
    <cellStyle name="Comma 6 3 5 5" xfId="41514"/>
    <cellStyle name="Comma 6 3 5 5 2" xfId="41515"/>
    <cellStyle name="Comma 6 3 5 5 3" xfId="41516"/>
    <cellStyle name="Comma 6 3 5 6" xfId="41517"/>
    <cellStyle name="Comma 6 3 5 6 2" xfId="41518"/>
    <cellStyle name="Comma 6 3 5 6 3" xfId="41519"/>
    <cellStyle name="Comma 6 3 5 7" xfId="41520"/>
    <cellStyle name="Comma 6 3 5 7 2" xfId="41521"/>
    <cellStyle name="Comma 6 3 5 8" xfId="41522"/>
    <cellStyle name="Comma 6 3 5 9" xfId="41523"/>
    <cellStyle name="Comma 6 3 6" xfId="41524"/>
    <cellStyle name="Comma 6 3 6 2" xfId="41525"/>
    <cellStyle name="Comma 6 3 6 2 2" xfId="41526"/>
    <cellStyle name="Comma 6 3 6 2 3" xfId="41527"/>
    <cellStyle name="Comma 6 3 6 3" xfId="41528"/>
    <cellStyle name="Comma 6 3 6 3 2" xfId="41529"/>
    <cellStyle name="Comma 6 3 6 3 3" xfId="41530"/>
    <cellStyle name="Comma 6 3 6 4" xfId="41531"/>
    <cellStyle name="Comma 6 3 6 4 2" xfId="41532"/>
    <cellStyle name="Comma 6 3 6 5" xfId="41533"/>
    <cellStyle name="Comma 6 3 6 6" xfId="41534"/>
    <cellStyle name="Comma 6 3 6 7" xfId="41535"/>
    <cellStyle name="Comma 6 3 7" xfId="41536"/>
    <cellStyle name="Comma 6 3 7 2" xfId="41537"/>
    <cellStyle name="Comma 6 3 7 2 2" xfId="41538"/>
    <cellStyle name="Comma 6 3 7 2 3" xfId="41539"/>
    <cellStyle name="Comma 6 3 7 3" xfId="41540"/>
    <cellStyle name="Comma 6 3 7 3 2" xfId="41541"/>
    <cellStyle name="Comma 6 3 7 3 3" xfId="41542"/>
    <cellStyle name="Comma 6 3 7 4" xfId="41543"/>
    <cellStyle name="Comma 6 3 7 4 2" xfId="41544"/>
    <cellStyle name="Comma 6 3 7 5" xfId="41545"/>
    <cellStyle name="Comma 6 3 7 6" xfId="41546"/>
    <cellStyle name="Comma 6 3 8" xfId="41547"/>
    <cellStyle name="Comma 6 3 8 2" xfId="41548"/>
    <cellStyle name="Comma 6 3 8 2 2" xfId="41549"/>
    <cellStyle name="Comma 6 3 8 2 3" xfId="41550"/>
    <cellStyle name="Comma 6 3 8 3" xfId="41551"/>
    <cellStyle name="Comma 6 3 8 3 2" xfId="41552"/>
    <cellStyle name="Comma 6 3 8 4" xfId="41553"/>
    <cellStyle name="Comma 6 3 8 5" xfId="41554"/>
    <cellStyle name="Comma 6 3 9" xfId="41555"/>
    <cellStyle name="Comma 6 3 9 2" xfId="41556"/>
    <cellStyle name="Comma 6 3 9 3" xfId="41557"/>
    <cellStyle name="Comma 6 4" xfId="41558"/>
    <cellStyle name="Comma 6 4 10" xfId="41559"/>
    <cellStyle name="Comma 6 4 10 2" xfId="41560"/>
    <cellStyle name="Comma 6 4 11" xfId="41561"/>
    <cellStyle name="Comma 6 4 12" xfId="41562"/>
    <cellStyle name="Comma 6 4 13" xfId="41563"/>
    <cellStyle name="Comma 6 4 2" xfId="41564"/>
    <cellStyle name="Comma 6 4 2 10" xfId="41565"/>
    <cellStyle name="Comma 6 4 2 11" xfId="41566"/>
    <cellStyle name="Comma 6 4 2 2" xfId="41567"/>
    <cellStyle name="Comma 6 4 2 2 10" xfId="41568"/>
    <cellStyle name="Comma 6 4 2 2 2" xfId="41569"/>
    <cellStyle name="Comma 6 4 2 2 2 2" xfId="41570"/>
    <cellStyle name="Comma 6 4 2 2 2 2 2" xfId="41571"/>
    <cellStyle name="Comma 6 4 2 2 2 2 3" xfId="41572"/>
    <cellStyle name="Comma 6 4 2 2 2 3" xfId="41573"/>
    <cellStyle name="Comma 6 4 2 2 2 3 2" xfId="41574"/>
    <cellStyle name="Comma 6 4 2 2 2 3 3" xfId="41575"/>
    <cellStyle name="Comma 6 4 2 2 2 4" xfId="41576"/>
    <cellStyle name="Comma 6 4 2 2 2 4 2" xfId="41577"/>
    <cellStyle name="Comma 6 4 2 2 2 5" xfId="41578"/>
    <cellStyle name="Comma 6 4 2 2 2 6" xfId="41579"/>
    <cellStyle name="Comma 6 4 2 2 3" xfId="41580"/>
    <cellStyle name="Comma 6 4 2 2 3 2" xfId="41581"/>
    <cellStyle name="Comma 6 4 2 2 3 2 2" xfId="41582"/>
    <cellStyle name="Comma 6 4 2 2 3 2 3" xfId="41583"/>
    <cellStyle name="Comma 6 4 2 2 3 3" xfId="41584"/>
    <cellStyle name="Comma 6 4 2 2 3 3 2" xfId="41585"/>
    <cellStyle name="Comma 6 4 2 2 3 3 3" xfId="41586"/>
    <cellStyle name="Comma 6 4 2 2 3 4" xfId="41587"/>
    <cellStyle name="Comma 6 4 2 2 3 4 2" xfId="41588"/>
    <cellStyle name="Comma 6 4 2 2 3 5" xfId="41589"/>
    <cellStyle name="Comma 6 4 2 2 3 6" xfId="41590"/>
    <cellStyle name="Comma 6 4 2 2 4" xfId="41591"/>
    <cellStyle name="Comma 6 4 2 2 4 2" xfId="41592"/>
    <cellStyle name="Comma 6 4 2 2 4 2 2" xfId="41593"/>
    <cellStyle name="Comma 6 4 2 2 4 2 3" xfId="41594"/>
    <cellStyle name="Comma 6 4 2 2 4 3" xfId="41595"/>
    <cellStyle name="Comma 6 4 2 2 4 3 2" xfId="41596"/>
    <cellStyle name="Comma 6 4 2 2 4 4" xfId="41597"/>
    <cellStyle name="Comma 6 4 2 2 4 5" xfId="41598"/>
    <cellStyle name="Comma 6 4 2 2 5" xfId="41599"/>
    <cellStyle name="Comma 6 4 2 2 5 2" xfId="41600"/>
    <cellStyle name="Comma 6 4 2 2 5 3" xfId="41601"/>
    <cellStyle name="Comma 6 4 2 2 6" xfId="41602"/>
    <cellStyle name="Comma 6 4 2 2 6 2" xfId="41603"/>
    <cellStyle name="Comma 6 4 2 2 6 3" xfId="41604"/>
    <cellStyle name="Comma 6 4 2 2 7" xfId="41605"/>
    <cellStyle name="Comma 6 4 2 2 7 2" xfId="41606"/>
    <cellStyle name="Comma 6 4 2 2 8" xfId="41607"/>
    <cellStyle name="Comma 6 4 2 2 9" xfId="41608"/>
    <cellStyle name="Comma 6 4 2 3" xfId="41609"/>
    <cellStyle name="Comma 6 4 2 3 2" xfId="41610"/>
    <cellStyle name="Comma 6 4 2 3 2 2" xfId="41611"/>
    <cellStyle name="Comma 6 4 2 3 2 3" xfId="41612"/>
    <cellStyle name="Comma 6 4 2 3 3" xfId="41613"/>
    <cellStyle name="Comma 6 4 2 3 3 2" xfId="41614"/>
    <cellStyle name="Comma 6 4 2 3 3 3" xfId="41615"/>
    <cellStyle name="Comma 6 4 2 3 4" xfId="41616"/>
    <cellStyle name="Comma 6 4 2 3 4 2" xfId="41617"/>
    <cellStyle name="Comma 6 4 2 3 5" xfId="41618"/>
    <cellStyle name="Comma 6 4 2 3 6" xfId="41619"/>
    <cellStyle name="Comma 6 4 2 3 7" xfId="41620"/>
    <cellStyle name="Comma 6 4 2 4" xfId="41621"/>
    <cellStyle name="Comma 6 4 2 4 2" xfId="41622"/>
    <cellStyle name="Comma 6 4 2 4 2 2" xfId="41623"/>
    <cellStyle name="Comma 6 4 2 4 2 3" xfId="41624"/>
    <cellStyle name="Comma 6 4 2 4 3" xfId="41625"/>
    <cellStyle name="Comma 6 4 2 4 3 2" xfId="41626"/>
    <cellStyle name="Comma 6 4 2 4 3 3" xfId="41627"/>
    <cellStyle name="Comma 6 4 2 4 4" xfId="41628"/>
    <cellStyle name="Comma 6 4 2 4 4 2" xfId="41629"/>
    <cellStyle name="Comma 6 4 2 4 5" xfId="41630"/>
    <cellStyle name="Comma 6 4 2 4 6" xfId="41631"/>
    <cellStyle name="Comma 6 4 2 5" xfId="41632"/>
    <cellStyle name="Comma 6 4 2 5 2" xfId="41633"/>
    <cellStyle name="Comma 6 4 2 5 2 2" xfId="41634"/>
    <cellStyle name="Comma 6 4 2 5 2 3" xfId="41635"/>
    <cellStyle name="Comma 6 4 2 5 3" xfId="41636"/>
    <cellStyle name="Comma 6 4 2 5 3 2" xfId="41637"/>
    <cellStyle name="Comma 6 4 2 5 4" xfId="41638"/>
    <cellStyle name="Comma 6 4 2 5 5" xfId="41639"/>
    <cellStyle name="Comma 6 4 2 6" xfId="41640"/>
    <cellStyle name="Comma 6 4 2 6 2" xfId="41641"/>
    <cellStyle name="Comma 6 4 2 6 3" xfId="41642"/>
    <cellStyle name="Comma 6 4 2 7" xfId="41643"/>
    <cellStyle name="Comma 6 4 2 7 2" xfId="41644"/>
    <cellStyle name="Comma 6 4 2 7 3" xfId="41645"/>
    <cellStyle name="Comma 6 4 2 8" xfId="41646"/>
    <cellStyle name="Comma 6 4 2 8 2" xfId="41647"/>
    <cellStyle name="Comma 6 4 2 9" xfId="41648"/>
    <cellStyle name="Comma 6 4 3" xfId="41649"/>
    <cellStyle name="Comma 6 4 3 10" xfId="41650"/>
    <cellStyle name="Comma 6 4 3 2" xfId="41651"/>
    <cellStyle name="Comma 6 4 3 2 2" xfId="41652"/>
    <cellStyle name="Comma 6 4 3 2 2 2" xfId="41653"/>
    <cellStyle name="Comma 6 4 3 2 2 3" xfId="41654"/>
    <cellStyle name="Comma 6 4 3 2 3" xfId="41655"/>
    <cellStyle name="Comma 6 4 3 2 3 2" xfId="41656"/>
    <cellStyle name="Comma 6 4 3 2 3 3" xfId="41657"/>
    <cellStyle name="Comma 6 4 3 2 4" xfId="41658"/>
    <cellStyle name="Comma 6 4 3 2 4 2" xfId="41659"/>
    <cellStyle name="Comma 6 4 3 2 5" xfId="41660"/>
    <cellStyle name="Comma 6 4 3 2 6" xfId="41661"/>
    <cellStyle name="Comma 6 4 3 3" xfId="41662"/>
    <cellStyle name="Comma 6 4 3 3 2" xfId="41663"/>
    <cellStyle name="Comma 6 4 3 3 2 2" xfId="41664"/>
    <cellStyle name="Comma 6 4 3 3 2 3" xfId="41665"/>
    <cellStyle name="Comma 6 4 3 3 3" xfId="41666"/>
    <cellStyle name="Comma 6 4 3 3 3 2" xfId="41667"/>
    <cellStyle name="Comma 6 4 3 3 3 3" xfId="41668"/>
    <cellStyle name="Comma 6 4 3 3 4" xfId="41669"/>
    <cellStyle name="Comma 6 4 3 3 4 2" xfId="41670"/>
    <cellStyle name="Comma 6 4 3 3 5" xfId="41671"/>
    <cellStyle name="Comma 6 4 3 3 6" xfId="41672"/>
    <cellStyle name="Comma 6 4 3 4" xfId="41673"/>
    <cellStyle name="Comma 6 4 3 4 2" xfId="41674"/>
    <cellStyle name="Comma 6 4 3 4 2 2" xfId="41675"/>
    <cellStyle name="Comma 6 4 3 4 2 3" xfId="41676"/>
    <cellStyle name="Comma 6 4 3 4 3" xfId="41677"/>
    <cellStyle name="Comma 6 4 3 4 3 2" xfId="41678"/>
    <cellStyle name="Comma 6 4 3 4 4" xfId="41679"/>
    <cellStyle name="Comma 6 4 3 4 5" xfId="41680"/>
    <cellStyle name="Comma 6 4 3 5" xfId="41681"/>
    <cellStyle name="Comma 6 4 3 5 2" xfId="41682"/>
    <cellStyle name="Comma 6 4 3 5 3" xfId="41683"/>
    <cellStyle name="Comma 6 4 3 6" xfId="41684"/>
    <cellStyle name="Comma 6 4 3 6 2" xfId="41685"/>
    <cellStyle name="Comma 6 4 3 6 3" xfId="41686"/>
    <cellStyle name="Comma 6 4 3 7" xfId="41687"/>
    <cellStyle name="Comma 6 4 3 7 2" xfId="41688"/>
    <cellStyle name="Comma 6 4 3 8" xfId="41689"/>
    <cellStyle name="Comma 6 4 3 9" xfId="41690"/>
    <cellStyle name="Comma 6 4 4" xfId="41691"/>
    <cellStyle name="Comma 6 4 4 10" xfId="41692"/>
    <cellStyle name="Comma 6 4 4 2" xfId="41693"/>
    <cellStyle name="Comma 6 4 4 2 2" xfId="41694"/>
    <cellStyle name="Comma 6 4 4 2 2 2" xfId="41695"/>
    <cellStyle name="Comma 6 4 4 2 2 3" xfId="41696"/>
    <cellStyle name="Comma 6 4 4 2 3" xfId="41697"/>
    <cellStyle name="Comma 6 4 4 2 3 2" xfId="41698"/>
    <cellStyle name="Comma 6 4 4 2 3 3" xfId="41699"/>
    <cellStyle name="Comma 6 4 4 2 4" xfId="41700"/>
    <cellStyle name="Comma 6 4 4 2 4 2" xfId="41701"/>
    <cellStyle name="Comma 6 4 4 2 5" xfId="41702"/>
    <cellStyle name="Comma 6 4 4 2 6" xfId="41703"/>
    <cellStyle name="Comma 6 4 4 3" xfId="41704"/>
    <cellStyle name="Comma 6 4 4 3 2" xfId="41705"/>
    <cellStyle name="Comma 6 4 4 3 2 2" xfId="41706"/>
    <cellStyle name="Comma 6 4 4 3 2 3" xfId="41707"/>
    <cellStyle name="Comma 6 4 4 3 3" xfId="41708"/>
    <cellStyle name="Comma 6 4 4 3 3 2" xfId="41709"/>
    <cellStyle name="Comma 6 4 4 3 3 3" xfId="41710"/>
    <cellStyle name="Comma 6 4 4 3 4" xfId="41711"/>
    <cellStyle name="Comma 6 4 4 3 4 2" xfId="41712"/>
    <cellStyle name="Comma 6 4 4 3 5" xfId="41713"/>
    <cellStyle name="Comma 6 4 4 3 6" xfId="41714"/>
    <cellStyle name="Comma 6 4 4 4" xfId="41715"/>
    <cellStyle name="Comma 6 4 4 4 2" xfId="41716"/>
    <cellStyle name="Comma 6 4 4 4 2 2" xfId="41717"/>
    <cellStyle name="Comma 6 4 4 4 2 3" xfId="41718"/>
    <cellStyle name="Comma 6 4 4 4 3" xfId="41719"/>
    <cellStyle name="Comma 6 4 4 4 3 2" xfId="41720"/>
    <cellStyle name="Comma 6 4 4 4 4" xfId="41721"/>
    <cellStyle name="Comma 6 4 4 4 5" xfId="41722"/>
    <cellStyle name="Comma 6 4 4 5" xfId="41723"/>
    <cellStyle name="Comma 6 4 4 5 2" xfId="41724"/>
    <cellStyle name="Comma 6 4 4 5 3" xfId="41725"/>
    <cellStyle name="Comma 6 4 4 6" xfId="41726"/>
    <cellStyle name="Comma 6 4 4 6 2" xfId="41727"/>
    <cellStyle name="Comma 6 4 4 6 3" xfId="41728"/>
    <cellStyle name="Comma 6 4 4 7" xfId="41729"/>
    <cellStyle name="Comma 6 4 4 7 2" xfId="41730"/>
    <cellStyle name="Comma 6 4 4 8" xfId="41731"/>
    <cellStyle name="Comma 6 4 4 9" xfId="41732"/>
    <cellStyle name="Comma 6 4 5" xfId="41733"/>
    <cellStyle name="Comma 6 4 5 2" xfId="41734"/>
    <cellStyle name="Comma 6 4 5 2 2" xfId="41735"/>
    <cellStyle name="Comma 6 4 5 2 3" xfId="41736"/>
    <cellStyle name="Comma 6 4 5 3" xfId="41737"/>
    <cellStyle name="Comma 6 4 5 3 2" xfId="41738"/>
    <cellStyle name="Comma 6 4 5 3 3" xfId="41739"/>
    <cellStyle name="Comma 6 4 5 4" xfId="41740"/>
    <cellStyle name="Comma 6 4 5 4 2" xfId="41741"/>
    <cellStyle name="Comma 6 4 5 5" xfId="41742"/>
    <cellStyle name="Comma 6 4 5 6" xfId="41743"/>
    <cellStyle name="Comma 6 4 6" xfId="41744"/>
    <cellStyle name="Comma 6 4 6 2" xfId="41745"/>
    <cellStyle name="Comma 6 4 6 2 2" xfId="41746"/>
    <cellStyle name="Comma 6 4 6 2 3" xfId="41747"/>
    <cellStyle name="Comma 6 4 6 3" xfId="41748"/>
    <cellStyle name="Comma 6 4 6 3 2" xfId="41749"/>
    <cellStyle name="Comma 6 4 6 3 3" xfId="41750"/>
    <cellStyle name="Comma 6 4 6 4" xfId="41751"/>
    <cellStyle name="Comma 6 4 6 4 2" xfId="41752"/>
    <cellStyle name="Comma 6 4 6 5" xfId="41753"/>
    <cellStyle name="Comma 6 4 6 6" xfId="41754"/>
    <cellStyle name="Comma 6 4 7" xfId="41755"/>
    <cellStyle name="Comma 6 4 7 2" xfId="41756"/>
    <cellStyle name="Comma 6 4 7 2 2" xfId="41757"/>
    <cellStyle name="Comma 6 4 7 2 3" xfId="41758"/>
    <cellStyle name="Comma 6 4 7 3" xfId="41759"/>
    <cellStyle name="Comma 6 4 7 3 2" xfId="41760"/>
    <cellStyle name="Comma 6 4 7 4" xfId="41761"/>
    <cellStyle name="Comma 6 4 7 5" xfId="41762"/>
    <cellStyle name="Comma 6 4 8" xfId="41763"/>
    <cellStyle name="Comma 6 4 8 2" xfId="41764"/>
    <cellStyle name="Comma 6 4 8 3" xfId="41765"/>
    <cellStyle name="Comma 6 4 9" xfId="41766"/>
    <cellStyle name="Comma 6 4 9 2" xfId="41767"/>
    <cellStyle name="Comma 6 4 9 3" xfId="41768"/>
    <cellStyle name="Comma 6 5" xfId="41769"/>
    <cellStyle name="Comma 6 5 10" xfId="41770"/>
    <cellStyle name="Comma 6 5 11" xfId="41771"/>
    <cellStyle name="Comma 6 5 2" xfId="41772"/>
    <cellStyle name="Comma 6 5 2 10" xfId="41773"/>
    <cellStyle name="Comma 6 5 2 2" xfId="41774"/>
    <cellStyle name="Comma 6 5 2 2 2" xfId="41775"/>
    <cellStyle name="Comma 6 5 2 2 2 2" xfId="41776"/>
    <cellStyle name="Comma 6 5 2 2 2 3" xfId="41777"/>
    <cellStyle name="Comma 6 5 2 2 3" xfId="41778"/>
    <cellStyle name="Comma 6 5 2 2 3 2" xfId="41779"/>
    <cellStyle name="Comma 6 5 2 2 3 3" xfId="41780"/>
    <cellStyle name="Comma 6 5 2 2 4" xfId="41781"/>
    <cellStyle name="Comma 6 5 2 2 4 2" xfId="41782"/>
    <cellStyle name="Comma 6 5 2 2 5" xfId="41783"/>
    <cellStyle name="Comma 6 5 2 2 6" xfId="41784"/>
    <cellStyle name="Comma 6 5 2 2 7" xfId="41785"/>
    <cellStyle name="Comma 6 5 2 3" xfId="41786"/>
    <cellStyle name="Comma 6 5 2 3 2" xfId="41787"/>
    <cellStyle name="Comma 6 5 2 3 2 2" xfId="41788"/>
    <cellStyle name="Comma 6 5 2 3 2 3" xfId="41789"/>
    <cellStyle name="Comma 6 5 2 3 3" xfId="41790"/>
    <cellStyle name="Comma 6 5 2 3 3 2" xfId="41791"/>
    <cellStyle name="Comma 6 5 2 3 3 3" xfId="41792"/>
    <cellStyle name="Comma 6 5 2 3 4" xfId="41793"/>
    <cellStyle name="Comma 6 5 2 3 4 2" xfId="41794"/>
    <cellStyle name="Comma 6 5 2 3 5" xfId="41795"/>
    <cellStyle name="Comma 6 5 2 3 6" xfId="41796"/>
    <cellStyle name="Comma 6 5 2 4" xfId="41797"/>
    <cellStyle name="Comma 6 5 2 4 2" xfId="41798"/>
    <cellStyle name="Comma 6 5 2 4 2 2" xfId="41799"/>
    <cellStyle name="Comma 6 5 2 4 2 3" xfId="41800"/>
    <cellStyle name="Comma 6 5 2 4 3" xfId="41801"/>
    <cellStyle name="Comma 6 5 2 4 3 2" xfId="41802"/>
    <cellStyle name="Comma 6 5 2 4 4" xfId="41803"/>
    <cellStyle name="Comma 6 5 2 4 5" xfId="41804"/>
    <cellStyle name="Comma 6 5 2 5" xfId="41805"/>
    <cellStyle name="Comma 6 5 2 5 2" xfId="41806"/>
    <cellStyle name="Comma 6 5 2 5 3" xfId="41807"/>
    <cellStyle name="Comma 6 5 2 6" xfId="41808"/>
    <cellStyle name="Comma 6 5 2 6 2" xfId="41809"/>
    <cellStyle name="Comma 6 5 2 6 3" xfId="41810"/>
    <cellStyle name="Comma 6 5 2 7" xfId="41811"/>
    <cellStyle name="Comma 6 5 2 7 2" xfId="41812"/>
    <cellStyle name="Comma 6 5 2 8" xfId="41813"/>
    <cellStyle name="Comma 6 5 2 9" xfId="41814"/>
    <cellStyle name="Comma 6 5 3" xfId="41815"/>
    <cellStyle name="Comma 6 5 3 2" xfId="41816"/>
    <cellStyle name="Comma 6 5 3 2 2" xfId="41817"/>
    <cellStyle name="Comma 6 5 3 2 3" xfId="41818"/>
    <cellStyle name="Comma 6 5 3 3" xfId="41819"/>
    <cellStyle name="Comma 6 5 3 3 2" xfId="41820"/>
    <cellStyle name="Comma 6 5 3 3 3" xfId="41821"/>
    <cellStyle name="Comma 6 5 3 4" xfId="41822"/>
    <cellStyle name="Comma 6 5 3 4 2" xfId="41823"/>
    <cellStyle name="Comma 6 5 3 5" xfId="41824"/>
    <cellStyle name="Comma 6 5 3 6" xfId="41825"/>
    <cellStyle name="Comma 6 5 3 7" xfId="41826"/>
    <cellStyle name="Comma 6 5 4" xfId="41827"/>
    <cellStyle name="Comma 6 5 4 2" xfId="41828"/>
    <cellStyle name="Comma 6 5 4 2 2" xfId="41829"/>
    <cellStyle name="Comma 6 5 4 2 3" xfId="41830"/>
    <cellStyle name="Comma 6 5 4 3" xfId="41831"/>
    <cellStyle name="Comma 6 5 4 3 2" xfId="41832"/>
    <cellStyle name="Comma 6 5 4 3 3" xfId="41833"/>
    <cellStyle name="Comma 6 5 4 4" xfId="41834"/>
    <cellStyle name="Comma 6 5 4 4 2" xfId="41835"/>
    <cellStyle name="Comma 6 5 4 5" xfId="41836"/>
    <cellStyle name="Comma 6 5 4 6" xfId="41837"/>
    <cellStyle name="Comma 6 5 5" xfId="41838"/>
    <cellStyle name="Comma 6 5 5 2" xfId="41839"/>
    <cellStyle name="Comma 6 5 5 2 2" xfId="41840"/>
    <cellStyle name="Comma 6 5 5 2 3" xfId="41841"/>
    <cellStyle name="Comma 6 5 5 3" xfId="41842"/>
    <cellStyle name="Comma 6 5 5 3 2" xfId="41843"/>
    <cellStyle name="Comma 6 5 5 4" xfId="41844"/>
    <cellStyle name="Comma 6 5 5 5" xfId="41845"/>
    <cellStyle name="Comma 6 5 6" xfId="41846"/>
    <cellStyle name="Comma 6 5 6 2" xfId="41847"/>
    <cellStyle name="Comma 6 5 6 3" xfId="41848"/>
    <cellStyle name="Comma 6 5 7" xfId="41849"/>
    <cellStyle name="Comma 6 5 7 2" xfId="41850"/>
    <cellStyle name="Comma 6 5 7 3" xfId="41851"/>
    <cellStyle name="Comma 6 5 8" xfId="41852"/>
    <cellStyle name="Comma 6 5 8 2" xfId="41853"/>
    <cellStyle name="Comma 6 5 9" xfId="41854"/>
    <cellStyle name="Comma 6 6" xfId="41855"/>
    <cellStyle name="Comma 6 6 10" xfId="41856"/>
    <cellStyle name="Comma 6 6 2" xfId="41857"/>
    <cellStyle name="Comma 6 6 2 2" xfId="41858"/>
    <cellStyle name="Comma 6 6 2 2 2" xfId="41859"/>
    <cellStyle name="Comma 6 6 2 2 3" xfId="41860"/>
    <cellStyle name="Comma 6 6 2 3" xfId="41861"/>
    <cellStyle name="Comma 6 6 2 3 2" xfId="41862"/>
    <cellStyle name="Comma 6 6 2 3 3" xfId="41863"/>
    <cellStyle name="Comma 6 6 2 4" xfId="41864"/>
    <cellStyle name="Comma 6 6 2 4 2" xfId="41865"/>
    <cellStyle name="Comma 6 6 2 5" xfId="41866"/>
    <cellStyle name="Comma 6 6 2 6" xfId="41867"/>
    <cellStyle name="Comma 6 6 2 7" xfId="41868"/>
    <cellStyle name="Comma 6 6 3" xfId="41869"/>
    <cellStyle name="Comma 6 6 3 2" xfId="41870"/>
    <cellStyle name="Comma 6 6 3 2 2" xfId="41871"/>
    <cellStyle name="Comma 6 6 3 2 3" xfId="41872"/>
    <cellStyle name="Comma 6 6 3 3" xfId="41873"/>
    <cellStyle name="Comma 6 6 3 3 2" xfId="41874"/>
    <cellStyle name="Comma 6 6 3 3 3" xfId="41875"/>
    <cellStyle name="Comma 6 6 3 4" xfId="41876"/>
    <cellStyle name="Comma 6 6 3 4 2" xfId="41877"/>
    <cellStyle name="Comma 6 6 3 5" xfId="41878"/>
    <cellStyle name="Comma 6 6 3 6" xfId="41879"/>
    <cellStyle name="Comma 6 6 4" xfId="41880"/>
    <cellStyle name="Comma 6 6 4 2" xfId="41881"/>
    <cellStyle name="Comma 6 6 4 2 2" xfId="41882"/>
    <cellStyle name="Comma 6 6 4 2 3" xfId="41883"/>
    <cellStyle name="Comma 6 6 4 3" xfId="41884"/>
    <cellStyle name="Comma 6 6 4 3 2" xfId="41885"/>
    <cellStyle name="Comma 6 6 4 4" xfId="41886"/>
    <cellStyle name="Comma 6 6 4 5" xfId="41887"/>
    <cellStyle name="Comma 6 6 5" xfId="41888"/>
    <cellStyle name="Comma 6 6 5 2" xfId="41889"/>
    <cellStyle name="Comma 6 6 5 3" xfId="41890"/>
    <cellStyle name="Comma 6 6 6" xfId="41891"/>
    <cellStyle name="Comma 6 6 6 2" xfId="41892"/>
    <cellStyle name="Comma 6 6 6 3" xfId="41893"/>
    <cellStyle name="Comma 6 6 7" xfId="41894"/>
    <cellStyle name="Comma 6 6 7 2" xfId="41895"/>
    <cellStyle name="Comma 6 6 8" xfId="41896"/>
    <cellStyle name="Comma 6 6 9" xfId="41897"/>
    <cellStyle name="Comma 6 7" xfId="41898"/>
    <cellStyle name="Comma 6 7 10" xfId="41899"/>
    <cellStyle name="Comma 6 7 2" xfId="41900"/>
    <cellStyle name="Comma 6 7 2 2" xfId="41901"/>
    <cellStyle name="Comma 6 7 2 2 2" xfId="41902"/>
    <cellStyle name="Comma 6 7 2 2 3" xfId="41903"/>
    <cellStyle name="Comma 6 7 2 3" xfId="41904"/>
    <cellStyle name="Comma 6 7 2 3 2" xfId="41905"/>
    <cellStyle name="Comma 6 7 2 3 3" xfId="41906"/>
    <cellStyle name="Comma 6 7 2 4" xfId="41907"/>
    <cellStyle name="Comma 6 7 2 4 2" xfId="41908"/>
    <cellStyle name="Comma 6 7 2 5" xfId="41909"/>
    <cellStyle name="Comma 6 7 2 6" xfId="41910"/>
    <cellStyle name="Comma 6 7 2 7" xfId="41911"/>
    <cellStyle name="Comma 6 7 3" xfId="41912"/>
    <cellStyle name="Comma 6 7 3 2" xfId="41913"/>
    <cellStyle name="Comma 6 7 3 2 2" xfId="41914"/>
    <cellStyle name="Comma 6 7 3 2 3" xfId="41915"/>
    <cellStyle name="Comma 6 7 3 3" xfId="41916"/>
    <cellStyle name="Comma 6 7 3 3 2" xfId="41917"/>
    <cellStyle name="Comma 6 7 3 3 3" xfId="41918"/>
    <cellStyle name="Comma 6 7 3 4" xfId="41919"/>
    <cellStyle name="Comma 6 7 3 4 2" xfId="41920"/>
    <cellStyle name="Comma 6 7 3 5" xfId="41921"/>
    <cellStyle name="Comma 6 7 3 6" xfId="41922"/>
    <cellStyle name="Comma 6 7 4" xfId="41923"/>
    <cellStyle name="Comma 6 7 4 2" xfId="41924"/>
    <cellStyle name="Comma 6 7 4 2 2" xfId="41925"/>
    <cellStyle name="Comma 6 7 4 2 3" xfId="41926"/>
    <cellStyle name="Comma 6 7 4 3" xfId="41927"/>
    <cellStyle name="Comma 6 7 4 3 2" xfId="41928"/>
    <cellStyle name="Comma 6 7 4 4" xfId="41929"/>
    <cellStyle name="Comma 6 7 4 5" xfId="41930"/>
    <cellStyle name="Comma 6 7 5" xfId="41931"/>
    <cellStyle name="Comma 6 7 5 2" xfId="41932"/>
    <cellStyle name="Comma 6 7 5 3" xfId="41933"/>
    <cellStyle name="Comma 6 7 6" xfId="41934"/>
    <cellStyle name="Comma 6 7 6 2" xfId="41935"/>
    <cellStyle name="Comma 6 7 6 3" xfId="41936"/>
    <cellStyle name="Comma 6 7 7" xfId="41937"/>
    <cellStyle name="Comma 6 7 7 2" xfId="41938"/>
    <cellStyle name="Comma 6 7 8" xfId="41939"/>
    <cellStyle name="Comma 6 7 9" xfId="41940"/>
    <cellStyle name="Comma 6 8" xfId="41941"/>
    <cellStyle name="Comma 6 8 2" xfId="41942"/>
    <cellStyle name="Comma 6 8 2 2" xfId="41943"/>
    <cellStyle name="Comma 6 8 2 3" xfId="41944"/>
    <cellStyle name="Comma 6 8 3" xfId="41945"/>
    <cellStyle name="Comma 6 8 3 2" xfId="41946"/>
    <cellStyle name="Comma 6 8 3 3" xfId="41947"/>
    <cellStyle name="Comma 6 8 4" xfId="41948"/>
    <cellStyle name="Comma 6 8 4 2" xfId="41949"/>
    <cellStyle name="Comma 6 8 5" xfId="41950"/>
    <cellStyle name="Comma 6 8 6" xfId="41951"/>
    <cellStyle name="Comma 6 8 7" xfId="41952"/>
    <cellStyle name="Comma 6 9" xfId="41953"/>
    <cellStyle name="Comma 6 9 2" xfId="41954"/>
    <cellStyle name="Comma 6 9 2 2" xfId="41955"/>
    <cellStyle name="Comma 6 9 2 3" xfId="41956"/>
    <cellStyle name="Comma 6 9 3" xfId="41957"/>
    <cellStyle name="Comma 6 9 3 2" xfId="41958"/>
    <cellStyle name="Comma 6 9 3 3" xfId="41959"/>
    <cellStyle name="Comma 6 9 4" xfId="41960"/>
    <cellStyle name="Comma 6 9 4 2" xfId="41961"/>
    <cellStyle name="Comma 6 9 5" xfId="41962"/>
    <cellStyle name="Comma 6 9 6" xfId="41963"/>
    <cellStyle name="Comma 60" xfId="41964"/>
    <cellStyle name="Comma 61" xfId="41965"/>
    <cellStyle name="Comma 62" xfId="41966"/>
    <cellStyle name="Comma 62 2" xfId="41967"/>
    <cellStyle name="Comma 62 2 2" xfId="41968"/>
    <cellStyle name="Comma 62 3" xfId="41969"/>
    <cellStyle name="Comma 63" xfId="41970"/>
    <cellStyle name="Comma 63 2" xfId="41971"/>
    <cellStyle name="Comma 63 2 2" xfId="41972"/>
    <cellStyle name="Comma 63 3" xfId="41973"/>
    <cellStyle name="Comma 64" xfId="41974"/>
    <cellStyle name="Comma 64 2" xfId="41975"/>
    <cellStyle name="Comma 64 2 2" xfId="41976"/>
    <cellStyle name="Comma 64 3" xfId="41977"/>
    <cellStyle name="Comma 65" xfId="41978"/>
    <cellStyle name="Comma 65 2" xfId="41979"/>
    <cellStyle name="Comma 66" xfId="41980"/>
    <cellStyle name="Comma 66 2" xfId="41981"/>
    <cellStyle name="Comma 67" xfId="41982"/>
    <cellStyle name="Comma 68" xfId="41983"/>
    <cellStyle name="Comma 69" xfId="41984"/>
    <cellStyle name="Comma 7" xfId="41985"/>
    <cellStyle name="Comma 7 10" xfId="41986"/>
    <cellStyle name="Comma 7 10 2" xfId="41987"/>
    <cellStyle name="Comma 7 10 2 2" xfId="41988"/>
    <cellStyle name="Comma 7 10 2 3" xfId="41989"/>
    <cellStyle name="Comma 7 10 3" xfId="41990"/>
    <cellStyle name="Comma 7 10 3 2" xfId="41991"/>
    <cellStyle name="Comma 7 10 4" xfId="41992"/>
    <cellStyle name="Comma 7 10 5" xfId="41993"/>
    <cellStyle name="Comma 7 11" xfId="41994"/>
    <cellStyle name="Comma 7 11 2" xfId="41995"/>
    <cellStyle name="Comma 7 11 3" xfId="41996"/>
    <cellStyle name="Comma 7 12" xfId="41997"/>
    <cellStyle name="Comma 7 12 2" xfId="41998"/>
    <cellStyle name="Comma 7 12 3" xfId="41999"/>
    <cellStyle name="Comma 7 13" xfId="42000"/>
    <cellStyle name="Comma 7 13 2" xfId="42001"/>
    <cellStyle name="Comma 7 14" xfId="42002"/>
    <cellStyle name="Comma 7 15" xfId="42003"/>
    <cellStyle name="Comma 7 16" xfId="42004"/>
    <cellStyle name="Comma 7 2" xfId="42005"/>
    <cellStyle name="Comma 7 2 10" xfId="42006"/>
    <cellStyle name="Comma 7 2 10 2" xfId="42007"/>
    <cellStyle name="Comma 7 2 10 3" xfId="42008"/>
    <cellStyle name="Comma 7 2 11" xfId="42009"/>
    <cellStyle name="Comma 7 2 11 2" xfId="42010"/>
    <cellStyle name="Comma 7 2 11 3" xfId="42011"/>
    <cellStyle name="Comma 7 2 12" xfId="42012"/>
    <cellStyle name="Comma 7 2 12 2" xfId="42013"/>
    <cellStyle name="Comma 7 2 13" xfId="42014"/>
    <cellStyle name="Comma 7 2 14" xfId="42015"/>
    <cellStyle name="Comma 7 2 15" xfId="42016"/>
    <cellStyle name="Comma 7 2 2" xfId="42017"/>
    <cellStyle name="Comma 7 2 2 10" xfId="42018"/>
    <cellStyle name="Comma 7 2 2 10 2" xfId="42019"/>
    <cellStyle name="Comma 7 2 2 10 3" xfId="42020"/>
    <cellStyle name="Comma 7 2 2 11" xfId="42021"/>
    <cellStyle name="Comma 7 2 2 11 2" xfId="42022"/>
    <cellStyle name="Comma 7 2 2 12" xfId="42023"/>
    <cellStyle name="Comma 7 2 2 13" xfId="42024"/>
    <cellStyle name="Comma 7 2 2 14" xfId="42025"/>
    <cellStyle name="Comma 7 2 2 2" xfId="42026"/>
    <cellStyle name="Comma 7 2 2 2 10" xfId="42027"/>
    <cellStyle name="Comma 7 2 2 2 10 2" xfId="42028"/>
    <cellStyle name="Comma 7 2 2 2 11" xfId="42029"/>
    <cellStyle name="Comma 7 2 2 2 12" xfId="42030"/>
    <cellStyle name="Comma 7 2 2 2 13" xfId="42031"/>
    <cellStyle name="Comma 7 2 2 2 2" xfId="42032"/>
    <cellStyle name="Comma 7 2 2 2 2 10" xfId="42033"/>
    <cellStyle name="Comma 7 2 2 2 2 2" xfId="42034"/>
    <cellStyle name="Comma 7 2 2 2 2 2 2" xfId="42035"/>
    <cellStyle name="Comma 7 2 2 2 2 2 2 2" xfId="42036"/>
    <cellStyle name="Comma 7 2 2 2 2 2 2 2 2" xfId="42037"/>
    <cellStyle name="Comma 7 2 2 2 2 2 2 2 3" xfId="42038"/>
    <cellStyle name="Comma 7 2 2 2 2 2 2 3" xfId="42039"/>
    <cellStyle name="Comma 7 2 2 2 2 2 2 3 2" xfId="42040"/>
    <cellStyle name="Comma 7 2 2 2 2 2 2 3 3" xfId="42041"/>
    <cellStyle name="Comma 7 2 2 2 2 2 2 4" xfId="42042"/>
    <cellStyle name="Comma 7 2 2 2 2 2 2 4 2" xfId="42043"/>
    <cellStyle name="Comma 7 2 2 2 2 2 2 5" xfId="42044"/>
    <cellStyle name="Comma 7 2 2 2 2 2 2 6" xfId="42045"/>
    <cellStyle name="Comma 7 2 2 2 2 2 3" xfId="42046"/>
    <cellStyle name="Comma 7 2 2 2 2 2 3 2" xfId="42047"/>
    <cellStyle name="Comma 7 2 2 2 2 2 3 2 2" xfId="42048"/>
    <cellStyle name="Comma 7 2 2 2 2 2 3 2 3" xfId="42049"/>
    <cellStyle name="Comma 7 2 2 2 2 2 3 3" xfId="42050"/>
    <cellStyle name="Comma 7 2 2 2 2 2 3 3 2" xfId="42051"/>
    <cellStyle name="Comma 7 2 2 2 2 2 3 3 3" xfId="42052"/>
    <cellStyle name="Comma 7 2 2 2 2 2 3 4" xfId="42053"/>
    <cellStyle name="Comma 7 2 2 2 2 2 3 4 2" xfId="42054"/>
    <cellStyle name="Comma 7 2 2 2 2 2 3 5" xfId="42055"/>
    <cellStyle name="Comma 7 2 2 2 2 2 3 6" xfId="42056"/>
    <cellStyle name="Comma 7 2 2 2 2 2 4" xfId="42057"/>
    <cellStyle name="Comma 7 2 2 2 2 2 4 2" xfId="42058"/>
    <cellStyle name="Comma 7 2 2 2 2 2 4 2 2" xfId="42059"/>
    <cellStyle name="Comma 7 2 2 2 2 2 4 2 3" xfId="42060"/>
    <cellStyle name="Comma 7 2 2 2 2 2 4 3" xfId="42061"/>
    <cellStyle name="Comma 7 2 2 2 2 2 4 3 2" xfId="42062"/>
    <cellStyle name="Comma 7 2 2 2 2 2 4 4" xfId="42063"/>
    <cellStyle name="Comma 7 2 2 2 2 2 4 5" xfId="42064"/>
    <cellStyle name="Comma 7 2 2 2 2 2 5" xfId="42065"/>
    <cellStyle name="Comma 7 2 2 2 2 2 5 2" xfId="42066"/>
    <cellStyle name="Comma 7 2 2 2 2 2 5 3" xfId="42067"/>
    <cellStyle name="Comma 7 2 2 2 2 2 6" xfId="42068"/>
    <cellStyle name="Comma 7 2 2 2 2 2 6 2" xfId="42069"/>
    <cellStyle name="Comma 7 2 2 2 2 2 6 3" xfId="42070"/>
    <cellStyle name="Comma 7 2 2 2 2 2 7" xfId="42071"/>
    <cellStyle name="Comma 7 2 2 2 2 2 7 2" xfId="42072"/>
    <cellStyle name="Comma 7 2 2 2 2 2 8" xfId="42073"/>
    <cellStyle name="Comma 7 2 2 2 2 2 9" xfId="42074"/>
    <cellStyle name="Comma 7 2 2 2 2 3" xfId="42075"/>
    <cellStyle name="Comma 7 2 2 2 2 3 2" xfId="42076"/>
    <cellStyle name="Comma 7 2 2 2 2 3 2 2" xfId="42077"/>
    <cellStyle name="Comma 7 2 2 2 2 3 2 3" xfId="42078"/>
    <cellStyle name="Comma 7 2 2 2 2 3 3" xfId="42079"/>
    <cellStyle name="Comma 7 2 2 2 2 3 3 2" xfId="42080"/>
    <cellStyle name="Comma 7 2 2 2 2 3 3 3" xfId="42081"/>
    <cellStyle name="Comma 7 2 2 2 2 3 4" xfId="42082"/>
    <cellStyle name="Comma 7 2 2 2 2 3 4 2" xfId="42083"/>
    <cellStyle name="Comma 7 2 2 2 2 3 5" xfId="42084"/>
    <cellStyle name="Comma 7 2 2 2 2 3 6" xfId="42085"/>
    <cellStyle name="Comma 7 2 2 2 2 4" xfId="42086"/>
    <cellStyle name="Comma 7 2 2 2 2 4 2" xfId="42087"/>
    <cellStyle name="Comma 7 2 2 2 2 4 2 2" xfId="42088"/>
    <cellStyle name="Comma 7 2 2 2 2 4 2 3" xfId="42089"/>
    <cellStyle name="Comma 7 2 2 2 2 4 3" xfId="42090"/>
    <cellStyle name="Comma 7 2 2 2 2 4 3 2" xfId="42091"/>
    <cellStyle name="Comma 7 2 2 2 2 4 3 3" xfId="42092"/>
    <cellStyle name="Comma 7 2 2 2 2 4 4" xfId="42093"/>
    <cellStyle name="Comma 7 2 2 2 2 4 4 2" xfId="42094"/>
    <cellStyle name="Comma 7 2 2 2 2 4 5" xfId="42095"/>
    <cellStyle name="Comma 7 2 2 2 2 4 6" xfId="42096"/>
    <cellStyle name="Comma 7 2 2 2 2 5" xfId="42097"/>
    <cellStyle name="Comma 7 2 2 2 2 5 2" xfId="42098"/>
    <cellStyle name="Comma 7 2 2 2 2 5 2 2" xfId="42099"/>
    <cellStyle name="Comma 7 2 2 2 2 5 2 3" xfId="42100"/>
    <cellStyle name="Comma 7 2 2 2 2 5 3" xfId="42101"/>
    <cellStyle name="Comma 7 2 2 2 2 5 3 2" xfId="42102"/>
    <cellStyle name="Comma 7 2 2 2 2 5 4" xfId="42103"/>
    <cellStyle name="Comma 7 2 2 2 2 5 5" xfId="42104"/>
    <cellStyle name="Comma 7 2 2 2 2 6" xfId="42105"/>
    <cellStyle name="Comma 7 2 2 2 2 6 2" xfId="42106"/>
    <cellStyle name="Comma 7 2 2 2 2 6 3" xfId="42107"/>
    <cellStyle name="Comma 7 2 2 2 2 7" xfId="42108"/>
    <cellStyle name="Comma 7 2 2 2 2 7 2" xfId="42109"/>
    <cellStyle name="Comma 7 2 2 2 2 7 3" xfId="42110"/>
    <cellStyle name="Comma 7 2 2 2 2 8" xfId="42111"/>
    <cellStyle name="Comma 7 2 2 2 2 8 2" xfId="42112"/>
    <cellStyle name="Comma 7 2 2 2 2 9" xfId="42113"/>
    <cellStyle name="Comma 7 2 2 2 3" xfId="42114"/>
    <cellStyle name="Comma 7 2 2 2 3 2" xfId="42115"/>
    <cellStyle name="Comma 7 2 2 2 3 2 2" xfId="42116"/>
    <cellStyle name="Comma 7 2 2 2 3 2 2 2" xfId="42117"/>
    <cellStyle name="Comma 7 2 2 2 3 2 2 3" xfId="42118"/>
    <cellStyle name="Comma 7 2 2 2 3 2 3" xfId="42119"/>
    <cellStyle name="Comma 7 2 2 2 3 2 3 2" xfId="42120"/>
    <cellStyle name="Comma 7 2 2 2 3 2 3 3" xfId="42121"/>
    <cellStyle name="Comma 7 2 2 2 3 2 4" xfId="42122"/>
    <cellStyle name="Comma 7 2 2 2 3 2 4 2" xfId="42123"/>
    <cellStyle name="Comma 7 2 2 2 3 2 5" xfId="42124"/>
    <cellStyle name="Comma 7 2 2 2 3 2 6" xfId="42125"/>
    <cellStyle name="Comma 7 2 2 2 3 3" xfId="42126"/>
    <cellStyle name="Comma 7 2 2 2 3 3 2" xfId="42127"/>
    <cellStyle name="Comma 7 2 2 2 3 3 2 2" xfId="42128"/>
    <cellStyle name="Comma 7 2 2 2 3 3 2 3" xfId="42129"/>
    <cellStyle name="Comma 7 2 2 2 3 3 3" xfId="42130"/>
    <cellStyle name="Comma 7 2 2 2 3 3 3 2" xfId="42131"/>
    <cellStyle name="Comma 7 2 2 2 3 3 3 3" xfId="42132"/>
    <cellStyle name="Comma 7 2 2 2 3 3 4" xfId="42133"/>
    <cellStyle name="Comma 7 2 2 2 3 3 4 2" xfId="42134"/>
    <cellStyle name="Comma 7 2 2 2 3 3 5" xfId="42135"/>
    <cellStyle name="Comma 7 2 2 2 3 3 6" xfId="42136"/>
    <cellStyle name="Comma 7 2 2 2 3 4" xfId="42137"/>
    <cellStyle name="Comma 7 2 2 2 3 4 2" xfId="42138"/>
    <cellStyle name="Comma 7 2 2 2 3 4 2 2" xfId="42139"/>
    <cellStyle name="Comma 7 2 2 2 3 4 2 3" xfId="42140"/>
    <cellStyle name="Comma 7 2 2 2 3 4 3" xfId="42141"/>
    <cellStyle name="Comma 7 2 2 2 3 4 3 2" xfId="42142"/>
    <cellStyle name="Comma 7 2 2 2 3 4 4" xfId="42143"/>
    <cellStyle name="Comma 7 2 2 2 3 4 5" xfId="42144"/>
    <cellStyle name="Comma 7 2 2 2 3 5" xfId="42145"/>
    <cellStyle name="Comma 7 2 2 2 3 5 2" xfId="42146"/>
    <cellStyle name="Comma 7 2 2 2 3 5 3" xfId="42147"/>
    <cellStyle name="Comma 7 2 2 2 3 6" xfId="42148"/>
    <cellStyle name="Comma 7 2 2 2 3 6 2" xfId="42149"/>
    <cellStyle name="Comma 7 2 2 2 3 6 3" xfId="42150"/>
    <cellStyle name="Comma 7 2 2 2 3 7" xfId="42151"/>
    <cellStyle name="Comma 7 2 2 2 3 7 2" xfId="42152"/>
    <cellStyle name="Comma 7 2 2 2 3 8" xfId="42153"/>
    <cellStyle name="Comma 7 2 2 2 3 9" xfId="42154"/>
    <cellStyle name="Comma 7 2 2 2 4" xfId="42155"/>
    <cellStyle name="Comma 7 2 2 2 4 2" xfId="42156"/>
    <cellStyle name="Comma 7 2 2 2 4 2 2" xfId="42157"/>
    <cellStyle name="Comma 7 2 2 2 4 2 2 2" xfId="42158"/>
    <cellStyle name="Comma 7 2 2 2 4 2 2 3" xfId="42159"/>
    <cellStyle name="Comma 7 2 2 2 4 2 3" xfId="42160"/>
    <cellStyle name="Comma 7 2 2 2 4 2 3 2" xfId="42161"/>
    <cellStyle name="Comma 7 2 2 2 4 2 3 3" xfId="42162"/>
    <cellStyle name="Comma 7 2 2 2 4 2 4" xfId="42163"/>
    <cellStyle name="Comma 7 2 2 2 4 2 4 2" xfId="42164"/>
    <cellStyle name="Comma 7 2 2 2 4 2 5" xfId="42165"/>
    <cellStyle name="Comma 7 2 2 2 4 2 6" xfId="42166"/>
    <cellStyle name="Comma 7 2 2 2 4 3" xfId="42167"/>
    <cellStyle name="Comma 7 2 2 2 4 3 2" xfId="42168"/>
    <cellStyle name="Comma 7 2 2 2 4 3 2 2" xfId="42169"/>
    <cellStyle name="Comma 7 2 2 2 4 3 2 3" xfId="42170"/>
    <cellStyle name="Comma 7 2 2 2 4 3 3" xfId="42171"/>
    <cellStyle name="Comma 7 2 2 2 4 3 3 2" xfId="42172"/>
    <cellStyle name="Comma 7 2 2 2 4 3 3 3" xfId="42173"/>
    <cellStyle name="Comma 7 2 2 2 4 3 4" xfId="42174"/>
    <cellStyle name="Comma 7 2 2 2 4 3 4 2" xfId="42175"/>
    <cellStyle name="Comma 7 2 2 2 4 3 5" xfId="42176"/>
    <cellStyle name="Comma 7 2 2 2 4 3 6" xfId="42177"/>
    <cellStyle name="Comma 7 2 2 2 4 4" xfId="42178"/>
    <cellStyle name="Comma 7 2 2 2 4 4 2" xfId="42179"/>
    <cellStyle name="Comma 7 2 2 2 4 4 2 2" xfId="42180"/>
    <cellStyle name="Comma 7 2 2 2 4 4 2 3" xfId="42181"/>
    <cellStyle name="Comma 7 2 2 2 4 4 3" xfId="42182"/>
    <cellStyle name="Comma 7 2 2 2 4 4 3 2" xfId="42183"/>
    <cellStyle name="Comma 7 2 2 2 4 4 4" xfId="42184"/>
    <cellStyle name="Comma 7 2 2 2 4 4 5" xfId="42185"/>
    <cellStyle name="Comma 7 2 2 2 4 5" xfId="42186"/>
    <cellStyle name="Comma 7 2 2 2 4 5 2" xfId="42187"/>
    <cellStyle name="Comma 7 2 2 2 4 5 3" xfId="42188"/>
    <cellStyle name="Comma 7 2 2 2 4 6" xfId="42189"/>
    <cellStyle name="Comma 7 2 2 2 4 6 2" xfId="42190"/>
    <cellStyle name="Comma 7 2 2 2 4 6 3" xfId="42191"/>
    <cellStyle name="Comma 7 2 2 2 4 7" xfId="42192"/>
    <cellStyle name="Comma 7 2 2 2 4 7 2" xfId="42193"/>
    <cellStyle name="Comma 7 2 2 2 4 8" xfId="42194"/>
    <cellStyle name="Comma 7 2 2 2 4 9" xfId="42195"/>
    <cellStyle name="Comma 7 2 2 2 5" xfId="42196"/>
    <cellStyle name="Comma 7 2 2 2 5 2" xfId="42197"/>
    <cellStyle name="Comma 7 2 2 2 5 2 2" xfId="42198"/>
    <cellStyle name="Comma 7 2 2 2 5 2 3" xfId="42199"/>
    <cellStyle name="Comma 7 2 2 2 5 3" xfId="42200"/>
    <cellStyle name="Comma 7 2 2 2 5 3 2" xfId="42201"/>
    <cellStyle name="Comma 7 2 2 2 5 3 3" xfId="42202"/>
    <cellStyle name="Comma 7 2 2 2 5 4" xfId="42203"/>
    <cellStyle name="Comma 7 2 2 2 5 4 2" xfId="42204"/>
    <cellStyle name="Comma 7 2 2 2 5 5" xfId="42205"/>
    <cellStyle name="Comma 7 2 2 2 5 6" xfId="42206"/>
    <cellStyle name="Comma 7 2 2 2 6" xfId="42207"/>
    <cellStyle name="Comma 7 2 2 2 6 2" xfId="42208"/>
    <cellStyle name="Comma 7 2 2 2 6 2 2" xfId="42209"/>
    <cellStyle name="Comma 7 2 2 2 6 2 3" xfId="42210"/>
    <cellStyle name="Comma 7 2 2 2 6 3" xfId="42211"/>
    <cellStyle name="Comma 7 2 2 2 6 3 2" xfId="42212"/>
    <cellStyle name="Comma 7 2 2 2 6 3 3" xfId="42213"/>
    <cellStyle name="Comma 7 2 2 2 6 4" xfId="42214"/>
    <cellStyle name="Comma 7 2 2 2 6 4 2" xfId="42215"/>
    <cellStyle name="Comma 7 2 2 2 6 5" xfId="42216"/>
    <cellStyle name="Comma 7 2 2 2 6 6" xfId="42217"/>
    <cellStyle name="Comma 7 2 2 2 7" xfId="42218"/>
    <cellStyle name="Comma 7 2 2 2 7 2" xfId="42219"/>
    <cellStyle name="Comma 7 2 2 2 7 2 2" xfId="42220"/>
    <cellStyle name="Comma 7 2 2 2 7 2 3" xfId="42221"/>
    <cellStyle name="Comma 7 2 2 2 7 3" xfId="42222"/>
    <cellStyle name="Comma 7 2 2 2 7 3 2" xfId="42223"/>
    <cellStyle name="Comma 7 2 2 2 7 4" xfId="42224"/>
    <cellStyle name="Comma 7 2 2 2 7 5" xfId="42225"/>
    <cellStyle name="Comma 7 2 2 2 8" xfId="42226"/>
    <cellStyle name="Comma 7 2 2 2 8 2" xfId="42227"/>
    <cellStyle name="Comma 7 2 2 2 8 3" xfId="42228"/>
    <cellStyle name="Comma 7 2 2 2 9" xfId="42229"/>
    <cellStyle name="Comma 7 2 2 2 9 2" xfId="42230"/>
    <cellStyle name="Comma 7 2 2 2 9 3" xfId="42231"/>
    <cellStyle name="Comma 7 2 2 3" xfId="42232"/>
    <cellStyle name="Comma 7 2 2 3 10" xfId="42233"/>
    <cellStyle name="Comma 7 2 2 3 2" xfId="42234"/>
    <cellStyle name="Comma 7 2 2 3 2 2" xfId="42235"/>
    <cellStyle name="Comma 7 2 2 3 2 2 2" xfId="42236"/>
    <cellStyle name="Comma 7 2 2 3 2 2 2 2" xfId="42237"/>
    <cellStyle name="Comma 7 2 2 3 2 2 2 3" xfId="42238"/>
    <cellStyle name="Comma 7 2 2 3 2 2 3" xfId="42239"/>
    <cellStyle name="Comma 7 2 2 3 2 2 3 2" xfId="42240"/>
    <cellStyle name="Comma 7 2 2 3 2 2 3 3" xfId="42241"/>
    <cellStyle name="Comma 7 2 2 3 2 2 4" xfId="42242"/>
    <cellStyle name="Comma 7 2 2 3 2 2 4 2" xfId="42243"/>
    <cellStyle name="Comma 7 2 2 3 2 2 5" xfId="42244"/>
    <cellStyle name="Comma 7 2 2 3 2 2 6" xfId="42245"/>
    <cellStyle name="Comma 7 2 2 3 2 3" xfId="42246"/>
    <cellStyle name="Comma 7 2 2 3 2 3 2" xfId="42247"/>
    <cellStyle name="Comma 7 2 2 3 2 3 2 2" xfId="42248"/>
    <cellStyle name="Comma 7 2 2 3 2 3 2 3" xfId="42249"/>
    <cellStyle name="Comma 7 2 2 3 2 3 3" xfId="42250"/>
    <cellStyle name="Comma 7 2 2 3 2 3 3 2" xfId="42251"/>
    <cellStyle name="Comma 7 2 2 3 2 3 3 3" xfId="42252"/>
    <cellStyle name="Comma 7 2 2 3 2 3 4" xfId="42253"/>
    <cellStyle name="Comma 7 2 2 3 2 3 4 2" xfId="42254"/>
    <cellStyle name="Comma 7 2 2 3 2 3 5" xfId="42255"/>
    <cellStyle name="Comma 7 2 2 3 2 3 6" xfId="42256"/>
    <cellStyle name="Comma 7 2 2 3 2 4" xfId="42257"/>
    <cellStyle name="Comma 7 2 2 3 2 4 2" xfId="42258"/>
    <cellStyle name="Comma 7 2 2 3 2 4 2 2" xfId="42259"/>
    <cellStyle name="Comma 7 2 2 3 2 4 2 3" xfId="42260"/>
    <cellStyle name="Comma 7 2 2 3 2 4 3" xfId="42261"/>
    <cellStyle name="Comma 7 2 2 3 2 4 3 2" xfId="42262"/>
    <cellStyle name="Comma 7 2 2 3 2 4 4" xfId="42263"/>
    <cellStyle name="Comma 7 2 2 3 2 4 5" xfId="42264"/>
    <cellStyle name="Comma 7 2 2 3 2 5" xfId="42265"/>
    <cellStyle name="Comma 7 2 2 3 2 5 2" xfId="42266"/>
    <cellStyle name="Comma 7 2 2 3 2 5 3" xfId="42267"/>
    <cellStyle name="Comma 7 2 2 3 2 6" xfId="42268"/>
    <cellStyle name="Comma 7 2 2 3 2 6 2" xfId="42269"/>
    <cellStyle name="Comma 7 2 2 3 2 6 3" xfId="42270"/>
    <cellStyle name="Comma 7 2 2 3 2 7" xfId="42271"/>
    <cellStyle name="Comma 7 2 2 3 2 7 2" xfId="42272"/>
    <cellStyle name="Comma 7 2 2 3 2 8" xfId="42273"/>
    <cellStyle name="Comma 7 2 2 3 2 9" xfId="42274"/>
    <cellStyle name="Comma 7 2 2 3 3" xfId="42275"/>
    <cellStyle name="Comma 7 2 2 3 3 2" xfId="42276"/>
    <cellStyle name="Comma 7 2 2 3 3 2 2" xfId="42277"/>
    <cellStyle name="Comma 7 2 2 3 3 2 3" xfId="42278"/>
    <cellStyle name="Comma 7 2 2 3 3 3" xfId="42279"/>
    <cellStyle name="Comma 7 2 2 3 3 3 2" xfId="42280"/>
    <cellStyle name="Comma 7 2 2 3 3 3 3" xfId="42281"/>
    <cellStyle name="Comma 7 2 2 3 3 4" xfId="42282"/>
    <cellStyle name="Comma 7 2 2 3 3 4 2" xfId="42283"/>
    <cellStyle name="Comma 7 2 2 3 3 5" xfId="42284"/>
    <cellStyle name="Comma 7 2 2 3 3 6" xfId="42285"/>
    <cellStyle name="Comma 7 2 2 3 4" xfId="42286"/>
    <cellStyle name="Comma 7 2 2 3 4 2" xfId="42287"/>
    <cellStyle name="Comma 7 2 2 3 4 2 2" xfId="42288"/>
    <cellStyle name="Comma 7 2 2 3 4 2 3" xfId="42289"/>
    <cellStyle name="Comma 7 2 2 3 4 3" xfId="42290"/>
    <cellStyle name="Comma 7 2 2 3 4 3 2" xfId="42291"/>
    <cellStyle name="Comma 7 2 2 3 4 3 3" xfId="42292"/>
    <cellStyle name="Comma 7 2 2 3 4 4" xfId="42293"/>
    <cellStyle name="Comma 7 2 2 3 4 4 2" xfId="42294"/>
    <cellStyle name="Comma 7 2 2 3 4 5" xfId="42295"/>
    <cellStyle name="Comma 7 2 2 3 4 6" xfId="42296"/>
    <cellStyle name="Comma 7 2 2 3 5" xfId="42297"/>
    <cellStyle name="Comma 7 2 2 3 5 2" xfId="42298"/>
    <cellStyle name="Comma 7 2 2 3 5 2 2" xfId="42299"/>
    <cellStyle name="Comma 7 2 2 3 5 2 3" xfId="42300"/>
    <cellStyle name="Comma 7 2 2 3 5 3" xfId="42301"/>
    <cellStyle name="Comma 7 2 2 3 5 3 2" xfId="42302"/>
    <cellStyle name="Comma 7 2 2 3 5 4" xfId="42303"/>
    <cellStyle name="Comma 7 2 2 3 5 5" xfId="42304"/>
    <cellStyle name="Comma 7 2 2 3 6" xfId="42305"/>
    <cellStyle name="Comma 7 2 2 3 6 2" xfId="42306"/>
    <cellStyle name="Comma 7 2 2 3 6 3" xfId="42307"/>
    <cellStyle name="Comma 7 2 2 3 7" xfId="42308"/>
    <cellStyle name="Comma 7 2 2 3 7 2" xfId="42309"/>
    <cellStyle name="Comma 7 2 2 3 7 3" xfId="42310"/>
    <cellStyle name="Comma 7 2 2 3 8" xfId="42311"/>
    <cellStyle name="Comma 7 2 2 3 8 2" xfId="42312"/>
    <cellStyle name="Comma 7 2 2 3 9" xfId="42313"/>
    <cellStyle name="Comma 7 2 2 4" xfId="42314"/>
    <cellStyle name="Comma 7 2 2 4 2" xfId="42315"/>
    <cellStyle name="Comma 7 2 2 4 2 2" xfId="42316"/>
    <cellStyle name="Comma 7 2 2 4 2 2 2" xfId="42317"/>
    <cellStyle name="Comma 7 2 2 4 2 2 3" xfId="42318"/>
    <cellStyle name="Comma 7 2 2 4 2 3" xfId="42319"/>
    <cellStyle name="Comma 7 2 2 4 2 3 2" xfId="42320"/>
    <cellStyle name="Comma 7 2 2 4 2 3 3" xfId="42321"/>
    <cellStyle name="Comma 7 2 2 4 2 4" xfId="42322"/>
    <cellStyle name="Comma 7 2 2 4 2 4 2" xfId="42323"/>
    <cellStyle name="Comma 7 2 2 4 2 5" xfId="42324"/>
    <cellStyle name="Comma 7 2 2 4 2 6" xfId="42325"/>
    <cellStyle name="Comma 7 2 2 4 3" xfId="42326"/>
    <cellStyle name="Comma 7 2 2 4 3 2" xfId="42327"/>
    <cellStyle name="Comma 7 2 2 4 3 2 2" xfId="42328"/>
    <cellStyle name="Comma 7 2 2 4 3 2 3" xfId="42329"/>
    <cellStyle name="Comma 7 2 2 4 3 3" xfId="42330"/>
    <cellStyle name="Comma 7 2 2 4 3 3 2" xfId="42331"/>
    <cellStyle name="Comma 7 2 2 4 3 3 3" xfId="42332"/>
    <cellStyle name="Comma 7 2 2 4 3 4" xfId="42333"/>
    <cellStyle name="Comma 7 2 2 4 3 4 2" xfId="42334"/>
    <cellStyle name="Comma 7 2 2 4 3 5" xfId="42335"/>
    <cellStyle name="Comma 7 2 2 4 3 6" xfId="42336"/>
    <cellStyle name="Comma 7 2 2 4 4" xfId="42337"/>
    <cellStyle name="Comma 7 2 2 4 4 2" xfId="42338"/>
    <cellStyle name="Comma 7 2 2 4 4 2 2" xfId="42339"/>
    <cellStyle name="Comma 7 2 2 4 4 2 3" xfId="42340"/>
    <cellStyle name="Comma 7 2 2 4 4 3" xfId="42341"/>
    <cellStyle name="Comma 7 2 2 4 4 3 2" xfId="42342"/>
    <cellStyle name="Comma 7 2 2 4 4 4" xfId="42343"/>
    <cellStyle name="Comma 7 2 2 4 4 5" xfId="42344"/>
    <cellStyle name="Comma 7 2 2 4 5" xfId="42345"/>
    <cellStyle name="Comma 7 2 2 4 5 2" xfId="42346"/>
    <cellStyle name="Comma 7 2 2 4 5 3" xfId="42347"/>
    <cellStyle name="Comma 7 2 2 4 6" xfId="42348"/>
    <cellStyle name="Comma 7 2 2 4 6 2" xfId="42349"/>
    <cellStyle name="Comma 7 2 2 4 6 3" xfId="42350"/>
    <cellStyle name="Comma 7 2 2 4 7" xfId="42351"/>
    <cellStyle name="Comma 7 2 2 4 7 2" xfId="42352"/>
    <cellStyle name="Comma 7 2 2 4 8" xfId="42353"/>
    <cellStyle name="Comma 7 2 2 4 9" xfId="42354"/>
    <cellStyle name="Comma 7 2 2 5" xfId="42355"/>
    <cellStyle name="Comma 7 2 2 5 2" xfId="42356"/>
    <cellStyle name="Comma 7 2 2 5 2 2" xfId="42357"/>
    <cellStyle name="Comma 7 2 2 5 2 2 2" xfId="42358"/>
    <cellStyle name="Comma 7 2 2 5 2 2 3" xfId="42359"/>
    <cellStyle name="Comma 7 2 2 5 2 3" xfId="42360"/>
    <cellStyle name="Comma 7 2 2 5 2 3 2" xfId="42361"/>
    <cellStyle name="Comma 7 2 2 5 2 3 3" xfId="42362"/>
    <cellStyle name="Comma 7 2 2 5 2 4" xfId="42363"/>
    <cellStyle name="Comma 7 2 2 5 2 4 2" xfId="42364"/>
    <cellStyle name="Comma 7 2 2 5 2 5" xfId="42365"/>
    <cellStyle name="Comma 7 2 2 5 2 6" xfId="42366"/>
    <cellStyle name="Comma 7 2 2 5 3" xfId="42367"/>
    <cellStyle name="Comma 7 2 2 5 3 2" xfId="42368"/>
    <cellStyle name="Comma 7 2 2 5 3 2 2" xfId="42369"/>
    <cellStyle name="Comma 7 2 2 5 3 2 3" xfId="42370"/>
    <cellStyle name="Comma 7 2 2 5 3 3" xfId="42371"/>
    <cellStyle name="Comma 7 2 2 5 3 3 2" xfId="42372"/>
    <cellStyle name="Comma 7 2 2 5 3 3 3" xfId="42373"/>
    <cellStyle name="Comma 7 2 2 5 3 4" xfId="42374"/>
    <cellStyle name="Comma 7 2 2 5 3 4 2" xfId="42375"/>
    <cellStyle name="Comma 7 2 2 5 3 5" xfId="42376"/>
    <cellStyle name="Comma 7 2 2 5 3 6" xfId="42377"/>
    <cellStyle name="Comma 7 2 2 5 4" xfId="42378"/>
    <cellStyle name="Comma 7 2 2 5 4 2" xfId="42379"/>
    <cellStyle name="Comma 7 2 2 5 4 2 2" xfId="42380"/>
    <cellStyle name="Comma 7 2 2 5 4 2 3" xfId="42381"/>
    <cellStyle name="Comma 7 2 2 5 4 3" xfId="42382"/>
    <cellStyle name="Comma 7 2 2 5 4 3 2" xfId="42383"/>
    <cellStyle name="Comma 7 2 2 5 4 4" xfId="42384"/>
    <cellStyle name="Comma 7 2 2 5 4 5" xfId="42385"/>
    <cellStyle name="Comma 7 2 2 5 5" xfId="42386"/>
    <cellStyle name="Comma 7 2 2 5 5 2" xfId="42387"/>
    <cellStyle name="Comma 7 2 2 5 5 3" xfId="42388"/>
    <cellStyle name="Comma 7 2 2 5 6" xfId="42389"/>
    <cellStyle name="Comma 7 2 2 5 6 2" xfId="42390"/>
    <cellStyle name="Comma 7 2 2 5 6 3" xfId="42391"/>
    <cellStyle name="Comma 7 2 2 5 7" xfId="42392"/>
    <cellStyle name="Comma 7 2 2 5 7 2" xfId="42393"/>
    <cellStyle name="Comma 7 2 2 5 8" xfId="42394"/>
    <cellStyle name="Comma 7 2 2 5 9" xfId="42395"/>
    <cellStyle name="Comma 7 2 2 6" xfId="42396"/>
    <cellStyle name="Comma 7 2 2 6 2" xfId="42397"/>
    <cellStyle name="Comma 7 2 2 6 2 2" xfId="42398"/>
    <cellStyle name="Comma 7 2 2 6 2 3" xfId="42399"/>
    <cellStyle name="Comma 7 2 2 6 3" xfId="42400"/>
    <cellStyle name="Comma 7 2 2 6 3 2" xfId="42401"/>
    <cellStyle name="Comma 7 2 2 6 3 3" xfId="42402"/>
    <cellStyle name="Comma 7 2 2 6 4" xfId="42403"/>
    <cellStyle name="Comma 7 2 2 6 4 2" xfId="42404"/>
    <cellStyle name="Comma 7 2 2 6 5" xfId="42405"/>
    <cellStyle name="Comma 7 2 2 6 6" xfId="42406"/>
    <cellStyle name="Comma 7 2 2 7" xfId="42407"/>
    <cellStyle name="Comma 7 2 2 7 2" xfId="42408"/>
    <cellStyle name="Comma 7 2 2 7 2 2" xfId="42409"/>
    <cellStyle name="Comma 7 2 2 7 2 3" xfId="42410"/>
    <cellStyle name="Comma 7 2 2 7 3" xfId="42411"/>
    <cellStyle name="Comma 7 2 2 7 3 2" xfId="42412"/>
    <cellStyle name="Comma 7 2 2 7 3 3" xfId="42413"/>
    <cellStyle name="Comma 7 2 2 7 4" xfId="42414"/>
    <cellStyle name="Comma 7 2 2 7 4 2" xfId="42415"/>
    <cellStyle name="Comma 7 2 2 7 5" xfId="42416"/>
    <cellStyle name="Comma 7 2 2 7 6" xfId="42417"/>
    <cellStyle name="Comma 7 2 2 8" xfId="42418"/>
    <cellStyle name="Comma 7 2 2 8 2" xfId="42419"/>
    <cellStyle name="Comma 7 2 2 8 2 2" xfId="42420"/>
    <cellStyle name="Comma 7 2 2 8 2 3" xfId="42421"/>
    <cellStyle name="Comma 7 2 2 8 3" xfId="42422"/>
    <cellStyle name="Comma 7 2 2 8 3 2" xfId="42423"/>
    <cellStyle name="Comma 7 2 2 8 4" xfId="42424"/>
    <cellStyle name="Comma 7 2 2 8 5" xfId="42425"/>
    <cellStyle name="Comma 7 2 2 9" xfId="42426"/>
    <cellStyle name="Comma 7 2 2 9 2" xfId="42427"/>
    <cellStyle name="Comma 7 2 2 9 3" xfId="42428"/>
    <cellStyle name="Comma 7 2 3" xfId="42429"/>
    <cellStyle name="Comma 7 2 3 10" xfId="42430"/>
    <cellStyle name="Comma 7 2 3 10 2" xfId="42431"/>
    <cellStyle name="Comma 7 2 3 11" xfId="42432"/>
    <cellStyle name="Comma 7 2 3 12" xfId="42433"/>
    <cellStyle name="Comma 7 2 3 13" xfId="42434"/>
    <cellStyle name="Comma 7 2 3 2" xfId="42435"/>
    <cellStyle name="Comma 7 2 3 2 10" xfId="42436"/>
    <cellStyle name="Comma 7 2 3 2 2" xfId="42437"/>
    <cellStyle name="Comma 7 2 3 2 2 2" xfId="42438"/>
    <cellStyle name="Comma 7 2 3 2 2 2 2" xfId="42439"/>
    <cellStyle name="Comma 7 2 3 2 2 2 2 2" xfId="42440"/>
    <cellStyle name="Comma 7 2 3 2 2 2 2 3" xfId="42441"/>
    <cellStyle name="Comma 7 2 3 2 2 2 3" xfId="42442"/>
    <cellStyle name="Comma 7 2 3 2 2 2 3 2" xfId="42443"/>
    <cellStyle name="Comma 7 2 3 2 2 2 3 3" xfId="42444"/>
    <cellStyle name="Comma 7 2 3 2 2 2 4" xfId="42445"/>
    <cellStyle name="Comma 7 2 3 2 2 2 4 2" xfId="42446"/>
    <cellStyle name="Comma 7 2 3 2 2 2 5" xfId="42447"/>
    <cellStyle name="Comma 7 2 3 2 2 2 6" xfId="42448"/>
    <cellStyle name="Comma 7 2 3 2 2 3" xfId="42449"/>
    <cellStyle name="Comma 7 2 3 2 2 3 2" xfId="42450"/>
    <cellStyle name="Comma 7 2 3 2 2 3 2 2" xfId="42451"/>
    <cellStyle name="Comma 7 2 3 2 2 3 2 3" xfId="42452"/>
    <cellStyle name="Comma 7 2 3 2 2 3 3" xfId="42453"/>
    <cellStyle name="Comma 7 2 3 2 2 3 3 2" xfId="42454"/>
    <cellStyle name="Comma 7 2 3 2 2 3 3 3" xfId="42455"/>
    <cellStyle name="Comma 7 2 3 2 2 3 4" xfId="42456"/>
    <cellStyle name="Comma 7 2 3 2 2 3 4 2" xfId="42457"/>
    <cellStyle name="Comma 7 2 3 2 2 3 5" xfId="42458"/>
    <cellStyle name="Comma 7 2 3 2 2 3 6" xfId="42459"/>
    <cellStyle name="Comma 7 2 3 2 2 4" xfId="42460"/>
    <cellStyle name="Comma 7 2 3 2 2 4 2" xfId="42461"/>
    <cellStyle name="Comma 7 2 3 2 2 4 2 2" xfId="42462"/>
    <cellStyle name="Comma 7 2 3 2 2 4 2 3" xfId="42463"/>
    <cellStyle name="Comma 7 2 3 2 2 4 3" xfId="42464"/>
    <cellStyle name="Comma 7 2 3 2 2 4 3 2" xfId="42465"/>
    <cellStyle name="Comma 7 2 3 2 2 4 4" xfId="42466"/>
    <cellStyle name="Comma 7 2 3 2 2 4 5" xfId="42467"/>
    <cellStyle name="Comma 7 2 3 2 2 5" xfId="42468"/>
    <cellStyle name="Comma 7 2 3 2 2 5 2" xfId="42469"/>
    <cellStyle name="Comma 7 2 3 2 2 5 3" xfId="42470"/>
    <cellStyle name="Comma 7 2 3 2 2 6" xfId="42471"/>
    <cellStyle name="Comma 7 2 3 2 2 6 2" xfId="42472"/>
    <cellStyle name="Comma 7 2 3 2 2 6 3" xfId="42473"/>
    <cellStyle name="Comma 7 2 3 2 2 7" xfId="42474"/>
    <cellStyle name="Comma 7 2 3 2 2 7 2" xfId="42475"/>
    <cellStyle name="Comma 7 2 3 2 2 8" xfId="42476"/>
    <cellStyle name="Comma 7 2 3 2 2 9" xfId="42477"/>
    <cellStyle name="Comma 7 2 3 2 3" xfId="42478"/>
    <cellStyle name="Comma 7 2 3 2 3 2" xfId="42479"/>
    <cellStyle name="Comma 7 2 3 2 3 2 2" xfId="42480"/>
    <cellStyle name="Comma 7 2 3 2 3 2 3" xfId="42481"/>
    <cellStyle name="Comma 7 2 3 2 3 3" xfId="42482"/>
    <cellStyle name="Comma 7 2 3 2 3 3 2" xfId="42483"/>
    <cellStyle name="Comma 7 2 3 2 3 3 3" xfId="42484"/>
    <cellStyle name="Comma 7 2 3 2 3 4" xfId="42485"/>
    <cellStyle name="Comma 7 2 3 2 3 4 2" xfId="42486"/>
    <cellStyle name="Comma 7 2 3 2 3 5" xfId="42487"/>
    <cellStyle name="Comma 7 2 3 2 3 6" xfId="42488"/>
    <cellStyle name="Comma 7 2 3 2 4" xfId="42489"/>
    <cellStyle name="Comma 7 2 3 2 4 2" xfId="42490"/>
    <cellStyle name="Comma 7 2 3 2 4 2 2" xfId="42491"/>
    <cellStyle name="Comma 7 2 3 2 4 2 3" xfId="42492"/>
    <cellStyle name="Comma 7 2 3 2 4 3" xfId="42493"/>
    <cellStyle name="Comma 7 2 3 2 4 3 2" xfId="42494"/>
    <cellStyle name="Comma 7 2 3 2 4 3 3" xfId="42495"/>
    <cellStyle name="Comma 7 2 3 2 4 4" xfId="42496"/>
    <cellStyle name="Comma 7 2 3 2 4 4 2" xfId="42497"/>
    <cellStyle name="Comma 7 2 3 2 4 5" xfId="42498"/>
    <cellStyle name="Comma 7 2 3 2 4 6" xfId="42499"/>
    <cellStyle name="Comma 7 2 3 2 5" xfId="42500"/>
    <cellStyle name="Comma 7 2 3 2 5 2" xfId="42501"/>
    <cellStyle name="Comma 7 2 3 2 5 2 2" xfId="42502"/>
    <cellStyle name="Comma 7 2 3 2 5 2 3" xfId="42503"/>
    <cellStyle name="Comma 7 2 3 2 5 3" xfId="42504"/>
    <cellStyle name="Comma 7 2 3 2 5 3 2" xfId="42505"/>
    <cellStyle name="Comma 7 2 3 2 5 4" xfId="42506"/>
    <cellStyle name="Comma 7 2 3 2 5 5" xfId="42507"/>
    <cellStyle name="Comma 7 2 3 2 6" xfId="42508"/>
    <cellStyle name="Comma 7 2 3 2 6 2" xfId="42509"/>
    <cellStyle name="Comma 7 2 3 2 6 3" xfId="42510"/>
    <cellStyle name="Comma 7 2 3 2 7" xfId="42511"/>
    <cellStyle name="Comma 7 2 3 2 7 2" xfId="42512"/>
    <cellStyle name="Comma 7 2 3 2 7 3" xfId="42513"/>
    <cellStyle name="Comma 7 2 3 2 8" xfId="42514"/>
    <cellStyle name="Comma 7 2 3 2 8 2" xfId="42515"/>
    <cellStyle name="Comma 7 2 3 2 9" xfId="42516"/>
    <cellStyle name="Comma 7 2 3 3" xfId="42517"/>
    <cellStyle name="Comma 7 2 3 3 2" xfId="42518"/>
    <cellStyle name="Comma 7 2 3 3 2 2" xfId="42519"/>
    <cellStyle name="Comma 7 2 3 3 2 2 2" xfId="42520"/>
    <cellStyle name="Comma 7 2 3 3 2 2 3" xfId="42521"/>
    <cellStyle name="Comma 7 2 3 3 2 3" xfId="42522"/>
    <cellStyle name="Comma 7 2 3 3 2 3 2" xfId="42523"/>
    <cellStyle name="Comma 7 2 3 3 2 3 3" xfId="42524"/>
    <cellStyle name="Comma 7 2 3 3 2 4" xfId="42525"/>
    <cellStyle name="Comma 7 2 3 3 2 4 2" xfId="42526"/>
    <cellStyle name="Comma 7 2 3 3 2 5" xfId="42527"/>
    <cellStyle name="Comma 7 2 3 3 2 6" xfId="42528"/>
    <cellStyle name="Comma 7 2 3 3 3" xfId="42529"/>
    <cellStyle name="Comma 7 2 3 3 3 2" xfId="42530"/>
    <cellStyle name="Comma 7 2 3 3 3 2 2" xfId="42531"/>
    <cellStyle name="Comma 7 2 3 3 3 2 3" xfId="42532"/>
    <cellStyle name="Comma 7 2 3 3 3 3" xfId="42533"/>
    <cellStyle name="Comma 7 2 3 3 3 3 2" xfId="42534"/>
    <cellStyle name="Comma 7 2 3 3 3 3 3" xfId="42535"/>
    <cellStyle name="Comma 7 2 3 3 3 4" xfId="42536"/>
    <cellStyle name="Comma 7 2 3 3 3 4 2" xfId="42537"/>
    <cellStyle name="Comma 7 2 3 3 3 5" xfId="42538"/>
    <cellStyle name="Comma 7 2 3 3 3 6" xfId="42539"/>
    <cellStyle name="Comma 7 2 3 3 4" xfId="42540"/>
    <cellStyle name="Comma 7 2 3 3 4 2" xfId="42541"/>
    <cellStyle name="Comma 7 2 3 3 4 2 2" xfId="42542"/>
    <cellStyle name="Comma 7 2 3 3 4 2 3" xfId="42543"/>
    <cellStyle name="Comma 7 2 3 3 4 3" xfId="42544"/>
    <cellStyle name="Comma 7 2 3 3 4 3 2" xfId="42545"/>
    <cellStyle name="Comma 7 2 3 3 4 4" xfId="42546"/>
    <cellStyle name="Comma 7 2 3 3 4 5" xfId="42547"/>
    <cellStyle name="Comma 7 2 3 3 5" xfId="42548"/>
    <cellStyle name="Comma 7 2 3 3 5 2" xfId="42549"/>
    <cellStyle name="Comma 7 2 3 3 5 3" xfId="42550"/>
    <cellStyle name="Comma 7 2 3 3 6" xfId="42551"/>
    <cellStyle name="Comma 7 2 3 3 6 2" xfId="42552"/>
    <cellStyle name="Comma 7 2 3 3 6 3" xfId="42553"/>
    <cellStyle name="Comma 7 2 3 3 7" xfId="42554"/>
    <cellStyle name="Comma 7 2 3 3 7 2" xfId="42555"/>
    <cellStyle name="Comma 7 2 3 3 8" xfId="42556"/>
    <cellStyle name="Comma 7 2 3 3 9" xfId="42557"/>
    <cellStyle name="Comma 7 2 3 4" xfId="42558"/>
    <cellStyle name="Comma 7 2 3 4 2" xfId="42559"/>
    <cellStyle name="Comma 7 2 3 4 2 2" xfId="42560"/>
    <cellStyle name="Comma 7 2 3 4 2 2 2" xfId="42561"/>
    <cellStyle name="Comma 7 2 3 4 2 2 3" xfId="42562"/>
    <cellStyle name="Comma 7 2 3 4 2 3" xfId="42563"/>
    <cellStyle name="Comma 7 2 3 4 2 3 2" xfId="42564"/>
    <cellStyle name="Comma 7 2 3 4 2 3 3" xfId="42565"/>
    <cellStyle name="Comma 7 2 3 4 2 4" xfId="42566"/>
    <cellStyle name="Comma 7 2 3 4 2 4 2" xfId="42567"/>
    <cellStyle name="Comma 7 2 3 4 2 5" xfId="42568"/>
    <cellStyle name="Comma 7 2 3 4 2 6" xfId="42569"/>
    <cellStyle name="Comma 7 2 3 4 3" xfId="42570"/>
    <cellStyle name="Comma 7 2 3 4 3 2" xfId="42571"/>
    <cellStyle name="Comma 7 2 3 4 3 2 2" xfId="42572"/>
    <cellStyle name="Comma 7 2 3 4 3 2 3" xfId="42573"/>
    <cellStyle name="Comma 7 2 3 4 3 3" xfId="42574"/>
    <cellStyle name="Comma 7 2 3 4 3 3 2" xfId="42575"/>
    <cellStyle name="Comma 7 2 3 4 3 3 3" xfId="42576"/>
    <cellStyle name="Comma 7 2 3 4 3 4" xfId="42577"/>
    <cellStyle name="Comma 7 2 3 4 3 4 2" xfId="42578"/>
    <cellStyle name="Comma 7 2 3 4 3 5" xfId="42579"/>
    <cellStyle name="Comma 7 2 3 4 3 6" xfId="42580"/>
    <cellStyle name="Comma 7 2 3 4 4" xfId="42581"/>
    <cellStyle name="Comma 7 2 3 4 4 2" xfId="42582"/>
    <cellStyle name="Comma 7 2 3 4 4 2 2" xfId="42583"/>
    <cellStyle name="Comma 7 2 3 4 4 2 3" xfId="42584"/>
    <cellStyle name="Comma 7 2 3 4 4 3" xfId="42585"/>
    <cellStyle name="Comma 7 2 3 4 4 3 2" xfId="42586"/>
    <cellStyle name="Comma 7 2 3 4 4 4" xfId="42587"/>
    <cellStyle name="Comma 7 2 3 4 4 5" xfId="42588"/>
    <cellStyle name="Comma 7 2 3 4 5" xfId="42589"/>
    <cellStyle name="Comma 7 2 3 4 5 2" xfId="42590"/>
    <cellStyle name="Comma 7 2 3 4 5 3" xfId="42591"/>
    <cellStyle name="Comma 7 2 3 4 6" xfId="42592"/>
    <cellStyle name="Comma 7 2 3 4 6 2" xfId="42593"/>
    <cellStyle name="Comma 7 2 3 4 6 3" xfId="42594"/>
    <cellStyle name="Comma 7 2 3 4 7" xfId="42595"/>
    <cellStyle name="Comma 7 2 3 4 7 2" xfId="42596"/>
    <cellStyle name="Comma 7 2 3 4 8" xfId="42597"/>
    <cellStyle name="Comma 7 2 3 4 9" xfId="42598"/>
    <cellStyle name="Comma 7 2 3 5" xfId="42599"/>
    <cellStyle name="Comma 7 2 3 5 2" xfId="42600"/>
    <cellStyle name="Comma 7 2 3 5 2 2" xfId="42601"/>
    <cellStyle name="Comma 7 2 3 5 2 3" xfId="42602"/>
    <cellStyle name="Comma 7 2 3 5 3" xfId="42603"/>
    <cellStyle name="Comma 7 2 3 5 3 2" xfId="42604"/>
    <cellStyle name="Comma 7 2 3 5 3 3" xfId="42605"/>
    <cellStyle name="Comma 7 2 3 5 4" xfId="42606"/>
    <cellStyle name="Comma 7 2 3 5 4 2" xfId="42607"/>
    <cellStyle name="Comma 7 2 3 5 5" xfId="42608"/>
    <cellStyle name="Comma 7 2 3 5 6" xfId="42609"/>
    <cellStyle name="Comma 7 2 3 6" xfId="42610"/>
    <cellStyle name="Comma 7 2 3 6 2" xfId="42611"/>
    <cellStyle name="Comma 7 2 3 6 2 2" xfId="42612"/>
    <cellStyle name="Comma 7 2 3 6 2 3" xfId="42613"/>
    <cellStyle name="Comma 7 2 3 6 3" xfId="42614"/>
    <cellStyle name="Comma 7 2 3 6 3 2" xfId="42615"/>
    <cellStyle name="Comma 7 2 3 6 3 3" xfId="42616"/>
    <cellStyle name="Comma 7 2 3 6 4" xfId="42617"/>
    <cellStyle name="Comma 7 2 3 6 4 2" xfId="42618"/>
    <cellStyle name="Comma 7 2 3 6 5" xfId="42619"/>
    <cellStyle name="Comma 7 2 3 6 6" xfId="42620"/>
    <cellStyle name="Comma 7 2 3 7" xfId="42621"/>
    <cellStyle name="Comma 7 2 3 7 2" xfId="42622"/>
    <cellStyle name="Comma 7 2 3 7 2 2" xfId="42623"/>
    <cellStyle name="Comma 7 2 3 7 2 3" xfId="42624"/>
    <cellStyle name="Comma 7 2 3 7 3" xfId="42625"/>
    <cellStyle name="Comma 7 2 3 7 3 2" xfId="42626"/>
    <cellStyle name="Comma 7 2 3 7 4" xfId="42627"/>
    <cellStyle name="Comma 7 2 3 7 5" xfId="42628"/>
    <cellStyle name="Comma 7 2 3 8" xfId="42629"/>
    <cellStyle name="Comma 7 2 3 8 2" xfId="42630"/>
    <cellStyle name="Comma 7 2 3 8 3" xfId="42631"/>
    <cellStyle name="Comma 7 2 3 9" xfId="42632"/>
    <cellStyle name="Comma 7 2 3 9 2" xfId="42633"/>
    <cellStyle name="Comma 7 2 3 9 3" xfId="42634"/>
    <cellStyle name="Comma 7 2 4" xfId="42635"/>
    <cellStyle name="Comma 7 2 4 10" xfId="42636"/>
    <cellStyle name="Comma 7 2 4 2" xfId="42637"/>
    <cellStyle name="Comma 7 2 4 2 2" xfId="42638"/>
    <cellStyle name="Comma 7 2 4 2 2 2" xfId="42639"/>
    <cellStyle name="Comma 7 2 4 2 2 2 2" xfId="42640"/>
    <cellStyle name="Comma 7 2 4 2 2 2 3" xfId="42641"/>
    <cellStyle name="Comma 7 2 4 2 2 3" xfId="42642"/>
    <cellStyle name="Comma 7 2 4 2 2 3 2" xfId="42643"/>
    <cellStyle name="Comma 7 2 4 2 2 3 3" xfId="42644"/>
    <cellStyle name="Comma 7 2 4 2 2 4" xfId="42645"/>
    <cellStyle name="Comma 7 2 4 2 2 4 2" xfId="42646"/>
    <cellStyle name="Comma 7 2 4 2 2 5" xfId="42647"/>
    <cellStyle name="Comma 7 2 4 2 2 6" xfId="42648"/>
    <cellStyle name="Comma 7 2 4 2 3" xfId="42649"/>
    <cellStyle name="Comma 7 2 4 2 3 2" xfId="42650"/>
    <cellStyle name="Comma 7 2 4 2 3 2 2" xfId="42651"/>
    <cellStyle name="Comma 7 2 4 2 3 2 3" xfId="42652"/>
    <cellStyle name="Comma 7 2 4 2 3 3" xfId="42653"/>
    <cellStyle name="Comma 7 2 4 2 3 3 2" xfId="42654"/>
    <cellStyle name="Comma 7 2 4 2 3 3 3" xfId="42655"/>
    <cellStyle name="Comma 7 2 4 2 3 4" xfId="42656"/>
    <cellStyle name="Comma 7 2 4 2 3 4 2" xfId="42657"/>
    <cellStyle name="Comma 7 2 4 2 3 5" xfId="42658"/>
    <cellStyle name="Comma 7 2 4 2 3 6" xfId="42659"/>
    <cellStyle name="Comma 7 2 4 2 4" xfId="42660"/>
    <cellStyle name="Comma 7 2 4 2 4 2" xfId="42661"/>
    <cellStyle name="Comma 7 2 4 2 4 2 2" xfId="42662"/>
    <cellStyle name="Comma 7 2 4 2 4 2 3" xfId="42663"/>
    <cellStyle name="Comma 7 2 4 2 4 3" xfId="42664"/>
    <cellStyle name="Comma 7 2 4 2 4 3 2" xfId="42665"/>
    <cellStyle name="Comma 7 2 4 2 4 4" xfId="42666"/>
    <cellStyle name="Comma 7 2 4 2 4 5" xfId="42667"/>
    <cellStyle name="Comma 7 2 4 2 5" xfId="42668"/>
    <cellStyle name="Comma 7 2 4 2 5 2" xfId="42669"/>
    <cellStyle name="Comma 7 2 4 2 5 3" xfId="42670"/>
    <cellStyle name="Comma 7 2 4 2 6" xfId="42671"/>
    <cellStyle name="Comma 7 2 4 2 6 2" xfId="42672"/>
    <cellStyle name="Comma 7 2 4 2 6 3" xfId="42673"/>
    <cellStyle name="Comma 7 2 4 2 7" xfId="42674"/>
    <cellStyle name="Comma 7 2 4 2 7 2" xfId="42675"/>
    <cellStyle name="Comma 7 2 4 2 8" xfId="42676"/>
    <cellStyle name="Comma 7 2 4 2 9" xfId="42677"/>
    <cellStyle name="Comma 7 2 4 3" xfId="42678"/>
    <cellStyle name="Comma 7 2 4 3 2" xfId="42679"/>
    <cellStyle name="Comma 7 2 4 3 2 2" xfId="42680"/>
    <cellStyle name="Comma 7 2 4 3 2 3" xfId="42681"/>
    <cellStyle name="Comma 7 2 4 3 3" xfId="42682"/>
    <cellStyle name="Comma 7 2 4 3 3 2" xfId="42683"/>
    <cellStyle name="Comma 7 2 4 3 3 3" xfId="42684"/>
    <cellStyle name="Comma 7 2 4 3 4" xfId="42685"/>
    <cellStyle name="Comma 7 2 4 3 4 2" xfId="42686"/>
    <cellStyle name="Comma 7 2 4 3 5" xfId="42687"/>
    <cellStyle name="Comma 7 2 4 3 6" xfId="42688"/>
    <cellStyle name="Comma 7 2 4 4" xfId="42689"/>
    <cellStyle name="Comma 7 2 4 4 2" xfId="42690"/>
    <cellStyle name="Comma 7 2 4 4 2 2" xfId="42691"/>
    <cellStyle name="Comma 7 2 4 4 2 3" xfId="42692"/>
    <cellStyle name="Comma 7 2 4 4 3" xfId="42693"/>
    <cellStyle name="Comma 7 2 4 4 3 2" xfId="42694"/>
    <cellStyle name="Comma 7 2 4 4 3 3" xfId="42695"/>
    <cellStyle name="Comma 7 2 4 4 4" xfId="42696"/>
    <cellStyle name="Comma 7 2 4 4 4 2" xfId="42697"/>
    <cellStyle name="Comma 7 2 4 4 5" xfId="42698"/>
    <cellStyle name="Comma 7 2 4 4 6" xfId="42699"/>
    <cellStyle name="Comma 7 2 4 5" xfId="42700"/>
    <cellStyle name="Comma 7 2 4 5 2" xfId="42701"/>
    <cellStyle name="Comma 7 2 4 5 2 2" xfId="42702"/>
    <cellStyle name="Comma 7 2 4 5 2 3" xfId="42703"/>
    <cellStyle name="Comma 7 2 4 5 3" xfId="42704"/>
    <cellStyle name="Comma 7 2 4 5 3 2" xfId="42705"/>
    <cellStyle name="Comma 7 2 4 5 4" xfId="42706"/>
    <cellStyle name="Comma 7 2 4 5 5" xfId="42707"/>
    <cellStyle name="Comma 7 2 4 6" xfId="42708"/>
    <cellStyle name="Comma 7 2 4 6 2" xfId="42709"/>
    <cellStyle name="Comma 7 2 4 6 3" xfId="42710"/>
    <cellStyle name="Comma 7 2 4 7" xfId="42711"/>
    <cellStyle name="Comma 7 2 4 7 2" xfId="42712"/>
    <cellStyle name="Comma 7 2 4 7 3" xfId="42713"/>
    <cellStyle name="Comma 7 2 4 8" xfId="42714"/>
    <cellStyle name="Comma 7 2 4 8 2" xfId="42715"/>
    <cellStyle name="Comma 7 2 4 9" xfId="42716"/>
    <cellStyle name="Comma 7 2 5" xfId="42717"/>
    <cellStyle name="Comma 7 2 5 2" xfId="42718"/>
    <cellStyle name="Comma 7 2 5 2 2" xfId="42719"/>
    <cellStyle name="Comma 7 2 5 2 2 2" xfId="42720"/>
    <cellStyle name="Comma 7 2 5 2 2 3" xfId="42721"/>
    <cellStyle name="Comma 7 2 5 2 3" xfId="42722"/>
    <cellStyle name="Comma 7 2 5 2 3 2" xfId="42723"/>
    <cellStyle name="Comma 7 2 5 2 3 3" xfId="42724"/>
    <cellStyle name="Comma 7 2 5 2 4" xfId="42725"/>
    <cellStyle name="Comma 7 2 5 2 4 2" xfId="42726"/>
    <cellStyle name="Comma 7 2 5 2 5" xfId="42727"/>
    <cellStyle name="Comma 7 2 5 2 6" xfId="42728"/>
    <cellStyle name="Comma 7 2 5 3" xfId="42729"/>
    <cellStyle name="Comma 7 2 5 3 2" xfId="42730"/>
    <cellStyle name="Comma 7 2 5 3 2 2" xfId="42731"/>
    <cellStyle name="Comma 7 2 5 3 2 3" xfId="42732"/>
    <cellStyle name="Comma 7 2 5 3 3" xfId="42733"/>
    <cellStyle name="Comma 7 2 5 3 3 2" xfId="42734"/>
    <cellStyle name="Comma 7 2 5 3 3 3" xfId="42735"/>
    <cellStyle name="Comma 7 2 5 3 4" xfId="42736"/>
    <cellStyle name="Comma 7 2 5 3 4 2" xfId="42737"/>
    <cellStyle name="Comma 7 2 5 3 5" xfId="42738"/>
    <cellStyle name="Comma 7 2 5 3 6" xfId="42739"/>
    <cellStyle name="Comma 7 2 5 4" xfId="42740"/>
    <cellStyle name="Comma 7 2 5 4 2" xfId="42741"/>
    <cellStyle name="Comma 7 2 5 4 2 2" xfId="42742"/>
    <cellStyle name="Comma 7 2 5 4 2 3" xfId="42743"/>
    <cellStyle name="Comma 7 2 5 4 3" xfId="42744"/>
    <cellStyle name="Comma 7 2 5 4 3 2" xfId="42745"/>
    <cellStyle name="Comma 7 2 5 4 4" xfId="42746"/>
    <cellStyle name="Comma 7 2 5 4 5" xfId="42747"/>
    <cellStyle name="Comma 7 2 5 5" xfId="42748"/>
    <cellStyle name="Comma 7 2 5 5 2" xfId="42749"/>
    <cellStyle name="Comma 7 2 5 5 3" xfId="42750"/>
    <cellStyle name="Comma 7 2 5 6" xfId="42751"/>
    <cellStyle name="Comma 7 2 5 6 2" xfId="42752"/>
    <cellStyle name="Comma 7 2 5 6 3" xfId="42753"/>
    <cellStyle name="Comma 7 2 5 7" xfId="42754"/>
    <cellStyle name="Comma 7 2 5 7 2" xfId="42755"/>
    <cellStyle name="Comma 7 2 5 8" xfId="42756"/>
    <cellStyle name="Comma 7 2 5 9" xfId="42757"/>
    <cellStyle name="Comma 7 2 6" xfId="42758"/>
    <cellStyle name="Comma 7 2 6 2" xfId="42759"/>
    <cellStyle name="Comma 7 2 6 2 2" xfId="42760"/>
    <cellStyle name="Comma 7 2 6 2 2 2" xfId="42761"/>
    <cellStyle name="Comma 7 2 6 2 2 3" xfId="42762"/>
    <cellStyle name="Comma 7 2 6 2 3" xfId="42763"/>
    <cellStyle name="Comma 7 2 6 2 3 2" xfId="42764"/>
    <cellStyle name="Comma 7 2 6 2 3 3" xfId="42765"/>
    <cellStyle name="Comma 7 2 6 2 4" xfId="42766"/>
    <cellStyle name="Comma 7 2 6 2 4 2" xfId="42767"/>
    <cellStyle name="Comma 7 2 6 2 5" xfId="42768"/>
    <cellStyle name="Comma 7 2 6 2 6" xfId="42769"/>
    <cellStyle name="Comma 7 2 6 3" xfId="42770"/>
    <cellStyle name="Comma 7 2 6 3 2" xfId="42771"/>
    <cellStyle name="Comma 7 2 6 3 2 2" xfId="42772"/>
    <cellStyle name="Comma 7 2 6 3 2 3" xfId="42773"/>
    <cellStyle name="Comma 7 2 6 3 3" xfId="42774"/>
    <cellStyle name="Comma 7 2 6 3 3 2" xfId="42775"/>
    <cellStyle name="Comma 7 2 6 3 3 3" xfId="42776"/>
    <cellStyle name="Comma 7 2 6 3 4" xfId="42777"/>
    <cellStyle name="Comma 7 2 6 3 4 2" xfId="42778"/>
    <cellStyle name="Comma 7 2 6 3 5" xfId="42779"/>
    <cellStyle name="Comma 7 2 6 3 6" xfId="42780"/>
    <cellStyle name="Comma 7 2 6 4" xfId="42781"/>
    <cellStyle name="Comma 7 2 6 4 2" xfId="42782"/>
    <cellStyle name="Comma 7 2 6 4 2 2" xfId="42783"/>
    <cellStyle name="Comma 7 2 6 4 2 3" xfId="42784"/>
    <cellStyle name="Comma 7 2 6 4 3" xfId="42785"/>
    <cellStyle name="Comma 7 2 6 4 3 2" xfId="42786"/>
    <cellStyle name="Comma 7 2 6 4 4" xfId="42787"/>
    <cellStyle name="Comma 7 2 6 4 5" xfId="42788"/>
    <cellStyle name="Comma 7 2 6 5" xfId="42789"/>
    <cellStyle name="Comma 7 2 6 5 2" xfId="42790"/>
    <cellStyle name="Comma 7 2 6 5 3" xfId="42791"/>
    <cellStyle name="Comma 7 2 6 6" xfId="42792"/>
    <cellStyle name="Comma 7 2 6 6 2" xfId="42793"/>
    <cellStyle name="Comma 7 2 6 6 3" xfId="42794"/>
    <cellStyle name="Comma 7 2 6 7" xfId="42795"/>
    <cellStyle name="Comma 7 2 6 7 2" xfId="42796"/>
    <cellStyle name="Comma 7 2 6 8" xfId="42797"/>
    <cellStyle name="Comma 7 2 6 9" xfId="42798"/>
    <cellStyle name="Comma 7 2 7" xfId="42799"/>
    <cellStyle name="Comma 7 2 7 2" xfId="42800"/>
    <cellStyle name="Comma 7 2 7 2 2" xfId="42801"/>
    <cellStyle name="Comma 7 2 7 2 3" xfId="42802"/>
    <cellStyle name="Comma 7 2 7 3" xfId="42803"/>
    <cellStyle name="Comma 7 2 7 3 2" xfId="42804"/>
    <cellStyle name="Comma 7 2 7 3 3" xfId="42805"/>
    <cellStyle name="Comma 7 2 7 4" xfId="42806"/>
    <cellStyle name="Comma 7 2 7 4 2" xfId="42807"/>
    <cellStyle name="Comma 7 2 7 5" xfId="42808"/>
    <cellStyle name="Comma 7 2 7 6" xfId="42809"/>
    <cellStyle name="Comma 7 2 8" xfId="42810"/>
    <cellStyle name="Comma 7 2 8 2" xfId="42811"/>
    <cellStyle name="Comma 7 2 8 2 2" xfId="42812"/>
    <cellStyle name="Comma 7 2 8 2 3" xfId="42813"/>
    <cellStyle name="Comma 7 2 8 3" xfId="42814"/>
    <cellStyle name="Comma 7 2 8 3 2" xfId="42815"/>
    <cellStyle name="Comma 7 2 8 3 3" xfId="42816"/>
    <cellStyle name="Comma 7 2 8 4" xfId="42817"/>
    <cellStyle name="Comma 7 2 8 4 2" xfId="42818"/>
    <cellStyle name="Comma 7 2 8 5" xfId="42819"/>
    <cellStyle name="Comma 7 2 8 6" xfId="42820"/>
    <cellStyle name="Comma 7 2 9" xfId="42821"/>
    <cellStyle name="Comma 7 2 9 2" xfId="42822"/>
    <cellStyle name="Comma 7 2 9 2 2" xfId="42823"/>
    <cellStyle name="Comma 7 2 9 2 3" xfId="42824"/>
    <cellStyle name="Comma 7 2 9 3" xfId="42825"/>
    <cellStyle name="Comma 7 2 9 3 2" xfId="42826"/>
    <cellStyle name="Comma 7 2 9 4" xfId="42827"/>
    <cellStyle name="Comma 7 2 9 5" xfId="42828"/>
    <cellStyle name="Comma 7 3" xfId="42829"/>
    <cellStyle name="Comma 7 3 10" xfId="42830"/>
    <cellStyle name="Comma 7 3 10 2" xfId="42831"/>
    <cellStyle name="Comma 7 3 10 3" xfId="42832"/>
    <cellStyle name="Comma 7 3 11" xfId="42833"/>
    <cellStyle name="Comma 7 3 11 2" xfId="42834"/>
    <cellStyle name="Comma 7 3 12" xfId="42835"/>
    <cellStyle name="Comma 7 3 13" xfId="42836"/>
    <cellStyle name="Comma 7 3 14" xfId="42837"/>
    <cellStyle name="Comma 7 3 2" xfId="42838"/>
    <cellStyle name="Comma 7 3 2 10" xfId="42839"/>
    <cellStyle name="Comma 7 3 2 10 2" xfId="42840"/>
    <cellStyle name="Comma 7 3 2 11" xfId="42841"/>
    <cellStyle name="Comma 7 3 2 12" xfId="42842"/>
    <cellStyle name="Comma 7 3 2 2" xfId="42843"/>
    <cellStyle name="Comma 7 3 2 2 10" xfId="42844"/>
    <cellStyle name="Comma 7 3 2 2 2" xfId="42845"/>
    <cellStyle name="Comma 7 3 2 2 2 2" xfId="42846"/>
    <cellStyle name="Comma 7 3 2 2 2 2 2" xfId="42847"/>
    <cellStyle name="Comma 7 3 2 2 2 2 2 2" xfId="42848"/>
    <cellStyle name="Comma 7 3 2 2 2 2 2 3" xfId="42849"/>
    <cellStyle name="Comma 7 3 2 2 2 2 3" xfId="42850"/>
    <cellStyle name="Comma 7 3 2 2 2 2 3 2" xfId="42851"/>
    <cellStyle name="Comma 7 3 2 2 2 2 3 3" xfId="42852"/>
    <cellStyle name="Comma 7 3 2 2 2 2 4" xfId="42853"/>
    <cellStyle name="Comma 7 3 2 2 2 2 4 2" xfId="42854"/>
    <cellStyle name="Comma 7 3 2 2 2 2 5" xfId="42855"/>
    <cellStyle name="Comma 7 3 2 2 2 2 6" xfId="42856"/>
    <cellStyle name="Comma 7 3 2 2 2 3" xfId="42857"/>
    <cellStyle name="Comma 7 3 2 2 2 3 2" xfId="42858"/>
    <cellStyle name="Comma 7 3 2 2 2 3 2 2" xfId="42859"/>
    <cellStyle name="Comma 7 3 2 2 2 3 2 3" xfId="42860"/>
    <cellStyle name="Comma 7 3 2 2 2 3 3" xfId="42861"/>
    <cellStyle name="Comma 7 3 2 2 2 3 3 2" xfId="42862"/>
    <cellStyle name="Comma 7 3 2 2 2 3 3 3" xfId="42863"/>
    <cellStyle name="Comma 7 3 2 2 2 3 4" xfId="42864"/>
    <cellStyle name="Comma 7 3 2 2 2 3 4 2" xfId="42865"/>
    <cellStyle name="Comma 7 3 2 2 2 3 5" xfId="42866"/>
    <cellStyle name="Comma 7 3 2 2 2 3 6" xfId="42867"/>
    <cellStyle name="Comma 7 3 2 2 2 4" xfId="42868"/>
    <cellStyle name="Comma 7 3 2 2 2 4 2" xfId="42869"/>
    <cellStyle name="Comma 7 3 2 2 2 4 2 2" xfId="42870"/>
    <cellStyle name="Comma 7 3 2 2 2 4 2 3" xfId="42871"/>
    <cellStyle name="Comma 7 3 2 2 2 4 3" xfId="42872"/>
    <cellStyle name="Comma 7 3 2 2 2 4 3 2" xfId="42873"/>
    <cellStyle name="Comma 7 3 2 2 2 4 4" xfId="42874"/>
    <cellStyle name="Comma 7 3 2 2 2 4 5" xfId="42875"/>
    <cellStyle name="Comma 7 3 2 2 2 5" xfId="42876"/>
    <cellStyle name="Comma 7 3 2 2 2 5 2" xfId="42877"/>
    <cellStyle name="Comma 7 3 2 2 2 5 3" xfId="42878"/>
    <cellStyle name="Comma 7 3 2 2 2 6" xfId="42879"/>
    <cellStyle name="Comma 7 3 2 2 2 6 2" xfId="42880"/>
    <cellStyle name="Comma 7 3 2 2 2 6 3" xfId="42881"/>
    <cellStyle name="Comma 7 3 2 2 2 7" xfId="42882"/>
    <cellStyle name="Comma 7 3 2 2 2 7 2" xfId="42883"/>
    <cellStyle name="Comma 7 3 2 2 2 8" xfId="42884"/>
    <cellStyle name="Comma 7 3 2 2 2 9" xfId="42885"/>
    <cellStyle name="Comma 7 3 2 2 3" xfId="42886"/>
    <cellStyle name="Comma 7 3 2 2 3 2" xfId="42887"/>
    <cellStyle name="Comma 7 3 2 2 3 2 2" xfId="42888"/>
    <cellStyle name="Comma 7 3 2 2 3 2 3" xfId="42889"/>
    <cellStyle name="Comma 7 3 2 2 3 3" xfId="42890"/>
    <cellStyle name="Comma 7 3 2 2 3 3 2" xfId="42891"/>
    <cellStyle name="Comma 7 3 2 2 3 3 3" xfId="42892"/>
    <cellStyle name="Comma 7 3 2 2 3 4" xfId="42893"/>
    <cellStyle name="Comma 7 3 2 2 3 4 2" xfId="42894"/>
    <cellStyle name="Comma 7 3 2 2 3 5" xfId="42895"/>
    <cellStyle name="Comma 7 3 2 2 3 6" xfId="42896"/>
    <cellStyle name="Comma 7 3 2 2 4" xfId="42897"/>
    <cellStyle name="Comma 7 3 2 2 4 2" xfId="42898"/>
    <cellStyle name="Comma 7 3 2 2 4 2 2" xfId="42899"/>
    <cellStyle name="Comma 7 3 2 2 4 2 3" xfId="42900"/>
    <cellStyle name="Comma 7 3 2 2 4 3" xfId="42901"/>
    <cellStyle name="Comma 7 3 2 2 4 3 2" xfId="42902"/>
    <cellStyle name="Comma 7 3 2 2 4 3 3" xfId="42903"/>
    <cellStyle name="Comma 7 3 2 2 4 4" xfId="42904"/>
    <cellStyle name="Comma 7 3 2 2 4 4 2" xfId="42905"/>
    <cellStyle name="Comma 7 3 2 2 4 5" xfId="42906"/>
    <cellStyle name="Comma 7 3 2 2 4 6" xfId="42907"/>
    <cellStyle name="Comma 7 3 2 2 5" xfId="42908"/>
    <cellStyle name="Comma 7 3 2 2 5 2" xfId="42909"/>
    <cellStyle name="Comma 7 3 2 2 5 2 2" xfId="42910"/>
    <cellStyle name="Comma 7 3 2 2 5 2 3" xfId="42911"/>
    <cellStyle name="Comma 7 3 2 2 5 3" xfId="42912"/>
    <cellStyle name="Comma 7 3 2 2 5 3 2" xfId="42913"/>
    <cellStyle name="Comma 7 3 2 2 5 4" xfId="42914"/>
    <cellStyle name="Comma 7 3 2 2 5 5" xfId="42915"/>
    <cellStyle name="Comma 7 3 2 2 6" xfId="42916"/>
    <cellStyle name="Comma 7 3 2 2 6 2" xfId="42917"/>
    <cellStyle name="Comma 7 3 2 2 6 3" xfId="42918"/>
    <cellStyle name="Comma 7 3 2 2 7" xfId="42919"/>
    <cellStyle name="Comma 7 3 2 2 7 2" xfId="42920"/>
    <cellStyle name="Comma 7 3 2 2 7 3" xfId="42921"/>
    <cellStyle name="Comma 7 3 2 2 8" xfId="42922"/>
    <cellStyle name="Comma 7 3 2 2 8 2" xfId="42923"/>
    <cellStyle name="Comma 7 3 2 2 9" xfId="42924"/>
    <cellStyle name="Comma 7 3 2 3" xfId="42925"/>
    <cellStyle name="Comma 7 3 2 3 2" xfId="42926"/>
    <cellStyle name="Comma 7 3 2 3 2 2" xfId="42927"/>
    <cellStyle name="Comma 7 3 2 3 2 2 2" xfId="42928"/>
    <cellStyle name="Comma 7 3 2 3 2 2 3" xfId="42929"/>
    <cellStyle name="Comma 7 3 2 3 2 3" xfId="42930"/>
    <cellStyle name="Comma 7 3 2 3 2 3 2" xfId="42931"/>
    <cellStyle name="Comma 7 3 2 3 2 3 3" xfId="42932"/>
    <cellStyle name="Comma 7 3 2 3 2 4" xfId="42933"/>
    <cellStyle name="Comma 7 3 2 3 2 4 2" xfId="42934"/>
    <cellStyle name="Comma 7 3 2 3 2 5" xfId="42935"/>
    <cellStyle name="Comma 7 3 2 3 2 6" xfId="42936"/>
    <cellStyle name="Comma 7 3 2 3 3" xfId="42937"/>
    <cellStyle name="Comma 7 3 2 3 3 2" xfId="42938"/>
    <cellStyle name="Comma 7 3 2 3 3 2 2" xfId="42939"/>
    <cellStyle name="Comma 7 3 2 3 3 2 3" xfId="42940"/>
    <cellStyle name="Comma 7 3 2 3 3 3" xfId="42941"/>
    <cellStyle name="Comma 7 3 2 3 3 3 2" xfId="42942"/>
    <cellStyle name="Comma 7 3 2 3 3 3 3" xfId="42943"/>
    <cellStyle name="Comma 7 3 2 3 3 4" xfId="42944"/>
    <cellStyle name="Comma 7 3 2 3 3 4 2" xfId="42945"/>
    <cellStyle name="Comma 7 3 2 3 3 5" xfId="42946"/>
    <cellStyle name="Comma 7 3 2 3 3 6" xfId="42947"/>
    <cellStyle name="Comma 7 3 2 3 4" xfId="42948"/>
    <cellStyle name="Comma 7 3 2 3 4 2" xfId="42949"/>
    <cellStyle name="Comma 7 3 2 3 4 2 2" xfId="42950"/>
    <cellStyle name="Comma 7 3 2 3 4 2 3" xfId="42951"/>
    <cellStyle name="Comma 7 3 2 3 4 3" xfId="42952"/>
    <cellStyle name="Comma 7 3 2 3 4 3 2" xfId="42953"/>
    <cellStyle name="Comma 7 3 2 3 4 4" xfId="42954"/>
    <cellStyle name="Comma 7 3 2 3 4 5" xfId="42955"/>
    <cellStyle name="Comma 7 3 2 3 5" xfId="42956"/>
    <cellStyle name="Comma 7 3 2 3 5 2" xfId="42957"/>
    <cellStyle name="Comma 7 3 2 3 5 3" xfId="42958"/>
    <cellStyle name="Comma 7 3 2 3 6" xfId="42959"/>
    <cellStyle name="Comma 7 3 2 3 6 2" xfId="42960"/>
    <cellStyle name="Comma 7 3 2 3 6 3" xfId="42961"/>
    <cellStyle name="Comma 7 3 2 3 7" xfId="42962"/>
    <cellStyle name="Comma 7 3 2 3 7 2" xfId="42963"/>
    <cellStyle name="Comma 7 3 2 3 8" xfId="42964"/>
    <cellStyle name="Comma 7 3 2 3 9" xfId="42965"/>
    <cellStyle name="Comma 7 3 2 4" xfId="42966"/>
    <cellStyle name="Comma 7 3 2 4 2" xfId="42967"/>
    <cellStyle name="Comma 7 3 2 4 2 2" xfId="42968"/>
    <cellStyle name="Comma 7 3 2 4 2 2 2" xfId="42969"/>
    <cellStyle name="Comma 7 3 2 4 2 2 3" xfId="42970"/>
    <cellStyle name="Comma 7 3 2 4 2 3" xfId="42971"/>
    <cellStyle name="Comma 7 3 2 4 2 3 2" xfId="42972"/>
    <cellStyle name="Comma 7 3 2 4 2 3 3" xfId="42973"/>
    <cellStyle name="Comma 7 3 2 4 2 4" xfId="42974"/>
    <cellStyle name="Comma 7 3 2 4 2 4 2" xfId="42975"/>
    <cellStyle name="Comma 7 3 2 4 2 5" xfId="42976"/>
    <cellStyle name="Comma 7 3 2 4 2 6" xfId="42977"/>
    <cellStyle name="Comma 7 3 2 4 3" xfId="42978"/>
    <cellStyle name="Comma 7 3 2 4 3 2" xfId="42979"/>
    <cellStyle name="Comma 7 3 2 4 3 2 2" xfId="42980"/>
    <cellStyle name="Comma 7 3 2 4 3 2 3" xfId="42981"/>
    <cellStyle name="Comma 7 3 2 4 3 3" xfId="42982"/>
    <cellStyle name="Comma 7 3 2 4 3 3 2" xfId="42983"/>
    <cellStyle name="Comma 7 3 2 4 3 3 3" xfId="42984"/>
    <cellStyle name="Comma 7 3 2 4 3 4" xfId="42985"/>
    <cellStyle name="Comma 7 3 2 4 3 4 2" xfId="42986"/>
    <cellStyle name="Comma 7 3 2 4 3 5" xfId="42987"/>
    <cellStyle name="Comma 7 3 2 4 3 6" xfId="42988"/>
    <cellStyle name="Comma 7 3 2 4 4" xfId="42989"/>
    <cellStyle name="Comma 7 3 2 4 4 2" xfId="42990"/>
    <cellStyle name="Comma 7 3 2 4 4 2 2" xfId="42991"/>
    <cellStyle name="Comma 7 3 2 4 4 2 3" xfId="42992"/>
    <cellStyle name="Comma 7 3 2 4 4 3" xfId="42993"/>
    <cellStyle name="Comma 7 3 2 4 4 3 2" xfId="42994"/>
    <cellStyle name="Comma 7 3 2 4 4 4" xfId="42995"/>
    <cellStyle name="Comma 7 3 2 4 4 5" xfId="42996"/>
    <cellStyle name="Comma 7 3 2 4 5" xfId="42997"/>
    <cellStyle name="Comma 7 3 2 4 5 2" xfId="42998"/>
    <cellStyle name="Comma 7 3 2 4 5 3" xfId="42999"/>
    <cellStyle name="Comma 7 3 2 4 6" xfId="43000"/>
    <cellStyle name="Comma 7 3 2 4 6 2" xfId="43001"/>
    <cellStyle name="Comma 7 3 2 4 6 3" xfId="43002"/>
    <cellStyle name="Comma 7 3 2 4 7" xfId="43003"/>
    <cellStyle name="Comma 7 3 2 4 7 2" xfId="43004"/>
    <cellStyle name="Comma 7 3 2 4 8" xfId="43005"/>
    <cellStyle name="Comma 7 3 2 4 9" xfId="43006"/>
    <cellStyle name="Comma 7 3 2 5" xfId="43007"/>
    <cellStyle name="Comma 7 3 2 5 2" xfId="43008"/>
    <cellStyle name="Comma 7 3 2 5 2 2" xfId="43009"/>
    <cellStyle name="Comma 7 3 2 5 2 3" xfId="43010"/>
    <cellStyle name="Comma 7 3 2 5 3" xfId="43011"/>
    <cellStyle name="Comma 7 3 2 5 3 2" xfId="43012"/>
    <cellStyle name="Comma 7 3 2 5 3 3" xfId="43013"/>
    <cellStyle name="Comma 7 3 2 5 4" xfId="43014"/>
    <cellStyle name="Comma 7 3 2 5 4 2" xfId="43015"/>
    <cellStyle name="Comma 7 3 2 5 5" xfId="43016"/>
    <cellStyle name="Comma 7 3 2 5 6" xfId="43017"/>
    <cellStyle name="Comma 7 3 2 6" xfId="43018"/>
    <cellStyle name="Comma 7 3 2 6 2" xfId="43019"/>
    <cellStyle name="Comma 7 3 2 6 2 2" xfId="43020"/>
    <cellStyle name="Comma 7 3 2 6 2 3" xfId="43021"/>
    <cellStyle name="Comma 7 3 2 6 3" xfId="43022"/>
    <cellStyle name="Comma 7 3 2 6 3 2" xfId="43023"/>
    <cellStyle name="Comma 7 3 2 6 3 3" xfId="43024"/>
    <cellStyle name="Comma 7 3 2 6 4" xfId="43025"/>
    <cellStyle name="Comma 7 3 2 6 4 2" xfId="43026"/>
    <cellStyle name="Comma 7 3 2 6 5" xfId="43027"/>
    <cellStyle name="Comma 7 3 2 6 6" xfId="43028"/>
    <cellStyle name="Comma 7 3 2 7" xfId="43029"/>
    <cellStyle name="Comma 7 3 2 7 2" xfId="43030"/>
    <cellStyle name="Comma 7 3 2 7 2 2" xfId="43031"/>
    <cellStyle name="Comma 7 3 2 7 2 3" xfId="43032"/>
    <cellStyle name="Comma 7 3 2 7 3" xfId="43033"/>
    <cellStyle name="Comma 7 3 2 7 3 2" xfId="43034"/>
    <cellStyle name="Comma 7 3 2 7 4" xfId="43035"/>
    <cellStyle name="Comma 7 3 2 7 5" xfId="43036"/>
    <cellStyle name="Comma 7 3 2 8" xfId="43037"/>
    <cellStyle name="Comma 7 3 2 8 2" xfId="43038"/>
    <cellStyle name="Comma 7 3 2 8 3" xfId="43039"/>
    <cellStyle name="Comma 7 3 2 9" xfId="43040"/>
    <cellStyle name="Comma 7 3 2 9 2" xfId="43041"/>
    <cellStyle name="Comma 7 3 2 9 3" xfId="43042"/>
    <cellStyle name="Comma 7 3 3" xfId="43043"/>
    <cellStyle name="Comma 7 3 3 10" xfId="43044"/>
    <cellStyle name="Comma 7 3 3 2" xfId="43045"/>
    <cellStyle name="Comma 7 3 3 2 2" xfId="43046"/>
    <cellStyle name="Comma 7 3 3 2 2 2" xfId="43047"/>
    <cellStyle name="Comma 7 3 3 2 2 2 2" xfId="43048"/>
    <cellStyle name="Comma 7 3 3 2 2 2 3" xfId="43049"/>
    <cellStyle name="Comma 7 3 3 2 2 3" xfId="43050"/>
    <cellStyle name="Comma 7 3 3 2 2 3 2" xfId="43051"/>
    <cellStyle name="Comma 7 3 3 2 2 3 3" xfId="43052"/>
    <cellStyle name="Comma 7 3 3 2 2 4" xfId="43053"/>
    <cellStyle name="Comma 7 3 3 2 2 4 2" xfId="43054"/>
    <cellStyle name="Comma 7 3 3 2 2 5" xfId="43055"/>
    <cellStyle name="Comma 7 3 3 2 2 6" xfId="43056"/>
    <cellStyle name="Comma 7 3 3 2 3" xfId="43057"/>
    <cellStyle name="Comma 7 3 3 2 3 2" xfId="43058"/>
    <cellStyle name="Comma 7 3 3 2 3 2 2" xfId="43059"/>
    <cellStyle name="Comma 7 3 3 2 3 2 3" xfId="43060"/>
    <cellStyle name="Comma 7 3 3 2 3 3" xfId="43061"/>
    <cellStyle name="Comma 7 3 3 2 3 3 2" xfId="43062"/>
    <cellStyle name="Comma 7 3 3 2 3 3 3" xfId="43063"/>
    <cellStyle name="Comma 7 3 3 2 3 4" xfId="43064"/>
    <cellStyle name="Comma 7 3 3 2 3 4 2" xfId="43065"/>
    <cellStyle name="Comma 7 3 3 2 3 5" xfId="43066"/>
    <cellStyle name="Comma 7 3 3 2 3 6" xfId="43067"/>
    <cellStyle name="Comma 7 3 3 2 4" xfId="43068"/>
    <cellStyle name="Comma 7 3 3 2 4 2" xfId="43069"/>
    <cellStyle name="Comma 7 3 3 2 4 2 2" xfId="43070"/>
    <cellStyle name="Comma 7 3 3 2 4 2 3" xfId="43071"/>
    <cellStyle name="Comma 7 3 3 2 4 3" xfId="43072"/>
    <cellStyle name="Comma 7 3 3 2 4 3 2" xfId="43073"/>
    <cellStyle name="Comma 7 3 3 2 4 4" xfId="43074"/>
    <cellStyle name="Comma 7 3 3 2 4 5" xfId="43075"/>
    <cellStyle name="Comma 7 3 3 2 5" xfId="43076"/>
    <cellStyle name="Comma 7 3 3 2 5 2" xfId="43077"/>
    <cellStyle name="Comma 7 3 3 2 5 3" xfId="43078"/>
    <cellStyle name="Comma 7 3 3 2 6" xfId="43079"/>
    <cellStyle name="Comma 7 3 3 2 6 2" xfId="43080"/>
    <cellStyle name="Comma 7 3 3 2 6 3" xfId="43081"/>
    <cellStyle name="Comma 7 3 3 2 7" xfId="43082"/>
    <cellStyle name="Comma 7 3 3 2 7 2" xfId="43083"/>
    <cellStyle name="Comma 7 3 3 2 8" xfId="43084"/>
    <cellStyle name="Comma 7 3 3 2 9" xfId="43085"/>
    <cellStyle name="Comma 7 3 3 3" xfId="43086"/>
    <cellStyle name="Comma 7 3 3 3 2" xfId="43087"/>
    <cellStyle name="Comma 7 3 3 3 2 2" xfId="43088"/>
    <cellStyle name="Comma 7 3 3 3 2 3" xfId="43089"/>
    <cellStyle name="Comma 7 3 3 3 3" xfId="43090"/>
    <cellStyle name="Comma 7 3 3 3 3 2" xfId="43091"/>
    <cellStyle name="Comma 7 3 3 3 3 3" xfId="43092"/>
    <cellStyle name="Comma 7 3 3 3 4" xfId="43093"/>
    <cellStyle name="Comma 7 3 3 3 4 2" xfId="43094"/>
    <cellStyle name="Comma 7 3 3 3 5" xfId="43095"/>
    <cellStyle name="Comma 7 3 3 3 6" xfId="43096"/>
    <cellStyle name="Comma 7 3 3 4" xfId="43097"/>
    <cellStyle name="Comma 7 3 3 4 2" xfId="43098"/>
    <cellStyle name="Comma 7 3 3 4 2 2" xfId="43099"/>
    <cellStyle name="Comma 7 3 3 4 2 3" xfId="43100"/>
    <cellStyle name="Comma 7 3 3 4 3" xfId="43101"/>
    <cellStyle name="Comma 7 3 3 4 3 2" xfId="43102"/>
    <cellStyle name="Comma 7 3 3 4 3 3" xfId="43103"/>
    <cellStyle name="Comma 7 3 3 4 4" xfId="43104"/>
    <cellStyle name="Comma 7 3 3 4 4 2" xfId="43105"/>
    <cellStyle name="Comma 7 3 3 4 5" xfId="43106"/>
    <cellStyle name="Comma 7 3 3 4 6" xfId="43107"/>
    <cellStyle name="Comma 7 3 3 5" xfId="43108"/>
    <cellStyle name="Comma 7 3 3 5 2" xfId="43109"/>
    <cellStyle name="Comma 7 3 3 5 2 2" xfId="43110"/>
    <cellStyle name="Comma 7 3 3 5 2 3" xfId="43111"/>
    <cellStyle name="Comma 7 3 3 5 3" xfId="43112"/>
    <cellStyle name="Comma 7 3 3 5 3 2" xfId="43113"/>
    <cellStyle name="Comma 7 3 3 5 4" xfId="43114"/>
    <cellStyle name="Comma 7 3 3 5 5" xfId="43115"/>
    <cellStyle name="Comma 7 3 3 6" xfId="43116"/>
    <cellStyle name="Comma 7 3 3 6 2" xfId="43117"/>
    <cellStyle name="Comma 7 3 3 6 3" xfId="43118"/>
    <cellStyle name="Comma 7 3 3 7" xfId="43119"/>
    <cellStyle name="Comma 7 3 3 7 2" xfId="43120"/>
    <cellStyle name="Comma 7 3 3 7 3" xfId="43121"/>
    <cellStyle name="Comma 7 3 3 8" xfId="43122"/>
    <cellStyle name="Comma 7 3 3 8 2" xfId="43123"/>
    <cellStyle name="Comma 7 3 3 9" xfId="43124"/>
    <cellStyle name="Comma 7 3 4" xfId="43125"/>
    <cellStyle name="Comma 7 3 4 2" xfId="43126"/>
    <cellStyle name="Comma 7 3 4 2 2" xfId="43127"/>
    <cellStyle name="Comma 7 3 4 2 2 2" xfId="43128"/>
    <cellStyle name="Comma 7 3 4 2 2 3" xfId="43129"/>
    <cellStyle name="Comma 7 3 4 2 3" xfId="43130"/>
    <cellStyle name="Comma 7 3 4 2 3 2" xfId="43131"/>
    <cellStyle name="Comma 7 3 4 2 3 3" xfId="43132"/>
    <cellStyle name="Comma 7 3 4 2 4" xfId="43133"/>
    <cellStyle name="Comma 7 3 4 2 4 2" xfId="43134"/>
    <cellStyle name="Comma 7 3 4 2 5" xfId="43135"/>
    <cellStyle name="Comma 7 3 4 2 6" xfId="43136"/>
    <cellStyle name="Comma 7 3 4 3" xfId="43137"/>
    <cellStyle name="Comma 7 3 4 3 2" xfId="43138"/>
    <cellStyle name="Comma 7 3 4 3 2 2" xfId="43139"/>
    <cellStyle name="Comma 7 3 4 3 2 3" xfId="43140"/>
    <cellStyle name="Comma 7 3 4 3 3" xfId="43141"/>
    <cellStyle name="Comma 7 3 4 3 3 2" xfId="43142"/>
    <cellStyle name="Comma 7 3 4 3 3 3" xfId="43143"/>
    <cellStyle name="Comma 7 3 4 3 4" xfId="43144"/>
    <cellStyle name="Comma 7 3 4 3 4 2" xfId="43145"/>
    <cellStyle name="Comma 7 3 4 3 5" xfId="43146"/>
    <cellStyle name="Comma 7 3 4 3 6" xfId="43147"/>
    <cellStyle name="Comma 7 3 4 4" xfId="43148"/>
    <cellStyle name="Comma 7 3 4 4 2" xfId="43149"/>
    <cellStyle name="Comma 7 3 4 4 2 2" xfId="43150"/>
    <cellStyle name="Comma 7 3 4 4 2 3" xfId="43151"/>
    <cellStyle name="Comma 7 3 4 4 3" xfId="43152"/>
    <cellStyle name="Comma 7 3 4 4 3 2" xfId="43153"/>
    <cellStyle name="Comma 7 3 4 4 4" xfId="43154"/>
    <cellStyle name="Comma 7 3 4 4 5" xfId="43155"/>
    <cellStyle name="Comma 7 3 4 5" xfId="43156"/>
    <cellStyle name="Comma 7 3 4 5 2" xfId="43157"/>
    <cellStyle name="Comma 7 3 4 5 3" xfId="43158"/>
    <cellStyle name="Comma 7 3 4 6" xfId="43159"/>
    <cellStyle name="Comma 7 3 4 6 2" xfId="43160"/>
    <cellStyle name="Comma 7 3 4 6 3" xfId="43161"/>
    <cellStyle name="Comma 7 3 4 7" xfId="43162"/>
    <cellStyle name="Comma 7 3 4 7 2" xfId="43163"/>
    <cellStyle name="Comma 7 3 4 8" xfId="43164"/>
    <cellStyle name="Comma 7 3 4 9" xfId="43165"/>
    <cellStyle name="Comma 7 3 5" xfId="43166"/>
    <cellStyle name="Comma 7 3 5 2" xfId="43167"/>
    <cellStyle name="Comma 7 3 5 2 2" xfId="43168"/>
    <cellStyle name="Comma 7 3 5 2 2 2" xfId="43169"/>
    <cellStyle name="Comma 7 3 5 2 2 3" xfId="43170"/>
    <cellStyle name="Comma 7 3 5 2 3" xfId="43171"/>
    <cellStyle name="Comma 7 3 5 2 3 2" xfId="43172"/>
    <cellStyle name="Comma 7 3 5 2 3 3" xfId="43173"/>
    <cellStyle name="Comma 7 3 5 2 4" xfId="43174"/>
    <cellStyle name="Comma 7 3 5 2 4 2" xfId="43175"/>
    <cellStyle name="Comma 7 3 5 2 5" xfId="43176"/>
    <cellStyle name="Comma 7 3 5 2 6" xfId="43177"/>
    <cellStyle name="Comma 7 3 5 3" xfId="43178"/>
    <cellStyle name="Comma 7 3 5 3 2" xfId="43179"/>
    <cellStyle name="Comma 7 3 5 3 2 2" xfId="43180"/>
    <cellStyle name="Comma 7 3 5 3 2 3" xfId="43181"/>
    <cellStyle name="Comma 7 3 5 3 3" xfId="43182"/>
    <cellStyle name="Comma 7 3 5 3 3 2" xfId="43183"/>
    <cellStyle name="Comma 7 3 5 3 3 3" xfId="43184"/>
    <cellStyle name="Comma 7 3 5 3 4" xfId="43185"/>
    <cellStyle name="Comma 7 3 5 3 4 2" xfId="43186"/>
    <cellStyle name="Comma 7 3 5 3 5" xfId="43187"/>
    <cellStyle name="Comma 7 3 5 3 6" xfId="43188"/>
    <cellStyle name="Comma 7 3 5 4" xfId="43189"/>
    <cellStyle name="Comma 7 3 5 4 2" xfId="43190"/>
    <cellStyle name="Comma 7 3 5 4 2 2" xfId="43191"/>
    <cellStyle name="Comma 7 3 5 4 2 3" xfId="43192"/>
    <cellStyle name="Comma 7 3 5 4 3" xfId="43193"/>
    <cellStyle name="Comma 7 3 5 4 3 2" xfId="43194"/>
    <cellStyle name="Comma 7 3 5 4 4" xfId="43195"/>
    <cellStyle name="Comma 7 3 5 4 5" xfId="43196"/>
    <cellStyle name="Comma 7 3 5 5" xfId="43197"/>
    <cellStyle name="Comma 7 3 5 5 2" xfId="43198"/>
    <cellStyle name="Comma 7 3 5 5 3" xfId="43199"/>
    <cellStyle name="Comma 7 3 5 6" xfId="43200"/>
    <cellStyle name="Comma 7 3 5 6 2" xfId="43201"/>
    <cellStyle name="Comma 7 3 5 6 3" xfId="43202"/>
    <cellStyle name="Comma 7 3 5 7" xfId="43203"/>
    <cellStyle name="Comma 7 3 5 7 2" xfId="43204"/>
    <cellStyle name="Comma 7 3 5 8" xfId="43205"/>
    <cellStyle name="Comma 7 3 5 9" xfId="43206"/>
    <cellStyle name="Comma 7 3 6" xfId="43207"/>
    <cellStyle name="Comma 7 3 6 2" xfId="43208"/>
    <cellStyle name="Comma 7 3 6 2 2" xfId="43209"/>
    <cellStyle name="Comma 7 3 6 2 3" xfId="43210"/>
    <cellStyle name="Comma 7 3 6 3" xfId="43211"/>
    <cellStyle name="Comma 7 3 6 3 2" xfId="43212"/>
    <cellStyle name="Comma 7 3 6 3 3" xfId="43213"/>
    <cellStyle name="Comma 7 3 6 4" xfId="43214"/>
    <cellStyle name="Comma 7 3 6 4 2" xfId="43215"/>
    <cellStyle name="Comma 7 3 6 5" xfId="43216"/>
    <cellStyle name="Comma 7 3 6 6" xfId="43217"/>
    <cellStyle name="Comma 7 3 7" xfId="43218"/>
    <cellStyle name="Comma 7 3 7 2" xfId="43219"/>
    <cellStyle name="Comma 7 3 7 2 2" xfId="43220"/>
    <cellStyle name="Comma 7 3 7 2 3" xfId="43221"/>
    <cellStyle name="Comma 7 3 7 3" xfId="43222"/>
    <cellStyle name="Comma 7 3 7 3 2" xfId="43223"/>
    <cellStyle name="Comma 7 3 7 3 3" xfId="43224"/>
    <cellStyle name="Comma 7 3 7 4" xfId="43225"/>
    <cellStyle name="Comma 7 3 7 4 2" xfId="43226"/>
    <cellStyle name="Comma 7 3 7 5" xfId="43227"/>
    <cellStyle name="Comma 7 3 7 6" xfId="43228"/>
    <cellStyle name="Comma 7 3 8" xfId="43229"/>
    <cellStyle name="Comma 7 3 8 2" xfId="43230"/>
    <cellStyle name="Comma 7 3 8 2 2" xfId="43231"/>
    <cellStyle name="Comma 7 3 8 2 3" xfId="43232"/>
    <cellStyle name="Comma 7 3 8 3" xfId="43233"/>
    <cellStyle name="Comma 7 3 8 3 2" xfId="43234"/>
    <cellStyle name="Comma 7 3 8 4" xfId="43235"/>
    <cellStyle name="Comma 7 3 8 5" xfId="43236"/>
    <cellStyle name="Comma 7 3 9" xfId="43237"/>
    <cellStyle name="Comma 7 3 9 2" xfId="43238"/>
    <cellStyle name="Comma 7 3 9 3" xfId="43239"/>
    <cellStyle name="Comma 7 4" xfId="43240"/>
    <cellStyle name="Comma 7 4 10" xfId="43241"/>
    <cellStyle name="Comma 7 4 10 2" xfId="43242"/>
    <cellStyle name="Comma 7 4 11" xfId="43243"/>
    <cellStyle name="Comma 7 4 12" xfId="43244"/>
    <cellStyle name="Comma 7 4 2" xfId="43245"/>
    <cellStyle name="Comma 7 4 2 10" xfId="43246"/>
    <cellStyle name="Comma 7 4 2 2" xfId="43247"/>
    <cellStyle name="Comma 7 4 2 2 2" xfId="43248"/>
    <cellStyle name="Comma 7 4 2 2 2 2" xfId="43249"/>
    <cellStyle name="Comma 7 4 2 2 2 2 2" xfId="43250"/>
    <cellStyle name="Comma 7 4 2 2 2 2 3" xfId="43251"/>
    <cellStyle name="Comma 7 4 2 2 2 3" xfId="43252"/>
    <cellStyle name="Comma 7 4 2 2 2 3 2" xfId="43253"/>
    <cellStyle name="Comma 7 4 2 2 2 3 3" xfId="43254"/>
    <cellStyle name="Comma 7 4 2 2 2 4" xfId="43255"/>
    <cellStyle name="Comma 7 4 2 2 2 4 2" xfId="43256"/>
    <cellStyle name="Comma 7 4 2 2 2 5" xfId="43257"/>
    <cellStyle name="Comma 7 4 2 2 2 6" xfId="43258"/>
    <cellStyle name="Comma 7 4 2 2 3" xfId="43259"/>
    <cellStyle name="Comma 7 4 2 2 3 2" xfId="43260"/>
    <cellStyle name="Comma 7 4 2 2 3 2 2" xfId="43261"/>
    <cellStyle name="Comma 7 4 2 2 3 2 3" xfId="43262"/>
    <cellStyle name="Comma 7 4 2 2 3 3" xfId="43263"/>
    <cellStyle name="Comma 7 4 2 2 3 3 2" xfId="43264"/>
    <cellStyle name="Comma 7 4 2 2 3 3 3" xfId="43265"/>
    <cellStyle name="Comma 7 4 2 2 3 4" xfId="43266"/>
    <cellStyle name="Comma 7 4 2 2 3 4 2" xfId="43267"/>
    <cellStyle name="Comma 7 4 2 2 3 5" xfId="43268"/>
    <cellStyle name="Comma 7 4 2 2 3 6" xfId="43269"/>
    <cellStyle name="Comma 7 4 2 2 4" xfId="43270"/>
    <cellStyle name="Comma 7 4 2 2 4 2" xfId="43271"/>
    <cellStyle name="Comma 7 4 2 2 4 2 2" xfId="43272"/>
    <cellStyle name="Comma 7 4 2 2 4 2 3" xfId="43273"/>
    <cellStyle name="Comma 7 4 2 2 4 3" xfId="43274"/>
    <cellStyle name="Comma 7 4 2 2 4 3 2" xfId="43275"/>
    <cellStyle name="Comma 7 4 2 2 4 4" xfId="43276"/>
    <cellStyle name="Comma 7 4 2 2 4 5" xfId="43277"/>
    <cellStyle name="Comma 7 4 2 2 5" xfId="43278"/>
    <cellStyle name="Comma 7 4 2 2 5 2" xfId="43279"/>
    <cellStyle name="Comma 7 4 2 2 5 3" xfId="43280"/>
    <cellStyle name="Comma 7 4 2 2 6" xfId="43281"/>
    <cellStyle name="Comma 7 4 2 2 6 2" xfId="43282"/>
    <cellStyle name="Comma 7 4 2 2 6 3" xfId="43283"/>
    <cellStyle name="Comma 7 4 2 2 7" xfId="43284"/>
    <cellStyle name="Comma 7 4 2 2 7 2" xfId="43285"/>
    <cellStyle name="Comma 7 4 2 2 8" xfId="43286"/>
    <cellStyle name="Comma 7 4 2 2 9" xfId="43287"/>
    <cellStyle name="Comma 7 4 2 3" xfId="43288"/>
    <cellStyle name="Comma 7 4 2 3 2" xfId="43289"/>
    <cellStyle name="Comma 7 4 2 3 2 2" xfId="43290"/>
    <cellStyle name="Comma 7 4 2 3 2 3" xfId="43291"/>
    <cellStyle name="Comma 7 4 2 3 3" xfId="43292"/>
    <cellStyle name="Comma 7 4 2 3 3 2" xfId="43293"/>
    <cellStyle name="Comma 7 4 2 3 3 3" xfId="43294"/>
    <cellStyle name="Comma 7 4 2 3 4" xfId="43295"/>
    <cellStyle name="Comma 7 4 2 3 4 2" xfId="43296"/>
    <cellStyle name="Comma 7 4 2 3 5" xfId="43297"/>
    <cellStyle name="Comma 7 4 2 3 6" xfId="43298"/>
    <cellStyle name="Comma 7 4 2 4" xfId="43299"/>
    <cellStyle name="Comma 7 4 2 4 2" xfId="43300"/>
    <cellStyle name="Comma 7 4 2 4 2 2" xfId="43301"/>
    <cellStyle name="Comma 7 4 2 4 2 3" xfId="43302"/>
    <cellStyle name="Comma 7 4 2 4 3" xfId="43303"/>
    <cellStyle name="Comma 7 4 2 4 3 2" xfId="43304"/>
    <cellStyle name="Comma 7 4 2 4 3 3" xfId="43305"/>
    <cellStyle name="Comma 7 4 2 4 4" xfId="43306"/>
    <cellStyle name="Comma 7 4 2 4 4 2" xfId="43307"/>
    <cellStyle name="Comma 7 4 2 4 5" xfId="43308"/>
    <cellStyle name="Comma 7 4 2 4 6" xfId="43309"/>
    <cellStyle name="Comma 7 4 2 5" xfId="43310"/>
    <cellStyle name="Comma 7 4 2 5 2" xfId="43311"/>
    <cellStyle name="Comma 7 4 2 5 2 2" xfId="43312"/>
    <cellStyle name="Comma 7 4 2 5 2 3" xfId="43313"/>
    <cellStyle name="Comma 7 4 2 5 3" xfId="43314"/>
    <cellStyle name="Comma 7 4 2 5 3 2" xfId="43315"/>
    <cellStyle name="Comma 7 4 2 5 4" xfId="43316"/>
    <cellStyle name="Comma 7 4 2 5 5" xfId="43317"/>
    <cellStyle name="Comma 7 4 2 6" xfId="43318"/>
    <cellStyle name="Comma 7 4 2 6 2" xfId="43319"/>
    <cellStyle name="Comma 7 4 2 6 3" xfId="43320"/>
    <cellStyle name="Comma 7 4 2 7" xfId="43321"/>
    <cellStyle name="Comma 7 4 2 7 2" xfId="43322"/>
    <cellStyle name="Comma 7 4 2 7 3" xfId="43323"/>
    <cellStyle name="Comma 7 4 2 8" xfId="43324"/>
    <cellStyle name="Comma 7 4 2 8 2" xfId="43325"/>
    <cellStyle name="Comma 7 4 2 9" xfId="43326"/>
    <cellStyle name="Comma 7 4 3" xfId="43327"/>
    <cellStyle name="Comma 7 4 3 2" xfId="43328"/>
    <cellStyle name="Comma 7 4 3 2 2" xfId="43329"/>
    <cellStyle name="Comma 7 4 3 2 2 2" xfId="43330"/>
    <cellStyle name="Comma 7 4 3 2 2 3" xfId="43331"/>
    <cellStyle name="Comma 7 4 3 2 3" xfId="43332"/>
    <cellStyle name="Comma 7 4 3 2 3 2" xfId="43333"/>
    <cellStyle name="Comma 7 4 3 2 3 3" xfId="43334"/>
    <cellStyle name="Comma 7 4 3 2 4" xfId="43335"/>
    <cellStyle name="Comma 7 4 3 2 4 2" xfId="43336"/>
    <cellStyle name="Comma 7 4 3 2 5" xfId="43337"/>
    <cellStyle name="Comma 7 4 3 2 6" xfId="43338"/>
    <cellStyle name="Comma 7 4 3 3" xfId="43339"/>
    <cellStyle name="Comma 7 4 3 3 2" xfId="43340"/>
    <cellStyle name="Comma 7 4 3 3 2 2" xfId="43341"/>
    <cellStyle name="Comma 7 4 3 3 2 3" xfId="43342"/>
    <cellStyle name="Comma 7 4 3 3 3" xfId="43343"/>
    <cellStyle name="Comma 7 4 3 3 3 2" xfId="43344"/>
    <cellStyle name="Comma 7 4 3 3 3 3" xfId="43345"/>
    <cellStyle name="Comma 7 4 3 3 4" xfId="43346"/>
    <cellStyle name="Comma 7 4 3 3 4 2" xfId="43347"/>
    <cellStyle name="Comma 7 4 3 3 5" xfId="43348"/>
    <cellStyle name="Comma 7 4 3 3 6" xfId="43349"/>
    <cellStyle name="Comma 7 4 3 4" xfId="43350"/>
    <cellStyle name="Comma 7 4 3 4 2" xfId="43351"/>
    <cellStyle name="Comma 7 4 3 4 2 2" xfId="43352"/>
    <cellStyle name="Comma 7 4 3 4 2 3" xfId="43353"/>
    <cellStyle name="Comma 7 4 3 4 3" xfId="43354"/>
    <cellStyle name="Comma 7 4 3 4 3 2" xfId="43355"/>
    <cellStyle name="Comma 7 4 3 4 4" xfId="43356"/>
    <cellStyle name="Comma 7 4 3 4 5" xfId="43357"/>
    <cellStyle name="Comma 7 4 3 5" xfId="43358"/>
    <cellStyle name="Comma 7 4 3 5 2" xfId="43359"/>
    <cellStyle name="Comma 7 4 3 5 3" xfId="43360"/>
    <cellStyle name="Comma 7 4 3 6" xfId="43361"/>
    <cellStyle name="Comma 7 4 3 6 2" xfId="43362"/>
    <cellStyle name="Comma 7 4 3 6 3" xfId="43363"/>
    <cellStyle name="Comma 7 4 3 7" xfId="43364"/>
    <cellStyle name="Comma 7 4 3 7 2" xfId="43365"/>
    <cellStyle name="Comma 7 4 3 8" xfId="43366"/>
    <cellStyle name="Comma 7 4 3 9" xfId="43367"/>
    <cellStyle name="Comma 7 4 4" xfId="43368"/>
    <cellStyle name="Comma 7 4 4 2" xfId="43369"/>
    <cellStyle name="Comma 7 4 4 2 2" xfId="43370"/>
    <cellStyle name="Comma 7 4 4 2 2 2" xfId="43371"/>
    <cellStyle name="Comma 7 4 4 2 2 3" xfId="43372"/>
    <cellStyle name="Comma 7 4 4 2 3" xfId="43373"/>
    <cellStyle name="Comma 7 4 4 2 3 2" xfId="43374"/>
    <cellStyle name="Comma 7 4 4 2 3 3" xfId="43375"/>
    <cellStyle name="Comma 7 4 4 2 4" xfId="43376"/>
    <cellStyle name="Comma 7 4 4 2 4 2" xfId="43377"/>
    <cellStyle name="Comma 7 4 4 2 5" xfId="43378"/>
    <cellStyle name="Comma 7 4 4 2 6" xfId="43379"/>
    <cellStyle name="Comma 7 4 4 3" xfId="43380"/>
    <cellStyle name="Comma 7 4 4 3 2" xfId="43381"/>
    <cellStyle name="Comma 7 4 4 3 2 2" xfId="43382"/>
    <cellStyle name="Comma 7 4 4 3 2 3" xfId="43383"/>
    <cellStyle name="Comma 7 4 4 3 3" xfId="43384"/>
    <cellStyle name="Comma 7 4 4 3 3 2" xfId="43385"/>
    <cellStyle name="Comma 7 4 4 3 3 3" xfId="43386"/>
    <cellStyle name="Comma 7 4 4 3 4" xfId="43387"/>
    <cellStyle name="Comma 7 4 4 3 4 2" xfId="43388"/>
    <cellStyle name="Comma 7 4 4 3 5" xfId="43389"/>
    <cellStyle name="Comma 7 4 4 3 6" xfId="43390"/>
    <cellStyle name="Comma 7 4 4 4" xfId="43391"/>
    <cellStyle name="Comma 7 4 4 4 2" xfId="43392"/>
    <cellStyle name="Comma 7 4 4 4 2 2" xfId="43393"/>
    <cellStyle name="Comma 7 4 4 4 2 3" xfId="43394"/>
    <cellStyle name="Comma 7 4 4 4 3" xfId="43395"/>
    <cellStyle name="Comma 7 4 4 4 3 2" xfId="43396"/>
    <cellStyle name="Comma 7 4 4 4 4" xfId="43397"/>
    <cellStyle name="Comma 7 4 4 4 5" xfId="43398"/>
    <cellStyle name="Comma 7 4 4 5" xfId="43399"/>
    <cellStyle name="Comma 7 4 4 5 2" xfId="43400"/>
    <cellStyle name="Comma 7 4 4 5 3" xfId="43401"/>
    <cellStyle name="Comma 7 4 4 6" xfId="43402"/>
    <cellStyle name="Comma 7 4 4 6 2" xfId="43403"/>
    <cellStyle name="Comma 7 4 4 6 3" xfId="43404"/>
    <cellStyle name="Comma 7 4 4 7" xfId="43405"/>
    <cellStyle name="Comma 7 4 4 7 2" xfId="43406"/>
    <cellStyle name="Comma 7 4 4 8" xfId="43407"/>
    <cellStyle name="Comma 7 4 4 9" xfId="43408"/>
    <cellStyle name="Comma 7 4 5" xfId="43409"/>
    <cellStyle name="Comma 7 4 5 2" xfId="43410"/>
    <cellStyle name="Comma 7 4 5 2 2" xfId="43411"/>
    <cellStyle name="Comma 7 4 5 2 3" xfId="43412"/>
    <cellStyle name="Comma 7 4 5 3" xfId="43413"/>
    <cellStyle name="Comma 7 4 5 3 2" xfId="43414"/>
    <cellStyle name="Comma 7 4 5 3 3" xfId="43415"/>
    <cellStyle name="Comma 7 4 5 4" xfId="43416"/>
    <cellStyle name="Comma 7 4 5 4 2" xfId="43417"/>
    <cellStyle name="Comma 7 4 5 5" xfId="43418"/>
    <cellStyle name="Comma 7 4 5 6" xfId="43419"/>
    <cellStyle name="Comma 7 4 6" xfId="43420"/>
    <cellStyle name="Comma 7 4 6 2" xfId="43421"/>
    <cellStyle name="Comma 7 4 6 2 2" xfId="43422"/>
    <cellStyle name="Comma 7 4 6 2 3" xfId="43423"/>
    <cellStyle name="Comma 7 4 6 3" xfId="43424"/>
    <cellStyle name="Comma 7 4 6 3 2" xfId="43425"/>
    <cellStyle name="Comma 7 4 6 3 3" xfId="43426"/>
    <cellStyle name="Comma 7 4 6 4" xfId="43427"/>
    <cellStyle name="Comma 7 4 6 4 2" xfId="43428"/>
    <cellStyle name="Comma 7 4 6 5" xfId="43429"/>
    <cellStyle name="Comma 7 4 6 6" xfId="43430"/>
    <cellStyle name="Comma 7 4 7" xfId="43431"/>
    <cellStyle name="Comma 7 4 7 2" xfId="43432"/>
    <cellStyle name="Comma 7 4 7 2 2" xfId="43433"/>
    <cellStyle name="Comma 7 4 7 2 3" xfId="43434"/>
    <cellStyle name="Comma 7 4 7 3" xfId="43435"/>
    <cellStyle name="Comma 7 4 7 3 2" xfId="43436"/>
    <cellStyle name="Comma 7 4 7 4" xfId="43437"/>
    <cellStyle name="Comma 7 4 7 5" xfId="43438"/>
    <cellStyle name="Comma 7 4 8" xfId="43439"/>
    <cellStyle name="Comma 7 4 8 2" xfId="43440"/>
    <cellStyle name="Comma 7 4 8 3" xfId="43441"/>
    <cellStyle name="Comma 7 4 9" xfId="43442"/>
    <cellStyle name="Comma 7 4 9 2" xfId="43443"/>
    <cellStyle name="Comma 7 4 9 3" xfId="43444"/>
    <cellStyle name="Comma 7 5" xfId="43445"/>
    <cellStyle name="Comma 7 5 10" xfId="43446"/>
    <cellStyle name="Comma 7 5 2" xfId="43447"/>
    <cellStyle name="Comma 7 5 2 2" xfId="43448"/>
    <cellStyle name="Comma 7 5 2 2 2" xfId="43449"/>
    <cellStyle name="Comma 7 5 2 2 2 2" xfId="43450"/>
    <cellStyle name="Comma 7 5 2 2 2 3" xfId="43451"/>
    <cellStyle name="Comma 7 5 2 2 3" xfId="43452"/>
    <cellStyle name="Comma 7 5 2 2 3 2" xfId="43453"/>
    <cellStyle name="Comma 7 5 2 2 3 3" xfId="43454"/>
    <cellStyle name="Comma 7 5 2 2 4" xfId="43455"/>
    <cellStyle name="Comma 7 5 2 2 4 2" xfId="43456"/>
    <cellStyle name="Comma 7 5 2 2 5" xfId="43457"/>
    <cellStyle name="Comma 7 5 2 2 6" xfId="43458"/>
    <cellStyle name="Comma 7 5 2 3" xfId="43459"/>
    <cellStyle name="Comma 7 5 2 3 2" xfId="43460"/>
    <cellStyle name="Comma 7 5 2 3 2 2" xfId="43461"/>
    <cellStyle name="Comma 7 5 2 3 2 3" xfId="43462"/>
    <cellStyle name="Comma 7 5 2 3 3" xfId="43463"/>
    <cellStyle name="Comma 7 5 2 3 3 2" xfId="43464"/>
    <cellStyle name="Comma 7 5 2 3 3 3" xfId="43465"/>
    <cellStyle name="Comma 7 5 2 3 4" xfId="43466"/>
    <cellStyle name="Comma 7 5 2 3 4 2" xfId="43467"/>
    <cellStyle name="Comma 7 5 2 3 5" xfId="43468"/>
    <cellStyle name="Comma 7 5 2 3 6" xfId="43469"/>
    <cellStyle name="Comma 7 5 2 4" xfId="43470"/>
    <cellStyle name="Comma 7 5 2 4 2" xfId="43471"/>
    <cellStyle name="Comma 7 5 2 4 2 2" xfId="43472"/>
    <cellStyle name="Comma 7 5 2 4 2 3" xfId="43473"/>
    <cellStyle name="Comma 7 5 2 4 3" xfId="43474"/>
    <cellStyle name="Comma 7 5 2 4 3 2" xfId="43475"/>
    <cellStyle name="Comma 7 5 2 4 4" xfId="43476"/>
    <cellStyle name="Comma 7 5 2 4 5" xfId="43477"/>
    <cellStyle name="Comma 7 5 2 5" xfId="43478"/>
    <cellStyle name="Comma 7 5 2 5 2" xfId="43479"/>
    <cellStyle name="Comma 7 5 2 5 3" xfId="43480"/>
    <cellStyle name="Comma 7 5 2 6" xfId="43481"/>
    <cellStyle name="Comma 7 5 2 6 2" xfId="43482"/>
    <cellStyle name="Comma 7 5 2 6 3" xfId="43483"/>
    <cellStyle name="Comma 7 5 2 7" xfId="43484"/>
    <cellStyle name="Comma 7 5 2 7 2" xfId="43485"/>
    <cellStyle name="Comma 7 5 2 8" xfId="43486"/>
    <cellStyle name="Comma 7 5 2 9" xfId="43487"/>
    <cellStyle name="Comma 7 5 3" xfId="43488"/>
    <cellStyle name="Comma 7 5 3 2" xfId="43489"/>
    <cellStyle name="Comma 7 5 3 2 2" xfId="43490"/>
    <cellStyle name="Comma 7 5 3 2 3" xfId="43491"/>
    <cellStyle name="Comma 7 5 3 3" xfId="43492"/>
    <cellStyle name="Comma 7 5 3 3 2" xfId="43493"/>
    <cellStyle name="Comma 7 5 3 3 3" xfId="43494"/>
    <cellStyle name="Comma 7 5 3 4" xfId="43495"/>
    <cellStyle name="Comma 7 5 3 4 2" xfId="43496"/>
    <cellStyle name="Comma 7 5 3 5" xfId="43497"/>
    <cellStyle name="Comma 7 5 3 6" xfId="43498"/>
    <cellStyle name="Comma 7 5 4" xfId="43499"/>
    <cellStyle name="Comma 7 5 4 2" xfId="43500"/>
    <cellStyle name="Comma 7 5 4 2 2" xfId="43501"/>
    <cellStyle name="Comma 7 5 4 2 3" xfId="43502"/>
    <cellStyle name="Comma 7 5 4 3" xfId="43503"/>
    <cellStyle name="Comma 7 5 4 3 2" xfId="43504"/>
    <cellStyle name="Comma 7 5 4 3 3" xfId="43505"/>
    <cellStyle name="Comma 7 5 4 4" xfId="43506"/>
    <cellStyle name="Comma 7 5 4 4 2" xfId="43507"/>
    <cellStyle name="Comma 7 5 4 5" xfId="43508"/>
    <cellStyle name="Comma 7 5 4 6" xfId="43509"/>
    <cellStyle name="Comma 7 5 5" xfId="43510"/>
    <cellStyle name="Comma 7 5 5 2" xfId="43511"/>
    <cellStyle name="Comma 7 5 5 2 2" xfId="43512"/>
    <cellStyle name="Comma 7 5 5 2 3" xfId="43513"/>
    <cellStyle name="Comma 7 5 5 3" xfId="43514"/>
    <cellStyle name="Comma 7 5 5 3 2" xfId="43515"/>
    <cellStyle name="Comma 7 5 5 4" xfId="43516"/>
    <cellStyle name="Comma 7 5 5 5" xfId="43517"/>
    <cellStyle name="Comma 7 5 6" xfId="43518"/>
    <cellStyle name="Comma 7 5 6 2" xfId="43519"/>
    <cellStyle name="Comma 7 5 6 3" xfId="43520"/>
    <cellStyle name="Comma 7 5 7" xfId="43521"/>
    <cellStyle name="Comma 7 5 7 2" xfId="43522"/>
    <cellStyle name="Comma 7 5 7 3" xfId="43523"/>
    <cellStyle name="Comma 7 5 8" xfId="43524"/>
    <cellStyle name="Comma 7 5 8 2" xfId="43525"/>
    <cellStyle name="Comma 7 5 9" xfId="43526"/>
    <cellStyle name="Comma 7 6" xfId="43527"/>
    <cellStyle name="Comma 7 6 2" xfId="43528"/>
    <cellStyle name="Comma 7 6 2 2" xfId="43529"/>
    <cellStyle name="Comma 7 6 2 2 2" xfId="43530"/>
    <cellStyle name="Comma 7 6 2 2 3" xfId="43531"/>
    <cellStyle name="Comma 7 6 2 3" xfId="43532"/>
    <cellStyle name="Comma 7 6 2 3 2" xfId="43533"/>
    <cellStyle name="Comma 7 6 2 3 3" xfId="43534"/>
    <cellStyle name="Comma 7 6 2 4" xfId="43535"/>
    <cellStyle name="Comma 7 6 2 4 2" xfId="43536"/>
    <cellStyle name="Comma 7 6 2 5" xfId="43537"/>
    <cellStyle name="Comma 7 6 2 6" xfId="43538"/>
    <cellStyle name="Comma 7 6 3" xfId="43539"/>
    <cellStyle name="Comma 7 6 3 2" xfId="43540"/>
    <cellStyle name="Comma 7 6 3 2 2" xfId="43541"/>
    <cellStyle name="Comma 7 6 3 2 3" xfId="43542"/>
    <cellStyle name="Comma 7 6 3 3" xfId="43543"/>
    <cellStyle name="Comma 7 6 3 3 2" xfId="43544"/>
    <cellStyle name="Comma 7 6 3 3 3" xfId="43545"/>
    <cellStyle name="Comma 7 6 3 4" xfId="43546"/>
    <cellStyle name="Comma 7 6 3 4 2" xfId="43547"/>
    <cellStyle name="Comma 7 6 3 5" xfId="43548"/>
    <cellStyle name="Comma 7 6 3 6" xfId="43549"/>
    <cellStyle name="Comma 7 6 4" xfId="43550"/>
    <cellStyle name="Comma 7 6 4 2" xfId="43551"/>
    <cellStyle name="Comma 7 6 4 2 2" xfId="43552"/>
    <cellStyle name="Comma 7 6 4 2 3" xfId="43553"/>
    <cellStyle name="Comma 7 6 4 3" xfId="43554"/>
    <cellStyle name="Comma 7 6 4 3 2" xfId="43555"/>
    <cellStyle name="Comma 7 6 4 4" xfId="43556"/>
    <cellStyle name="Comma 7 6 4 5" xfId="43557"/>
    <cellStyle name="Comma 7 6 5" xfId="43558"/>
    <cellStyle name="Comma 7 6 5 2" xfId="43559"/>
    <cellStyle name="Comma 7 6 5 3" xfId="43560"/>
    <cellStyle name="Comma 7 6 6" xfId="43561"/>
    <cellStyle name="Comma 7 6 6 2" xfId="43562"/>
    <cellStyle name="Comma 7 6 6 3" xfId="43563"/>
    <cellStyle name="Comma 7 6 7" xfId="43564"/>
    <cellStyle name="Comma 7 6 7 2" xfId="43565"/>
    <cellStyle name="Comma 7 6 8" xfId="43566"/>
    <cellStyle name="Comma 7 6 9" xfId="43567"/>
    <cellStyle name="Comma 7 7" xfId="43568"/>
    <cellStyle name="Comma 7 7 2" xfId="43569"/>
    <cellStyle name="Comma 7 7 2 2" xfId="43570"/>
    <cellStyle name="Comma 7 7 2 2 2" xfId="43571"/>
    <cellStyle name="Comma 7 7 2 2 3" xfId="43572"/>
    <cellStyle name="Comma 7 7 2 3" xfId="43573"/>
    <cellStyle name="Comma 7 7 2 3 2" xfId="43574"/>
    <cellStyle name="Comma 7 7 2 3 3" xfId="43575"/>
    <cellStyle name="Comma 7 7 2 4" xfId="43576"/>
    <cellStyle name="Comma 7 7 2 4 2" xfId="43577"/>
    <cellStyle name="Comma 7 7 2 5" xfId="43578"/>
    <cellStyle name="Comma 7 7 2 6" xfId="43579"/>
    <cellStyle name="Comma 7 7 3" xfId="43580"/>
    <cellStyle name="Comma 7 7 3 2" xfId="43581"/>
    <cellStyle name="Comma 7 7 3 2 2" xfId="43582"/>
    <cellStyle name="Comma 7 7 3 2 3" xfId="43583"/>
    <cellStyle name="Comma 7 7 3 3" xfId="43584"/>
    <cellStyle name="Comma 7 7 3 3 2" xfId="43585"/>
    <cellStyle name="Comma 7 7 3 3 3" xfId="43586"/>
    <cellStyle name="Comma 7 7 3 4" xfId="43587"/>
    <cellStyle name="Comma 7 7 3 4 2" xfId="43588"/>
    <cellStyle name="Comma 7 7 3 5" xfId="43589"/>
    <cellStyle name="Comma 7 7 3 6" xfId="43590"/>
    <cellStyle name="Comma 7 7 4" xfId="43591"/>
    <cellStyle name="Comma 7 7 4 2" xfId="43592"/>
    <cellStyle name="Comma 7 7 4 2 2" xfId="43593"/>
    <cellStyle name="Comma 7 7 4 2 3" xfId="43594"/>
    <cellStyle name="Comma 7 7 4 3" xfId="43595"/>
    <cellStyle name="Comma 7 7 4 3 2" xfId="43596"/>
    <cellStyle name="Comma 7 7 4 4" xfId="43597"/>
    <cellStyle name="Comma 7 7 4 5" xfId="43598"/>
    <cellStyle name="Comma 7 7 5" xfId="43599"/>
    <cellStyle name="Comma 7 7 5 2" xfId="43600"/>
    <cellStyle name="Comma 7 7 5 3" xfId="43601"/>
    <cellStyle name="Comma 7 7 6" xfId="43602"/>
    <cellStyle name="Comma 7 7 6 2" xfId="43603"/>
    <cellStyle name="Comma 7 7 6 3" xfId="43604"/>
    <cellStyle name="Comma 7 7 7" xfId="43605"/>
    <cellStyle name="Comma 7 7 7 2" xfId="43606"/>
    <cellStyle name="Comma 7 7 8" xfId="43607"/>
    <cellStyle name="Comma 7 7 9" xfId="43608"/>
    <cellStyle name="Comma 7 8" xfId="43609"/>
    <cellStyle name="Comma 7 8 2" xfId="43610"/>
    <cellStyle name="Comma 7 8 2 2" xfId="43611"/>
    <cellStyle name="Comma 7 8 2 3" xfId="43612"/>
    <cellStyle name="Comma 7 8 3" xfId="43613"/>
    <cellStyle name="Comma 7 8 3 2" xfId="43614"/>
    <cellStyle name="Comma 7 8 3 3" xfId="43615"/>
    <cellStyle name="Comma 7 8 4" xfId="43616"/>
    <cellStyle name="Comma 7 8 4 2" xfId="43617"/>
    <cellStyle name="Comma 7 8 5" xfId="43618"/>
    <cellStyle name="Comma 7 8 6" xfId="43619"/>
    <cellStyle name="Comma 7 9" xfId="43620"/>
    <cellStyle name="Comma 7 9 2" xfId="43621"/>
    <cellStyle name="Comma 7 9 2 2" xfId="43622"/>
    <cellStyle name="Comma 7 9 2 3" xfId="43623"/>
    <cellStyle name="Comma 7 9 3" xfId="43624"/>
    <cellStyle name="Comma 7 9 3 2" xfId="43625"/>
    <cellStyle name="Comma 7 9 3 3" xfId="43626"/>
    <cellStyle name="Comma 7 9 4" xfId="43627"/>
    <cellStyle name="Comma 7 9 4 2" xfId="43628"/>
    <cellStyle name="Comma 7 9 5" xfId="43629"/>
    <cellStyle name="Comma 7 9 6" xfId="43630"/>
    <cellStyle name="Comma 70" xfId="43631"/>
    <cellStyle name="Comma 71" xfId="43632"/>
    <cellStyle name="Comma 71 2" xfId="43633"/>
    <cellStyle name="Comma 72" xfId="43634"/>
    <cellStyle name="Comma 73" xfId="43635"/>
    <cellStyle name="Comma 73 2" xfId="43636"/>
    <cellStyle name="Comma 73 3" xfId="43637"/>
    <cellStyle name="Comma 74" xfId="43638"/>
    <cellStyle name="Comma 74 2" xfId="43639"/>
    <cellStyle name="Comma 74 3" xfId="43640"/>
    <cellStyle name="Comma 75" xfId="43641"/>
    <cellStyle name="Comma 76" xfId="43642"/>
    <cellStyle name="Comma 77" xfId="43643"/>
    <cellStyle name="Comma 78" xfId="43644"/>
    <cellStyle name="Comma 79" xfId="43645"/>
    <cellStyle name="Comma 8" xfId="43646"/>
    <cellStyle name="Comma 8 10" xfId="43647"/>
    <cellStyle name="Comma 8 10 2" xfId="43648"/>
    <cellStyle name="Comma 8 10 2 2" xfId="43649"/>
    <cellStyle name="Comma 8 10 2 3" xfId="43650"/>
    <cellStyle name="Comma 8 10 3" xfId="43651"/>
    <cellStyle name="Comma 8 10 3 2" xfId="43652"/>
    <cellStyle name="Comma 8 10 4" xfId="43653"/>
    <cellStyle name="Comma 8 10 5" xfId="43654"/>
    <cellStyle name="Comma 8 11" xfId="43655"/>
    <cellStyle name="Comma 8 11 2" xfId="43656"/>
    <cellStyle name="Comma 8 11 3" xfId="43657"/>
    <cellStyle name="Comma 8 12" xfId="43658"/>
    <cellStyle name="Comma 8 12 2" xfId="43659"/>
    <cellStyle name="Comma 8 12 3" xfId="43660"/>
    <cellStyle name="Comma 8 13" xfId="43661"/>
    <cellStyle name="Comma 8 13 2" xfId="43662"/>
    <cellStyle name="Comma 8 14" xfId="43663"/>
    <cellStyle name="Comma 8 15" xfId="43664"/>
    <cellStyle name="Comma 8 16" xfId="43665"/>
    <cellStyle name="Comma 8 2" xfId="43666"/>
    <cellStyle name="Comma 8 2 10" xfId="43667"/>
    <cellStyle name="Comma 8 2 10 2" xfId="43668"/>
    <cellStyle name="Comma 8 2 10 3" xfId="43669"/>
    <cellStyle name="Comma 8 2 11" xfId="43670"/>
    <cellStyle name="Comma 8 2 11 2" xfId="43671"/>
    <cellStyle name="Comma 8 2 11 3" xfId="43672"/>
    <cellStyle name="Comma 8 2 12" xfId="43673"/>
    <cellStyle name="Comma 8 2 12 2" xfId="43674"/>
    <cellStyle name="Comma 8 2 13" xfId="43675"/>
    <cellStyle name="Comma 8 2 14" xfId="43676"/>
    <cellStyle name="Comma 8 2 15" xfId="43677"/>
    <cellStyle name="Comma 8 2 2" xfId="43678"/>
    <cellStyle name="Comma 8 2 2 10" xfId="43679"/>
    <cellStyle name="Comma 8 2 2 10 2" xfId="43680"/>
    <cellStyle name="Comma 8 2 2 10 3" xfId="43681"/>
    <cellStyle name="Comma 8 2 2 11" xfId="43682"/>
    <cellStyle name="Comma 8 2 2 11 2" xfId="43683"/>
    <cellStyle name="Comma 8 2 2 12" xfId="43684"/>
    <cellStyle name="Comma 8 2 2 13" xfId="43685"/>
    <cellStyle name="Comma 8 2 2 14" xfId="43686"/>
    <cellStyle name="Comma 8 2 2 2" xfId="43687"/>
    <cellStyle name="Comma 8 2 2 2 10" xfId="43688"/>
    <cellStyle name="Comma 8 2 2 2 10 2" xfId="43689"/>
    <cellStyle name="Comma 8 2 2 2 11" xfId="43690"/>
    <cellStyle name="Comma 8 2 2 2 12" xfId="43691"/>
    <cellStyle name="Comma 8 2 2 2 13" xfId="43692"/>
    <cellStyle name="Comma 8 2 2 2 2" xfId="43693"/>
    <cellStyle name="Comma 8 2 2 2 2 10" xfId="43694"/>
    <cellStyle name="Comma 8 2 2 2 2 2" xfId="43695"/>
    <cellStyle name="Comma 8 2 2 2 2 2 2" xfId="43696"/>
    <cellStyle name="Comma 8 2 2 2 2 2 2 2" xfId="43697"/>
    <cellStyle name="Comma 8 2 2 2 2 2 2 2 2" xfId="43698"/>
    <cellStyle name="Comma 8 2 2 2 2 2 2 2 3" xfId="43699"/>
    <cellStyle name="Comma 8 2 2 2 2 2 2 3" xfId="43700"/>
    <cellStyle name="Comma 8 2 2 2 2 2 2 3 2" xfId="43701"/>
    <cellStyle name="Comma 8 2 2 2 2 2 2 3 3" xfId="43702"/>
    <cellStyle name="Comma 8 2 2 2 2 2 2 4" xfId="43703"/>
    <cellStyle name="Comma 8 2 2 2 2 2 2 4 2" xfId="43704"/>
    <cellStyle name="Comma 8 2 2 2 2 2 2 5" xfId="43705"/>
    <cellStyle name="Comma 8 2 2 2 2 2 2 6" xfId="43706"/>
    <cellStyle name="Comma 8 2 2 2 2 2 3" xfId="43707"/>
    <cellStyle name="Comma 8 2 2 2 2 2 3 2" xfId="43708"/>
    <cellStyle name="Comma 8 2 2 2 2 2 3 2 2" xfId="43709"/>
    <cellStyle name="Comma 8 2 2 2 2 2 3 2 3" xfId="43710"/>
    <cellStyle name="Comma 8 2 2 2 2 2 3 3" xfId="43711"/>
    <cellStyle name="Comma 8 2 2 2 2 2 3 3 2" xfId="43712"/>
    <cellStyle name="Comma 8 2 2 2 2 2 3 3 3" xfId="43713"/>
    <cellStyle name="Comma 8 2 2 2 2 2 3 4" xfId="43714"/>
    <cellStyle name="Comma 8 2 2 2 2 2 3 4 2" xfId="43715"/>
    <cellStyle name="Comma 8 2 2 2 2 2 3 5" xfId="43716"/>
    <cellStyle name="Comma 8 2 2 2 2 2 3 6" xfId="43717"/>
    <cellStyle name="Comma 8 2 2 2 2 2 4" xfId="43718"/>
    <cellStyle name="Comma 8 2 2 2 2 2 4 2" xfId="43719"/>
    <cellStyle name="Comma 8 2 2 2 2 2 4 2 2" xfId="43720"/>
    <cellStyle name="Comma 8 2 2 2 2 2 4 2 3" xfId="43721"/>
    <cellStyle name="Comma 8 2 2 2 2 2 4 3" xfId="43722"/>
    <cellStyle name="Comma 8 2 2 2 2 2 4 3 2" xfId="43723"/>
    <cellStyle name="Comma 8 2 2 2 2 2 4 4" xfId="43724"/>
    <cellStyle name="Comma 8 2 2 2 2 2 4 5" xfId="43725"/>
    <cellStyle name="Comma 8 2 2 2 2 2 5" xfId="43726"/>
    <cellStyle name="Comma 8 2 2 2 2 2 5 2" xfId="43727"/>
    <cellStyle name="Comma 8 2 2 2 2 2 5 3" xfId="43728"/>
    <cellStyle name="Comma 8 2 2 2 2 2 6" xfId="43729"/>
    <cellStyle name="Comma 8 2 2 2 2 2 6 2" xfId="43730"/>
    <cellStyle name="Comma 8 2 2 2 2 2 6 3" xfId="43731"/>
    <cellStyle name="Comma 8 2 2 2 2 2 7" xfId="43732"/>
    <cellStyle name="Comma 8 2 2 2 2 2 7 2" xfId="43733"/>
    <cellStyle name="Comma 8 2 2 2 2 2 8" xfId="43734"/>
    <cellStyle name="Comma 8 2 2 2 2 2 9" xfId="43735"/>
    <cellStyle name="Comma 8 2 2 2 2 3" xfId="43736"/>
    <cellStyle name="Comma 8 2 2 2 2 3 2" xfId="43737"/>
    <cellStyle name="Comma 8 2 2 2 2 3 2 2" xfId="43738"/>
    <cellStyle name="Comma 8 2 2 2 2 3 2 3" xfId="43739"/>
    <cellStyle name="Comma 8 2 2 2 2 3 3" xfId="43740"/>
    <cellStyle name="Comma 8 2 2 2 2 3 3 2" xfId="43741"/>
    <cellStyle name="Comma 8 2 2 2 2 3 3 3" xfId="43742"/>
    <cellStyle name="Comma 8 2 2 2 2 3 4" xfId="43743"/>
    <cellStyle name="Comma 8 2 2 2 2 3 4 2" xfId="43744"/>
    <cellStyle name="Comma 8 2 2 2 2 3 5" xfId="43745"/>
    <cellStyle name="Comma 8 2 2 2 2 3 6" xfId="43746"/>
    <cellStyle name="Comma 8 2 2 2 2 4" xfId="43747"/>
    <cellStyle name="Comma 8 2 2 2 2 4 2" xfId="43748"/>
    <cellStyle name="Comma 8 2 2 2 2 4 2 2" xfId="43749"/>
    <cellStyle name="Comma 8 2 2 2 2 4 2 3" xfId="43750"/>
    <cellStyle name="Comma 8 2 2 2 2 4 3" xfId="43751"/>
    <cellStyle name="Comma 8 2 2 2 2 4 3 2" xfId="43752"/>
    <cellStyle name="Comma 8 2 2 2 2 4 3 3" xfId="43753"/>
    <cellStyle name="Comma 8 2 2 2 2 4 4" xfId="43754"/>
    <cellStyle name="Comma 8 2 2 2 2 4 4 2" xfId="43755"/>
    <cellStyle name="Comma 8 2 2 2 2 4 5" xfId="43756"/>
    <cellStyle name="Comma 8 2 2 2 2 4 6" xfId="43757"/>
    <cellStyle name="Comma 8 2 2 2 2 5" xfId="43758"/>
    <cellStyle name="Comma 8 2 2 2 2 5 2" xfId="43759"/>
    <cellStyle name="Comma 8 2 2 2 2 5 2 2" xfId="43760"/>
    <cellStyle name="Comma 8 2 2 2 2 5 2 3" xfId="43761"/>
    <cellStyle name="Comma 8 2 2 2 2 5 3" xfId="43762"/>
    <cellStyle name="Comma 8 2 2 2 2 5 3 2" xfId="43763"/>
    <cellStyle name="Comma 8 2 2 2 2 5 4" xfId="43764"/>
    <cellStyle name="Comma 8 2 2 2 2 5 5" xfId="43765"/>
    <cellStyle name="Comma 8 2 2 2 2 6" xfId="43766"/>
    <cellStyle name="Comma 8 2 2 2 2 6 2" xfId="43767"/>
    <cellStyle name="Comma 8 2 2 2 2 6 3" xfId="43768"/>
    <cellStyle name="Comma 8 2 2 2 2 7" xfId="43769"/>
    <cellStyle name="Comma 8 2 2 2 2 7 2" xfId="43770"/>
    <cellStyle name="Comma 8 2 2 2 2 7 3" xfId="43771"/>
    <cellStyle name="Comma 8 2 2 2 2 8" xfId="43772"/>
    <cellStyle name="Comma 8 2 2 2 2 8 2" xfId="43773"/>
    <cellStyle name="Comma 8 2 2 2 2 9" xfId="43774"/>
    <cellStyle name="Comma 8 2 2 2 3" xfId="43775"/>
    <cellStyle name="Comma 8 2 2 2 3 2" xfId="43776"/>
    <cellStyle name="Comma 8 2 2 2 3 2 2" xfId="43777"/>
    <cellStyle name="Comma 8 2 2 2 3 2 2 2" xfId="43778"/>
    <cellStyle name="Comma 8 2 2 2 3 2 2 3" xfId="43779"/>
    <cellStyle name="Comma 8 2 2 2 3 2 3" xfId="43780"/>
    <cellStyle name="Comma 8 2 2 2 3 2 3 2" xfId="43781"/>
    <cellStyle name="Comma 8 2 2 2 3 2 3 3" xfId="43782"/>
    <cellStyle name="Comma 8 2 2 2 3 2 4" xfId="43783"/>
    <cellStyle name="Comma 8 2 2 2 3 2 4 2" xfId="43784"/>
    <cellStyle name="Comma 8 2 2 2 3 2 5" xfId="43785"/>
    <cellStyle name="Comma 8 2 2 2 3 2 6" xfId="43786"/>
    <cellStyle name="Comma 8 2 2 2 3 3" xfId="43787"/>
    <cellStyle name="Comma 8 2 2 2 3 3 2" xfId="43788"/>
    <cellStyle name="Comma 8 2 2 2 3 3 2 2" xfId="43789"/>
    <cellStyle name="Comma 8 2 2 2 3 3 2 3" xfId="43790"/>
    <cellStyle name="Comma 8 2 2 2 3 3 3" xfId="43791"/>
    <cellStyle name="Comma 8 2 2 2 3 3 3 2" xfId="43792"/>
    <cellStyle name="Comma 8 2 2 2 3 3 3 3" xfId="43793"/>
    <cellStyle name="Comma 8 2 2 2 3 3 4" xfId="43794"/>
    <cellStyle name="Comma 8 2 2 2 3 3 4 2" xfId="43795"/>
    <cellStyle name="Comma 8 2 2 2 3 3 5" xfId="43796"/>
    <cellStyle name="Comma 8 2 2 2 3 3 6" xfId="43797"/>
    <cellStyle name="Comma 8 2 2 2 3 4" xfId="43798"/>
    <cellStyle name="Comma 8 2 2 2 3 4 2" xfId="43799"/>
    <cellStyle name="Comma 8 2 2 2 3 4 2 2" xfId="43800"/>
    <cellStyle name="Comma 8 2 2 2 3 4 2 3" xfId="43801"/>
    <cellStyle name="Comma 8 2 2 2 3 4 3" xfId="43802"/>
    <cellStyle name="Comma 8 2 2 2 3 4 3 2" xfId="43803"/>
    <cellStyle name="Comma 8 2 2 2 3 4 4" xfId="43804"/>
    <cellStyle name="Comma 8 2 2 2 3 4 5" xfId="43805"/>
    <cellStyle name="Comma 8 2 2 2 3 5" xfId="43806"/>
    <cellStyle name="Comma 8 2 2 2 3 5 2" xfId="43807"/>
    <cellStyle name="Comma 8 2 2 2 3 5 3" xfId="43808"/>
    <cellStyle name="Comma 8 2 2 2 3 6" xfId="43809"/>
    <cellStyle name="Comma 8 2 2 2 3 6 2" xfId="43810"/>
    <cellStyle name="Comma 8 2 2 2 3 6 3" xfId="43811"/>
    <cellStyle name="Comma 8 2 2 2 3 7" xfId="43812"/>
    <cellStyle name="Comma 8 2 2 2 3 7 2" xfId="43813"/>
    <cellStyle name="Comma 8 2 2 2 3 8" xfId="43814"/>
    <cellStyle name="Comma 8 2 2 2 3 9" xfId="43815"/>
    <cellStyle name="Comma 8 2 2 2 4" xfId="43816"/>
    <cellStyle name="Comma 8 2 2 2 4 2" xfId="43817"/>
    <cellStyle name="Comma 8 2 2 2 4 2 2" xfId="43818"/>
    <cellStyle name="Comma 8 2 2 2 4 2 2 2" xfId="43819"/>
    <cellStyle name="Comma 8 2 2 2 4 2 2 3" xfId="43820"/>
    <cellStyle name="Comma 8 2 2 2 4 2 3" xfId="43821"/>
    <cellStyle name="Comma 8 2 2 2 4 2 3 2" xfId="43822"/>
    <cellStyle name="Comma 8 2 2 2 4 2 3 3" xfId="43823"/>
    <cellStyle name="Comma 8 2 2 2 4 2 4" xfId="43824"/>
    <cellStyle name="Comma 8 2 2 2 4 2 4 2" xfId="43825"/>
    <cellStyle name="Comma 8 2 2 2 4 2 5" xfId="43826"/>
    <cellStyle name="Comma 8 2 2 2 4 2 6" xfId="43827"/>
    <cellStyle name="Comma 8 2 2 2 4 3" xfId="43828"/>
    <cellStyle name="Comma 8 2 2 2 4 3 2" xfId="43829"/>
    <cellStyle name="Comma 8 2 2 2 4 3 2 2" xfId="43830"/>
    <cellStyle name="Comma 8 2 2 2 4 3 2 3" xfId="43831"/>
    <cellStyle name="Comma 8 2 2 2 4 3 3" xfId="43832"/>
    <cellStyle name="Comma 8 2 2 2 4 3 3 2" xfId="43833"/>
    <cellStyle name="Comma 8 2 2 2 4 3 3 3" xfId="43834"/>
    <cellStyle name="Comma 8 2 2 2 4 3 4" xfId="43835"/>
    <cellStyle name="Comma 8 2 2 2 4 3 4 2" xfId="43836"/>
    <cellStyle name="Comma 8 2 2 2 4 3 5" xfId="43837"/>
    <cellStyle name="Comma 8 2 2 2 4 3 6" xfId="43838"/>
    <cellStyle name="Comma 8 2 2 2 4 4" xfId="43839"/>
    <cellStyle name="Comma 8 2 2 2 4 4 2" xfId="43840"/>
    <cellStyle name="Comma 8 2 2 2 4 4 2 2" xfId="43841"/>
    <cellStyle name="Comma 8 2 2 2 4 4 2 3" xfId="43842"/>
    <cellStyle name="Comma 8 2 2 2 4 4 3" xfId="43843"/>
    <cellStyle name="Comma 8 2 2 2 4 4 3 2" xfId="43844"/>
    <cellStyle name="Comma 8 2 2 2 4 4 4" xfId="43845"/>
    <cellStyle name="Comma 8 2 2 2 4 4 5" xfId="43846"/>
    <cellStyle name="Comma 8 2 2 2 4 5" xfId="43847"/>
    <cellStyle name="Comma 8 2 2 2 4 5 2" xfId="43848"/>
    <cellStyle name="Comma 8 2 2 2 4 5 3" xfId="43849"/>
    <cellStyle name="Comma 8 2 2 2 4 6" xfId="43850"/>
    <cellStyle name="Comma 8 2 2 2 4 6 2" xfId="43851"/>
    <cellStyle name="Comma 8 2 2 2 4 6 3" xfId="43852"/>
    <cellStyle name="Comma 8 2 2 2 4 7" xfId="43853"/>
    <cellStyle name="Comma 8 2 2 2 4 7 2" xfId="43854"/>
    <cellStyle name="Comma 8 2 2 2 4 8" xfId="43855"/>
    <cellStyle name="Comma 8 2 2 2 4 9" xfId="43856"/>
    <cellStyle name="Comma 8 2 2 2 5" xfId="43857"/>
    <cellStyle name="Comma 8 2 2 2 5 2" xfId="43858"/>
    <cellStyle name="Comma 8 2 2 2 5 2 2" xfId="43859"/>
    <cellStyle name="Comma 8 2 2 2 5 2 3" xfId="43860"/>
    <cellStyle name="Comma 8 2 2 2 5 3" xfId="43861"/>
    <cellStyle name="Comma 8 2 2 2 5 3 2" xfId="43862"/>
    <cellStyle name="Comma 8 2 2 2 5 3 3" xfId="43863"/>
    <cellStyle name="Comma 8 2 2 2 5 4" xfId="43864"/>
    <cellStyle name="Comma 8 2 2 2 5 4 2" xfId="43865"/>
    <cellStyle name="Comma 8 2 2 2 5 5" xfId="43866"/>
    <cellStyle name="Comma 8 2 2 2 5 6" xfId="43867"/>
    <cellStyle name="Comma 8 2 2 2 6" xfId="43868"/>
    <cellStyle name="Comma 8 2 2 2 6 2" xfId="43869"/>
    <cellStyle name="Comma 8 2 2 2 6 2 2" xfId="43870"/>
    <cellStyle name="Comma 8 2 2 2 6 2 3" xfId="43871"/>
    <cellStyle name="Comma 8 2 2 2 6 3" xfId="43872"/>
    <cellStyle name="Comma 8 2 2 2 6 3 2" xfId="43873"/>
    <cellStyle name="Comma 8 2 2 2 6 3 3" xfId="43874"/>
    <cellStyle name="Comma 8 2 2 2 6 4" xfId="43875"/>
    <cellStyle name="Comma 8 2 2 2 6 4 2" xfId="43876"/>
    <cellStyle name="Comma 8 2 2 2 6 5" xfId="43877"/>
    <cellStyle name="Comma 8 2 2 2 6 6" xfId="43878"/>
    <cellStyle name="Comma 8 2 2 2 7" xfId="43879"/>
    <cellStyle name="Comma 8 2 2 2 7 2" xfId="43880"/>
    <cellStyle name="Comma 8 2 2 2 7 2 2" xfId="43881"/>
    <cellStyle name="Comma 8 2 2 2 7 2 3" xfId="43882"/>
    <cellStyle name="Comma 8 2 2 2 7 3" xfId="43883"/>
    <cellStyle name="Comma 8 2 2 2 7 3 2" xfId="43884"/>
    <cellStyle name="Comma 8 2 2 2 7 4" xfId="43885"/>
    <cellStyle name="Comma 8 2 2 2 7 5" xfId="43886"/>
    <cellStyle name="Comma 8 2 2 2 8" xfId="43887"/>
    <cellStyle name="Comma 8 2 2 2 8 2" xfId="43888"/>
    <cellStyle name="Comma 8 2 2 2 8 3" xfId="43889"/>
    <cellStyle name="Comma 8 2 2 2 9" xfId="43890"/>
    <cellStyle name="Comma 8 2 2 2 9 2" xfId="43891"/>
    <cellStyle name="Comma 8 2 2 2 9 3" xfId="43892"/>
    <cellStyle name="Comma 8 2 2 3" xfId="43893"/>
    <cellStyle name="Comma 8 2 2 3 10" xfId="43894"/>
    <cellStyle name="Comma 8 2 2 3 2" xfId="43895"/>
    <cellStyle name="Comma 8 2 2 3 2 2" xfId="43896"/>
    <cellStyle name="Comma 8 2 2 3 2 2 2" xfId="43897"/>
    <cellStyle name="Comma 8 2 2 3 2 2 2 2" xfId="43898"/>
    <cellStyle name="Comma 8 2 2 3 2 2 2 3" xfId="43899"/>
    <cellStyle name="Comma 8 2 2 3 2 2 3" xfId="43900"/>
    <cellStyle name="Comma 8 2 2 3 2 2 3 2" xfId="43901"/>
    <cellStyle name="Comma 8 2 2 3 2 2 3 3" xfId="43902"/>
    <cellStyle name="Comma 8 2 2 3 2 2 4" xfId="43903"/>
    <cellStyle name="Comma 8 2 2 3 2 2 4 2" xfId="43904"/>
    <cellStyle name="Comma 8 2 2 3 2 2 5" xfId="43905"/>
    <cellStyle name="Comma 8 2 2 3 2 2 6" xfId="43906"/>
    <cellStyle name="Comma 8 2 2 3 2 3" xfId="43907"/>
    <cellStyle name="Comma 8 2 2 3 2 3 2" xfId="43908"/>
    <cellStyle name="Comma 8 2 2 3 2 3 2 2" xfId="43909"/>
    <cellStyle name="Comma 8 2 2 3 2 3 2 3" xfId="43910"/>
    <cellStyle name="Comma 8 2 2 3 2 3 3" xfId="43911"/>
    <cellStyle name="Comma 8 2 2 3 2 3 3 2" xfId="43912"/>
    <cellStyle name="Comma 8 2 2 3 2 3 3 3" xfId="43913"/>
    <cellStyle name="Comma 8 2 2 3 2 3 4" xfId="43914"/>
    <cellStyle name="Comma 8 2 2 3 2 3 4 2" xfId="43915"/>
    <cellStyle name="Comma 8 2 2 3 2 3 5" xfId="43916"/>
    <cellStyle name="Comma 8 2 2 3 2 3 6" xfId="43917"/>
    <cellStyle name="Comma 8 2 2 3 2 4" xfId="43918"/>
    <cellStyle name="Comma 8 2 2 3 2 4 2" xfId="43919"/>
    <cellStyle name="Comma 8 2 2 3 2 4 2 2" xfId="43920"/>
    <cellStyle name="Comma 8 2 2 3 2 4 2 3" xfId="43921"/>
    <cellStyle name="Comma 8 2 2 3 2 4 3" xfId="43922"/>
    <cellStyle name="Comma 8 2 2 3 2 4 3 2" xfId="43923"/>
    <cellStyle name="Comma 8 2 2 3 2 4 4" xfId="43924"/>
    <cellStyle name="Comma 8 2 2 3 2 4 5" xfId="43925"/>
    <cellStyle name="Comma 8 2 2 3 2 5" xfId="43926"/>
    <cellStyle name="Comma 8 2 2 3 2 5 2" xfId="43927"/>
    <cellStyle name="Comma 8 2 2 3 2 5 3" xfId="43928"/>
    <cellStyle name="Comma 8 2 2 3 2 6" xfId="43929"/>
    <cellStyle name="Comma 8 2 2 3 2 6 2" xfId="43930"/>
    <cellStyle name="Comma 8 2 2 3 2 6 3" xfId="43931"/>
    <cellStyle name="Comma 8 2 2 3 2 7" xfId="43932"/>
    <cellStyle name="Comma 8 2 2 3 2 7 2" xfId="43933"/>
    <cellStyle name="Comma 8 2 2 3 2 8" xfId="43934"/>
    <cellStyle name="Comma 8 2 2 3 2 9" xfId="43935"/>
    <cellStyle name="Comma 8 2 2 3 3" xfId="43936"/>
    <cellStyle name="Comma 8 2 2 3 3 2" xfId="43937"/>
    <cellStyle name="Comma 8 2 2 3 3 2 2" xfId="43938"/>
    <cellStyle name="Comma 8 2 2 3 3 2 3" xfId="43939"/>
    <cellStyle name="Comma 8 2 2 3 3 3" xfId="43940"/>
    <cellStyle name="Comma 8 2 2 3 3 3 2" xfId="43941"/>
    <cellStyle name="Comma 8 2 2 3 3 3 3" xfId="43942"/>
    <cellStyle name="Comma 8 2 2 3 3 4" xfId="43943"/>
    <cellStyle name="Comma 8 2 2 3 3 4 2" xfId="43944"/>
    <cellStyle name="Comma 8 2 2 3 3 5" xfId="43945"/>
    <cellStyle name="Comma 8 2 2 3 3 6" xfId="43946"/>
    <cellStyle name="Comma 8 2 2 3 4" xfId="43947"/>
    <cellStyle name="Comma 8 2 2 3 4 2" xfId="43948"/>
    <cellStyle name="Comma 8 2 2 3 4 2 2" xfId="43949"/>
    <cellStyle name="Comma 8 2 2 3 4 2 3" xfId="43950"/>
    <cellStyle name="Comma 8 2 2 3 4 3" xfId="43951"/>
    <cellStyle name="Comma 8 2 2 3 4 3 2" xfId="43952"/>
    <cellStyle name="Comma 8 2 2 3 4 3 3" xfId="43953"/>
    <cellStyle name="Comma 8 2 2 3 4 4" xfId="43954"/>
    <cellStyle name="Comma 8 2 2 3 4 4 2" xfId="43955"/>
    <cellStyle name="Comma 8 2 2 3 4 5" xfId="43956"/>
    <cellStyle name="Comma 8 2 2 3 4 6" xfId="43957"/>
    <cellStyle name="Comma 8 2 2 3 5" xfId="43958"/>
    <cellStyle name="Comma 8 2 2 3 5 2" xfId="43959"/>
    <cellStyle name="Comma 8 2 2 3 5 2 2" xfId="43960"/>
    <cellStyle name="Comma 8 2 2 3 5 2 3" xfId="43961"/>
    <cellStyle name="Comma 8 2 2 3 5 3" xfId="43962"/>
    <cellStyle name="Comma 8 2 2 3 5 3 2" xfId="43963"/>
    <cellStyle name="Comma 8 2 2 3 5 4" xfId="43964"/>
    <cellStyle name="Comma 8 2 2 3 5 5" xfId="43965"/>
    <cellStyle name="Comma 8 2 2 3 6" xfId="43966"/>
    <cellStyle name="Comma 8 2 2 3 6 2" xfId="43967"/>
    <cellStyle name="Comma 8 2 2 3 6 3" xfId="43968"/>
    <cellStyle name="Comma 8 2 2 3 7" xfId="43969"/>
    <cellStyle name="Comma 8 2 2 3 7 2" xfId="43970"/>
    <cellStyle name="Comma 8 2 2 3 7 3" xfId="43971"/>
    <cellStyle name="Comma 8 2 2 3 8" xfId="43972"/>
    <cellStyle name="Comma 8 2 2 3 8 2" xfId="43973"/>
    <cellStyle name="Comma 8 2 2 3 9" xfId="43974"/>
    <cellStyle name="Comma 8 2 2 4" xfId="43975"/>
    <cellStyle name="Comma 8 2 2 4 2" xfId="43976"/>
    <cellStyle name="Comma 8 2 2 4 2 2" xfId="43977"/>
    <cellStyle name="Comma 8 2 2 4 2 2 2" xfId="43978"/>
    <cellStyle name="Comma 8 2 2 4 2 2 3" xfId="43979"/>
    <cellStyle name="Comma 8 2 2 4 2 3" xfId="43980"/>
    <cellStyle name="Comma 8 2 2 4 2 3 2" xfId="43981"/>
    <cellStyle name="Comma 8 2 2 4 2 3 3" xfId="43982"/>
    <cellStyle name="Comma 8 2 2 4 2 4" xfId="43983"/>
    <cellStyle name="Comma 8 2 2 4 2 4 2" xfId="43984"/>
    <cellStyle name="Comma 8 2 2 4 2 5" xfId="43985"/>
    <cellStyle name="Comma 8 2 2 4 2 6" xfId="43986"/>
    <cellStyle name="Comma 8 2 2 4 3" xfId="43987"/>
    <cellStyle name="Comma 8 2 2 4 3 2" xfId="43988"/>
    <cellStyle name="Comma 8 2 2 4 3 2 2" xfId="43989"/>
    <cellStyle name="Comma 8 2 2 4 3 2 3" xfId="43990"/>
    <cellStyle name="Comma 8 2 2 4 3 3" xfId="43991"/>
    <cellStyle name="Comma 8 2 2 4 3 3 2" xfId="43992"/>
    <cellStyle name="Comma 8 2 2 4 3 3 3" xfId="43993"/>
    <cellStyle name="Comma 8 2 2 4 3 4" xfId="43994"/>
    <cellStyle name="Comma 8 2 2 4 3 4 2" xfId="43995"/>
    <cellStyle name="Comma 8 2 2 4 3 5" xfId="43996"/>
    <cellStyle name="Comma 8 2 2 4 3 6" xfId="43997"/>
    <cellStyle name="Comma 8 2 2 4 4" xfId="43998"/>
    <cellStyle name="Comma 8 2 2 4 4 2" xfId="43999"/>
    <cellStyle name="Comma 8 2 2 4 4 2 2" xfId="44000"/>
    <cellStyle name="Comma 8 2 2 4 4 2 3" xfId="44001"/>
    <cellStyle name="Comma 8 2 2 4 4 3" xfId="44002"/>
    <cellStyle name="Comma 8 2 2 4 4 3 2" xfId="44003"/>
    <cellStyle name="Comma 8 2 2 4 4 4" xfId="44004"/>
    <cellStyle name="Comma 8 2 2 4 4 5" xfId="44005"/>
    <cellStyle name="Comma 8 2 2 4 5" xfId="44006"/>
    <cellStyle name="Comma 8 2 2 4 5 2" xfId="44007"/>
    <cellStyle name="Comma 8 2 2 4 5 3" xfId="44008"/>
    <cellStyle name="Comma 8 2 2 4 6" xfId="44009"/>
    <cellStyle name="Comma 8 2 2 4 6 2" xfId="44010"/>
    <cellStyle name="Comma 8 2 2 4 6 3" xfId="44011"/>
    <cellStyle name="Comma 8 2 2 4 7" xfId="44012"/>
    <cellStyle name="Comma 8 2 2 4 7 2" xfId="44013"/>
    <cellStyle name="Comma 8 2 2 4 8" xfId="44014"/>
    <cellStyle name="Comma 8 2 2 4 9" xfId="44015"/>
    <cellStyle name="Comma 8 2 2 5" xfId="44016"/>
    <cellStyle name="Comma 8 2 2 5 2" xfId="44017"/>
    <cellStyle name="Comma 8 2 2 5 2 2" xfId="44018"/>
    <cellStyle name="Comma 8 2 2 5 2 2 2" xfId="44019"/>
    <cellStyle name="Comma 8 2 2 5 2 2 3" xfId="44020"/>
    <cellStyle name="Comma 8 2 2 5 2 3" xfId="44021"/>
    <cellStyle name="Comma 8 2 2 5 2 3 2" xfId="44022"/>
    <cellStyle name="Comma 8 2 2 5 2 3 3" xfId="44023"/>
    <cellStyle name="Comma 8 2 2 5 2 4" xfId="44024"/>
    <cellStyle name="Comma 8 2 2 5 2 4 2" xfId="44025"/>
    <cellStyle name="Comma 8 2 2 5 2 5" xfId="44026"/>
    <cellStyle name="Comma 8 2 2 5 2 6" xfId="44027"/>
    <cellStyle name="Comma 8 2 2 5 3" xfId="44028"/>
    <cellStyle name="Comma 8 2 2 5 3 2" xfId="44029"/>
    <cellStyle name="Comma 8 2 2 5 3 2 2" xfId="44030"/>
    <cellStyle name="Comma 8 2 2 5 3 2 3" xfId="44031"/>
    <cellStyle name="Comma 8 2 2 5 3 3" xfId="44032"/>
    <cellStyle name="Comma 8 2 2 5 3 3 2" xfId="44033"/>
    <cellStyle name="Comma 8 2 2 5 3 3 3" xfId="44034"/>
    <cellStyle name="Comma 8 2 2 5 3 4" xfId="44035"/>
    <cellStyle name="Comma 8 2 2 5 3 4 2" xfId="44036"/>
    <cellStyle name="Comma 8 2 2 5 3 5" xfId="44037"/>
    <cellStyle name="Comma 8 2 2 5 3 6" xfId="44038"/>
    <cellStyle name="Comma 8 2 2 5 4" xfId="44039"/>
    <cellStyle name="Comma 8 2 2 5 4 2" xfId="44040"/>
    <cellStyle name="Comma 8 2 2 5 4 2 2" xfId="44041"/>
    <cellStyle name="Comma 8 2 2 5 4 2 3" xfId="44042"/>
    <cellStyle name="Comma 8 2 2 5 4 3" xfId="44043"/>
    <cellStyle name="Comma 8 2 2 5 4 3 2" xfId="44044"/>
    <cellStyle name="Comma 8 2 2 5 4 4" xfId="44045"/>
    <cellStyle name="Comma 8 2 2 5 4 5" xfId="44046"/>
    <cellStyle name="Comma 8 2 2 5 5" xfId="44047"/>
    <cellStyle name="Comma 8 2 2 5 5 2" xfId="44048"/>
    <cellStyle name="Comma 8 2 2 5 5 3" xfId="44049"/>
    <cellStyle name="Comma 8 2 2 5 6" xfId="44050"/>
    <cellStyle name="Comma 8 2 2 5 6 2" xfId="44051"/>
    <cellStyle name="Comma 8 2 2 5 6 3" xfId="44052"/>
    <cellStyle name="Comma 8 2 2 5 7" xfId="44053"/>
    <cellStyle name="Comma 8 2 2 5 7 2" xfId="44054"/>
    <cellStyle name="Comma 8 2 2 5 8" xfId="44055"/>
    <cellStyle name="Comma 8 2 2 5 9" xfId="44056"/>
    <cellStyle name="Comma 8 2 2 6" xfId="44057"/>
    <cellStyle name="Comma 8 2 2 6 2" xfId="44058"/>
    <cellStyle name="Comma 8 2 2 6 2 2" xfId="44059"/>
    <cellStyle name="Comma 8 2 2 6 2 3" xfId="44060"/>
    <cellStyle name="Comma 8 2 2 6 3" xfId="44061"/>
    <cellStyle name="Comma 8 2 2 6 3 2" xfId="44062"/>
    <cellStyle name="Comma 8 2 2 6 3 3" xfId="44063"/>
    <cellStyle name="Comma 8 2 2 6 4" xfId="44064"/>
    <cellStyle name="Comma 8 2 2 6 4 2" xfId="44065"/>
    <cellStyle name="Comma 8 2 2 6 5" xfId="44066"/>
    <cellStyle name="Comma 8 2 2 6 6" xfId="44067"/>
    <cellStyle name="Comma 8 2 2 7" xfId="44068"/>
    <cellStyle name="Comma 8 2 2 7 2" xfId="44069"/>
    <cellStyle name="Comma 8 2 2 7 2 2" xfId="44070"/>
    <cellStyle name="Comma 8 2 2 7 2 3" xfId="44071"/>
    <cellStyle name="Comma 8 2 2 7 3" xfId="44072"/>
    <cellStyle name="Comma 8 2 2 7 3 2" xfId="44073"/>
    <cellStyle name="Comma 8 2 2 7 3 3" xfId="44074"/>
    <cellStyle name="Comma 8 2 2 7 4" xfId="44075"/>
    <cellStyle name="Comma 8 2 2 7 4 2" xfId="44076"/>
    <cellStyle name="Comma 8 2 2 7 5" xfId="44077"/>
    <cellStyle name="Comma 8 2 2 7 6" xfId="44078"/>
    <cellStyle name="Comma 8 2 2 8" xfId="44079"/>
    <cellStyle name="Comma 8 2 2 8 2" xfId="44080"/>
    <cellStyle name="Comma 8 2 2 8 2 2" xfId="44081"/>
    <cellStyle name="Comma 8 2 2 8 2 3" xfId="44082"/>
    <cellStyle name="Comma 8 2 2 8 3" xfId="44083"/>
    <cellStyle name="Comma 8 2 2 8 3 2" xfId="44084"/>
    <cellStyle name="Comma 8 2 2 8 4" xfId="44085"/>
    <cellStyle name="Comma 8 2 2 8 5" xfId="44086"/>
    <cellStyle name="Comma 8 2 2 9" xfId="44087"/>
    <cellStyle name="Comma 8 2 2 9 2" xfId="44088"/>
    <cellStyle name="Comma 8 2 2 9 3" xfId="44089"/>
    <cellStyle name="Comma 8 2 3" xfId="44090"/>
    <cellStyle name="Comma 8 2 3 10" xfId="44091"/>
    <cellStyle name="Comma 8 2 3 10 2" xfId="44092"/>
    <cellStyle name="Comma 8 2 3 11" xfId="44093"/>
    <cellStyle name="Comma 8 2 3 12" xfId="44094"/>
    <cellStyle name="Comma 8 2 3 13" xfId="44095"/>
    <cellStyle name="Comma 8 2 3 2" xfId="44096"/>
    <cellStyle name="Comma 8 2 3 2 10" xfId="44097"/>
    <cellStyle name="Comma 8 2 3 2 2" xfId="44098"/>
    <cellStyle name="Comma 8 2 3 2 2 2" xfId="44099"/>
    <cellStyle name="Comma 8 2 3 2 2 2 2" xfId="44100"/>
    <cellStyle name="Comma 8 2 3 2 2 2 2 2" xfId="44101"/>
    <cellStyle name="Comma 8 2 3 2 2 2 2 3" xfId="44102"/>
    <cellStyle name="Comma 8 2 3 2 2 2 3" xfId="44103"/>
    <cellStyle name="Comma 8 2 3 2 2 2 3 2" xfId="44104"/>
    <cellStyle name="Comma 8 2 3 2 2 2 3 3" xfId="44105"/>
    <cellStyle name="Comma 8 2 3 2 2 2 4" xfId="44106"/>
    <cellStyle name="Comma 8 2 3 2 2 2 4 2" xfId="44107"/>
    <cellStyle name="Comma 8 2 3 2 2 2 5" xfId="44108"/>
    <cellStyle name="Comma 8 2 3 2 2 2 6" xfId="44109"/>
    <cellStyle name="Comma 8 2 3 2 2 3" xfId="44110"/>
    <cellStyle name="Comma 8 2 3 2 2 3 2" xfId="44111"/>
    <cellStyle name="Comma 8 2 3 2 2 3 2 2" xfId="44112"/>
    <cellStyle name="Comma 8 2 3 2 2 3 2 3" xfId="44113"/>
    <cellStyle name="Comma 8 2 3 2 2 3 3" xfId="44114"/>
    <cellStyle name="Comma 8 2 3 2 2 3 3 2" xfId="44115"/>
    <cellStyle name="Comma 8 2 3 2 2 3 3 3" xfId="44116"/>
    <cellStyle name="Comma 8 2 3 2 2 3 4" xfId="44117"/>
    <cellStyle name="Comma 8 2 3 2 2 3 4 2" xfId="44118"/>
    <cellStyle name="Comma 8 2 3 2 2 3 5" xfId="44119"/>
    <cellStyle name="Comma 8 2 3 2 2 3 6" xfId="44120"/>
    <cellStyle name="Comma 8 2 3 2 2 4" xfId="44121"/>
    <cellStyle name="Comma 8 2 3 2 2 4 2" xfId="44122"/>
    <cellStyle name="Comma 8 2 3 2 2 4 2 2" xfId="44123"/>
    <cellStyle name="Comma 8 2 3 2 2 4 2 3" xfId="44124"/>
    <cellStyle name="Comma 8 2 3 2 2 4 3" xfId="44125"/>
    <cellStyle name="Comma 8 2 3 2 2 4 3 2" xfId="44126"/>
    <cellStyle name="Comma 8 2 3 2 2 4 4" xfId="44127"/>
    <cellStyle name="Comma 8 2 3 2 2 4 5" xfId="44128"/>
    <cellStyle name="Comma 8 2 3 2 2 5" xfId="44129"/>
    <cellStyle name="Comma 8 2 3 2 2 5 2" xfId="44130"/>
    <cellStyle name="Comma 8 2 3 2 2 5 3" xfId="44131"/>
    <cellStyle name="Comma 8 2 3 2 2 6" xfId="44132"/>
    <cellStyle name="Comma 8 2 3 2 2 6 2" xfId="44133"/>
    <cellStyle name="Comma 8 2 3 2 2 6 3" xfId="44134"/>
    <cellStyle name="Comma 8 2 3 2 2 7" xfId="44135"/>
    <cellStyle name="Comma 8 2 3 2 2 7 2" xfId="44136"/>
    <cellStyle name="Comma 8 2 3 2 2 8" xfId="44137"/>
    <cellStyle name="Comma 8 2 3 2 2 9" xfId="44138"/>
    <cellStyle name="Comma 8 2 3 2 3" xfId="44139"/>
    <cellStyle name="Comma 8 2 3 2 3 2" xfId="44140"/>
    <cellStyle name="Comma 8 2 3 2 3 2 2" xfId="44141"/>
    <cellStyle name="Comma 8 2 3 2 3 2 3" xfId="44142"/>
    <cellStyle name="Comma 8 2 3 2 3 3" xfId="44143"/>
    <cellStyle name="Comma 8 2 3 2 3 3 2" xfId="44144"/>
    <cellStyle name="Comma 8 2 3 2 3 3 3" xfId="44145"/>
    <cellStyle name="Comma 8 2 3 2 3 4" xfId="44146"/>
    <cellStyle name="Comma 8 2 3 2 3 4 2" xfId="44147"/>
    <cellStyle name="Comma 8 2 3 2 3 5" xfId="44148"/>
    <cellStyle name="Comma 8 2 3 2 3 6" xfId="44149"/>
    <cellStyle name="Comma 8 2 3 2 4" xfId="44150"/>
    <cellStyle name="Comma 8 2 3 2 4 2" xfId="44151"/>
    <cellStyle name="Comma 8 2 3 2 4 2 2" xfId="44152"/>
    <cellStyle name="Comma 8 2 3 2 4 2 3" xfId="44153"/>
    <cellStyle name="Comma 8 2 3 2 4 3" xfId="44154"/>
    <cellStyle name="Comma 8 2 3 2 4 3 2" xfId="44155"/>
    <cellStyle name="Comma 8 2 3 2 4 3 3" xfId="44156"/>
    <cellStyle name="Comma 8 2 3 2 4 4" xfId="44157"/>
    <cellStyle name="Comma 8 2 3 2 4 4 2" xfId="44158"/>
    <cellStyle name="Comma 8 2 3 2 4 5" xfId="44159"/>
    <cellStyle name="Comma 8 2 3 2 4 6" xfId="44160"/>
    <cellStyle name="Comma 8 2 3 2 5" xfId="44161"/>
    <cellStyle name="Comma 8 2 3 2 5 2" xfId="44162"/>
    <cellStyle name="Comma 8 2 3 2 5 2 2" xfId="44163"/>
    <cellStyle name="Comma 8 2 3 2 5 2 3" xfId="44164"/>
    <cellStyle name="Comma 8 2 3 2 5 3" xfId="44165"/>
    <cellStyle name="Comma 8 2 3 2 5 3 2" xfId="44166"/>
    <cellStyle name="Comma 8 2 3 2 5 4" xfId="44167"/>
    <cellStyle name="Comma 8 2 3 2 5 5" xfId="44168"/>
    <cellStyle name="Comma 8 2 3 2 6" xfId="44169"/>
    <cellStyle name="Comma 8 2 3 2 6 2" xfId="44170"/>
    <cellStyle name="Comma 8 2 3 2 6 3" xfId="44171"/>
    <cellStyle name="Comma 8 2 3 2 7" xfId="44172"/>
    <cellStyle name="Comma 8 2 3 2 7 2" xfId="44173"/>
    <cellStyle name="Comma 8 2 3 2 7 3" xfId="44174"/>
    <cellStyle name="Comma 8 2 3 2 8" xfId="44175"/>
    <cellStyle name="Comma 8 2 3 2 8 2" xfId="44176"/>
    <cellStyle name="Comma 8 2 3 2 9" xfId="44177"/>
    <cellStyle name="Comma 8 2 3 3" xfId="44178"/>
    <cellStyle name="Comma 8 2 3 3 2" xfId="44179"/>
    <cellStyle name="Comma 8 2 3 3 2 2" xfId="44180"/>
    <cellStyle name="Comma 8 2 3 3 2 2 2" xfId="44181"/>
    <cellStyle name="Comma 8 2 3 3 2 2 3" xfId="44182"/>
    <cellStyle name="Comma 8 2 3 3 2 3" xfId="44183"/>
    <cellStyle name="Comma 8 2 3 3 2 3 2" xfId="44184"/>
    <cellStyle name="Comma 8 2 3 3 2 3 3" xfId="44185"/>
    <cellStyle name="Comma 8 2 3 3 2 4" xfId="44186"/>
    <cellStyle name="Comma 8 2 3 3 2 4 2" xfId="44187"/>
    <cellStyle name="Comma 8 2 3 3 2 5" xfId="44188"/>
    <cellStyle name="Comma 8 2 3 3 2 6" xfId="44189"/>
    <cellStyle name="Comma 8 2 3 3 3" xfId="44190"/>
    <cellStyle name="Comma 8 2 3 3 3 2" xfId="44191"/>
    <cellStyle name="Comma 8 2 3 3 3 2 2" xfId="44192"/>
    <cellStyle name="Comma 8 2 3 3 3 2 3" xfId="44193"/>
    <cellStyle name="Comma 8 2 3 3 3 3" xfId="44194"/>
    <cellStyle name="Comma 8 2 3 3 3 3 2" xfId="44195"/>
    <cellStyle name="Comma 8 2 3 3 3 3 3" xfId="44196"/>
    <cellStyle name="Comma 8 2 3 3 3 4" xfId="44197"/>
    <cellStyle name="Comma 8 2 3 3 3 4 2" xfId="44198"/>
    <cellStyle name="Comma 8 2 3 3 3 5" xfId="44199"/>
    <cellStyle name="Comma 8 2 3 3 3 6" xfId="44200"/>
    <cellStyle name="Comma 8 2 3 3 4" xfId="44201"/>
    <cellStyle name="Comma 8 2 3 3 4 2" xfId="44202"/>
    <cellStyle name="Comma 8 2 3 3 4 2 2" xfId="44203"/>
    <cellStyle name="Comma 8 2 3 3 4 2 3" xfId="44204"/>
    <cellStyle name="Comma 8 2 3 3 4 3" xfId="44205"/>
    <cellStyle name="Comma 8 2 3 3 4 3 2" xfId="44206"/>
    <cellStyle name="Comma 8 2 3 3 4 4" xfId="44207"/>
    <cellStyle name="Comma 8 2 3 3 4 5" xfId="44208"/>
    <cellStyle name="Comma 8 2 3 3 5" xfId="44209"/>
    <cellStyle name="Comma 8 2 3 3 5 2" xfId="44210"/>
    <cellStyle name="Comma 8 2 3 3 5 3" xfId="44211"/>
    <cellStyle name="Comma 8 2 3 3 6" xfId="44212"/>
    <cellStyle name="Comma 8 2 3 3 6 2" xfId="44213"/>
    <cellStyle name="Comma 8 2 3 3 6 3" xfId="44214"/>
    <cellStyle name="Comma 8 2 3 3 7" xfId="44215"/>
    <cellStyle name="Comma 8 2 3 3 7 2" xfId="44216"/>
    <cellStyle name="Comma 8 2 3 3 8" xfId="44217"/>
    <cellStyle name="Comma 8 2 3 3 9" xfId="44218"/>
    <cellStyle name="Comma 8 2 3 4" xfId="44219"/>
    <cellStyle name="Comma 8 2 3 4 2" xfId="44220"/>
    <cellStyle name="Comma 8 2 3 4 2 2" xfId="44221"/>
    <cellStyle name="Comma 8 2 3 4 2 2 2" xfId="44222"/>
    <cellStyle name="Comma 8 2 3 4 2 2 3" xfId="44223"/>
    <cellStyle name="Comma 8 2 3 4 2 3" xfId="44224"/>
    <cellStyle name="Comma 8 2 3 4 2 3 2" xfId="44225"/>
    <cellStyle name="Comma 8 2 3 4 2 3 3" xfId="44226"/>
    <cellStyle name="Comma 8 2 3 4 2 4" xfId="44227"/>
    <cellStyle name="Comma 8 2 3 4 2 4 2" xfId="44228"/>
    <cellStyle name="Comma 8 2 3 4 2 5" xfId="44229"/>
    <cellStyle name="Comma 8 2 3 4 2 6" xfId="44230"/>
    <cellStyle name="Comma 8 2 3 4 3" xfId="44231"/>
    <cellStyle name="Comma 8 2 3 4 3 2" xfId="44232"/>
    <cellStyle name="Comma 8 2 3 4 3 2 2" xfId="44233"/>
    <cellStyle name="Comma 8 2 3 4 3 2 3" xfId="44234"/>
    <cellStyle name="Comma 8 2 3 4 3 3" xfId="44235"/>
    <cellStyle name="Comma 8 2 3 4 3 3 2" xfId="44236"/>
    <cellStyle name="Comma 8 2 3 4 3 3 3" xfId="44237"/>
    <cellStyle name="Comma 8 2 3 4 3 4" xfId="44238"/>
    <cellStyle name="Comma 8 2 3 4 3 4 2" xfId="44239"/>
    <cellStyle name="Comma 8 2 3 4 3 5" xfId="44240"/>
    <cellStyle name="Comma 8 2 3 4 3 6" xfId="44241"/>
    <cellStyle name="Comma 8 2 3 4 4" xfId="44242"/>
    <cellStyle name="Comma 8 2 3 4 4 2" xfId="44243"/>
    <cellStyle name="Comma 8 2 3 4 4 2 2" xfId="44244"/>
    <cellStyle name="Comma 8 2 3 4 4 2 3" xfId="44245"/>
    <cellStyle name="Comma 8 2 3 4 4 3" xfId="44246"/>
    <cellStyle name="Comma 8 2 3 4 4 3 2" xfId="44247"/>
    <cellStyle name="Comma 8 2 3 4 4 4" xfId="44248"/>
    <cellStyle name="Comma 8 2 3 4 4 5" xfId="44249"/>
    <cellStyle name="Comma 8 2 3 4 5" xfId="44250"/>
    <cellStyle name="Comma 8 2 3 4 5 2" xfId="44251"/>
    <cellStyle name="Comma 8 2 3 4 5 3" xfId="44252"/>
    <cellStyle name="Comma 8 2 3 4 6" xfId="44253"/>
    <cellStyle name="Comma 8 2 3 4 6 2" xfId="44254"/>
    <cellStyle name="Comma 8 2 3 4 6 3" xfId="44255"/>
    <cellStyle name="Comma 8 2 3 4 7" xfId="44256"/>
    <cellStyle name="Comma 8 2 3 4 7 2" xfId="44257"/>
    <cellStyle name="Comma 8 2 3 4 8" xfId="44258"/>
    <cellStyle name="Comma 8 2 3 4 9" xfId="44259"/>
    <cellStyle name="Comma 8 2 3 5" xfId="44260"/>
    <cellStyle name="Comma 8 2 3 5 2" xfId="44261"/>
    <cellStyle name="Comma 8 2 3 5 2 2" xfId="44262"/>
    <cellStyle name="Comma 8 2 3 5 2 3" xfId="44263"/>
    <cellStyle name="Comma 8 2 3 5 3" xfId="44264"/>
    <cellStyle name="Comma 8 2 3 5 3 2" xfId="44265"/>
    <cellStyle name="Comma 8 2 3 5 3 3" xfId="44266"/>
    <cellStyle name="Comma 8 2 3 5 4" xfId="44267"/>
    <cellStyle name="Comma 8 2 3 5 4 2" xfId="44268"/>
    <cellStyle name="Comma 8 2 3 5 5" xfId="44269"/>
    <cellStyle name="Comma 8 2 3 5 6" xfId="44270"/>
    <cellStyle name="Comma 8 2 3 6" xfId="44271"/>
    <cellStyle name="Comma 8 2 3 6 2" xfId="44272"/>
    <cellStyle name="Comma 8 2 3 6 2 2" xfId="44273"/>
    <cellStyle name="Comma 8 2 3 6 2 3" xfId="44274"/>
    <cellStyle name="Comma 8 2 3 6 3" xfId="44275"/>
    <cellStyle name="Comma 8 2 3 6 3 2" xfId="44276"/>
    <cellStyle name="Comma 8 2 3 6 3 3" xfId="44277"/>
    <cellStyle name="Comma 8 2 3 6 4" xfId="44278"/>
    <cellStyle name="Comma 8 2 3 6 4 2" xfId="44279"/>
    <cellStyle name="Comma 8 2 3 6 5" xfId="44280"/>
    <cellStyle name="Comma 8 2 3 6 6" xfId="44281"/>
    <cellStyle name="Comma 8 2 3 7" xfId="44282"/>
    <cellStyle name="Comma 8 2 3 7 2" xfId="44283"/>
    <cellStyle name="Comma 8 2 3 7 2 2" xfId="44284"/>
    <cellStyle name="Comma 8 2 3 7 2 3" xfId="44285"/>
    <cellStyle name="Comma 8 2 3 7 3" xfId="44286"/>
    <cellStyle name="Comma 8 2 3 7 3 2" xfId="44287"/>
    <cellStyle name="Comma 8 2 3 7 4" xfId="44288"/>
    <cellStyle name="Comma 8 2 3 7 5" xfId="44289"/>
    <cellStyle name="Comma 8 2 3 8" xfId="44290"/>
    <cellStyle name="Comma 8 2 3 8 2" xfId="44291"/>
    <cellStyle name="Comma 8 2 3 8 3" xfId="44292"/>
    <cellStyle name="Comma 8 2 3 9" xfId="44293"/>
    <cellStyle name="Comma 8 2 3 9 2" xfId="44294"/>
    <cellStyle name="Comma 8 2 3 9 3" xfId="44295"/>
    <cellStyle name="Comma 8 2 4" xfId="44296"/>
    <cellStyle name="Comma 8 2 4 10" xfId="44297"/>
    <cellStyle name="Comma 8 2 4 2" xfId="44298"/>
    <cellStyle name="Comma 8 2 4 2 2" xfId="44299"/>
    <cellStyle name="Comma 8 2 4 2 2 2" xfId="44300"/>
    <cellStyle name="Comma 8 2 4 2 2 2 2" xfId="44301"/>
    <cellStyle name="Comma 8 2 4 2 2 2 3" xfId="44302"/>
    <cellStyle name="Comma 8 2 4 2 2 3" xfId="44303"/>
    <cellStyle name="Comma 8 2 4 2 2 3 2" xfId="44304"/>
    <cellStyle name="Comma 8 2 4 2 2 3 3" xfId="44305"/>
    <cellStyle name="Comma 8 2 4 2 2 4" xfId="44306"/>
    <cellStyle name="Comma 8 2 4 2 2 4 2" xfId="44307"/>
    <cellStyle name="Comma 8 2 4 2 2 5" xfId="44308"/>
    <cellStyle name="Comma 8 2 4 2 2 6" xfId="44309"/>
    <cellStyle name="Comma 8 2 4 2 3" xfId="44310"/>
    <cellStyle name="Comma 8 2 4 2 3 2" xfId="44311"/>
    <cellStyle name="Comma 8 2 4 2 3 2 2" xfId="44312"/>
    <cellStyle name="Comma 8 2 4 2 3 2 3" xfId="44313"/>
    <cellStyle name="Comma 8 2 4 2 3 3" xfId="44314"/>
    <cellStyle name="Comma 8 2 4 2 3 3 2" xfId="44315"/>
    <cellStyle name="Comma 8 2 4 2 3 3 3" xfId="44316"/>
    <cellStyle name="Comma 8 2 4 2 3 4" xfId="44317"/>
    <cellStyle name="Comma 8 2 4 2 3 4 2" xfId="44318"/>
    <cellStyle name="Comma 8 2 4 2 3 5" xfId="44319"/>
    <cellStyle name="Comma 8 2 4 2 3 6" xfId="44320"/>
    <cellStyle name="Comma 8 2 4 2 4" xfId="44321"/>
    <cellStyle name="Comma 8 2 4 2 4 2" xfId="44322"/>
    <cellStyle name="Comma 8 2 4 2 4 2 2" xfId="44323"/>
    <cellStyle name="Comma 8 2 4 2 4 2 3" xfId="44324"/>
    <cellStyle name="Comma 8 2 4 2 4 3" xfId="44325"/>
    <cellStyle name="Comma 8 2 4 2 4 3 2" xfId="44326"/>
    <cellStyle name="Comma 8 2 4 2 4 4" xfId="44327"/>
    <cellStyle name="Comma 8 2 4 2 4 5" xfId="44328"/>
    <cellStyle name="Comma 8 2 4 2 5" xfId="44329"/>
    <cellStyle name="Comma 8 2 4 2 5 2" xfId="44330"/>
    <cellStyle name="Comma 8 2 4 2 5 3" xfId="44331"/>
    <cellStyle name="Comma 8 2 4 2 6" xfId="44332"/>
    <cellStyle name="Comma 8 2 4 2 6 2" xfId="44333"/>
    <cellStyle name="Comma 8 2 4 2 6 3" xfId="44334"/>
    <cellStyle name="Comma 8 2 4 2 7" xfId="44335"/>
    <cellStyle name="Comma 8 2 4 2 7 2" xfId="44336"/>
    <cellStyle name="Comma 8 2 4 2 8" xfId="44337"/>
    <cellStyle name="Comma 8 2 4 2 9" xfId="44338"/>
    <cellStyle name="Comma 8 2 4 3" xfId="44339"/>
    <cellStyle name="Comma 8 2 4 3 2" xfId="44340"/>
    <cellStyle name="Comma 8 2 4 3 2 2" xfId="44341"/>
    <cellStyle name="Comma 8 2 4 3 2 3" xfId="44342"/>
    <cellStyle name="Comma 8 2 4 3 3" xfId="44343"/>
    <cellStyle name="Comma 8 2 4 3 3 2" xfId="44344"/>
    <cellStyle name="Comma 8 2 4 3 3 3" xfId="44345"/>
    <cellStyle name="Comma 8 2 4 3 4" xfId="44346"/>
    <cellStyle name="Comma 8 2 4 3 4 2" xfId="44347"/>
    <cellStyle name="Comma 8 2 4 3 5" xfId="44348"/>
    <cellStyle name="Comma 8 2 4 3 6" xfId="44349"/>
    <cellStyle name="Comma 8 2 4 4" xfId="44350"/>
    <cellStyle name="Comma 8 2 4 4 2" xfId="44351"/>
    <cellStyle name="Comma 8 2 4 4 2 2" xfId="44352"/>
    <cellStyle name="Comma 8 2 4 4 2 3" xfId="44353"/>
    <cellStyle name="Comma 8 2 4 4 3" xfId="44354"/>
    <cellStyle name="Comma 8 2 4 4 3 2" xfId="44355"/>
    <cellStyle name="Comma 8 2 4 4 3 3" xfId="44356"/>
    <cellStyle name="Comma 8 2 4 4 4" xfId="44357"/>
    <cellStyle name="Comma 8 2 4 4 4 2" xfId="44358"/>
    <cellStyle name="Comma 8 2 4 4 5" xfId="44359"/>
    <cellStyle name="Comma 8 2 4 4 6" xfId="44360"/>
    <cellStyle name="Comma 8 2 4 5" xfId="44361"/>
    <cellStyle name="Comma 8 2 4 5 2" xfId="44362"/>
    <cellStyle name="Comma 8 2 4 5 2 2" xfId="44363"/>
    <cellStyle name="Comma 8 2 4 5 2 3" xfId="44364"/>
    <cellStyle name="Comma 8 2 4 5 3" xfId="44365"/>
    <cellStyle name="Comma 8 2 4 5 3 2" xfId="44366"/>
    <cellStyle name="Comma 8 2 4 5 4" xfId="44367"/>
    <cellStyle name="Comma 8 2 4 5 5" xfId="44368"/>
    <cellStyle name="Comma 8 2 4 6" xfId="44369"/>
    <cellStyle name="Comma 8 2 4 6 2" xfId="44370"/>
    <cellStyle name="Comma 8 2 4 6 3" xfId="44371"/>
    <cellStyle name="Comma 8 2 4 7" xfId="44372"/>
    <cellStyle name="Comma 8 2 4 7 2" xfId="44373"/>
    <cellStyle name="Comma 8 2 4 7 3" xfId="44374"/>
    <cellStyle name="Comma 8 2 4 8" xfId="44375"/>
    <cellStyle name="Comma 8 2 4 8 2" xfId="44376"/>
    <cellStyle name="Comma 8 2 4 9" xfId="44377"/>
    <cellStyle name="Comma 8 2 5" xfId="44378"/>
    <cellStyle name="Comma 8 2 5 2" xfId="44379"/>
    <cellStyle name="Comma 8 2 5 2 2" xfId="44380"/>
    <cellStyle name="Comma 8 2 5 2 2 2" xfId="44381"/>
    <cellStyle name="Comma 8 2 5 2 2 3" xfId="44382"/>
    <cellStyle name="Comma 8 2 5 2 3" xfId="44383"/>
    <cellStyle name="Comma 8 2 5 2 3 2" xfId="44384"/>
    <cellStyle name="Comma 8 2 5 2 3 3" xfId="44385"/>
    <cellStyle name="Comma 8 2 5 2 4" xfId="44386"/>
    <cellStyle name="Comma 8 2 5 2 4 2" xfId="44387"/>
    <cellStyle name="Comma 8 2 5 2 5" xfId="44388"/>
    <cellStyle name="Comma 8 2 5 2 6" xfId="44389"/>
    <cellStyle name="Comma 8 2 5 3" xfId="44390"/>
    <cellStyle name="Comma 8 2 5 3 2" xfId="44391"/>
    <cellStyle name="Comma 8 2 5 3 2 2" xfId="44392"/>
    <cellStyle name="Comma 8 2 5 3 2 3" xfId="44393"/>
    <cellStyle name="Comma 8 2 5 3 3" xfId="44394"/>
    <cellStyle name="Comma 8 2 5 3 3 2" xfId="44395"/>
    <cellStyle name="Comma 8 2 5 3 3 3" xfId="44396"/>
    <cellStyle name="Comma 8 2 5 3 4" xfId="44397"/>
    <cellStyle name="Comma 8 2 5 3 4 2" xfId="44398"/>
    <cellStyle name="Comma 8 2 5 3 5" xfId="44399"/>
    <cellStyle name="Comma 8 2 5 3 6" xfId="44400"/>
    <cellStyle name="Comma 8 2 5 4" xfId="44401"/>
    <cellStyle name="Comma 8 2 5 4 2" xfId="44402"/>
    <cellStyle name="Comma 8 2 5 4 2 2" xfId="44403"/>
    <cellStyle name="Comma 8 2 5 4 2 3" xfId="44404"/>
    <cellStyle name="Comma 8 2 5 4 3" xfId="44405"/>
    <cellStyle name="Comma 8 2 5 4 3 2" xfId="44406"/>
    <cellStyle name="Comma 8 2 5 4 4" xfId="44407"/>
    <cellStyle name="Comma 8 2 5 4 5" xfId="44408"/>
    <cellStyle name="Comma 8 2 5 5" xfId="44409"/>
    <cellStyle name="Comma 8 2 5 5 2" xfId="44410"/>
    <cellStyle name="Comma 8 2 5 5 3" xfId="44411"/>
    <cellStyle name="Comma 8 2 5 6" xfId="44412"/>
    <cellStyle name="Comma 8 2 5 6 2" xfId="44413"/>
    <cellStyle name="Comma 8 2 5 6 3" xfId="44414"/>
    <cellStyle name="Comma 8 2 5 7" xfId="44415"/>
    <cellStyle name="Comma 8 2 5 7 2" xfId="44416"/>
    <cellStyle name="Comma 8 2 5 8" xfId="44417"/>
    <cellStyle name="Comma 8 2 5 9" xfId="44418"/>
    <cellStyle name="Comma 8 2 6" xfId="44419"/>
    <cellStyle name="Comma 8 2 6 2" xfId="44420"/>
    <cellStyle name="Comma 8 2 6 2 2" xfId="44421"/>
    <cellStyle name="Comma 8 2 6 2 2 2" xfId="44422"/>
    <cellStyle name="Comma 8 2 6 2 2 3" xfId="44423"/>
    <cellStyle name="Comma 8 2 6 2 3" xfId="44424"/>
    <cellStyle name="Comma 8 2 6 2 3 2" xfId="44425"/>
    <cellStyle name="Comma 8 2 6 2 3 3" xfId="44426"/>
    <cellStyle name="Comma 8 2 6 2 4" xfId="44427"/>
    <cellStyle name="Comma 8 2 6 2 4 2" xfId="44428"/>
    <cellStyle name="Comma 8 2 6 2 5" xfId="44429"/>
    <cellStyle name="Comma 8 2 6 2 6" xfId="44430"/>
    <cellStyle name="Comma 8 2 6 3" xfId="44431"/>
    <cellStyle name="Comma 8 2 6 3 2" xfId="44432"/>
    <cellStyle name="Comma 8 2 6 3 2 2" xfId="44433"/>
    <cellStyle name="Comma 8 2 6 3 2 3" xfId="44434"/>
    <cellStyle name="Comma 8 2 6 3 3" xfId="44435"/>
    <cellStyle name="Comma 8 2 6 3 3 2" xfId="44436"/>
    <cellStyle name="Comma 8 2 6 3 3 3" xfId="44437"/>
    <cellStyle name="Comma 8 2 6 3 4" xfId="44438"/>
    <cellStyle name="Comma 8 2 6 3 4 2" xfId="44439"/>
    <cellStyle name="Comma 8 2 6 3 5" xfId="44440"/>
    <cellStyle name="Comma 8 2 6 3 6" xfId="44441"/>
    <cellStyle name="Comma 8 2 6 4" xfId="44442"/>
    <cellStyle name="Comma 8 2 6 4 2" xfId="44443"/>
    <cellStyle name="Comma 8 2 6 4 2 2" xfId="44444"/>
    <cellStyle name="Comma 8 2 6 4 2 3" xfId="44445"/>
    <cellStyle name="Comma 8 2 6 4 3" xfId="44446"/>
    <cellStyle name="Comma 8 2 6 4 3 2" xfId="44447"/>
    <cellStyle name="Comma 8 2 6 4 4" xfId="44448"/>
    <cellStyle name="Comma 8 2 6 4 5" xfId="44449"/>
    <cellStyle name="Comma 8 2 6 5" xfId="44450"/>
    <cellStyle name="Comma 8 2 6 5 2" xfId="44451"/>
    <cellStyle name="Comma 8 2 6 5 3" xfId="44452"/>
    <cellStyle name="Comma 8 2 6 6" xfId="44453"/>
    <cellStyle name="Comma 8 2 6 6 2" xfId="44454"/>
    <cellStyle name="Comma 8 2 6 6 3" xfId="44455"/>
    <cellStyle name="Comma 8 2 6 7" xfId="44456"/>
    <cellStyle name="Comma 8 2 6 7 2" xfId="44457"/>
    <cellStyle name="Comma 8 2 6 8" xfId="44458"/>
    <cellStyle name="Comma 8 2 6 9" xfId="44459"/>
    <cellStyle name="Comma 8 2 7" xfId="44460"/>
    <cellStyle name="Comma 8 2 7 2" xfId="44461"/>
    <cellStyle name="Comma 8 2 7 2 2" xfId="44462"/>
    <cellStyle name="Comma 8 2 7 2 3" xfId="44463"/>
    <cellStyle name="Comma 8 2 7 3" xfId="44464"/>
    <cellStyle name="Comma 8 2 7 3 2" xfId="44465"/>
    <cellStyle name="Comma 8 2 7 3 3" xfId="44466"/>
    <cellStyle name="Comma 8 2 7 4" xfId="44467"/>
    <cellStyle name="Comma 8 2 7 4 2" xfId="44468"/>
    <cellStyle name="Comma 8 2 7 5" xfId="44469"/>
    <cellStyle name="Comma 8 2 7 6" xfId="44470"/>
    <cellStyle name="Comma 8 2 8" xfId="44471"/>
    <cellStyle name="Comma 8 2 8 2" xfId="44472"/>
    <cellStyle name="Comma 8 2 8 2 2" xfId="44473"/>
    <cellStyle name="Comma 8 2 8 2 3" xfId="44474"/>
    <cellStyle name="Comma 8 2 8 3" xfId="44475"/>
    <cellStyle name="Comma 8 2 8 3 2" xfId="44476"/>
    <cellStyle name="Comma 8 2 8 3 3" xfId="44477"/>
    <cellStyle name="Comma 8 2 8 4" xfId="44478"/>
    <cellStyle name="Comma 8 2 8 4 2" xfId="44479"/>
    <cellStyle name="Comma 8 2 8 5" xfId="44480"/>
    <cellStyle name="Comma 8 2 8 6" xfId="44481"/>
    <cellStyle name="Comma 8 2 9" xfId="44482"/>
    <cellStyle name="Comma 8 2 9 2" xfId="44483"/>
    <cellStyle name="Comma 8 2 9 2 2" xfId="44484"/>
    <cellStyle name="Comma 8 2 9 2 3" xfId="44485"/>
    <cellStyle name="Comma 8 2 9 3" xfId="44486"/>
    <cellStyle name="Comma 8 2 9 3 2" xfId="44487"/>
    <cellStyle name="Comma 8 2 9 4" xfId="44488"/>
    <cellStyle name="Comma 8 2 9 5" xfId="44489"/>
    <cellStyle name="Comma 8 3" xfId="44490"/>
    <cellStyle name="Comma 8 3 10" xfId="44491"/>
    <cellStyle name="Comma 8 3 10 2" xfId="44492"/>
    <cellStyle name="Comma 8 3 10 3" xfId="44493"/>
    <cellStyle name="Comma 8 3 11" xfId="44494"/>
    <cellStyle name="Comma 8 3 11 2" xfId="44495"/>
    <cellStyle name="Comma 8 3 12" xfId="44496"/>
    <cellStyle name="Comma 8 3 13" xfId="44497"/>
    <cellStyle name="Comma 8 3 14" xfId="44498"/>
    <cellStyle name="Comma 8 3 2" xfId="44499"/>
    <cellStyle name="Comma 8 3 2 10" xfId="44500"/>
    <cellStyle name="Comma 8 3 2 10 2" xfId="44501"/>
    <cellStyle name="Comma 8 3 2 11" xfId="44502"/>
    <cellStyle name="Comma 8 3 2 12" xfId="44503"/>
    <cellStyle name="Comma 8 3 2 13" xfId="44504"/>
    <cellStyle name="Comma 8 3 2 2" xfId="44505"/>
    <cellStyle name="Comma 8 3 2 2 10" xfId="44506"/>
    <cellStyle name="Comma 8 3 2 2 2" xfId="44507"/>
    <cellStyle name="Comma 8 3 2 2 2 2" xfId="44508"/>
    <cellStyle name="Comma 8 3 2 2 2 2 2" xfId="44509"/>
    <cellStyle name="Comma 8 3 2 2 2 2 2 2" xfId="44510"/>
    <cellStyle name="Comma 8 3 2 2 2 2 2 3" xfId="44511"/>
    <cellStyle name="Comma 8 3 2 2 2 2 3" xfId="44512"/>
    <cellStyle name="Comma 8 3 2 2 2 2 3 2" xfId="44513"/>
    <cellStyle name="Comma 8 3 2 2 2 2 3 3" xfId="44514"/>
    <cellStyle name="Comma 8 3 2 2 2 2 4" xfId="44515"/>
    <cellStyle name="Comma 8 3 2 2 2 2 4 2" xfId="44516"/>
    <cellStyle name="Comma 8 3 2 2 2 2 5" xfId="44517"/>
    <cellStyle name="Comma 8 3 2 2 2 2 6" xfId="44518"/>
    <cellStyle name="Comma 8 3 2 2 2 3" xfId="44519"/>
    <cellStyle name="Comma 8 3 2 2 2 3 2" xfId="44520"/>
    <cellStyle name="Comma 8 3 2 2 2 3 2 2" xfId="44521"/>
    <cellStyle name="Comma 8 3 2 2 2 3 2 3" xfId="44522"/>
    <cellStyle name="Comma 8 3 2 2 2 3 3" xfId="44523"/>
    <cellStyle name="Comma 8 3 2 2 2 3 3 2" xfId="44524"/>
    <cellStyle name="Comma 8 3 2 2 2 3 3 3" xfId="44525"/>
    <cellStyle name="Comma 8 3 2 2 2 3 4" xfId="44526"/>
    <cellStyle name="Comma 8 3 2 2 2 3 4 2" xfId="44527"/>
    <cellStyle name="Comma 8 3 2 2 2 3 5" xfId="44528"/>
    <cellStyle name="Comma 8 3 2 2 2 3 6" xfId="44529"/>
    <cellStyle name="Comma 8 3 2 2 2 4" xfId="44530"/>
    <cellStyle name="Comma 8 3 2 2 2 4 2" xfId="44531"/>
    <cellStyle name="Comma 8 3 2 2 2 4 2 2" xfId="44532"/>
    <cellStyle name="Comma 8 3 2 2 2 4 2 3" xfId="44533"/>
    <cellStyle name="Comma 8 3 2 2 2 4 3" xfId="44534"/>
    <cellStyle name="Comma 8 3 2 2 2 4 3 2" xfId="44535"/>
    <cellStyle name="Comma 8 3 2 2 2 4 4" xfId="44536"/>
    <cellStyle name="Comma 8 3 2 2 2 4 5" xfId="44537"/>
    <cellStyle name="Comma 8 3 2 2 2 5" xfId="44538"/>
    <cellStyle name="Comma 8 3 2 2 2 5 2" xfId="44539"/>
    <cellStyle name="Comma 8 3 2 2 2 5 3" xfId="44540"/>
    <cellStyle name="Comma 8 3 2 2 2 6" xfId="44541"/>
    <cellStyle name="Comma 8 3 2 2 2 6 2" xfId="44542"/>
    <cellStyle name="Comma 8 3 2 2 2 6 3" xfId="44543"/>
    <cellStyle name="Comma 8 3 2 2 2 7" xfId="44544"/>
    <cellStyle name="Comma 8 3 2 2 2 7 2" xfId="44545"/>
    <cellStyle name="Comma 8 3 2 2 2 8" xfId="44546"/>
    <cellStyle name="Comma 8 3 2 2 2 9" xfId="44547"/>
    <cellStyle name="Comma 8 3 2 2 3" xfId="44548"/>
    <cellStyle name="Comma 8 3 2 2 3 2" xfId="44549"/>
    <cellStyle name="Comma 8 3 2 2 3 2 2" xfId="44550"/>
    <cellStyle name="Comma 8 3 2 2 3 2 3" xfId="44551"/>
    <cellStyle name="Comma 8 3 2 2 3 3" xfId="44552"/>
    <cellStyle name="Comma 8 3 2 2 3 3 2" xfId="44553"/>
    <cellStyle name="Comma 8 3 2 2 3 3 3" xfId="44554"/>
    <cellStyle name="Comma 8 3 2 2 3 4" xfId="44555"/>
    <cellStyle name="Comma 8 3 2 2 3 4 2" xfId="44556"/>
    <cellStyle name="Comma 8 3 2 2 3 5" xfId="44557"/>
    <cellStyle name="Comma 8 3 2 2 3 6" xfId="44558"/>
    <cellStyle name="Comma 8 3 2 2 4" xfId="44559"/>
    <cellStyle name="Comma 8 3 2 2 4 2" xfId="44560"/>
    <cellStyle name="Comma 8 3 2 2 4 2 2" xfId="44561"/>
    <cellStyle name="Comma 8 3 2 2 4 2 3" xfId="44562"/>
    <cellStyle name="Comma 8 3 2 2 4 3" xfId="44563"/>
    <cellStyle name="Comma 8 3 2 2 4 3 2" xfId="44564"/>
    <cellStyle name="Comma 8 3 2 2 4 3 3" xfId="44565"/>
    <cellStyle name="Comma 8 3 2 2 4 4" xfId="44566"/>
    <cellStyle name="Comma 8 3 2 2 4 4 2" xfId="44567"/>
    <cellStyle name="Comma 8 3 2 2 4 5" xfId="44568"/>
    <cellStyle name="Comma 8 3 2 2 4 6" xfId="44569"/>
    <cellStyle name="Comma 8 3 2 2 5" xfId="44570"/>
    <cellStyle name="Comma 8 3 2 2 5 2" xfId="44571"/>
    <cellStyle name="Comma 8 3 2 2 5 2 2" xfId="44572"/>
    <cellStyle name="Comma 8 3 2 2 5 2 3" xfId="44573"/>
    <cellStyle name="Comma 8 3 2 2 5 3" xfId="44574"/>
    <cellStyle name="Comma 8 3 2 2 5 3 2" xfId="44575"/>
    <cellStyle name="Comma 8 3 2 2 5 4" xfId="44576"/>
    <cellStyle name="Comma 8 3 2 2 5 5" xfId="44577"/>
    <cellStyle name="Comma 8 3 2 2 6" xfId="44578"/>
    <cellStyle name="Comma 8 3 2 2 6 2" xfId="44579"/>
    <cellStyle name="Comma 8 3 2 2 6 3" xfId="44580"/>
    <cellStyle name="Comma 8 3 2 2 7" xfId="44581"/>
    <cellStyle name="Comma 8 3 2 2 7 2" xfId="44582"/>
    <cellStyle name="Comma 8 3 2 2 7 3" xfId="44583"/>
    <cellStyle name="Comma 8 3 2 2 8" xfId="44584"/>
    <cellStyle name="Comma 8 3 2 2 8 2" xfId="44585"/>
    <cellStyle name="Comma 8 3 2 2 9" xfId="44586"/>
    <cellStyle name="Comma 8 3 2 3" xfId="44587"/>
    <cellStyle name="Comma 8 3 2 3 2" xfId="44588"/>
    <cellStyle name="Comma 8 3 2 3 2 2" xfId="44589"/>
    <cellStyle name="Comma 8 3 2 3 2 2 2" xfId="44590"/>
    <cellStyle name="Comma 8 3 2 3 2 2 3" xfId="44591"/>
    <cellStyle name="Comma 8 3 2 3 2 3" xfId="44592"/>
    <cellStyle name="Comma 8 3 2 3 2 3 2" xfId="44593"/>
    <cellStyle name="Comma 8 3 2 3 2 3 3" xfId="44594"/>
    <cellStyle name="Comma 8 3 2 3 2 4" xfId="44595"/>
    <cellStyle name="Comma 8 3 2 3 2 4 2" xfId="44596"/>
    <cellStyle name="Comma 8 3 2 3 2 5" xfId="44597"/>
    <cellStyle name="Comma 8 3 2 3 2 6" xfId="44598"/>
    <cellStyle name="Comma 8 3 2 3 3" xfId="44599"/>
    <cellStyle name="Comma 8 3 2 3 3 2" xfId="44600"/>
    <cellStyle name="Comma 8 3 2 3 3 2 2" xfId="44601"/>
    <cellStyle name="Comma 8 3 2 3 3 2 3" xfId="44602"/>
    <cellStyle name="Comma 8 3 2 3 3 3" xfId="44603"/>
    <cellStyle name="Comma 8 3 2 3 3 3 2" xfId="44604"/>
    <cellStyle name="Comma 8 3 2 3 3 3 3" xfId="44605"/>
    <cellStyle name="Comma 8 3 2 3 3 4" xfId="44606"/>
    <cellStyle name="Comma 8 3 2 3 3 4 2" xfId="44607"/>
    <cellStyle name="Comma 8 3 2 3 3 5" xfId="44608"/>
    <cellStyle name="Comma 8 3 2 3 3 6" xfId="44609"/>
    <cellStyle name="Comma 8 3 2 3 4" xfId="44610"/>
    <cellStyle name="Comma 8 3 2 3 4 2" xfId="44611"/>
    <cellStyle name="Comma 8 3 2 3 4 2 2" xfId="44612"/>
    <cellStyle name="Comma 8 3 2 3 4 2 3" xfId="44613"/>
    <cellStyle name="Comma 8 3 2 3 4 3" xfId="44614"/>
    <cellStyle name="Comma 8 3 2 3 4 3 2" xfId="44615"/>
    <cellStyle name="Comma 8 3 2 3 4 4" xfId="44616"/>
    <cellStyle name="Comma 8 3 2 3 4 5" xfId="44617"/>
    <cellStyle name="Comma 8 3 2 3 5" xfId="44618"/>
    <cellStyle name="Comma 8 3 2 3 5 2" xfId="44619"/>
    <cellStyle name="Comma 8 3 2 3 5 3" xfId="44620"/>
    <cellStyle name="Comma 8 3 2 3 6" xfId="44621"/>
    <cellStyle name="Comma 8 3 2 3 6 2" xfId="44622"/>
    <cellStyle name="Comma 8 3 2 3 6 3" xfId="44623"/>
    <cellStyle name="Comma 8 3 2 3 7" xfId="44624"/>
    <cellStyle name="Comma 8 3 2 3 7 2" xfId="44625"/>
    <cellStyle name="Comma 8 3 2 3 8" xfId="44626"/>
    <cellStyle name="Comma 8 3 2 3 9" xfId="44627"/>
    <cellStyle name="Comma 8 3 2 4" xfId="44628"/>
    <cellStyle name="Comma 8 3 2 4 2" xfId="44629"/>
    <cellStyle name="Comma 8 3 2 4 2 2" xfId="44630"/>
    <cellStyle name="Comma 8 3 2 4 2 2 2" xfId="44631"/>
    <cellStyle name="Comma 8 3 2 4 2 2 3" xfId="44632"/>
    <cellStyle name="Comma 8 3 2 4 2 3" xfId="44633"/>
    <cellStyle name="Comma 8 3 2 4 2 3 2" xfId="44634"/>
    <cellStyle name="Comma 8 3 2 4 2 3 3" xfId="44635"/>
    <cellStyle name="Comma 8 3 2 4 2 4" xfId="44636"/>
    <cellStyle name="Comma 8 3 2 4 2 4 2" xfId="44637"/>
    <cellStyle name="Comma 8 3 2 4 2 5" xfId="44638"/>
    <cellStyle name="Comma 8 3 2 4 2 6" xfId="44639"/>
    <cellStyle name="Comma 8 3 2 4 3" xfId="44640"/>
    <cellStyle name="Comma 8 3 2 4 3 2" xfId="44641"/>
    <cellStyle name="Comma 8 3 2 4 3 2 2" xfId="44642"/>
    <cellStyle name="Comma 8 3 2 4 3 2 3" xfId="44643"/>
    <cellStyle name="Comma 8 3 2 4 3 3" xfId="44644"/>
    <cellStyle name="Comma 8 3 2 4 3 3 2" xfId="44645"/>
    <cellStyle name="Comma 8 3 2 4 3 3 3" xfId="44646"/>
    <cellStyle name="Comma 8 3 2 4 3 4" xfId="44647"/>
    <cellStyle name="Comma 8 3 2 4 3 4 2" xfId="44648"/>
    <cellStyle name="Comma 8 3 2 4 3 5" xfId="44649"/>
    <cellStyle name="Comma 8 3 2 4 3 6" xfId="44650"/>
    <cellStyle name="Comma 8 3 2 4 4" xfId="44651"/>
    <cellStyle name="Comma 8 3 2 4 4 2" xfId="44652"/>
    <cellStyle name="Comma 8 3 2 4 4 2 2" xfId="44653"/>
    <cellStyle name="Comma 8 3 2 4 4 2 3" xfId="44654"/>
    <cellStyle name="Comma 8 3 2 4 4 3" xfId="44655"/>
    <cellStyle name="Comma 8 3 2 4 4 3 2" xfId="44656"/>
    <cellStyle name="Comma 8 3 2 4 4 4" xfId="44657"/>
    <cellStyle name="Comma 8 3 2 4 4 5" xfId="44658"/>
    <cellStyle name="Comma 8 3 2 4 5" xfId="44659"/>
    <cellStyle name="Comma 8 3 2 4 5 2" xfId="44660"/>
    <cellStyle name="Comma 8 3 2 4 5 3" xfId="44661"/>
    <cellStyle name="Comma 8 3 2 4 6" xfId="44662"/>
    <cellStyle name="Comma 8 3 2 4 6 2" xfId="44663"/>
    <cellStyle name="Comma 8 3 2 4 6 3" xfId="44664"/>
    <cellStyle name="Comma 8 3 2 4 7" xfId="44665"/>
    <cellStyle name="Comma 8 3 2 4 7 2" xfId="44666"/>
    <cellStyle name="Comma 8 3 2 4 8" xfId="44667"/>
    <cellStyle name="Comma 8 3 2 4 9" xfId="44668"/>
    <cellStyle name="Comma 8 3 2 5" xfId="44669"/>
    <cellStyle name="Comma 8 3 2 5 2" xfId="44670"/>
    <cellStyle name="Comma 8 3 2 5 2 2" xfId="44671"/>
    <cellStyle name="Comma 8 3 2 5 2 3" xfId="44672"/>
    <cellStyle name="Comma 8 3 2 5 3" xfId="44673"/>
    <cellStyle name="Comma 8 3 2 5 3 2" xfId="44674"/>
    <cellStyle name="Comma 8 3 2 5 3 3" xfId="44675"/>
    <cellStyle name="Comma 8 3 2 5 4" xfId="44676"/>
    <cellStyle name="Comma 8 3 2 5 4 2" xfId="44677"/>
    <cellStyle name="Comma 8 3 2 5 5" xfId="44678"/>
    <cellStyle name="Comma 8 3 2 5 6" xfId="44679"/>
    <cellStyle name="Comma 8 3 2 6" xfId="44680"/>
    <cellStyle name="Comma 8 3 2 6 2" xfId="44681"/>
    <cellStyle name="Comma 8 3 2 6 2 2" xfId="44682"/>
    <cellStyle name="Comma 8 3 2 6 2 3" xfId="44683"/>
    <cellStyle name="Comma 8 3 2 6 3" xfId="44684"/>
    <cellStyle name="Comma 8 3 2 6 3 2" xfId="44685"/>
    <cellStyle name="Comma 8 3 2 6 3 3" xfId="44686"/>
    <cellStyle name="Comma 8 3 2 6 4" xfId="44687"/>
    <cellStyle name="Comma 8 3 2 6 4 2" xfId="44688"/>
    <cellStyle name="Comma 8 3 2 6 5" xfId="44689"/>
    <cellStyle name="Comma 8 3 2 6 6" xfId="44690"/>
    <cellStyle name="Comma 8 3 2 7" xfId="44691"/>
    <cellStyle name="Comma 8 3 2 7 2" xfId="44692"/>
    <cellStyle name="Comma 8 3 2 7 2 2" xfId="44693"/>
    <cellStyle name="Comma 8 3 2 7 2 3" xfId="44694"/>
    <cellStyle name="Comma 8 3 2 7 3" xfId="44695"/>
    <cellStyle name="Comma 8 3 2 7 3 2" xfId="44696"/>
    <cellStyle name="Comma 8 3 2 7 4" xfId="44697"/>
    <cellStyle name="Comma 8 3 2 7 5" xfId="44698"/>
    <cellStyle name="Comma 8 3 2 8" xfId="44699"/>
    <cellStyle name="Comma 8 3 2 8 2" xfId="44700"/>
    <cellStyle name="Comma 8 3 2 8 3" xfId="44701"/>
    <cellStyle name="Comma 8 3 2 9" xfId="44702"/>
    <cellStyle name="Comma 8 3 2 9 2" xfId="44703"/>
    <cellStyle name="Comma 8 3 2 9 3" xfId="44704"/>
    <cellStyle name="Comma 8 3 3" xfId="44705"/>
    <cellStyle name="Comma 8 3 3 10" xfId="44706"/>
    <cellStyle name="Comma 8 3 3 2" xfId="44707"/>
    <cellStyle name="Comma 8 3 3 2 2" xfId="44708"/>
    <cellStyle name="Comma 8 3 3 2 2 2" xfId="44709"/>
    <cellStyle name="Comma 8 3 3 2 2 2 2" xfId="44710"/>
    <cellStyle name="Comma 8 3 3 2 2 2 3" xfId="44711"/>
    <cellStyle name="Comma 8 3 3 2 2 3" xfId="44712"/>
    <cellStyle name="Comma 8 3 3 2 2 3 2" xfId="44713"/>
    <cellStyle name="Comma 8 3 3 2 2 3 3" xfId="44714"/>
    <cellStyle name="Comma 8 3 3 2 2 4" xfId="44715"/>
    <cellStyle name="Comma 8 3 3 2 2 4 2" xfId="44716"/>
    <cellStyle name="Comma 8 3 3 2 2 5" xfId="44717"/>
    <cellStyle name="Comma 8 3 3 2 2 6" xfId="44718"/>
    <cellStyle name="Comma 8 3 3 2 3" xfId="44719"/>
    <cellStyle name="Comma 8 3 3 2 3 2" xfId="44720"/>
    <cellStyle name="Comma 8 3 3 2 3 2 2" xfId="44721"/>
    <cellStyle name="Comma 8 3 3 2 3 2 3" xfId="44722"/>
    <cellStyle name="Comma 8 3 3 2 3 3" xfId="44723"/>
    <cellStyle name="Comma 8 3 3 2 3 3 2" xfId="44724"/>
    <cellStyle name="Comma 8 3 3 2 3 3 3" xfId="44725"/>
    <cellStyle name="Comma 8 3 3 2 3 4" xfId="44726"/>
    <cellStyle name="Comma 8 3 3 2 3 4 2" xfId="44727"/>
    <cellStyle name="Comma 8 3 3 2 3 5" xfId="44728"/>
    <cellStyle name="Comma 8 3 3 2 3 6" xfId="44729"/>
    <cellStyle name="Comma 8 3 3 2 4" xfId="44730"/>
    <cellStyle name="Comma 8 3 3 2 4 2" xfId="44731"/>
    <cellStyle name="Comma 8 3 3 2 4 2 2" xfId="44732"/>
    <cellStyle name="Comma 8 3 3 2 4 2 3" xfId="44733"/>
    <cellStyle name="Comma 8 3 3 2 4 3" xfId="44734"/>
    <cellStyle name="Comma 8 3 3 2 4 3 2" xfId="44735"/>
    <cellStyle name="Comma 8 3 3 2 4 4" xfId="44736"/>
    <cellStyle name="Comma 8 3 3 2 4 5" xfId="44737"/>
    <cellStyle name="Comma 8 3 3 2 5" xfId="44738"/>
    <cellStyle name="Comma 8 3 3 2 5 2" xfId="44739"/>
    <cellStyle name="Comma 8 3 3 2 5 3" xfId="44740"/>
    <cellStyle name="Comma 8 3 3 2 6" xfId="44741"/>
    <cellStyle name="Comma 8 3 3 2 6 2" xfId="44742"/>
    <cellStyle name="Comma 8 3 3 2 6 3" xfId="44743"/>
    <cellStyle name="Comma 8 3 3 2 7" xfId="44744"/>
    <cellStyle name="Comma 8 3 3 2 7 2" xfId="44745"/>
    <cellStyle name="Comma 8 3 3 2 8" xfId="44746"/>
    <cellStyle name="Comma 8 3 3 2 9" xfId="44747"/>
    <cellStyle name="Comma 8 3 3 3" xfId="44748"/>
    <cellStyle name="Comma 8 3 3 3 2" xfId="44749"/>
    <cellStyle name="Comma 8 3 3 3 2 2" xfId="44750"/>
    <cellStyle name="Comma 8 3 3 3 2 3" xfId="44751"/>
    <cellStyle name="Comma 8 3 3 3 3" xfId="44752"/>
    <cellStyle name="Comma 8 3 3 3 3 2" xfId="44753"/>
    <cellStyle name="Comma 8 3 3 3 3 3" xfId="44754"/>
    <cellStyle name="Comma 8 3 3 3 4" xfId="44755"/>
    <cellStyle name="Comma 8 3 3 3 4 2" xfId="44756"/>
    <cellStyle name="Comma 8 3 3 3 5" xfId="44757"/>
    <cellStyle name="Comma 8 3 3 3 6" xfId="44758"/>
    <cellStyle name="Comma 8 3 3 4" xfId="44759"/>
    <cellStyle name="Comma 8 3 3 4 2" xfId="44760"/>
    <cellStyle name="Comma 8 3 3 4 2 2" xfId="44761"/>
    <cellStyle name="Comma 8 3 3 4 2 3" xfId="44762"/>
    <cellStyle name="Comma 8 3 3 4 3" xfId="44763"/>
    <cellStyle name="Comma 8 3 3 4 3 2" xfId="44764"/>
    <cellStyle name="Comma 8 3 3 4 3 3" xfId="44765"/>
    <cellStyle name="Comma 8 3 3 4 4" xfId="44766"/>
    <cellStyle name="Comma 8 3 3 4 4 2" xfId="44767"/>
    <cellStyle name="Comma 8 3 3 4 5" xfId="44768"/>
    <cellStyle name="Comma 8 3 3 4 6" xfId="44769"/>
    <cellStyle name="Comma 8 3 3 5" xfId="44770"/>
    <cellStyle name="Comma 8 3 3 5 2" xfId="44771"/>
    <cellStyle name="Comma 8 3 3 5 2 2" xfId="44772"/>
    <cellStyle name="Comma 8 3 3 5 2 3" xfId="44773"/>
    <cellStyle name="Comma 8 3 3 5 3" xfId="44774"/>
    <cellStyle name="Comma 8 3 3 5 3 2" xfId="44775"/>
    <cellStyle name="Comma 8 3 3 5 4" xfId="44776"/>
    <cellStyle name="Comma 8 3 3 5 5" xfId="44777"/>
    <cellStyle name="Comma 8 3 3 6" xfId="44778"/>
    <cellStyle name="Comma 8 3 3 6 2" xfId="44779"/>
    <cellStyle name="Comma 8 3 3 6 3" xfId="44780"/>
    <cellStyle name="Comma 8 3 3 7" xfId="44781"/>
    <cellStyle name="Comma 8 3 3 7 2" xfId="44782"/>
    <cellStyle name="Comma 8 3 3 7 3" xfId="44783"/>
    <cellStyle name="Comma 8 3 3 8" xfId="44784"/>
    <cellStyle name="Comma 8 3 3 8 2" xfId="44785"/>
    <cellStyle name="Comma 8 3 3 9" xfId="44786"/>
    <cellStyle name="Comma 8 3 4" xfId="44787"/>
    <cellStyle name="Comma 8 3 4 2" xfId="44788"/>
    <cellStyle name="Comma 8 3 4 2 2" xfId="44789"/>
    <cellStyle name="Comma 8 3 4 2 2 2" xfId="44790"/>
    <cellStyle name="Comma 8 3 4 2 2 3" xfId="44791"/>
    <cellStyle name="Comma 8 3 4 2 3" xfId="44792"/>
    <cellStyle name="Comma 8 3 4 2 3 2" xfId="44793"/>
    <cellStyle name="Comma 8 3 4 2 3 3" xfId="44794"/>
    <cellStyle name="Comma 8 3 4 2 4" xfId="44795"/>
    <cellStyle name="Comma 8 3 4 2 4 2" xfId="44796"/>
    <cellStyle name="Comma 8 3 4 2 5" xfId="44797"/>
    <cellStyle name="Comma 8 3 4 2 6" xfId="44798"/>
    <cellStyle name="Comma 8 3 4 3" xfId="44799"/>
    <cellStyle name="Comma 8 3 4 3 2" xfId="44800"/>
    <cellStyle name="Comma 8 3 4 3 2 2" xfId="44801"/>
    <cellStyle name="Comma 8 3 4 3 2 3" xfId="44802"/>
    <cellStyle name="Comma 8 3 4 3 3" xfId="44803"/>
    <cellStyle name="Comma 8 3 4 3 3 2" xfId="44804"/>
    <cellStyle name="Comma 8 3 4 3 3 3" xfId="44805"/>
    <cellStyle name="Comma 8 3 4 3 4" xfId="44806"/>
    <cellStyle name="Comma 8 3 4 3 4 2" xfId="44807"/>
    <cellStyle name="Comma 8 3 4 3 5" xfId="44808"/>
    <cellStyle name="Comma 8 3 4 3 6" xfId="44809"/>
    <cellStyle name="Comma 8 3 4 4" xfId="44810"/>
    <cellStyle name="Comma 8 3 4 4 2" xfId="44811"/>
    <cellStyle name="Comma 8 3 4 4 2 2" xfId="44812"/>
    <cellStyle name="Comma 8 3 4 4 2 3" xfId="44813"/>
    <cellStyle name="Comma 8 3 4 4 3" xfId="44814"/>
    <cellStyle name="Comma 8 3 4 4 3 2" xfId="44815"/>
    <cellStyle name="Comma 8 3 4 4 4" xfId="44816"/>
    <cellStyle name="Comma 8 3 4 4 5" xfId="44817"/>
    <cellStyle name="Comma 8 3 4 5" xfId="44818"/>
    <cellStyle name="Comma 8 3 4 5 2" xfId="44819"/>
    <cellStyle name="Comma 8 3 4 5 3" xfId="44820"/>
    <cellStyle name="Comma 8 3 4 6" xfId="44821"/>
    <cellStyle name="Comma 8 3 4 6 2" xfId="44822"/>
    <cellStyle name="Comma 8 3 4 6 3" xfId="44823"/>
    <cellStyle name="Comma 8 3 4 7" xfId="44824"/>
    <cellStyle name="Comma 8 3 4 7 2" xfId="44825"/>
    <cellStyle name="Comma 8 3 4 8" xfId="44826"/>
    <cellStyle name="Comma 8 3 4 9" xfId="44827"/>
    <cellStyle name="Comma 8 3 5" xfId="44828"/>
    <cellStyle name="Comma 8 3 5 2" xfId="44829"/>
    <cellStyle name="Comma 8 3 5 2 2" xfId="44830"/>
    <cellStyle name="Comma 8 3 5 2 2 2" xfId="44831"/>
    <cellStyle name="Comma 8 3 5 2 2 3" xfId="44832"/>
    <cellStyle name="Comma 8 3 5 2 3" xfId="44833"/>
    <cellStyle name="Comma 8 3 5 2 3 2" xfId="44834"/>
    <cellStyle name="Comma 8 3 5 2 3 3" xfId="44835"/>
    <cellStyle name="Comma 8 3 5 2 4" xfId="44836"/>
    <cellStyle name="Comma 8 3 5 2 4 2" xfId="44837"/>
    <cellStyle name="Comma 8 3 5 2 5" xfId="44838"/>
    <cellStyle name="Comma 8 3 5 2 6" xfId="44839"/>
    <cellStyle name="Comma 8 3 5 3" xfId="44840"/>
    <cellStyle name="Comma 8 3 5 3 2" xfId="44841"/>
    <cellStyle name="Comma 8 3 5 3 2 2" xfId="44842"/>
    <cellStyle name="Comma 8 3 5 3 2 3" xfId="44843"/>
    <cellStyle name="Comma 8 3 5 3 3" xfId="44844"/>
    <cellStyle name="Comma 8 3 5 3 3 2" xfId="44845"/>
    <cellStyle name="Comma 8 3 5 3 3 3" xfId="44846"/>
    <cellStyle name="Comma 8 3 5 3 4" xfId="44847"/>
    <cellStyle name="Comma 8 3 5 3 4 2" xfId="44848"/>
    <cellStyle name="Comma 8 3 5 3 5" xfId="44849"/>
    <cellStyle name="Comma 8 3 5 3 6" xfId="44850"/>
    <cellStyle name="Comma 8 3 5 4" xfId="44851"/>
    <cellStyle name="Comma 8 3 5 4 2" xfId="44852"/>
    <cellStyle name="Comma 8 3 5 4 2 2" xfId="44853"/>
    <cellStyle name="Comma 8 3 5 4 2 3" xfId="44854"/>
    <cellStyle name="Comma 8 3 5 4 3" xfId="44855"/>
    <cellStyle name="Comma 8 3 5 4 3 2" xfId="44856"/>
    <cellStyle name="Comma 8 3 5 4 4" xfId="44857"/>
    <cellStyle name="Comma 8 3 5 4 5" xfId="44858"/>
    <cellStyle name="Comma 8 3 5 5" xfId="44859"/>
    <cellStyle name="Comma 8 3 5 5 2" xfId="44860"/>
    <cellStyle name="Comma 8 3 5 5 3" xfId="44861"/>
    <cellStyle name="Comma 8 3 5 6" xfId="44862"/>
    <cellStyle name="Comma 8 3 5 6 2" xfId="44863"/>
    <cellStyle name="Comma 8 3 5 6 3" xfId="44864"/>
    <cellStyle name="Comma 8 3 5 7" xfId="44865"/>
    <cellStyle name="Comma 8 3 5 7 2" xfId="44866"/>
    <cellStyle name="Comma 8 3 5 8" xfId="44867"/>
    <cellStyle name="Comma 8 3 5 9" xfId="44868"/>
    <cellStyle name="Comma 8 3 6" xfId="44869"/>
    <cellStyle name="Comma 8 3 6 2" xfId="44870"/>
    <cellStyle name="Comma 8 3 6 2 2" xfId="44871"/>
    <cellStyle name="Comma 8 3 6 2 3" xfId="44872"/>
    <cellStyle name="Comma 8 3 6 3" xfId="44873"/>
    <cellStyle name="Comma 8 3 6 3 2" xfId="44874"/>
    <cellStyle name="Comma 8 3 6 3 3" xfId="44875"/>
    <cellStyle name="Comma 8 3 6 4" xfId="44876"/>
    <cellStyle name="Comma 8 3 6 4 2" xfId="44877"/>
    <cellStyle name="Comma 8 3 6 5" xfId="44878"/>
    <cellStyle name="Comma 8 3 6 6" xfId="44879"/>
    <cellStyle name="Comma 8 3 7" xfId="44880"/>
    <cellStyle name="Comma 8 3 7 2" xfId="44881"/>
    <cellStyle name="Comma 8 3 7 2 2" xfId="44882"/>
    <cellStyle name="Comma 8 3 7 2 3" xfId="44883"/>
    <cellStyle name="Comma 8 3 7 3" xfId="44884"/>
    <cellStyle name="Comma 8 3 7 3 2" xfId="44885"/>
    <cellStyle name="Comma 8 3 7 3 3" xfId="44886"/>
    <cellStyle name="Comma 8 3 7 4" xfId="44887"/>
    <cellStyle name="Comma 8 3 7 4 2" xfId="44888"/>
    <cellStyle name="Comma 8 3 7 5" xfId="44889"/>
    <cellStyle name="Comma 8 3 7 6" xfId="44890"/>
    <cellStyle name="Comma 8 3 8" xfId="44891"/>
    <cellStyle name="Comma 8 3 8 2" xfId="44892"/>
    <cellStyle name="Comma 8 3 8 2 2" xfId="44893"/>
    <cellStyle name="Comma 8 3 8 2 3" xfId="44894"/>
    <cellStyle name="Comma 8 3 8 3" xfId="44895"/>
    <cellStyle name="Comma 8 3 8 3 2" xfId="44896"/>
    <cellStyle name="Comma 8 3 8 4" xfId="44897"/>
    <cellStyle name="Comma 8 3 8 5" xfId="44898"/>
    <cellStyle name="Comma 8 3 9" xfId="44899"/>
    <cellStyle name="Comma 8 3 9 2" xfId="44900"/>
    <cellStyle name="Comma 8 3 9 3" xfId="44901"/>
    <cellStyle name="Comma 8 4" xfId="44902"/>
    <cellStyle name="Comma 8 4 10" xfId="44903"/>
    <cellStyle name="Comma 8 4 10 2" xfId="44904"/>
    <cellStyle name="Comma 8 4 11" xfId="44905"/>
    <cellStyle name="Comma 8 4 12" xfId="44906"/>
    <cellStyle name="Comma 8 4 13" xfId="44907"/>
    <cellStyle name="Comma 8 4 2" xfId="44908"/>
    <cellStyle name="Comma 8 4 2 10" xfId="44909"/>
    <cellStyle name="Comma 8 4 2 2" xfId="44910"/>
    <cellStyle name="Comma 8 4 2 2 2" xfId="44911"/>
    <cellStyle name="Comma 8 4 2 2 2 2" xfId="44912"/>
    <cellStyle name="Comma 8 4 2 2 2 2 2" xfId="44913"/>
    <cellStyle name="Comma 8 4 2 2 2 2 3" xfId="44914"/>
    <cellStyle name="Comma 8 4 2 2 2 3" xfId="44915"/>
    <cellStyle name="Comma 8 4 2 2 2 3 2" xfId="44916"/>
    <cellStyle name="Comma 8 4 2 2 2 3 3" xfId="44917"/>
    <cellStyle name="Comma 8 4 2 2 2 4" xfId="44918"/>
    <cellStyle name="Comma 8 4 2 2 2 4 2" xfId="44919"/>
    <cellStyle name="Comma 8 4 2 2 2 5" xfId="44920"/>
    <cellStyle name="Comma 8 4 2 2 2 6" xfId="44921"/>
    <cellStyle name="Comma 8 4 2 2 3" xfId="44922"/>
    <cellStyle name="Comma 8 4 2 2 3 2" xfId="44923"/>
    <cellStyle name="Comma 8 4 2 2 3 2 2" xfId="44924"/>
    <cellStyle name="Comma 8 4 2 2 3 2 3" xfId="44925"/>
    <cellStyle name="Comma 8 4 2 2 3 3" xfId="44926"/>
    <cellStyle name="Comma 8 4 2 2 3 3 2" xfId="44927"/>
    <cellStyle name="Comma 8 4 2 2 3 3 3" xfId="44928"/>
    <cellStyle name="Comma 8 4 2 2 3 4" xfId="44929"/>
    <cellStyle name="Comma 8 4 2 2 3 4 2" xfId="44930"/>
    <cellStyle name="Comma 8 4 2 2 3 5" xfId="44931"/>
    <cellStyle name="Comma 8 4 2 2 3 6" xfId="44932"/>
    <cellStyle name="Comma 8 4 2 2 4" xfId="44933"/>
    <cellStyle name="Comma 8 4 2 2 4 2" xfId="44934"/>
    <cellStyle name="Comma 8 4 2 2 4 2 2" xfId="44935"/>
    <cellStyle name="Comma 8 4 2 2 4 2 3" xfId="44936"/>
    <cellStyle name="Comma 8 4 2 2 4 3" xfId="44937"/>
    <cellStyle name="Comma 8 4 2 2 4 3 2" xfId="44938"/>
    <cellStyle name="Comma 8 4 2 2 4 4" xfId="44939"/>
    <cellStyle name="Comma 8 4 2 2 4 5" xfId="44940"/>
    <cellStyle name="Comma 8 4 2 2 5" xfId="44941"/>
    <cellStyle name="Comma 8 4 2 2 5 2" xfId="44942"/>
    <cellStyle name="Comma 8 4 2 2 5 3" xfId="44943"/>
    <cellStyle name="Comma 8 4 2 2 6" xfId="44944"/>
    <cellStyle name="Comma 8 4 2 2 6 2" xfId="44945"/>
    <cellStyle name="Comma 8 4 2 2 6 3" xfId="44946"/>
    <cellStyle name="Comma 8 4 2 2 7" xfId="44947"/>
    <cellStyle name="Comma 8 4 2 2 7 2" xfId="44948"/>
    <cellStyle name="Comma 8 4 2 2 8" xfId="44949"/>
    <cellStyle name="Comma 8 4 2 2 9" xfId="44950"/>
    <cellStyle name="Comma 8 4 2 3" xfId="44951"/>
    <cellStyle name="Comma 8 4 2 3 2" xfId="44952"/>
    <cellStyle name="Comma 8 4 2 3 2 2" xfId="44953"/>
    <cellStyle name="Comma 8 4 2 3 2 3" xfId="44954"/>
    <cellStyle name="Comma 8 4 2 3 3" xfId="44955"/>
    <cellStyle name="Comma 8 4 2 3 3 2" xfId="44956"/>
    <cellStyle name="Comma 8 4 2 3 3 3" xfId="44957"/>
    <cellStyle name="Comma 8 4 2 3 4" xfId="44958"/>
    <cellStyle name="Comma 8 4 2 3 4 2" xfId="44959"/>
    <cellStyle name="Comma 8 4 2 3 5" xfId="44960"/>
    <cellStyle name="Comma 8 4 2 3 6" xfId="44961"/>
    <cellStyle name="Comma 8 4 2 4" xfId="44962"/>
    <cellStyle name="Comma 8 4 2 4 2" xfId="44963"/>
    <cellStyle name="Comma 8 4 2 4 2 2" xfId="44964"/>
    <cellStyle name="Comma 8 4 2 4 2 3" xfId="44965"/>
    <cellStyle name="Comma 8 4 2 4 3" xfId="44966"/>
    <cellStyle name="Comma 8 4 2 4 3 2" xfId="44967"/>
    <cellStyle name="Comma 8 4 2 4 3 3" xfId="44968"/>
    <cellStyle name="Comma 8 4 2 4 4" xfId="44969"/>
    <cellStyle name="Comma 8 4 2 4 4 2" xfId="44970"/>
    <cellStyle name="Comma 8 4 2 4 5" xfId="44971"/>
    <cellStyle name="Comma 8 4 2 4 6" xfId="44972"/>
    <cellStyle name="Comma 8 4 2 5" xfId="44973"/>
    <cellStyle name="Comma 8 4 2 5 2" xfId="44974"/>
    <cellStyle name="Comma 8 4 2 5 2 2" xfId="44975"/>
    <cellStyle name="Comma 8 4 2 5 2 3" xfId="44976"/>
    <cellStyle name="Comma 8 4 2 5 3" xfId="44977"/>
    <cellStyle name="Comma 8 4 2 5 3 2" xfId="44978"/>
    <cellStyle name="Comma 8 4 2 5 4" xfId="44979"/>
    <cellStyle name="Comma 8 4 2 5 5" xfId="44980"/>
    <cellStyle name="Comma 8 4 2 6" xfId="44981"/>
    <cellStyle name="Comma 8 4 2 6 2" xfId="44982"/>
    <cellStyle name="Comma 8 4 2 6 3" xfId="44983"/>
    <cellStyle name="Comma 8 4 2 7" xfId="44984"/>
    <cellStyle name="Comma 8 4 2 7 2" xfId="44985"/>
    <cellStyle name="Comma 8 4 2 7 3" xfId="44986"/>
    <cellStyle name="Comma 8 4 2 8" xfId="44987"/>
    <cellStyle name="Comma 8 4 2 8 2" xfId="44988"/>
    <cellStyle name="Comma 8 4 2 9" xfId="44989"/>
    <cellStyle name="Comma 8 4 3" xfId="44990"/>
    <cellStyle name="Comma 8 4 3 2" xfId="44991"/>
    <cellStyle name="Comma 8 4 3 2 2" xfId="44992"/>
    <cellStyle name="Comma 8 4 3 2 2 2" xfId="44993"/>
    <cellStyle name="Comma 8 4 3 2 2 3" xfId="44994"/>
    <cellStyle name="Comma 8 4 3 2 3" xfId="44995"/>
    <cellStyle name="Comma 8 4 3 2 3 2" xfId="44996"/>
    <cellStyle name="Comma 8 4 3 2 3 3" xfId="44997"/>
    <cellStyle name="Comma 8 4 3 2 4" xfId="44998"/>
    <cellStyle name="Comma 8 4 3 2 4 2" xfId="44999"/>
    <cellStyle name="Comma 8 4 3 2 5" xfId="45000"/>
    <cellStyle name="Comma 8 4 3 2 6" xfId="45001"/>
    <cellStyle name="Comma 8 4 3 3" xfId="45002"/>
    <cellStyle name="Comma 8 4 3 3 2" xfId="45003"/>
    <cellStyle name="Comma 8 4 3 3 2 2" xfId="45004"/>
    <cellStyle name="Comma 8 4 3 3 2 3" xfId="45005"/>
    <cellStyle name="Comma 8 4 3 3 3" xfId="45006"/>
    <cellStyle name="Comma 8 4 3 3 3 2" xfId="45007"/>
    <cellStyle name="Comma 8 4 3 3 3 3" xfId="45008"/>
    <cellStyle name="Comma 8 4 3 3 4" xfId="45009"/>
    <cellStyle name="Comma 8 4 3 3 4 2" xfId="45010"/>
    <cellStyle name="Comma 8 4 3 3 5" xfId="45011"/>
    <cellStyle name="Comma 8 4 3 3 6" xfId="45012"/>
    <cellStyle name="Comma 8 4 3 4" xfId="45013"/>
    <cellStyle name="Comma 8 4 3 4 2" xfId="45014"/>
    <cellStyle name="Comma 8 4 3 4 2 2" xfId="45015"/>
    <cellStyle name="Comma 8 4 3 4 2 3" xfId="45016"/>
    <cellStyle name="Comma 8 4 3 4 3" xfId="45017"/>
    <cellStyle name="Comma 8 4 3 4 3 2" xfId="45018"/>
    <cellStyle name="Comma 8 4 3 4 4" xfId="45019"/>
    <cellStyle name="Comma 8 4 3 4 5" xfId="45020"/>
    <cellStyle name="Comma 8 4 3 5" xfId="45021"/>
    <cellStyle name="Comma 8 4 3 5 2" xfId="45022"/>
    <cellStyle name="Comma 8 4 3 5 3" xfId="45023"/>
    <cellStyle name="Comma 8 4 3 6" xfId="45024"/>
    <cellStyle name="Comma 8 4 3 6 2" xfId="45025"/>
    <cellStyle name="Comma 8 4 3 6 3" xfId="45026"/>
    <cellStyle name="Comma 8 4 3 7" xfId="45027"/>
    <cellStyle name="Comma 8 4 3 7 2" xfId="45028"/>
    <cellStyle name="Comma 8 4 3 8" xfId="45029"/>
    <cellStyle name="Comma 8 4 3 9" xfId="45030"/>
    <cellStyle name="Comma 8 4 4" xfId="45031"/>
    <cellStyle name="Comma 8 4 4 2" xfId="45032"/>
    <cellStyle name="Comma 8 4 4 2 2" xfId="45033"/>
    <cellStyle name="Comma 8 4 4 2 2 2" xfId="45034"/>
    <cellStyle name="Comma 8 4 4 2 2 3" xfId="45035"/>
    <cellStyle name="Comma 8 4 4 2 3" xfId="45036"/>
    <cellStyle name="Comma 8 4 4 2 3 2" xfId="45037"/>
    <cellStyle name="Comma 8 4 4 2 3 3" xfId="45038"/>
    <cellStyle name="Comma 8 4 4 2 4" xfId="45039"/>
    <cellStyle name="Comma 8 4 4 2 4 2" xfId="45040"/>
    <cellStyle name="Comma 8 4 4 2 5" xfId="45041"/>
    <cellStyle name="Comma 8 4 4 2 6" xfId="45042"/>
    <cellStyle name="Comma 8 4 4 3" xfId="45043"/>
    <cellStyle name="Comma 8 4 4 3 2" xfId="45044"/>
    <cellStyle name="Comma 8 4 4 3 2 2" xfId="45045"/>
    <cellStyle name="Comma 8 4 4 3 2 3" xfId="45046"/>
    <cellStyle name="Comma 8 4 4 3 3" xfId="45047"/>
    <cellStyle name="Comma 8 4 4 3 3 2" xfId="45048"/>
    <cellStyle name="Comma 8 4 4 3 3 3" xfId="45049"/>
    <cellStyle name="Comma 8 4 4 3 4" xfId="45050"/>
    <cellStyle name="Comma 8 4 4 3 4 2" xfId="45051"/>
    <cellStyle name="Comma 8 4 4 3 5" xfId="45052"/>
    <cellStyle name="Comma 8 4 4 3 6" xfId="45053"/>
    <cellStyle name="Comma 8 4 4 4" xfId="45054"/>
    <cellStyle name="Comma 8 4 4 4 2" xfId="45055"/>
    <cellStyle name="Comma 8 4 4 4 2 2" xfId="45056"/>
    <cellStyle name="Comma 8 4 4 4 2 3" xfId="45057"/>
    <cellStyle name="Comma 8 4 4 4 3" xfId="45058"/>
    <cellStyle name="Comma 8 4 4 4 3 2" xfId="45059"/>
    <cellStyle name="Comma 8 4 4 4 4" xfId="45060"/>
    <cellStyle name="Comma 8 4 4 4 5" xfId="45061"/>
    <cellStyle name="Comma 8 4 4 5" xfId="45062"/>
    <cellStyle name="Comma 8 4 4 5 2" xfId="45063"/>
    <cellStyle name="Comma 8 4 4 5 3" xfId="45064"/>
    <cellStyle name="Comma 8 4 4 6" xfId="45065"/>
    <cellStyle name="Comma 8 4 4 6 2" xfId="45066"/>
    <cellStyle name="Comma 8 4 4 6 3" xfId="45067"/>
    <cellStyle name="Comma 8 4 4 7" xfId="45068"/>
    <cellStyle name="Comma 8 4 4 7 2" xfId="45069"/>
    <cellStyle name="Comma 8 4 4 8" xfId="45070"/>
    <cellStyle name="Comma 8 4 4 9" xfId="45071"/>
    <cellStyle name="Comma 8 4 5" xfId="45072"/>
    <cellStyle name="Comma 8 4 5 2" xfId="45073"/>
    <cellStyle name="Comma 8 4 5 2 2" xfId="45074"/>
    <cellStyle name="Comma 8 4 5 2 3" xfId="45075"/>
    <cellStyle name="Comma 8 4 5 3" xfId="45076"/>
    <cellStyle name="Comma 8 4 5 3 2" xfId="45077"/>
    <cellStyle name="Comma 8 4 5 3 3" xfId="45078"/>
    <cellStyle name="Comma 8 4 5 4" xfId="45079"/>
    <cellStyle name="Comma 8 4 5 4 2" xfId="45080"/>
    <cellStyle name="Comma 8 4 5 5" xfId="45081"/>
    <cellStyle name="Comma 8 4 5 6" xfId="45082"/>
    <cellStyle name="Comma 8 4 6" xfId="45083"/>
    <cellStyle name="Comma 8 4 6 2" xfId="45084"/>
    <cellStyle name="Comma 8 4 6 2 2" xfId="45085"/>
    <cellStyle name="Comma 8 4 6 2 3" xfId="45086"/>
    <cellStyle name="Comma 8 4 6 3" xfId="45087"/>
    <cellStyle name="Comma 8 4 6 3 2" xfId="45088"/>
    <cellStyle name="Comma 8 4 6 3 3" xfId="45089"/>
    <cellStyle name="Comma 8 4 6 4" xfId="45090"/>
    <cellStyle name="Comma 8 4 6 4 2" xfId="45091"/>
    <cellStyle name="Comma 8 4 6 5" xfId="45092"/>
    <cellStyle name="Comma 8 4 6 6" xfId="45093"/>
    <cellStyle name="Comma 8 4 7" xfId="45094"/>
    <cellStyle name="Comma 8 4 7 2" xfId="45095"/>
    <cellStyle name="Comma 8 4 7 2 2" xfId="45096"/>
    <cellStyle name="Comma 8 4 7 2 3" xfId="45097"/>
    <cellStyle name="Comma 8 4 7 3" xfId="45098"/>
    <cellStyle name="Comma 8 4 7 3 2" xfId="45099"/>
    <cellStyle name="Comma 8 4 7 4" xfId="45100"/>
    <cellStyle name="Comma 8 4 7 5" xfId="45101"/>
    <cellStyle name="Comma 8 4 8" xfId="45102"/>
    <cellStyle name="Comma 8 4 8 2" xfId="45103"/>
    <cellStyle name="Comma 8 4 8 3" xfId="45104"/>
    <cellStyle name="Comma 8 4 9" xfId="45105"/>
    <cellStyle name="Comma 8 4 9 2" xfId="45106"/>
    <cellStyle name="Comma 8 4 9 3" xfId="45107"/>
    <cellStyle name="Comma 8 5" xfId="45108"/>
    <cellStyle name="Comma 8 5 10" xfId="45109"/>
    <cellStyle name="Comma 8 5 2" xfId="45110"/>
    <cellStyle name="Comma 8 5 2 2" xfId="45111"/>
    <cellStyle name="Comma 8 5 2 2 2" xfId="45112"/>
    <cellStyle name="Comma 8 5 2 2 2 2" xfId="45113"/>
    <cellStyle name="Comma 8 5 2 2 2 3" xfId="45114"/>
    <cellStyle name="Comma 8 5 2 2 3" xfId="45115"/>
    <cellStyle name="Comma 8 5 2 2 3 2" xfId="45116"/>
    <cellStyle name="Comma 8 5 2 2 3 3" xfId="45117"/>
    <cellStyle name="Comma 8 5 2 2 4" xfId="45118"/>
    <cellStyle name="Comma 8 5 2 2 4 2" xfId="45119"/>
    <cellStyle name="Comma 8 5 2 2 5" xfId="45120"/>
    <cellStyle name="Comma 8 5 2 2 6" xfId="45121"/>
    <cellStyle name="Comma 8 5 2 3" xfId="45122"/>
    <cellStyle name="Comma 8 5 2 3 2" xfId="45123"/>
    <cellStyle name="Comma 8 5 2 3 2 2" xfId="45124"/>
    <cellStyle name="Comma 8 5 2 3 2 3" xfId="45125"/>
    <cellStyle name="Comma 8 5 2 3 3" xfId="45126"/>
    <cellStyle name="Comma 8 5 2 3 3 2" xfId="45127"/>
    <cellStyle name="Comma 8 5 2 3 3 3" xfId="45128"/>
    <cellStyle name="Comma 8 5 2 3 4" xfId="45129"/>
    <cellStyle name="Comma 8 5 2 3 4 2" xfId="45130"/>
    <cellStyle name="Comma 8 5 2 3 5" xfId="45131"/>
    <cellStyle name="Comma 8 5 2 3 6" xfId="45132"/>
    <cellStyle name="Comma 8 5 2 4" xfId="45133"/>
    <cellStyle name="Comma 8 5 2 4 2" xfId="45134"/>
    <cellStyle name="Comma 8 5 2 4 2 2" xfId="45135"/>
    <cellStyle name="Comma 8 5 2 4 2 3" xfId="45136"/>
    <cellStyle name="Comma 8 5 2 4 3" xfId="45137"/>
    <cellStyle name="Comma 8 5 2 4 3 2" xfId="45138"/>
    <cellStyle name="Comma 8 5 2 4 4" xfId="45139"/>
    <cellStyle name="Comma 8 5 2 4 5" xfId="45140"/>
    <cellStyle name="Comma 8 5 2 5" xfId="45141"/>
    <cellStyle name="Comma 8 5 2 5 2" xfId="45142"/>
    <cellStyle name="Comma 8 5 2 5 3" xfId="45143"/>
    <cellStyle name="Comma 8 5 2 6" xfId="45144"/>
    <cellStyle name="Comma 8 5 2 6 2" xfId="45145"/>
    <cellStyle name="Comma 8 5 2 6 3" xfId="45146"/>
    <cellStyle name="Comma 8 5 2 7" xfId="45147"/>
    <cellStyle name="Comma 8 5 2 7 2" xfId="45148"/>
    <cellStyle name="Comma 8 5 2 8" xfId="45149"/>
    <cellStyle name="Comma 8 5 2 9" xfId="45150"/>
    <cellStyle name="Comma 8 5 3" xfId="45151"/>
    <cellStyle name="Comma 8 5 3 2" xfId="45152"/>
    <cellStyle name="Comma 8 5 3 2 2" xfId="45153"/>
    <cellStyle name="Comma 8 5 3 2 3" xfId="45154"/>
    <cellStyle name="Comma 8 5 3 3" xfId="45155"/>
    <cellStyle name="Comma 8 5 3 3 2" xfId="45156"/>
    <cellStyle name="Comma 8 5 3 3 3" xfId="45157"/>
    <cellStyle name="Comma 8 5 3 4" xfId="45158"/>
    <cellStyle name="Comma 8 5 3 4 2" xfId="45159"/>
    <cellStyle name="Comma 8 5 3 5" xfId="45160"/>
    <cellStyle name="Comma 8 5 3 6" xfId="45161"/>
    <cellStyle name="Comma 8 5 4" xfId="45162"/>
    <cellStyle name="Comma 8 5 4 2" xfId="45163"/>
    <cellStyle name="Comma 8 5 4 2 2" xfId="45164"/>
    <cellStyle name="Comma 8 5 4 2 3" xfId="45165"/>
    <cellStyle name="Comma 8 5 4 3" xfId="45166"/>
    <cellStyle name="Comma 8 5 4 3 2" xfId="45167"/>
    <cellStyle name="Comma 8 5 4 3 3" xfId="45168"/>
    <cellStyle name="Comma 8 5 4 4" xfId="45169"/>
    <cellStyle name="Comma 8 5 4 4 2" xfId="45170"/>
    <cellStyle name="Comma 8 5 4 5" xfId="45171"/>
    <cellStyle name="Comma 8 5 4 6" xfId="45172"/>
    <cellStyle name="Comma 8 5 5" xfId="45173"/>
    <cellStyle name="Comma 8 5 5 2" xfId="45174"/>
    <cellStyle name="Comma 8 5 5 2 2" xfId="45175"/>
    <cellStyle name="Comma 8 5 5 2 3" xfId="45176"/>
    <cellStyle name="Comma 8 5 5 3" xfId="45177"/>
    <cellStyle name="Comma 8 5 5 3 2" xfId="45178"/>
    <cellStyle name="Comma 8 5 5 4" xfId="45179"/>
    <cellStyle name="Comma 8 5 5 5" xfId="45180"/>
    <cellStyle name="Comma 8 5 6" xfId="45181"/>
    <cellStyle name="Comma 8 5 6 2" xfId="45182"/>
    <cellStyle name="Comma 8 5 6 3" xfId="45183"/>
    <cellStyle name="Comma 8 5 7" xfId="45184"/>
    <cellStyle name="Comma 8 5 7 2" xfId="45185"/>
    <cellStyle name="Comma 8 5 7 3" xfId="45186"/>
    <cellStyle name="Comma 8 5 8" xfId="45187"/>
    <cellStyle name="Comma 8 5 8 2" xfId="45188"/>
    <cellStyle name="Comma 8 5 9" xfId="45189"/>
    <cellStyle name="Comma 8 6" xfId="45190"/>
    <cellStyle name="Comma 8 6 2" xfId="45191"/>
    <cellStyle name="Comma 8 6 2 2" xfId="45192"/>
    <cellStyle name="Comma 8 6 2 2 2" xfId="45193"/>
    <cellStyle name="Comma 8 6 2 2 3" xfId="45194"/>
    <cellStyle name="Comma 8 6 2 3" xfId="45195"/>
    <cellStyle name="Comma 8 6 2 3 2" xfId="45196"/>
    <cellStyle name="Comma 8 6 2 3 3" xfId="45197"/>
    <cellStyle name="Comma 8 6 2 4" xfId="45198"/>
    <cellStyle name="Comma 8 6 2 4 2" xfId="45199"/>
    <cellStyle name="Comma 8 6 2 5" xfId="45200"/>
    <cellStyle name="Comma 8 6 2 6" xfId="45201"/>
    <cellStyle name="Comma 8 6 3" xfId="45202"/>
    <cellStyle name="Comma 8 6 3 2" xfId="45203"/>
    <cellStyle name="Comma 8 6 3 2 2" xfId="45204"/>
    <cellStyle name="Comma 8 6 3 2 3" xfId="45205"/>
    <cellStyle name="Comma 8 6 3 3" xfId="45206"/>
    <cellStyle name="Comma 8 6 3 3 2" xfId="45207"/>
    <cellStyle name="Comma 8 6 3 3 3" xfId="45208"/>
    <cellStyle name="Comma 8 6 3 4" xfId="45209"/>
    <cellStyle name="Comma 8 6 3 4 2" xfId="45210"/>
    <cellStyle name="Comma 8 6 3 5" xfId="45211"/>
    <cellStyle name="Comma 8 6 3 6" xfId="45212"/>
    <cellStyle name="Comma 8 6 4" xfId="45213"/>
    <cellStyle name="Comma 8 6 4 2" xfId="45214"/>
    <cellStyle name="Comma 8 6 4 2 2" xfId="45215"/>
    <cellStyle name="Comma 8 6 4 2 3" xfId="45216"/>
    <cellStyle name="Comma 8 6 4 3" xfId="45217"/>
    <cellStyle name="Comma 8 6 4 3 2" xfId="45218"/>
    <cellStyle name="Comma 8 6 4 4" xfId="45219"/>
    <cellStyle name="Comma 8 6 4 5" xfId="45220"/>
    <cellStyle name="Comma 8 6 5" xfId="45221"/>
    <cellStyle name="Comma 8 6 5 2" xfId="45222"/>
    <cellStyle name="Comma 8 6 5 3" xfId="45223"/>
    <cellStyle name="Comma 8 6 6" xfId="45224"/>
    <cellStyle name="Comma 8 6 6 2" xfId="45225"/>
    <cellStyle name="Comma 8 6 6 3" xfId="45226"/>
    <cellStyle name="Comma 8 6 7" xfId="45227"/>
    <cellStyle name="Comma 8 6 7 2" xfId="45228"/>
    <cellStyle name="Comma 8 6 8" xfId="45229"/>
    <cellStyle name="Comma 8 6 9" xfId="45230"/>
    <cellStyle name="Comma 8 7" xfId="45231"/>
    <cellStyle name="Comma 8 7 2" xfId="45232"/>
    <cellStyle name="Comma 8 7 2 2" xfId="45233"/>
    <cellStyle name="Comma 8 7 2 2 2" xfId="45234"/>
    <cellStyle name="Comma 8 7 2 2 3" xfId="45235"/>
    <cellStyle name="Comma 8 7 2 3" xfId="45236"/>
    <cellStyle name="Comma 8 7 2 3 2" xfId="45237"/>
    <cellStyle name="Comma 8 7 2 3 3" xfId="45238"/>
    <cellStyle name="Comma 8 7 2 4" xfId="45239"/>
    <cellStyle name="Comma 8 7 2 4 2" xfId="45240"/>
    <cellStyle name="Comma 8 7 2 5" xfId="45241"/>
    <cellStyle name="Comma 8 7 2 6" xfId="45242"/>
    <cellStyle name="Comma 8 7 3" xfId="45243"/>
    <cellStyle name="Comma 8 7 3 2" xfId="45244"/>
    <cellStyle name="Comma 8 7 3 2 2" xfId="45245"/>
    <cellStyle name="Comma 8 7 3 2 3" xfId="45246"/>
    <cellStyle name="Comma 8 7 3 3" xfId="45247"/>
    <cellStyle name="Comma 8 7 3 3 2" xfId="45248"/>
    <cellStyle name="Comma 8 7 3 3 3" xfId="45249"/>
    <cellStyle name="Comma 8 7 3 4" xfId="45250"/>
    <cellStyle name="Comma 8 7 3 4 2" xfId="45251"/>
    <cellStyle name="Comma 8 7 3 5" xfId="45252"/>
    <cellStyle name="Comma 8 7 3 6" xfId="45253"/>
    <cellStyle name="Comma 8 7 4" xfId="45254"/>
    <cellStyle name="Comma 8 7 4 2" xfId="45255"/>
    <cellStyle name="Comma 8 7 4 2 2" xfId="45256"/>
    <cellStyle name="Comma 8 7 4 2 3" xfId="45257"/>
    <cellStyle name="Comma 8 7 4 3" xfId="45258"/>
    <cellStyle name="Comma 8 7 4 3 2" xfId="45259"/>
    <cellStyle name="Comma 8 7 4 4" xfId="45260"/>
    <cellStyle name="Comma 8 7 4 5" xfId="45261"/>
    <cellStyle name="Comma 8 7 5" xfId="45262"/>
    <cellStyle name="Comma 8 7 5 2" xfId="45263"/>
    <cellStyle name="Comma 8 7 5 3" xfId="45264"/>
    <cellStyle name="Comma 8 7 6" xfId="45265"/>
    <cellStyle name="Comma 8 7 6 2" xfId="45266"/>
    <cellStyle name="Comma 8 7 6 3" xfId="45267"/>
    <cellStyle name="Comma 8 7 7" xfId="45268"/>
    <cellStyle name="Comma 8 7 7 2" xfId="45269"/>
    <cellStyle name="Comma 8 7 8" xfId="45270"/>
    <cellStyle name="Comma 8 7 9" xfId="45271"/>
    <cellStyle name="Comma 8 8" xfId="45272"/>
    <cellStyle name="Comma 8 8 2" xfId="45273"/>
    <cellStyle name="Comma 8 8 2 2" xfId="45274"/>
    <cellStyle name="Comma 8 8 2 3" xfId="45275"/>
    <cellStyle name="Comma 8 8 3" xfId="45276"/>
    <cellStyle name="Comma 8 8 3 2" xfId="45277"/>
    <cellStyle name="Comma 8 8 3 3" xfId="45278"/>
    <cellStyle name="Comma 8 8 4" xfId="45279"/>
    <cellStyle name="Comma 8 8 4 2" xfId="45280"/>
    <cellStyle name="Comma 8 8 5" xfId="45281"/>
    <cellStyle name="Comma 8 8 6" xfId="45282"/>
    <cellStyle name="Comma 8 9" xfId="45283"/>
    <cellStyle name="Comma 8 9 2" xfId="45284"/>
    <cellStyle name="Comma 8 9 2 2" xfId="45285"/>
    <cellStyle name="Comma 8 9 2 3" xfId="45286"/>
    <cellStyle name="Comma 8 9 3" xfId="45287"/>
    <cellStyle name="Comma 8 9 3 2" xfId="45288"/>
    <cellStyle name="Comma 8 9 3 3" xfId="45289"/>
    <cellStyle name="Comma 8 9 4" xfId="45290"/>
    <cellStyle name="Comma 8 9 4 2" xfId="45291"/>
    <cellStyle name="Comma 8 9 5" xfId="45292"/>
    <cellStyle name="Comma 8 9 6" xfId="45293"/>
    <cellStyle name="Comma 80" xfId="45294"/>
    <cellStyle name="Comma 81" xfId="45295"/>
    <cellStyle name="Comma 82" xfId="45296"/>
    <cellStyle name="Comma 83" xfId="45297"/>
    <cellStyle name="Comma 84" xfId="45298"/>
    <cellStyle name="Comma 85" xfId="45299"/>
    <cellStyle name="Comma 86" xfId="4"/>
    <cellStyle name="Comma 87" xfId="45300"/>
    <cellStyle name="Comma 88" xfId="45301"/>
    <cellStyle name="Comma 89" xfId="45302"/>
    <cellStyle name="Comma 9" xfId="45303"/>
    <cellStyle name="Comma 9 10" xfId="45304"/>
    <cellStyle name="Comma 9 10 2" xfId="45305"/>
    <cellStyle name="Comma 9 10 2 2" xfId="45306"/>
    <cellStyle name="Comma 9 10 2 3" xfId="45307"/>
    <cellStyle name="Comma 9 10 3" xfId="45308"/>
    <cellStyle name="Comma 9 10 3 2" xfId="45309"/>
    <cellStyle name="Comma 9 10 4" xfId="45310"/>
    <cellStyle name="Comma 9 10 5" xfId="45311"/>
    <cellStyle name="Comma 9 11" xfId="45312"/>
    <cellStyle name="Comma 9 11 2" xfId="45313"/>
    <cellStyle name="Comma 9 11 3" xfId="45314"/>
    <cellStyle name="Comma 9 12" xfId="45315"/>
    <cellStyle name="Comma 9 12 2" xfId="45316"/>
    <cellStyle name="Comma 9 12 3" xfId="45317"/>
    <cellStyle name="Comma 9 13" xfId="45318"/>
    <cellStyle name="Comma 9 13 2" xfId="45319"/>
    <cellStyle name="Comma 9 14" xfId="45320"/>
    <cellStyle name="Comma 9 15" xfId="45321"/>
    <cellStyle name="Comma 9 16" xfId="45322"/>
    <cellStyle name="Comma 9 2" xfId="45323"/>
    <cellStyle name="Comma 9 2 10" xfId="45324"/>
    <cellStyle name="Comma 9 2 10 2" xfId="45325"/>
    <cellStyle name="Comma 9 2 10 3" xfId="45326"/>
    <cellStyle name="Comma 9 2 11" xfId="45327"/>
    <cellStyle name="Comma 9 2 11 2" xfId="45328"/>
    <cellStyle name="Comma 9 2 11 3" xfId="45329"/>
    <cellStyle name="Comma 9 2 12" xfId="45330"/>
    <cellStyle name="Comma 9 2 12 2" xfId="45331"/>
    <cellStyle name="Comma 9 2 13" xfId="45332"/>
    <cellStyle name="Comma 9 2 14" xfId="45333"/>
    <cellStyle name="Comma 9 2 15" xfId="45334"/>
    <cellStyle name="Comma 9 2 2" xfId="45335"/>
    <cellStyle name="Comma 9 2 2 10" xfId="45336"/>
    <cellStyle name="Comma 9 2 2 10 2" xfId="45337"/>
    <cellStyle name="Comma 9 2 2 10 3" xfId="45338"/>
    <cellStyle name="Comma 9 2 2 11" xfId="45339"/>
    <cellStyle name="Comma 9 2 2 11 2" xfId="45340"/>
    <cellStyle name="Comma 9 2 2 12" xfId="45341"/>
    <cellStyle name="Comma 9 2 2 13" xfId="45342"/>
    <cellStyle name="Comma 9 2 2 14" xfId="45343"/>
    <cellStyle name="Comma 9 2 2 2" xfId="45344"/>
    <cellStyle name="Comma 9 2 2 2 10" xfId="45345"/>
    <cellStyle name="Comma 9 2 2 2 10 2" xfId="45346"/>
    <cellStyle name="Comma 9 2 2 2 11" xfId="45347"/>
    <cellStyle name="Comma 9 2 2 2 12" xfId="45348"/>
    <cellStyle name="Comma 9 2 2 2 2" xfId="45349"/>
    <cellStyle name="Comma 9 2 2 2 2 10" xfId="45350"/>
    <cellStyle name="Comma 9 2 2 2 2 2" xfId="45351"/>
    <cellStyle name="Comma 9 2 2 2 2 2 2" xfId="45352"/>
    <cellStyle name="Comma 9 2 2 2 2 2 2 2" xfId="45353"/>
    <cellStyle name="Comma 9 2 2 2 2 2 2 2 2" xfId="45354"/>
    <cellStyle name="Comma 9 2 2 2 2 2 2 2 3" xfId="45355"/>
    <cellStyle name="Comma 9 2 2 2 2 2 2 3" xfId="45356"/>
    <cellStyle name="Comma 9 2 2 2 2 2 2 3 2" xfId="45357"/>
    <cellStyle name="Comma 9 2 2 2 2 2 2 3 3" xfId="45358"/>
    <cellStyle name="Comma 9 2 2 2 2 2 2 4" xfId="45359"/>
    <cellStyle name="Comma 9 2 2 2 2 2 2 4 2" xfId="45360"/>
    <cellStyle name="Comma 9 2 2 2 2 2 2 5" xfId="45361"/>
    <cellStyle name="Comma 9 2 2 2 2 2 2 6" xfId="45362"/>
    <cellStyle name="Comma 9 2 2 2 2 2 3" xfId="45363"/>
    <cellStyle name="Comma 9 2 2 2 2 2 3 2" xfId="45364"/>
    <cellStyle name="Comma 9 2 2 2 2 2 3 2 2" xfId="45365"/>
    <cellStyle name="Comma 9 2 2 2 2 2 3 2 3" xfId="45366"/>
    <cellStyle name="Comma 9 2 2 2 2 2 3 3" xfId="45367"/>
    <cellStyle name="Comma 9 2 2 2 2 2 3 3 2" xfId="45368"/>
    <cellStyle name="Comma 9 2 2 2 2 2 3 3 3" xfId="45369"/>
    <cellStyle name="Comma 9 2 2 2 2 2 3 4" xfId="45370"/>
    <cellStyle name="Comma 9 2 2 2 2 2 3 4 2" xfId="45371"/>
    <cellStyle name="Comma 9 2 2 2 2 2 3 5" xfId="45372"/>
    <cellStyle name="Comma 9 2 2 2 2 2 3 6" xfId="45373"/>
    <cellStyle name="Comma 9 2 2 2 2 2 4" xfId="45374"/>
    <cellStyle name="Comma 9 2 2 2 2 2 4 2" xfId="45375"/>
    <cellStyle name="Comma 9 2 2 2 2 2 4 2 2" xfId="45376"/>
    <cellStyle name="Comma 9 2 2 2 2 2 4 2 3" xfId="45377"/>
    <cellStyle name="Comma 9 2 2 2 2 2 4 3" xfId="45378"/>
    <cellStyle name="Comma 9 2 2 2 2 2 4 3 2" xfId="45379"/>
    <cellStyle name="Comma 9 2 2 2 2 2 4 4" xfId="45380"/>
    <cellStyle name="Comma 9 2 2 2 2 2 4 5" xfId="45381"/>
    <cellStyle name="Comma 9 2 2 2 2 2 5" xfId="45382"/>
    <cellStyle name="Comma 9 2 2 2 2 2 5 2" xfId="45383"/>
    <cellStyle name="Comma 9 2 2 2 2 2 5 3" xfId="45384"/>
    <cellStyle name="Comma 9 2 2 2 2 2 6" xfId="45385"/>
    <cellStyle name="Comma 9 2 2 2 2 2 6 2" xfId="45386"/>
    <cellStyle name="Comma 9 2 2 2 2 2 6 3" xfId="45387"/>
    <cellStyle name="Comma 9 2 2 2 2 2 7" xfId="45388"/>
    <cellStyle name="Comma 9 2 2 2 2 2 7 2" xfId="45389"/>
    <cellStyle name="Comma 9 2 2 2 2 2 8" xfId="45390"/>
    <cellStyle name="Comma 9 2 2 2 2 2 9" xfId="45391"/>
    <cellStyle name="Comma 9 2 2 2 2 3" xfId="45392"/>
    <cellStyle name="Comma 9 2 2 2 2 3 2" xfId="45393"/>
    <cellStyle name="Comma 9 2 2 2 2 3 2 2" xfId="45394"/>
    <cellStyle name="Comma 9 2 2 2 2 3 2 3" xfId="45395"/>
    <cellStyle name="Comma 9 2 2 2 2 3 3" xfId="45396"/>
    <cellStyle name="Comma 9 2 2 2 2 3 3 2" xfId="45397"/>
    <cellStyle name="Comma 9 2 2 2 2 3 3 3" xfId="45398"/>
    <cellStyle name="Comma 9 2 2 2 2 3 4" xfId="45399"/>
    <cellStyle name="Comma 9 2 2 2 2 3 4 2" xfId="45400"/>
    <cellStyle name="Comma 9 2 2 2 2 3 5" xfId="45401"/>
    <cellStyle name="Comma 9 2 2 2 2 3 6" xfId="45402"/>
    <cellStyle name="Comma 9 2 2 2 2 4" xfId="45403"/>
    <cellStyle name="Comma 9 2 2 2 2 4 2" xfId="45404"/>
    <cellStyle name="Comma 9 2 2 2 2 4 2 2" xfId="45405"/>
    <cellStyle name="Comma 9 2 2 2 2 4 2 3" xfId="45406"/>
    <cellStyle name="Comma 9 2 2 2 2 4 3" xfId="45407"/>
    <cellStyle name="Comma 9 2 2 2 2 4 3 2" xfId="45408"/>
    <cellStyle name="Comma 9 2 2 2 2 4 3 3" xfId="45409"/>
    <cellStyle name="Comma 9 2 2 2 2 4 4" xfId="45410"/>
    <cellStyle name="Comma 9 2 2 2 2 4 4 2" xfId="45411"/>
    <cellStyle name="Comma 9 2 2 2 2 4 5" xfId="45412"/>
    <cellStyle name="Comma 9 2 2 2 2 4 6" xfId="45413"/>
    <cellStyle name="Comma 9 2 2 2 2 5" xfId="45414"/>
    <cellStyle name="Comma 9 2 2 2 2 5 2" xfId="45415"/>
    <cellStyle name="Comma 9 2 2 2 2 5 2 2" xfId="45416"/>
    <cellStyle name="Comma 9 2 2 2 2 5 2 3" xfId="45417"/>
    <cellStyle name="Comma 9 2 2 2 2 5 3" xfId="45418"/>
    <cellStyle name="Comma 9 2 2 2 2 5 3 2" xfId="45419"/>
    <cellStyle name="Comma 9 2 2 2 2 5 4" xfId="45420"/>
    <cellStyle name="Comma 9 2 2 2 2 5 5" xfId="45421"/>
    <cellStyle name="Comma 9 2 2 2 2 6" xfId="45422"/>
    <cellStyle name="Comma 9 2 2 2 2 6 2" xfId="45423"/>
    <cellStyle name="Comma 9 2 2 2 2 6 3" xfId="45424"/>
    <cellStyle name="Comma 9 2 2 2 2 7" xfId="45425"/>
    <cellStyle name="Comma 9 2 2 2 2 7 2" xfId="45426"/>
    <cellStyle name="Comma 9 2 2 2 2 7 3" xfId="45427"/>
    <cellStyle name="Comma 9 2 2 2 2 8" xfId="45428"/>
    <cellStyle name="Comma 9 2 2 2 2 8 2" xfId="45429"/>
    <cellStyle name="Comma 9 2 2 2 2 9" xfId="45430"/>
    <cellStyle name="Comma 9 2 2 2 3" xfId="45431"/>
    <cellStyle name="Comma 9 2 2 2 3 2" xfId="45432"/>
    <cellStyle name="Comma 9 2 2 2 3 2 2" xfId="45433"/>
    <cellStyle name="Comma 9 2 2 2 3 2 2 2" xfId="45434"/>
    <cellStyle name="Comma 9 2 2 2 3 2 2 3" xfId="45435"/>
    <cellStyle name="Comma 9 2 2 2 3 2 3" xfId="45436"/>
    <cellStyle name="Comma 9 2 2 2 3 2 3 2" xfId="45437"/>
    <cellStyle name="Comma 9 2 2 2 3 2 3 3" xfId="45438"/>
    <cellStyle name="Comma 9 2 2 2 3 2 4" xfId="45439"/>
    <cellStyle name="Comma 9 2 2 2 3 2 4 2" xfId="45440"/>
    <cellStyle name="Comma 9 2 2 2 3 2 5" xfId="45441"/>
    <cellStyle name="Comma 9 2 2 2 3 2 6" xfId="45442"/>
    <cellStyle name="Comma 9 2 2 2 3 3" xfId="45443"/>
    <cellStyle name="Comma 9 2 2 2 3 3 2" xfId="45444"/>
    <cellStyle name="Comma 9 2 2 2 3 3 2 2" xfId="45445"/>
    <cellStyle name="Comma 9 2 2 2 3 3 2 3" xfId="45446"/>
    <cellStyle name="Comma 9 2 2 2 3 3 3" xfId="45447"/>
    <cellStyle name="Comma 9 2 2 2 3 3 3 2" xfId="45448"/>
    <cellStyle name="Comma 9 2 2 2 3 3 3 3" xfId="45449"/>
    <cellStyle name="Comma 9 2 2 2 3 3 4" xfId="45450"/>
    <cellStyle name="Comma 9 2 2 2 3 3 4 2" xfId="45451"/>
    <cellStyle name="Comma 9 2 2 2 3 3 5" xfId="45452"/>
    <cellStyle name="Comma 9 2 2 2 3 3 6" xfId="45453"/>
    <cellStyle name="Comma 9 2 2 2 3 4" xfId="45454"/>
    <cellStyle name="Comma 9 2 2 2 3 4 2" xfId="45455"/>
    <cellStyle name="Comma 9 2 2 2 3 4 2 2" xfId="45456"/>
    <cellStyle name="Comma 9 2 2 2 3 4 2 3" xfId="45457"/>
    <cellStyle name="Comma 9 2 2 2 3 4 3" xfId="45458"/>
    <cellStyle name="Comma 9 2 2 2 3 4 3 2" xfId="45459"/>
    <cellStyle name="Comma 9 2 2 2 3 4 4" xfId="45460"/>
    <cellStyle name="Comma 9 2 2 2 3 4 5" xfId="45461"/>
    <cellStyle name="Comma 9 2 2 2 3 5" xfId="45462"/>
    <cellStyle name="Comma 9 2 2 2 3 5 2" xfId="45463"/>
    <cellStyle name="Comma 9 2 2 2 3 5 3" xfId="45464"/>
    <cellStyle name="Comma 9 2 2 2 3 6" xfId="45465"/>
    <cellStyle name="Comma 9 2 2 2 3 6 2" xfId="45466"/>
    <cellStyle name="Comma 9 2 2 2 3 6 3" xfId="45467"/>
    <cellStyle name="Comma 9 2 2 2 3 7" xfId="45468"/>
    <cellStyle name="Comma 9 2 2 2 3 7 2" xfId="45469"/>
    <cellStyle name="Comma 9 2 2 2 3 8" xfId="45470"/>
    <cellStyle name="Comma 9 2 2 2 3 9" xfId="45471"/>
    <cellStyle name="Comma 9 2 2 2 4" xfId="45472"/>
    <cellStyle name="Comma 9 2 2 2 4 2" xfId="45473"/>
    <cellStyle name="Comma 9 2 2 2 4 2 2" xfId="45474"/>
    <cellStyle name="Comma 9 2 2 2 4 2 2 2" xfId="45475"/>
    <cellStyle name="Comma 9 2 2 2 4 2 2 3" xfId="45476"/>
    <cellStyle name="Comma 9 2 2 2 4 2 3" xfId="45477"/>
    <cellStyle name="Comma 9 2 2 2 4 2 3 2" xfId="45478"/>
    <cellStyle name="Comma 9 2 2 2 4 2 3 3" xfId="45479"/>
    <cellStyle name="Comma 9 2 2 2 4 2 4" xfId="45480"/>
    <cellStyle name="Comma 9 2 2 2 4 2 4 2" xfId="45481"/>
    <cellStyle name="Comma 9 2 2 2 4 2 5" xfId="45482"/>
    <cellStyle name="Comma 9 2 2 2 4 2 6" xfId="45483"/>
    <cellStyle name="Comma 9 2 2 2 4 3" xfId="45484"/>
    <cellStyle name="Comma 9 2 2 2 4 3 2" xfId="45485"/>
    <cellStyle name="Comma 9 2 2 2 4 3 2 2" xfId="45486"/>
    <cellStyle name="Comma 9 2 2 2 4 3 2 3" xfId="45487"/>
    <cellStyle name="Comma 9 2 2 2 4 3 3" xfId="45488"/>
    <cellStyle name="Comma 9 2 2 2 4 3 3 2" xfId="45489"/>
    <cellStyle name="Comma 9 2 2 2 4 3 3 3" xfId="45490"/>
    <cellStyle name="Comma 9 2 2 2 4 3 4" xfId="45491"/>
    <cellStyle name="Comma 9 2 2 2 4 3 4 2" xfId="45492"/>
    <cellStyle name="Comma 9 2 2 2 4 3 5" xfId="45493"/>
    <cellStyle name="Comma 9 2 2 2 4 3 6" xfId="45494"/>
    <cellStyle name="Comma 9 2 2 2 4 4" xfId="45495"/>
    <cellStyle name="Comma 9 2 2 2 4 4 2" xfId="45496"/>
    <cellStyle name="Comma 9 2 2 2 4 4 2 2" xfId="45497"/>
    <cellStyle name="Comma 9 2 2 2 4 4 2 3" xfId="45498"/>
    <cellStyle name="Comma 9 2 2 2 4 4 3" xfId="45499"/>
    <cellStyle name="Comma 9 2 2 2 4 4 3 2" xfId="45500"/>
    <cellStyle name="Comma 9 2 2 2 4 4 4" xfId="45501"/>
    <cellStyle name="Comma 9 2 2 2 4 4 5" xfId="45502"/>
    <cellStyle name="Comma 9 2 2 2 4 5" xfId="45503"/>
    <cellStyle name="Comma 9 2 2 2 4 5 2" xfId="45504"/>
    <cellStyle name="Comma 9 2 2 2 4 5 3" xfId="45505"/>
    <cellStyle name="Comma 9 2 2 2 4 6" xfId="45506"/>
    <cellStyle name="Comma 9 2 2 2 4 6 2" xfId="45507"/>
    <cellStyle name="Comma 9 2 2 2 4 6 3" xfId="45508"/>
    <cellStyle name="Comma 9 2 2 2 4 7" xfId="45509"/>
    <cellStyle name="Comma 9 2 2 2 4 7 2" xfId="45510"/>
    <cellStyle name="Comma 9 2 2 2 4 8" xfId="45511"/>
    <cellStyle name="Comma 9 2 2 2 4 9" xfId="45512"/>
    <cellStyle name="Comma 9 2 2 2 5" xfId="45513"/>
    <cellStyle name="Comma 9 2 2 2 5 2" xfId="45514"/>
    <cellStyle name="Comma 9 2 2 2 5 2 2" xfId="45515"/>
    <cellStyle name="Comma 9 2 2 2 5 2 3" xfId="45516"/>
    <cellStyle name="Comma 9 2 2 2 5 3" xfId="45517"/>
    <cellStyle name="Comma 9 2 2 2 5 3 2" xfId="45518"/>
    <cellStyle name="Comma 9 2 2 2 5 3 3" xfId="45519"/>
    <cellStyle name="Comma 9 2 2 2 5 4" xfId="45520"/>
    <cellStyle name="Comma 9 2 2 2 5 4 2" xfId="45521"/>
    <cellStyle name="Comma 9 2 2 2 5 5" xfId="45522"/>
    <cellStyle name="Comma 9 2 2 2 5 6" xfId="45523"/>
    <cellStyle name="Comma 9 2 2 2 6" xfId="45524"/>
    <cellStyle name="Comma 9 2 2 2 6 2" xfId="45525"/>
    <cellStyle name="Comma 9 2 2 2 6 2 2" xfId="45526"/>
    <cellStyle name="Comma 9 2 2 2 6 2 3" xfId="45527"/>
    <cellStyle name="Comma 9 2 2 2 6 3" xfId="45528"/>
    <cellStyle name="Comma 9 2 2 2 6 3 2" xfId="45529"/>
    <cellStyle name="Comma 9 2 2 2 6 3 3" xfId="45530"/>
    <cellStyle name="Comma 9 2 2 2 6 4" xfId="45531"/>
    <cellStyle name="Comma 9 2 2 2 6 4 2" xfId="45532"/>
    <cellStyle name="Comma 9 2 2 2 6 5" xfId="45533"/>
    <cellStyle name="Comma 9 2 2 2 6 6" xfId="45534"/>
    <cellStyle name="Comma 9 2 2 2 7" xfId="45535"/>
    <cellStyle name="Comma 9 2 2 2 7 2" xfId="45536"/>
    <cellStyle name="Comma 9 2 2 2 7 2 2" xfId="45537"/>
    <cellStyle name="Comma 9 2 2 2 7 2 3" xfId="45538"/>
    <cellStyle name="Comma 9 2 2 2 7 3" xfId="45539"/>
    <cellStyle name="Comma 9 2 2 2 7 3 2" xfId="45540"/>
    <cellStyle name="Comma 9 2 2 2 7 4" xfId="45541"/>
    <cellStyle name="Comma 9 2 2 2 7 5" xfId="45542"/>
    <cellStyle name="Comma 9 2 2 2 8" xfId="45543"/>
    <cellStyle name="Comma 9 2 2 2 8 2" xfId="45544"/>
    <cellStyle name="Comma 9 2 2 2 8 3" xfId="45545"/>
    <cellStyle name="Comma 9 2 2 2 9" xfId="45546"/>
    <cellStyle name="Comma 9 2 2 2 9 2" xfId="45547"/>
    <cellStyle name="Comma 9 2 2 2 9 3" xfId="45548"/>
    <cellStyle name="Comma 9 2 2 3" xfId="45549"/>
    <cellStyle name="Comma 9 2 2 3 10" xfId="45550"/>
    <cellStyle name="Comma 9 2 2 3 2" xfId="45551"/>
    <cellStyle name="Comma 9 2 2 3 2 2" xfId="45552"/>
    <cellStyle name="Comma 9 2 2 3 2 2 2" xfId="45553"/>
    <cellStyle name="Comma 9 2 2 3 2 2 2 2" xfId="45554"/>
    <cellStyle name="Comma 9 2 2 3 2 2 2 3" xfId="45555"/>
    <cellStyle name="Comma 9 2 2 3 2 2 3" xfId="45556"/>
    <cellStyle name="Comma 9 2 2 3 2 2 3 2" xfId="45557"/>
    <cellStyle name="Comma 9 2 2 3 2 2 3 3" xfId="45558"/>
    <cellStyle name="Comma 9 2 2 3 2 2 4" xfId="45559"/>
    <cellStyle name="Comma 9 2 2 3 2 2 4 2" xfId="45560"/>
    <cellStyle name="Comma 9 2 2 3 2 2 5" xfId="45561"/>
    <cellStyle name="Comma 9 2 2 3 2 2 6" xfId="45562"/>
    <cellStyle name="Comma 9 2 2 3 2 3" xfId="45563"/>
    <cellStyle name="Comma 9 2 2 3 2 3 2" xfId="45564"/>
    <cellStyle name="Comma 9 2 2 3 2 3 2 2" xfId="45565"/>
    <cellStyle name="Comma 9 2 2 3 2 3 2 3" xfId="45566"/>
    <cellStyle name="Comma 9 2 2 3 2 3 3" xfId="45567"/>
    <cellStyle name="Comma 9 2 2 3 2 3 3 2" xfId="45568"/>
    <cellStyle name="Comma 9 2 2 3 2 3 3 3" xfId="45569"/>
    <cellStyle name="Comma 9 2 2 3 2 3 4" xfId="45570"/>
    <cellStyle name="Comma 9 2 2 3 2 3 4 2" xfId="45571"/>
    <cellStyle name="Comma 9 2 2 3 2 3 5" xfId="45572"/>
    <cellStyle name="Comma 9 2 2 3 2 3 6" xfId="45573"/>
    <cellStyle name="Comma 9 2 2 3 2 4" xfId="45574"/>
    <cellStyle name="Comma 9 2 2 3 2 4 2" xfId="45575"/>
    <cellStyle name="Comma 9 2 2 3 2 4 2 2" xfId="45576"/>
    <cellStyle name="Comma 9 2 2 3 2 4 2 3" xfId="45577"/>
    <cellStyle name="Comma 9 2 2 3 2 4 3" xfId="45578"/>
    <cellStyle name="Comma 9 2 2 3 2 4 3 2" xfId="45579"/>
    <cellStyle name="Comma 9 2 2 3 2 4 4" xfId="45580"/>
    <cellStyle name="Comma 9 2 2 3 2 4 5" xfId="45581"/>
    <cellStyle name="Comma 9 2 2 3 2 5" xfId="45582"/>
    <cellStyle name="Comma 9 2 2 3 2 5 2" xfId="45583"/>
    <cellStyle name="Comma 9 2 2 3 2 5 3" xfId="45584"/>
    <cellStyle name="Comma 9 2 2 3 2 6" xfId="45585"/>
    <cellStyle name="Comma 9 2 2 3 2 6 2" xfId="45586"/>
    <cellStyle name="Comma 9 2 2 3 2 6 3" xfId="45587"/>
    <cellStyle name="Comma 9 2 2 3 2 7" xfId="45588"/>
    <cellStyle name="Comma 9 2 2 3 2 7 2" xfId="45589"/>
    <cellStyle name="Comma 9 2 2 3 2 8" xfId="45590"/>
    <cellStyle name="Comma 9 2 2 3 2 9" xfId="45591"/>
    <cellStyle name="Comma 9 2 2 3 3" xfId="45592"/>
    <cellStyle name="Comma 9 2 2 3 3 2" xfId="45593"/>
    <cellStyle name="Comma 9 2 2 3 3 2 2" xfId="45594"/>
    <cellStyle name="Comma 9 2 2 3 3 2 3" xfId="45595"/>
    <cellStyle name="Comma 9 2 2 3 3 3" xfId="45596"/>
    <cellStyle name="Comma 9 2 2 3 3 3 2" xfId="45597"/>
    <cellStyle name="Comma 9 2 2 3 3 3 3" xfId="45598"/>
    <cellStyle name="Comma 9 2 2 3 3 4" xfId="45599"/>
    <cellStyle name="Comma 9 2 2 3 3 4 2" xfId="45600"/>
    <cellStyle name="Comma 9 2 2 3 3 5" xfId="45601"/>
    <cellStyle name="Comma 9 2 2 3 3 6" xfId="45602"/>
    <cellStyle name="Comma 9 2 2 3 4" xfId="45603"/>
    <cellStyle name="Comma 9 2 2 3 4 2" xfId="45604"/>
    <cellStyle name="Comma 9 2 2 3 4 2 2" xfId="45605"/>
    <cellStyle name="Comma 9 2 2 3 4 2 3" xfId="45606"/>
    <cellStyle name="Comma 9 2 2 3 4 3" xfId="45607"/>
    <cellStyle name="Comma 9 2 2 3 4 3 2" xfId="45608"/>
    <cellStyle name="Comma 9 2 2 3 4 3 3" xfId="45609"/>
    <cellStyle name="Comma 9 2 2 3 4 4" xfId="45610"/>
    <cellStyle name="Comma 9 2 2 3 4 4 2" xfId="45611"/>
    <cellStyle name="Comma 9 2 2 3 4 5" xfId="45612"/>
    <cellStyle name="Comma 9 2 2 3 4 6" xfId="45613"/>
    <cellStyle name="Comma 9 2 2 3 5" xfId="45614"/>
    <cellStyle name="Comma 9 2 2 3 5 2" xfId="45615"/>
    <cellStyle name="Comma 9 2 2 3 5 2 2" xfId="45616"/>
    <cellStyle name="Comma 9 2 2 3 5 2 3" xfId="45617"/>
    <cellStyle name="Comma 9 2 2 3 5 3" xfId="45618"/>
    <cellStyle name="Comma 9 2 2 3 5 3 2" xfId="45619"/>
    <cellStyle name="Comma 9 2 2 3 5 4" xfId="45620"/>
    <cellStyle name="Comma 9 2 2 3 5 5" xfId="45621"/>
    <cellStyle name="Comma 9 2 2 3 6" xfId="45622"/>
    <cellStyle name="Comma 9 2 2 3 6 2" xfId="45623"/>
    <cellStyle name="Comma 9 2 2 3 6 3" xfId="45624"/>
    <cellStyle name="Comma 9 2 2 3 7" xfId="45625"/>
    <cellStyle name="Comma 9 2 2 3 7 2" xfId="45626"/>
    <cellStyle name="Comma 9 2 2 3 7 3" xfId="45627"/>
    <cellStyle name="Comma 9 2 2 3 8" xfId="45628"/>
    <cellStyle name="Comma 9 2 2 3 8 2" xfId="45629"/>
    <cellStyle name="Comma 9 2 2 3 9" xfId="45630"/>
    <cellStyle name="Comma 9 2 2 4" xfId="45631"/>
    <cellStyle name="Comma 9 2 2 4 2" xfId="45632"/>
    <cellStyle name="Comma 9 2 2 4 2 2" xfId="45633"/>
    <cellStyle name="Comma 9 2 2 4 2 2 2" xfId="45634"/>
    <cellStyle name="Comma 9 2 2 4 2 2 3" xfId="45635"/>
    <cellStyle name="Comma 9 2 2 4 2 3" xfId="45636"/>
    <cellStyle name="Comma 9 2 2 4 2 3 2" xfId="45637"/>
    <cellStyle name="Comma 9 2 2 4 2 3 3" xfId="45638"/>
    <cellStyle name="Comma 9 2 2 4 2 4" xfId="45639"/>
    <cellStyle name="Comma 9 2 2 4 2 4 2" xfId="45640"/>
    <cellStyle name="Comma 9 2 2 4 2 5" xfId="45641"/>
    <cellStyle name="Comma 9 2 2 4 2 6" xfId="45642"/>
    <cellStyle name="Comma 9 2 2 4 3" xfId="45643"/>
    <cellStyle name="Comma 9 2 2 4 3 2" xfId="45644"/>
    <cellStyle name="Comma 9 2 2 4 3 2 2" xfId="45645"/>
    <cellStyle name="Comma 9 2 2 4 3 2 3" xfId="45646"/>
    <cellStyle name="Comma 9 2 2 4 3 3" xfId="45647"/>
    <cellStyle name="Comma 9 2 2 4 3 3 2" xfId="45648"/>
    <cellStyle name="Comma 9 2 2 4 3 3 3" xfId="45649"/>
    <cellStyle name="Comma 9 2 2 4 3 4" xfId="45650"/>
    <cellStyle name="Comma 9 2 2 4 3 4 2" xfId="45651"/>
    <cellStyle name="Comma 9 2 2 4 3 5" xfId="45652"/>
    <cellStyle name="Comma 9 2 2 4 3 6" xfId="45653"/>
    <cellStyle name="Comma 9 2 2 4 4" xfId="45654"/>
    <cellStyle name="Comma 9 2 2 4 4 2" xfId="45655"/>
    <cellStyle name="Comma 9 2 2 4 4 2 2" xfId="45656"/>
    <cellStyle name="Comma 9 2 2 4 4 2 3" xfId="45657"/>
    <cellStyle name="Comma 9 2 2 4 4 3" xfId="45658"/>
    <cellStyle name="Comma 9 2 2 4 4 3 2" xfId="45659"/>
    <cellStyle name="Comma 9 2 2 4 4 4" xfId="45660"/>
    <cellStyle name="Comma 9 2 2 4 4 5" xfId="45661"/>
    <cellStyle name="Comma 9 2 2 4 5" xfId="45662"/>
    <cellStyle name="Comma 9 2 2 4 5 2" xfId="45663"/>
    <cellStyle name="Comma 9 2 2 4 5 3" xfId="45664"/>
    <cellStyle name="Comma 9 2 2 4 6" xfId="45665"/>
    <cellStyle name="Comma 9 2 2 4 6 2" xfId="45666"/>
    <cellStyle name="Comma 9 2 2 4 6 3" xfId="45667"/>
    <cellStyle name="Comma 9 2 2 4 7" xfId="45668"/>
    <cellStyle name="Comma 9 2 2 4 7 2" xfId="45669"/>
    <cellStyle name="Comma 9 2 2 4 8" xfId="45670"/>
    <cellStyle name="Comma 9 2 2 4 9" xfId="45671"/>
    <cellStyle name="Comma 9 2 2 5" xfId="45672"/>
    <cellStyle name="Comma 9 2 2 5 2" xfId="45673"/>
    <cellStyle name="Comma 9 2 2 5 2 2" xfId="45674"/>
    <cellStyle name="Comma 9 2 2 5 2 2 2" xfId="45675"/>
    <cellStyle name="Comma 9 2 2 5 2 2 3" xfId="45676"/>
    <cellStyle name="Comma 9 2 2 5 2 3" xfId="45677"/>
    <cellStyle name="Comma 9 2 2 5 2 3 2" xfId="45678"/>
    <cellStyle name="Comma 9 2 2 5 2 3 3" xfId="45679"/>
    <cellStyle name="Comma 9 2 2 5 2 4" xfId="45680"/>
    <cellStyle name="Comma 9 2 2 5 2 4 2" xfId="45681"/>
    <cellStyle name="Comma 9 2 2 5 2 5" xfId="45682"/>
    <cellStyle name="Comma 9 2 2 5 2 6" xfId="45683"/>
    <cellStyle name="Comma 9 2 2 5 3" xfId="45684"/>
    <cellStyle name="Comma 9 2 2 5 3 2" xfId="45685"/>
    <cellStyle name="Comma 9 2 2 5 3 2 2" xfId="45686"/>
    <cellStyle name="Comma 9 2 2 5 3 2 3" xfId="45687"/>
    <cellStyle name="Comma 9 2 2 5 3 3" xfId="45688"/>
    <cellStyle name="Comma 9 2 2 5 3 3 2" xfId="45689"/>
    <cellStyle name="Comma 9 2 2 5 3 3 3" xfId="45690"/>
    <cellStyle name="Comma 9 2 2 5 3 4" xfId="45691"/>
    <cellStyle name="Comma 9 2 2 5 3 4 2" xfId="45692"/>
    <cellStyle name="Comma 9 2 2 5 3 5" xfId="45693"/>
    <cellStyle name="Comma 9 2 2 5 3 6" xfId="45694"/>
    <cellStyle name="Comma 9 2 2 5 4" xfId="45695"/>
    <cellStyle name="Comma 9 2 2 5 4 2" xfId="45696"/>
    <cellStyle name="Comma 9 2 2 5 4 2 2" xfId="45697"/>
    <cellStyle name="Comma 9 2 2 5 4 2 3" xfId="45698"/>
    <cellStyle name="Comma 9 2 2 5 4 3" xfId="45699"/>
    <cellStyle name="Comma 9 2 2 5 4 3 2" xfId="45700"/>
    <cellStyle name="Comma 9 2 2 5 4 4" xfId="45701"/>
    <cellStyle name="Comma 9 2 2 5 4 5" xfId="45702"/>
    <cellStyle name="Comma 9 2 2 5 5" xfId="45703"/>
    <cellStyle name="Comma 9 2 2 5 5 2" xfId="45704"/>
    <cellStyle name="Comma 9 2 2 5 5 3" xfId="45705"/>
    <cellStyle name="Comma 9 2 2 5 6" xfId="45706"/>
    <cellStyle name="Comma 9 2 2 5 6 2" xfId="45707"/>
    <cellStyle name="Comma 9 2 2 5 6 3" xfId="45708"/>
    <cellStyle name="Comma 9 2 2 5 7" xfId="45709"/>
    <cellStyle name="Comma 9 2 2 5 7 2" xfId="45710"/>
    <cellStyle name="Comma 9 2 2 5 8" xfId="45711"/>
    <cellStyle name="Comma 9 2 2 5 9" xfId="45712"/>
    <cellStyle name="Comma 9 2 2 6" xfId="45713"/>
    <cellStyle name="Comma 9 2 2 6 2" xfId="45714"/>
    <cellStyle name="Comma 9 2 2 6 2 2" xfId="45715"/>
    <cellStyle name="Comma 9 2 2 6 2 3" xfId="45716"/>
    <cellStyle name="Comma 9 2 2 6 3" xfId="45717"/>
    <cellStyle name="Comma 9 2 2 6 3 2" xfId="45718"/>
    <cellStyle name="Comma 9 2 2 6 3 3" xfId="45719"/>
    <cellStyle name="Comma 9 2 2 6 4" xfId="45720"/>
    <cellStyle name="Comma 9 2 2 6 4 2" xfId="45721"/>
    <cellStyle name="Comma 9 2 2 6 5" xfId="45722"/>
    <cellStyle name="Comma 9 2 2 6 6" xfId="45723"/>
    <cellStyle name="Comma 9 2 2 7" xfId="45724"/>
    <cellStyle name="Comma 9 2 2 7 2" xfId="45725"/>
    <cellStyle name="Comma 9 2 2 7 2 2" xfId="45726"/>
    <cellStyle name="Comma 9 2 2 7 2 3" xfId="45727"/>
    <cellStyle name="Comma 9 2 2 7 3" xfId="45728"/>
    <cellStyle name="Comma 9 2 2 7 3 2" xfId="45729"/>
    <cellStyle name="Comma 9 2 2 7 3 3" xfId="45730"/>
    <cellStyle name="Comma 9 2 2 7 4" xfId="45731"/>
    <cellStyle name="Comma 9 2 2 7 4 2" xfId="45732"/>
    <cellStyle name="Comma 9 2 2 7 5" xfId="45733"/>
    <cellStyle name="Comma 9 2 2 7 6" xfId="45734"/>
    <cellStyle name="Comma 9 2 2 8" xfId="45735"/>
    <cellStyle name="Comma 9 2 2 8 2" xfId="45736"/>
    <cellStyle name="Comma 9 2 2 8 2 2" xfId="45737"/>
    <cellStyle name="Comma 9 2 2 8 2 3" xfId="45738"/>
    <cellStyle name="Comma 9 2 2 8 3" xfId="45739"/>
    <cellStyle name="Comma 9 2 2 8 3 2" xfId="45740"/>
    <cellStyle name="Comma 9 2 2 8 4" xfId="45741"/>
    <cellStyle name="Comma 9 2 2 8 5" xfId="45742"/>
    <cellStyle name="Comma 9 2 2 9" xfId="45743"/>
    <cellStyle name="Comma 9 2 2 9 2" xfId="45744"/>
    <cellStyle name="Comma 9 2 2 9 3" xfId="45745"/>
    <cellStyle name="Comma 9 2 3" xfId="45746"/>
    <cellStyle name="Comma 9 2 3 10" xfId="45747"/>
    <cellStyle name="Comma 9 2 3 10 2" xfId="45748"/>
    <cellStyle name="Comma 9 2 3 11" xfId="45749"/>
    <cellStyle name="Comma 9 2 3 12" xfId="45750"/>
    <cellStyle name="Comma 9 2 3 2" xfId="45751"/>
    <cellStyle name="Comma 9 2 3 2 10" xfId="45752"/>
    <cellStyle name="Comma 9 2 3 2 2" xfId="45753"/>
    <cellStyle name="Comma 9 2 3 2 2 2" xfId="45754"/>
    <cellStyle name="Comma 9 2 3 2 2 2 2" xfId="45755"/>
    <cellStyle name="Comma 9 2 3 2 2 2 2 2" xfId="45756"/>
    <cellStyle name="Comma 9 2 3 2 2 2 2 3" xfId="45757"/>
    <cellStyle name="Comma 9 2 3 2 2 2 3" xfId="45758"/>
    <cellStyle name="Comma 9 2 3 2 2 2 3 2" xfId="45759"/>
    <cellStyle name="Comma 9 2 3 2 2 2 3 3" xfId="45760"/>
    <cellStyle name="Comma 9 2 3 2 2 2 4" xfId="45761"/>
    <cellStyle name="Comma 9 2 3 2 2 2 4 2" xfId="45762"/>
    <cellStyle name="Comma 9 2 3 2 2 2 5" xfId="45763"/>
    <cellStyle name="Comma 9 2 3 2 2 2 6" xfId="45764"/>
    <cellStyle name="Comma 9 2 3 2 2 3" xfId="45765"/>
    <cellStyle name="Comma 9 2 3 2 2 3 2" xfId="45766"/>
    <cellStyle name="Comma 9 2 3 2 2 3 2 2" xfId="45767"/>
    <cellStyle name="Comma 9 2 3 2 2 3 2 3" xfId="45768"/>
    <cellStyle name="Comma 9 2 3 2 2 3 3" xfId="45769"/>
    <cellStyle name="Comma 9 2 3 2 2 3 3 2" xfId="45770"/>
    <cellStyle name="Comma 9 2 3 2 2 3 3 3" xfId="45771"/>
    <cellStyle name="Comma 9 2 3 2 2 3 4" xfId="45772"/>
    <cellStyle name="Comma 9 2 3 2 2 3 4 2" xfId="45773"/>
    <cellStyle name="Comma 9 2 3 2 2 3 5" xfId="45774"/>
    <cellStyle name="Comma 9 2 3 2 2 3 6" xfId="45775"/>
    <cellStyle name="Comma 9 2 3 2 2 4" xfId="45776"/>
    <cellStyle name="Comma 9 2 3 2 2 4 2" xfId="45777"/>
    <cellStyle name="Comma 9 2 3 2 2 4 2 2" xfId="45778"/>
    <cellStyle name="Comma 9 2 3 2 2 4 2 3" xfId="45779"/>
    <cellStyle name="Comma 9 2 3 2 2 4 3" xfId="45780"/>
    <cellStyle name="Comma 9 2 3 2 2 4 3 2" xfId="45781"/>
    <cellStyle name="Comma 9 2 3 2 2 4 4" xfId="45782"/>
    <cellStyle name="Comma 9 2 3 2 2 4 5" xfId="45783"/>
    <cellStyle name="Comma 9 2 3 2 2 5" xfId="45784"/>
    <cellStyle name="Comma 9 2 3 2 2 5 2" xfId="45785"/>
    <cellStyle name="Comma 9 2 3 2 2 5 3" xfId="45786"/>
    <cellStyle name="Comma 9 2 3 2 2 6" xfId="45787"/>
    <cellStyle name="Comma 9 2 3 2 2 6 2" xfId="45788"/>
    <cellStyle name="Comma 9 2 3 2 2 6 3" xfId="45789"/>
    <cellStyle name="Comma 9 2 3 2 2 7" xfId="45790"/>
    <cellStyle name="Comma 9 2 3 2 2 7 2" xfId="45791"/>
    <cellStyle name="Comma 9 2 3 2 2 8" xfId="45792"/>
    <cellStyle name="Comma 9 2 3 2 2 9" xfId="45793"/>
    <cellStyle name="Comma 9 2 3 2 3" xfId="45794"/>
    <cellStyle name="Comma 9 2 3 2 3 2" xfId="45795"/>
    <cellStyle name="Comma 9 2 3 2 3 2 2" xfId="45796"/>
    <cellStyle name="Comma 9 2 3 2 3 2 3" xfId="45797"/>
    <cellStyle name="Comma 9 2 3 2 3 3" xfId="45798"/>
    <cellStyle name="Comma 9 2 3 2 3 3 2" xfId="45799"/>
    <cellStyle name="Comma 9 2 3 2 3 3 3" xfId="45800"/>
    <cellStyle name="Comma 9 2 3 2 3 4" xfId="45801"/>
    <cellStyle name="Comma 9 2 3 2 3 4 2" xfId="45802"/>
    <cellStyle name="Comma 9 2 3 2 3 5" xfId="45803"/>
    <cellStyle name="Comma 9 2 3 2 3 6" xfId="45804"/>
    <cellStyle name="Comma 9 2 3 2 4" xfId="45805"/>
    <cellStyle name="Comma 9 2 3 2 4 2" xfId="45806"/>
    <cellStyle name="Comma 9 2 3 2 4 2 2" xfId="45807"/>
    <cellStyle name="Comma 9 2 3 2 4 2 3" xfId="45808"/>
    <cellStyle name="Comma 9 2 3 2 4 3" xfId="45809"/>
    <cellStyle name="Comma 9 2 3 2 4 3 2" xfId="45810"/>
    <cellStyle name="Comma 9 2 3 2 4 3 3" xfId="45811"/>
    <cellStyle name="Comma 9 2 3 2 4 4" xfId="45812"/>
    <cellStyle name="Comma 9 2 3 2 4 4 2" xfId="45813"/>
    <cellStyle name="Comma 9 2 3 2 4 5" xfId="45814"/>
    <cellStyle name="Comma 9 2 3 2 4 6" xfId="45815"/>
    <cellStyle name="Comma 9 2 3 2 5" xfId="45816"/>
    <cellStyle name="Comma 9 2 3 2 5 2" xfId="45817"/>
    <cellStyle name="Comma 9 2 3 2 5 2 2" xfId="45818"/>
    <cellStyle name="Comma 9 2 3 2 5 2 3" xfId="45819"/>
    <cellStyle name="Comma 9 2 3 2 5 3" xfId="45820"/>
    <cellStyle name="Comma 9 2 3 2 5 3 2" xfId="45821"/>
    <cellStyle name="Comma 9 2 3 2 5 4" xfId="45822"/>
    <cellStyle name="Comma 9 2 3 2 5 5" xfId="45823"/>
    <cellStyle name="Comma 9 2 3 2 6" xfId="45824"/>
    <cellStyle name="Comma 9 2 3 2 6 2" xfId="45825"/>
    <cellStyle name="Comma 9 2 3 2 6 3" xfId="45826"/>
    <cellStyle name="Comma 9 2 3 2 7" xfId="45827"/>
    <cellStyle name="Comma 9 2 3 2 7 2" xfId="45828"/>
    <cellStyle name="Comma 9 2 3 2 7 3" xfId="45829"/>
    <cellStyle name="Comma 9 2 3 2 8" xfId="45830"/>
    <cellStyle name="Comma 9 2 3 2 8 2" xfId="45831"/>
    <cellStyle name="Comma 9 2 3 2 9" xfId="45832"/>
    <cellStyle name="Comma 9 2 3 3" xfId="45833"/>
    <cellStyle name="Comma 9 2 3 3 2" xfId="45834"/>
    <cellStyle name="Comma 9 2 3 3 2 2" xfId="45835"/>
    <cellStyle name="Comma 9 2 3 3 2 2 2" xfId="45836"/>
    <cellStyle name="Comma 9 2 3 3 2 2 3" xfId="45837"/>
    <cellStyle name="Comma 9 2 3 3 2 3" xfId="45838"/>
    <cellStyle name="Comma 9 2 3 3 2 3 2" xfId="45839"/>
    <cellStyle name="Comma 9 2 3 3 2 3 3" xfId="45840"/>
    <cellStyle name="Comma 9 2 3 3 2 4" xfId="45841"/>
    <cellStyle name="Comma 9 2 3 3 2 4 2" xfId="45842"/>
    <cellStyle name="Comma 9 2 3 3 2 5" xfId="45843"/>
    <cellStyle name="Comma 9 2 3 3 2 6" xfId="45844"/>
    <cellStyle name="Comma 9 2 3 3 3" xfId="45845"/>
    <cellStyle name="Comma 9 2 3 3 3 2" xfId="45846"/>
    <cellStyle name="Comma 9 2 3 3 3 2 2" xfId="45847"/>
    <cellStyle name="Comma 9 2 3 3 3 2 3" xfId="45848"/>
    <cellStyle name="Comma 9 2 3 3 3 3" xfId="45849"/>
    <cellStyle name="Comma 9 2 3 3 3 3 2" xfId="45850"/>
    <cellStyle name="Comma 9 2 3 3 3 3 3" xfId="45851"/>
    <cellStyle name="Comma 9 2 3 3 3 4" xfId="45852"/>
    <cellStyle name="Comma 9 2 3 3 3 4 2" xfId="45853"/>
    <cellStyle name="Comma 9 2 3 3 3 5" xfId="45854"/>
    <cellStyle name="Comma 9 2 3 3 3 6" xfId="45855"/>
    <cellStyle name="Comma 9 2 3 3 4" xfId="45856"/>
    <cellStyle name="Comma 9 2 3 3 4 2" xfId="45857"/>
    <cellStyle name="Comma 9 2 3 3 4 2 2" xfId="45858"/>
    <cellStyle name="Comma 9 2 3 3 4 2 3" xfId="45859"/>
    <cellStyle name="Comma 9 2 3 3 4 3" xfId="45860"/>
    <cellStyle name="Comma 9 2 3 3 4 3 2" xfId="45861"/>
    <cellStyle name="Comma 9 2 3 3 4 4" xfId="45862"/>
    <cellStyle name="Comma 9 2 3 3 4 5" xfId="45863"/>
    <cellStyle name="Comma 9 2 3 3 5" xfId="45864"/>
    <cellStyle name="Comma 9 2 3 3 5 2" xfId="45865"/>
    <cellStyle name="Comma 9 2 3 3 5 3" xfId="45866"/>
    <cellStyle name="Comma 9 2 3 3 6" xfId="45867"/>
    <cellStyle name="Comma 9 2 3 3 6 2" xfId="45868"/>
    <cellStyle name="Comma 9 2 3 3 6 3" xfId="45869"/>
    <cellStyle name="Comma 9 2 3 3 7" xfId="45870"/>
    <cellStyle name="Comma 9 2 3 3 7 2" xfId="45871"/>
    <cellStyle name="Comma 9 2 3 3 8" xfId="45872"/>
    <cellStyle name="Comma 9 2 3 3 9" xfId="45873"/>
    <cellStyle name="Comma 9 2 3 4" xfId="45874"/>
    <cellStyle name="Comma 9 2 3 4 2" xfId="45875"/>
    <cellStyle name="Comma 9 2 3 4 2 2" xfId="45876"/>
    <cellStyle name="Comma 9 2 3 4 2 2 2" xfId="45877"/>
    <cellStyle name="Comma 9 2 3 4 2 2 3" xfId="45878"/>
    <cellStyle name="Comma 9 2 3 4 2 3" xfId="45879"/>
    <cellStyle name="Comma 9 2 3 4 2 3 2" xfId="45880"/>
    <cellStyle name="Comma 9 2 3 4 2 3 3" xfId="45881"/>
    <cellStyle name="Comma 9 2 3 4 2 4" xfId="45882"/>
    <cellStyle name="Comma 9 2 3 4 2 4 2" xfId="45883"/>
    <cellStyle name="Comma 9 2 3 4 2 5" xfId="45884"/>
    <cellStyle name="Comma 9 2 3 4 2 6" xfId="45885"/>
    <cellStyle name="Comma 9 2 3 4 3" xfId="45886"/>
    <cellStyle name="Comma 9 2 3 4 3 2" xfId="45887"/>
    <cellStyle name="Comma 9 2 3 4 3 2 2" xfId="45888"/>
    <cellStyle name="Comma 9 2 3 4 3 2 3" xfId="45889"/>
    <cellStyle name="Comma 9 2 3 4 3 3" xfId="45890"/>
    <cellStyle name="Comma 9 2 3 4 3 3 2" xfId="45891"/>
    <cellStyle name="Comma 9 2 3 4 3 3 3" xfId="45892"/>
    <cellStyle name="Comma 9 2 3 4 3 4" xfId="45893"/>
    <cellStyle name="Comma 9 2 3 4 3 4 2" xfId="45894"/>
    <cellStyle name="Comma 9 2 3 4 3 5" xfId="45895"/>
    <cellStyle name="Comma 9 2 3 4 3 6" xfId="45896"/>
    <cellStyle name="Comma 9 2 3 4 4" xfId="45897"/>
    <cellStyle name="Comma 9 2 3 4 4 2" xfId="45898"/>
    <cellStyle name="Comma 9 2 3 4 4 2 2" xfId="45899"/>
    <cellStyle name="Comma 9 2 3 4 4 2 3" xfId="45900"/>
    <cellStyle name="Comma 9 2 3 4 4 3" xfId="45901"/>
    <cellStyle name="Comma 9 2 3 4 4 3 2" xfId="45902"/>
    <cellStyle name="Comma 9 2 3 4 4 4" xfId="45903"/>
    <cellStyle name="Comma 9 2 3 4 4 5" xfId="45904"/>
    <cellStyle name="Comma 9 2 3 4 5" xfId="45905"/>
    <cellStyle name="Comma 9 2 3 4 5 2" xfId="45906"/>
    <cellStyle name="Comma 9 2 3 4 5 3" xfId="45907"/>
    <cellStyle name="Comma 9 2 3 4 6" xfId="45908"/>
    <cellStyle name="Comma 9 2 3 4 6 2" xfId="45909"/>
    <cellStyle name="Comma 9 2 3 4 6 3" xfId="45910"/>
    <cellStyle name="Comma 9 2 3 4 7" xfId="45911"/>
    <cellStyle name="Comma 9 2 3 4 7 2" xfId="45912"/>
    <cellStyle name="Comma 9 2 3 4 8" xfId="45913"/>
    <cellStyle name="Comma 9 2 3 4 9" xfId="45914"/>
    <cellStyle name="Comma 9 2 3 5" xfId="45915"/>
    <cellStyle name="Comma 9 2 3 5 2" xfId="45916"/>
    <cellStyle name="Comma 9 2 3 5 2 2" xfId="45917"/>
    <cellStyle name="Comma 9 2 3 5 2 3" xfId="45918"/>
    <cellStyle name="Comma 9 2 3 5 3" xfId="45919"/>
    <cellStyle name="Comma 9 2 3 5 3 2" xfId="45920"/>
    <cellStyle name="Comma 9 2 3 5 3 3" xfId="45921"/>
    <cellStyle name="Comma 9 2 3 5 4" xfId="45922"/>
    <cellStyle name="Comma 9 2 3 5 4 2" xfId="45923"/>
    <cellStyle name="Comma 9 2 3 5 5" xfId="45924"/>
    <cellStyle name="Comma 9 2 3 5 6" xfId="45925"/>
    <cellStyle name="Comma 9 2 3 6" xfId="45926"/>
    <cellStyle name="Comma 9 2 3 6 2" xfId="45927"/>
    <cellStyle name="Comma 9 2 3 6 2 2" xfId="45928"/>
    <cellStyle name="Comma 9 2 3 6 2 3" xfId="45929"/>
    <cellStyle name="Comma 9 2 3 6 3" xfId="45930"/>
    <cellStyle name="Comma 9 2 3 6 3 2" xfId="45931"/>
    <cellStyle name="Comma 9 2 3 6 3 3" xfId="45932"/>
    <cellStyle name="Comma 9 2 3 6 4" xfId="45933"/>
    <cellStyle name="Comma 9 2 3 6 4 2" xfId="45934"/>
    <cellStyle name="Comma 9 2 3 6 5" xfId="45935"/>
    <cellStyle name="Comma 9 2 3 6 6" xfId="45936"/>
    <cellStyle name="Comma 9 2 3 7" xfId="45937"/>
    <cellStyle name="Comma 9 2 3 7 2" xfId="45938"/>
    <cellStyle name="Comma 9 2 3 7 2 2" xfId="45939"/>
    <cellStyle name="Comma 9 2 3 7 2 3" xfId="45940"/>
    <cellStyle name="Comma 9 2 3 7 3" xfId="45941"/>
    <cellStyle name="Comma 9 2 3 7 3 2" xfId="45942"/>
    <cellStyle name="Comma 9 2 3 7 4" xfId="45943"/>
    <cellStyle name="Comma 9 2 3 7 5" xfId="45944"/>
    <cellStyle name="Comma 9 2 3 8" xfId="45945"/>
    <cellStyle name="Comma 9 2 3 8 2" xfId="45946"/>
    <cellStyle name="Comma 9 2 3 8 3" xfId="45947"/>
    <cellStyle name="Comma 9 2 3 9" xfId="45948"/>
    <cellStyle name="Comma 9 2 3 9 2" xfId="45949"/>
    <cellStyle name="Comma 9 2 3 9 3" xfId="45950"/>
    <cellStyle name="Comma 9 2 4" xfId="45951"/>
    <cellStyle name="Comma 9 2 4 10" xfId="45952"/>
    <cellStyle name="Comma 9 2 4 2" xfId="45953"/>
    <cellStyle name="Comma 9 2 4 2 2" xfId="45954"/>
    <cellStyle name="Comma 9 2 4 2 2 2" xfId="45955"/>
    <cellStyle name="Comma 9 2 4 2 2 2 2" xfId="45956"/>
    <cellStyle name="Comma 9 2 4 2 2 2 3" xfId="45957"/>
    <cellStyle name="Comma 9 2 4 2 2 3" xfId="45958"/>
    <cellStyle name="Comma 9 2 4 2 2 3 2" xfId="45959"/>
    <cellStyle name="Comma 9 2 4 2 2 3 3" xfId="45960"/>
    <cellStyle name="Comma 9 2 4 2 2 4" xfId="45961"/>
    <cellStyle name="Comma 9 2 4 2 2 4 2" xfId="45962"/>
    <cellStyle name="Comma 9 2 4 2 2 5" xfId="45963"/>
    <cellStyle name="Comma 9 2 4 2 2 6" xfId="45964"/>
    <cellStyle name="Comma 9 2 4 2 3" xfId="45965"/>
    <cellStyle name="Comma 9 2 4 2 3 2" xfId="45966"/>
    <cellStyle name="Comma 9 2 4 2 3 2 2" xfId="45967"/>
    <cellStyle name="Comma 9 2 4 2 3 2 3" xfId="45968"/>
    <cellStyle name="Comma 9 2 4 2 3 3" xfId="45969"/>
    <cellStyle name="Comma 9 2 4 2 3 3 2" xfId="45970"/>
    <cellStyle name="Comma 9 2 4 2 3 3 3" xfId="45971"/>
    <cellStyle name="Comma 9 2 4 2 3 4" xfId="45972"/>
    <cellStyle name="Comma 9 2 4 2 3 4 2" xfId="45973"/>
    <cellStyle name="Comma 9 2 4 2 3 5" xfId="45974"/>
    <cellStyle name="Comma 9 2 4 2 3 6" xfId="45975"/>
    <cellStyle name="Comma 9 2 4 2 4" xfId="45976"/>
    <cellStyle name="Comma 9 2 4 2 4 2" xfId="45977"/>
    <cellStyle name="Comma 9 2 4 2 4 2 2" xfId="45978"/>
    <cellStyle name="Comma 9 2 4 2 4 2 3" xfId="45979"/>
    <cellStyle name="Comma 9 2 4 2 4 3" xfId="45980"/>
    <cellStyle name="Comma 9 2 4 2 4 3 2" xfId="45981"/>
    <cellStyle name="Comma 9 2 4 2 4 4" xfId="45982"/>
    <cellStyle name="Comma 9 2 4 2 4 5" xfId="45983"/>
    <cellStyle name="Comma 9 2 4 2 5" xfId="45984"/>
    <cellStyle name="Comma 9 2 4 2 5 2" xfId="45985"/>
    <cellStyle name="Comma 9 2 4 2 5 3" xfId="45986"/>
    <cellStyle name="Comma 9 2 4 2 6" xfId="45987"/>
    <cellStyle name="Comma 9 2 4 2 6 2" xfId="45988"/>
    <cellStyle name="Comma 9 2 4 2 6 3" xfId="45989"/>
    <cellStyle name="Comma 9 2 4 2 7" xfId="45990"/>
    <cellStyle name="Comma 9 2 4 2 7 2" xfId="45991"/>
    <cellStyle name="Comma 9 2 4 2 8" xfId="45992"/>
    <cellStyle name="Comma 9 2 4 2 9" xfId="45993"/>
    <cellStyle name="Comma 9 2 4 3" xfId="45994"/>
    <cellStyle name="Comma 9 2 4 3 2" xfId="45995"/>
    <cellStyle name="Comma 9 2 4 3 2 2" xfId="45996"/>
    <cellStyle name="Comma 9 2 4 3 2 3" xfId="45997"/>
    <cellStyle name="Comma 9 2 4 3 3" xfId="45998"/>
    <cellStyle name="Comma 9 2 4 3 3 2" xfId="45999"/>
    <cellStyle name="Comma 9 2 4 3 3 3" xfId="46000"/>
    <cellStyle name="Comma 9 2 4 3 4" xfId="46001"/>
    <cellStyle name="Comma 9 2 4 3 4 2" xfId="46002"/>
    <cellStyle name="Comma 9 2 4 3 5" xfId="46003"/>
    <cellStyle name="Comma 9 2 4 3 6" xfId="46004"/>
    <cellStyle name="Comma 9 2 4 4" xfId="46005"/>
    <cellStyle name="Comma 9 2 4 4 2" xfId="46006"/>
    <cellStyle name="Comma 9 2 4 4 2 2" xfId="46007"/>
    <cellStyle name="Comma 9 2 4 4 2 3" xfId="46008"/>
    <cellStyle name="Comma 9 2 4 4 3" xfId="46009"/>
    <cellStyle name="Comma 9 2 4 4 3 2" xfId="46010"/>
    <cellStyle name="Comma 9 2 4 4 3 3" xfId="46011"/>
    <cellStyle name="Comma 9 2 4 4 4" xfId="46012"/>
    <cellStyle name="Comma 9 2 4 4 4 2" xfId="46013"/>
    <cellStyle name="Comma 9 2 4 4 5" xfId="46014"/>
    <cellStyle name="Comma 9 2 4 4 6" xfId="46015"/>
    <cellStyle name="Comma 9 2 4 5" xfId="46016"/>
    <cellStyle name="Comma 9 2 4 5 2" xfId="46017"/>
    <cellStyle name="Comma 9 2 4 5 2 2" xfId="46018"/>
    <cellStyle name="Comma 9 2 4 5 2 3" xfId="46019"/>
    <cellStyle name="Comma 9 2 4 5 3" xfId="46020"/>
    <cellStyle name="Comma 9 2 4 5 3 2" xfId="46021"/>
    <cellStyle name="Comma 9 2 4 5 4" xfId="46022"/>
    <cellStyle name="Comma 9 2 4 5 5" xfId="46023"/>
    <cellStyle name="Comma 9 2 4 6" xfId="46024"/>
    <cellStyle name="Comma 9 2 4 6 2" xfId="46025"/>
    <cellStyle name="Comma 9 2 4 6 3" xfId="46026"/>
    <cellStyle name="Comma 9 2 4 7" xfId="46027"/>
    <cellStyle name="Comma 9 2 4 7 2" xfId="46028"/>
    <cellStyle name="Comma 9 2 4 7 3" xfId="46029"/>
    <cellStyle name="Comma 9 2 4 8" xfId="46030"/>
    <cellStyle name="Comma 9 2 4 8 2" xfId="46031"/>
    <cellStyle name="Comma 9 2 4 9" xfId="46032"/>
    <cellStyle name="Comma 9 2 5" xfId="46033"/>
    <cellStyle name="Comma 9 2 5 2" xfId="46034"/>
    <cellStyle name="Comma 9 2 5 2 2" xfId="46035"/>
    <cellStyle name="Comma 9 2 5 2 2 2" xfId="46036"/>
    <cellStyle name="Comma 9 2 5 2 2 3" xfId="46037"/>
    <cellStyle name="Comma 9 2 5 2 3" xfId="46038"/>
    <cellStyle name="Comma 9 2 5 2 3 2" xfId="46039"/>
    <cellStyle name="Comma 9 2 5 2 3 3" xfId="46040"/>
    <cellStyle name="Comma 9 2 5 2 4" xfId="46041"/>
    <cellStyle name="Comma 9 2 5 2 4 2" xfId="46042"/>
    <cellStyle name="Comma 9 2 5 2 5" xfId="46043"/>
    <cellStyle name="Comma 9 2 5 2 6" xfId="46044"/>
    <cellStyle name="Comma 9 2 5 3" xfId="46045"/>
    <cellStyle name="Comma 9 2 5 3 2" xfId="46046"/>
    <cellStyle name="Comma 9 2 5 3 2 2" xfId="46047"/>
    <cellStyle name="Comma 9 2 5 3 2 3" xfId="46048"/>
    <cellStyle name="Comma 9 2 5 3 3" xfId="46049"/>
    <cellStyle name="Comma 9 2 5 3 3 2" xfId="46050"/>
    <cellStyle name="Comma 9 2 5 3 3 3" xfId="46051"/>
    <cellStyle name="Comma 9 2 5 3 4" xfId="46052"/>
    <cellStyle name="Comma 9 2 5 3 4 2" xfId="46053"/>
    <cellStyle name="Comma 9 2 5 3 5" xfId="46054"/>
    <cellStyle name="Comma 9 2 5 3 6" xfId="46055"/>
    <cellStyle name="Comma 9 2 5 4" xfId="46056"/>
    <cellStyle name="Comma 9 2 5 4 2" xfId="46057"/>
    <cellStyle name="Comma 9 2 5 4 2 2" xfId="46058"/>
    <cellStyle name="Comma 9 2 5 4 2 3" xfId="46059"/>
    <cellStyle name="Comma 9 2 5 4 3" xfId="46060"/>
    <cellStyle name="Comma 9 2 5 4 3 2" xfId="46061"/>
    <cellStyle name="Comma 9 2 5 4 4" xfId="46062"/>
    <cellStyle name="Comma 9 2 5 4 5" xfId="46063"/>
    <cellStyle name="Comma 9 2 5 5" xfId="46064"/>
    <cellStyle name="Comma 9 2 5 5 2" xfId="46065"/>
    <cellStyle name="Comma 9 2 5 5 3" xfId="46066"/>
    <cellStyle name="Comma 9 2 5 6" xfId="46067"/>
    <cellStyle name="Comma 9 2 5 6 2" xfId="46068"/>
    <cellStyle name="Comma 9 2 5 6 3" xfId="46069"/>
    <cellStyle name="Comma 9 2 5 7" xfId="46070"/>
    <cellStyle name="Comma 9 2 5 7 2" xfId="46071"/>
    <cellStyle name="Comma 9 2 5 8" xfId="46072"/>
    <cellStyle name="Comma 9 2 5 9" xfId="46073"/>
    <cellStyle name="Comma 9 2 6" xfId="46074"/>
    <cellStyle name="Comma 9 2 6 2" xfId="46075"/>
    <cellStyle name="Comma 9 2 6 2 2" xfId="46076"/>
    <cellStyle name="Comma 9 2 6 2 2 2" xfId="46077"/>
    <cellStyle name="Comma 9 2 6 2 2 3" xfId="46078"/>
    <cellStyle name="Comma 9 2 6 2 3" xfId="46079"/>
    <cellStyle name="Comma 9 2 6 2 3 2" xfId="46080"/>
    <cellStyle name="Comma 9 2 6 2 3 3" xfId="46081"/>
    <cellStyle name="Comma 9 2 6 2 4" xfId="46082"/>
    <cellStyle name="Comma 9 2 6 2 4 2" xfId="46083"/>
    <cellStyle name="Comma 9 2 6 2 5" xfId="46084"/>
    <cellStyle name="Comma 9 2 6 2 6" xfId="46085"/>
    <cellStyle name="Comma 9 2 6 3" xfId="46086"/>
    <cellStyle name="Comma 9 2 6 3 2" xfId="46087"/>
    <cellStyle name="Comma 9 2 6 3 2 2" xfId="46088"/>
    <cellStyle name="Comma 9 2 6 3 2 3" xfId="46089"/>
    <cellStyle name="Comma 9 2 6 3 3" xfId="46090"/>
    <cellStyle name="Comma 9 2 6 3 3 2" xfId="46091"/>
    <cellStyle name="Comma 9 2 6 3 3 3" xfId="46092"/>
    <cellStyle name="Comma 9 2 6 3 4" xfId="46093"/>
    <cellStyle name="Comma 9 2 6 3 4 2" xfId="46094"/>
    <cellStyle name="Comma 9 2 6 3 5" xfId="46095"/>
    <cellStyle name="Comma 9 2 6 3 6" xfId="46096"/>
    <cellStyle name="Comma 9 2 6 4" xfId="46097"/>
    <cellStyle name="Comma 9 2 6 4 2" xfId="46098"/>
    <cellStyle name="Comma 9 2 6 4 2 2" xfId="46099"/>
    <cellStyle name="Comma 9 2 6 4 2 3" xfId="46100"/>
    <cellStyle name="Comma 9 2 6 4 3" xfId="46101"/>
    <cellStyle name="Comma 9 2 6 4 3 2" xfId="46102"/>
    <cellStyle name="Comma 9 2 6 4 4" xfId="46103"/>
    <cellStyle name="Comma 9 2 6 4 5" xfId="46104"/>
    <cellStyle name="Comma 9 2 6 5" xfId="46105"/>
    <cellStyle name="Comma 9 2 6 5 2" xfId="46106"/>
    <cellStyle name="Comma 9 2 6 5 3" xfId="46107"/>
    <cellStyle name="Comma 9 2 6 6" xfId="46108"/>
    <cellStyle name="Comma 9 2 6 6 2" xfId="46109"/>
    <cellStyle name="Comma 9 2 6 6 3" xfId="46110"/>
    <cellStyle name="Comma 9 2 6 7" xfId="46111"/>
    <cellStyle name="Comma 9 2 6 7 2" xfId="46112"/>
    <cellStyle name="Comma 9 2 6 8" xfId="46113"/>
    <cellStyle name="Comma 9 2 6 9" xfId="46114"/>
    <cellStyle name="Comma 9 2 7" xfId="46115"/>
    <cellStyle name="Comma 9 2 7 2" xfId="46116"/>
    <cellStyle name="Comma 9 2 7 2 2" xfId="46117"/>
    <cellStyle name="Comma 9 2 7 2 3" xfId="46118"/>
    <cellStyle name="Comma 9 2 7 3" xfId="46119"/>
    <cellStyle name="Comma 9 2 7 3 2" xfId="46120"/>
    <cellStyle name="Comma 9 2 7 3 3" xfId="46121"/>
    <cellStyle name="Comma 9 2 7 4" xfId="46122"/>
    <cellStyle name="Comma 9 2 7 4 2" xfId="46123"/>
    <cellStyle name="Comma 9 2 7 5" xfId="46124"/>
    <cellStyle name="Comma 9 2 7 6" xfId="46125"/>
    <cellStyle name="Comma 9 2 8" xfId="46126"/>
    <cellStyle name="Comma 9 2 8 2" xfId="46127"/>
    <cellStyle name="Comma 9 2 8 2 2" xfId="46128"/>
    <cellStyle name="Comma 9 2 8 2 3" xfId="46129"/>
    <cellStyle name="Comma 9 2 8 3" xfId="46130"/>
    <cellStyle name="Comma 9 2 8 3 2" xfId="46131"/>
    <cellStyle name="Comma 9 2 8 3 3" xfId="46132"/>
    <cellStyle name="Comma 9 2 8 4" xfId="46133"/>
    <cellStyle name="Comma 9 2 8 4 2" xfId="46134"/>
    <cellStyle name="Comma 9 2 8 5" xfId="46135"/>
    <cellStyle name="Comma 9 2 8 6" xfId="46136"/>
    <cellStyle name="Comma 9 2 9" xfId="46137"/>
    <cellStyle name="Comma 9 2 9 2" xfId="46138"/>
    <cellStyle name="Comma 9 2 9 2 2" xfId="46139"/>
    <cellStyle name="Comma 9 2 9 2 3" xfId="46140"/>
    <cellStyle name="Comma 9 2 9 3" xfId="46141"/>
    <cellStyle name="Comma 9 2 9 3 2" xfId="46142"/>
    <cellStyle name="Comma 9 2 9 4" xfId="46143"/>
    <cellStyle name="Comma 9 2 9 5" xfId="46144"/>
    <cellStyle name="Comma 9 3" xfId="46145"/>
    <cellStyle name="Comma 9 3 10" xfId="46146"/>
    <cellStyle name="Comma 9 3 10 2" xfId="46147"/>
    <cellStyle name="Comma 9 3 10 3" xfId="46148"/>
    <cellStyle name="Comma 9 3 11" xfId="46149"/>
    <cellStyle name="Comma 9 3 11 2" xfId="46150"/>
    <cellStyle name="Comma 9 3 12" xfId="46151"/>
    <cellStyle name="Comma 9 3 13" xfId="46152"/>
    <cellStyle name="Comma 9 3 14" xfId="46153"/>
    <cellStyle name="Comma 9 3 2" xfId="46154"/>
    <cellStyle name="Comma 9 3 2 10" xfId="46155"/>
    <cellStyle name="Comma 9 3 2 10 2" xfId="46156"/>
    <cellStyle name="Comma 9 3 2 11" xfId="46157"/>
    <cellStyle name="Comma 9 3 2 12" xfId="46158"/>
    <cellStyle name="Comma 9 3 2 2" xfId="46159"/>
    <cellStyle name="Comma 9 3 2 2 10" xfId="46160"/>
    <cellStyle name="Comma 9 3 2 2 2" xfId="46161"/>
    <cellStyle name="Comma 9 3 2 2 2 2" xfId="46162"/>
    <cellStyle name="Comma 9 3 2 2 2 2 2" xfId="46163"/>
    <cellStyle name="Comma 9 3 2 2 2 2 2 2" xfId="46164"/>
    <cellStyle name="Comma 9 3 2 2 2 2 2 3" xfId="46165"/>
    <cellStyle name="Comma 9 3 2 2 2 2 3" xfId="46166"/>
    <cellStyle name="Comma 9 3 2 2 2 2 3 2" xfId="46167"/>
    <cellStyle name="Comma 9 3 2 2 2 2 3 3" xfId="46168"/>
    <cellStyle name="Comma 9 3 2 2 2 2 4" xfId="46169"/>
    <cellStyle name="Comma 9 3 2 2 2 2 4 2" xfId="46170"/>
    <cellStyle name="Comma 9 3 2 2 2 2 5" xfId="46171"/>
    <cellStyle name="Comma 9 3 2 2 2 2 6" xfId="46172"/>
    <cellStyle name="Comma 9 3 2 2 2 3" xfId="46173"/>
    <cellStyle name="Comma 9 3 2 2 2 3 2" xfId="46174"/>
    <cellStyle name="Comma 9 3 2 2 2 3 2 2" xfId="46175"/>
    <cellStyle name="Comma 9 3 2 2 2 3 2 3" xfId="46176"/>
    <cellStyle name="Comma 9 3 2 2 2 3 3" xfId="46177"/>
    <cellStyle name="Comma 9 3 2 2 2 3 3 2" xfId="46178"/>
    <cellStyle name="Comma 9 3 2 2 2 3 3 3" xfId="46179"/>
    <cellStyle name="Comma 9 3 2 2 2 3 4" xfId="46180"/>
    <cellStyle name="Comma 9 3 2 2 2 3 4 2" xfId="46181"/>
    <cellStyle name="Comma 9 3 2 2 2 3 5" xfId="46182"/>
    <cellStyle name="Comma 9 3 2 2 2 3 6" xfId="46183"/>
    <cellStyle name="Comma 9 3 2 2 2 4" xfId="46184"/>
    <cellStyle name="Comma 9 3 2 2 2 4 2" xfId="46185"/>
    <cellStyle name="Comma 9 3 2 2 2 4 2 2" xfId="46186"/>
    <cellStyle name="Comma 9 3 2 2 2 4 2 3" xfId="46187"/>
    <cellStyle name="Comma 9 3 2 2 2 4 3" xfId="46188"/>
    <cellStyle name="Comma 9 3 2 2 2 4 3 2" xfId="46189"/>
    <cellStyle name="Comma 9 3 2 2 2 4 4" xfId="46190"/>
    <cellStyle name="Comma 9 3 2 2 2 4 5" xfId="46191"/>
    <cellStyle name="Comma 9 3 2 2 2 5" xfId="46192"/>
    <cellStyle name="Comma 9 3 2 2 2 5 2" xfId="46193"/>
    <cellStyle name="Comma 9 3 2 2 2 5 3" xfId="46194"/>
    <cellStyle name="Comma 9 3 2 2 2 6" xfId="46195"/>
    <cellStyle name="Comma 9 3 2 2 2 6 2" xfId="46196"/>
    <cellStyle name="Comma 9 3 2 2 2 6 3" xfId="46197"/>
    <cellStyle name="Comma 9 3 2 2 2 7" xfId="46198"/>
    <cellStyle name="Comma 9 3 2 2 2 7 2" xfId="46199"/>
    <cellStyle name="Comma 9 3 2 2 2 8" xfId="46200"/>
    <cellStyle name="Comma 9 3 2 2 2 9" xfId="46201"/>
    <cellStyle name="Comma 9 3 2 2 3" xfId="46202"/>
    <cellStyle name="Comma 9 3 2 2 3 2" xfId="46203"/>
    <cellStyle name="Comma 9 3 2 2 3 2 2" xfId="46204"/>
    <cellStyle name="Comma 9 3 2 2 3 2 3" xfId="46205"/>
    <cellStyle name="Comma 9 3 2 2 3 3" xfId="46206"/>
    <cellStyle name="Comma 9 3 2 2 3 3 2" xfId="46207"/>
    <cellStyle name="Comma 9 3 2 2 3 3 3" xfId="46208"/>
    <cellStyle name="Comma 9 3 2 2 3 4" xfId="46209"/>
    <cellStyle name="Comma 9 3 2 2 3 4 2" xfId="46210"/>
    <cellStyle name="Comma 9 3 2 2 3 5" xfId="46211"/>
    <cellStyle name="Comma 9 3 2 2 3 6" xfId="46212"/>
    <cellStyle name="Comma 9 3 2 2 4" xfId="46213"/>
    <cellStyle name="Comma 9 3 2 2 4 2" xfId="46214"/>
    <cellStyle name="Comma 9 3 2 2 4 2 2" xfId="46215"/>
    <cellStyle name="Comma 9 3 2 2 4 2 3" xfId="46216"/>
    <cellStyle name="Comma 9 3 2 2 4 3" xfId="46217"/>
    <cellStyle name="Comma 9 3 2 2 4 3 2" xfId="46218"/>
    <cellStyle name="Comma 9 3 2 2 4 3 3" xfId="46219"/>
    <cellStyle name="Comma 9 3 2 2 4 4" xfId="46220"/>
    <cellStyle name="Comma 9 3 2 2 4 4 2" xfId="46221"/>
    <cellStyle name="Comma 9 3 2 2 4 5" xfId="46222"/>
    <cellStyle name="Comma 9 3 2 2 4 6" xfId="46223"/>
    <cellStyle name="Comma 9 3 2 2 5" xfId="46224"/>
    <cellStyle name="Comma 9 3 2 2 5 2" xfId="46225"/>
    <cellStyle name="Comma 9 3 2 2 5 2 2" xfId="46226"/>
    <cellStyle name="Comma 9 3 2 2 5 2 3" xfId="46227"/>
    <cellStyle name="Comma 9 3 2 2 5 3" xfId="46228"/>
    <cellStyle name="Comma 9 3 2 2 5 3 2" xfId="46229"/>
    <cellStyle name="Comma 9 3 2 2 5 4" xfId="46230"/>
    <cellStyle name="Comma 9 3 2 2 5 5" xfId="46231"/>
    <cellStyle name="Comma 9 3 2 2 6" xfId="46232"/>
    <cellStyle name="Comma 9 3 2 2 6 2" xfId="46233"/>
    <cellStyle name="Comma 9 3 2 2 6 3" xfId="46234"/>
    <cellStyle name="Comma 9 3 2 2 7" xfId="46235"/>
    <cellStyle name="Comma 9 3 2 2 7 2" xfId="46236"/>
    <cellStyle name="Comma 9 3 2 2 7 3" xfId="46237"/>
    <cellStyle name="Comma 9 3 2 2 8" xfId="46238"/>
    <cellStyle name="Comma 9 3 2 2 8 2" xfId="46239"/>
    <cellStyle name="Comma 9 3 2 2 9" xfId="46240"/>
    <cellStyle name="Comma 9 3 2 3" xfId="46241"/>
    <cellStyle name="Comma 9 3 2 3 2" xfId="46242"/>
    <cellStyle name="Comma 9 3 2 3 2 2" xfId="46243"/>
    <cellStyle name="Comma 9 3 2 3 2 2 2" xfId="46244"/>
    <cellStyle name="Comma 9 3 2 3 2 2 3" xfId="46245"/>
    <cellStyle name="Comma 9 3 2 3 2 3" xfId="46246"/>
    <cellStyle name="Comma 9 3 2 3 2 3 2" xfId="46247"/>
    <cellStyle name="Comma 9 3 2 3 2 3 3" xfId="46248"/>
    <cellStyle name="Comma 9 3 2 3 2 4" xfId="46249"/>
    <cellStyle name="Comma 9 3 2 3 2 4 2" xfId="46250"/>
    <cellStyle name="Comma 9 3 2 3 2 5" xfId="46251"/>
    <cellStyle name="Comma 9 3 2 3 2 6" xfId="46252"/>
    <cellStyle name="Comma 9 3 2 3 3" xfId="46253"/>
    <cellStyle name="Comma 9 3 2 3 3 2" xfId="46254"/>
    <cellStyle name="Comma 9 3 2 3 3 2 2" xfId="46255"/>
    <cellStyle name="Comma 9 3 2 3 3 2 3" xfId="46256"/>
    <cellStyle name="Comma 9 3 2 3 3 3" xfId="46257"/>
    <cellStyle name="Comma 9 3 2 3 3 3 2" xfId="46258"/>
    <cellStyle name="Comma 9 3 2 3 3 3 3" xfId="46259"/>
    <cellStyle name="Comma 9 3 2 3 3 4" xfId="46260"/>
    <cellStyle name="Comma 9 3 2 3 3 4 2" xfId="46261"/>
    <cellStyle name="Comma 9 3 2 3 3 5" xfId="46262"/>
    <cellStyle name="Comma 9 3 2 3 3 6" xfId="46263"/>
    <cellStyle name="Comma 9 3 2 3 4" xfId="46264"/>
    <cellStyle name="Comma 9 3 2 3 4 2" xfId="46265"/>
    <cellStyle name="Comma 9 3 2 3 4 2 2" xfId="46266"/>
    <cellStyle name="Comma 9 3 2 3 4 2 3" xfId="46267"/>
    <cellStyle name="Comma 9 3 2 3 4 3" xfId="46268"/>
    <cellStyle name="Comma 9 3 2 3 4 3 2" xfId="46269"/>
    <cellStyle name="Comma 9 3 2 3 4 4" xfId="46270"/>
    <cellStyle name="Comma 9 3 2 3 4 5" xfId="46271"/>
    <cellStyle name="Comma 9 3 2 3 5" xfId="46272"/>
    <cellStyle name="Comma 9 3 2 3 5 2" xfId="46273"/>
    <cellStyle name="Comma 9 3 2 3 5 3" xfId="46274"/>
    <cellStyle name="Comma 9 3 2 3 6" xfId="46275"/>
    <cellStyle name="Comma 9 3 2 3 6 2" xfId="46276"/>
    <cellStyle name="Comma 9 3 2 3 6 3" xfId="46277"/>
    <cellStyle name="Comma 9 3 2 3 7" xfId="46278"/>
    <cellStyle name="Comma 9 3 2 3 7 2" xfId="46279"/>
    <cellStyle name="Comma 9 3 2 3 8" xfId="46280"/>
    <cellStyle name="Comma 9 3 2 3 9" xfId="46281"/>
    <cellStyle name="Comma 9 3 2 4" xfId="46282"/>
    <cellStyle name="Comma 9 3 2 4 2" xfId="46283"/>
    <cellStyle name="Comma 9 3 2 4 2 2" xfId="46284"/>
    <cellStyle name="Comma 9 3 2 4 2 2 2" xfId="46285"/>
    <cellStyle name="Comma 9 3 2 4 2 2 3" xfId="46286"/>
    <cellStyle name="Comma 9 3 2 4 2 3" xfId="46287"/>
    <cellStyle name="Comma 9 3 2 4 2 3 2" xfId="46288"/>
    <cellStyle name="Comma 9 3 2 4 2 3 3" xfId="46289"/>
    <cellStyle name="Comma 9 3 2 4 2 4" xfId="46290"/>
    <cellStyle name="Comma 9 3 2 4 2 4 2" xfId="46291"/>
    <cellStyle name="Comma 9 3 2 4 2 5" xfId="46292"/>
    <cellStyle name="Comma 9 3 2 4 2 6" xfId="46293"/>
    <cellStyle name="Comma 9 3 2 4 3" xfId="46294"/>
    <cellStyle name="Comma 9 3 2 4 3 2" xfId="46295"/>
    <cellStyle name="Comma 9 3 2 4 3 2 2" xfId="46296"/>
    <cellStyle name="Comma 9 3 2 4 3 2 3" xfId="46297"/>
    <cellStyle name="Comma 9 3 2 4 3 3" xfId="46298"/>
    <cellStyle name="Comma 9 3 2 4 3 3 2" xfId="46299"/>
    <cellStyle name="Comma 9 3 2 4 3 3 3" xfId="46300"/>
    <cellStyle name="Comma 9 3 2 4 3 4" xfId="46301"/>
    <cellStyle name="Comma 9 3 2 4 3 4 2" xfId="46302"/>
    <cellStyle name="Comma 9 3 2 4 3 5" xfId="46303"/>
    <cellStyle name="Comma 9 3 2 4 3 6" xfId="46304"/>
    <cellStyle name="Comma 9 3 2 4 4" xfId="46305"/>
    <cellStyle name="Comma 9 3 2 4 4 2" xfId="46306"/>
    <cellStyle name="Comma 9 3 2 4 4 2 2" xfId="46307"/>
    <cellStyle name="Comma 9 3 2 4 4 2 3" xfId="46308"/>
    <cellStyle name="Comma 9 3 2 4 4 3" xfId="46309"/>
    <cellStyle name="Comma 9 3 2 4 4 3 2" xfId="46310"/>
    <cellStyle name="Comma 9 3 2 4 4 4" xfId="46311"/>
    <cellStyle name="Comma 9 3 2 4 4 5" xfId="46312"/>
    <cellStyle name="Comma 9 3 2 4 5" xfId="46313"/>
    <cellStyle name="Comma 9 3 2 4 5 2" xfId="46314"/>
    <cellStyle name="Comma 9 3 2 4 5 3" xfId="46315"/>
    <cellStyle name="Comma 9 3 2 4 6" xfId="46316"/>
    <cellStyle name="Comma 9 3 2 4 6 2" xfId="46317"/>
    <cellStyle name="Comma 9 3 2 4 6 3" xfId="46318"/>
    <cellStyle name="Comma 9 3 2 4 7" xfId="46319"/>
    <cellStyle name="Comma 9 3 2 4 7 2" xfId="46320"/>
    <cellStyle name="Comma 9 3 2 4 8" xfId="46321"/>
    <cellStyle name="Comma 9 3 2 4 9" xfId="46322"/>
    <cellStyle name="Comma 9 3 2 5" xfId="46323"/>
    <cellStyle name="Comma 9 3 2 5 2" xfId="46324"/>
    <cellStyle name="Comma 9 3 2 5 2 2" xfId="46325"/>
    <cellStyle name="Comma 9 3 2 5 2 3" xfId="46326"/>
    <cellStyle name="Comma 9 3 2 5 3" xfId="46327"/>
    <cellStyle name="Comma 9 3 2 5 3 2" xfId="46328"/>
    <cellStyle name="Comma 9 3 2 5 3 3" xfId="46329"/>
    <cellStyle name="Comma 9 3 2 5 4" xfId="46330"/>
    <cellStyle name="Comma 9 3 2 5 4 2" xfId="46331"/>
    <cellStyle name="Comma 9 3 2 5 5" xfId="46332"/>
    <cellStyle name="Comma 9 3 2 5 6" xfId="46333"/>
    <cellStyle name="Comma 9 3 2 6" xfId="46334"/>
    <cellStyle name="Comma 9 3 2 6 2" xfId="46335"/>
    <cellStyle name="Comma 9 3 2 6 2 2" xfId="46336"/>
    <cellStyle name="Comma 9 3 2 6 2 3" xfId="46337"/>
    <cellStyle name="Comma 9 3 2 6 3" xfId="46338"/>
    <cellStyle name="Comma 9 3 2 6 3 2" xfId="46339"/>
    <cellStyle name="Comma 9 3 2 6 3 3" xfId="46340"/>
    <cellStyle name="Comma 9 3 2 6 4" xfId="46341"/>
    <cellStyle name="Comma 9 3 2 6 4 2" xfId="46342"/>
    <cellStyle name="Comma 9 3 2 6 5" xfId="46343"/>
    <cellStyle name="Comma 9 3 2 6 6" xfId="46344"/>
    <cellStyle name="Comma 9 3 2 7" xfId="46345"/>
    <cellStyle name="Comma 9 3 2 7 2" xfId="46346"/>
    <cellStyle name="Comma 9 3 2 7 2 2" xfId="46347"/>
    <cellStyle name="Comma 9 3 2 7 2 3" xfId="46348"/>
    <cellStyle name="Comma 9 3 2 7 3" xfId="46349"/>
    <cellStyle name="Comma 9 3 2 7 3 2" xfId="46350"/>
    <cellStyle name="Comma 9 3 2 7 4" xfId="46351"/>
    <cellStyle name="Comma 9 3 2 7 5" xfId="46352"/>
    <cellStyle name="Comma 9 3 2 8" xfId="46353"/>
    <cellStyle name="Comma 9 3 2 8 2" xfId="46354"/>
    <cellStyle name="Comma 9 3 2 8 3" xfId="46355"/>
    <cellStyle name="Comma 9 3 2 9" xfId="46356"/>
    <cellStyle name="Comma 9 3 2 9 2" xfId="46357"/>
    <cellStyle name="Comma 9 3 2 9 3" xfId="46358"/>
    <cellStyle name="Comma 9 3 3" xfId="46359"/>
    <cellStyle name="Comma 9 3 3 10" xfId="46360"/>
    <cellStyle name="Comma 9 3 3 2" xfId="46361"/>
    <cellStyle name="Comma 9 3 3 2 2" xfId="46362"/>
    <cellStyle name="Comma 9 3 3 2 2 2" xfId="46363"/>
    <cellStyle name="Comma 9 3 3 2 2 2 2" xfId="46364"/>
    <cellStyle name="Comma 9 3 3 2 2 2 3" xfId="46365"/>
    <cellStyle name="Comma 9 3 3 2 2 3" xfId="46366"/>
    <cellStyle name="Comma 9 3 3 2 2 3 2" xfId="46367"/>
    <cellStyle name="Comma 9 3 3 2 2 3 3" xfId="46368"/>
    <cellStyle name="Comma 9 3 3 2 2 4" xfId="46369"/>
    <cellStyle name="Comma 9 3 3 2 2 4 2" xfId="46370"/>
    <cellStyle name="Comma 9 3 3 2 2 5" xfId="46371"/>
    <cellStyle name="Comma 9 3 3 2 2 6" xfId="46372"/>
    <cellStyle name="Comma 9 3 3 2 3" xfId="46373"/>
    <cellStyle name="Comma 9 3 3 2 3 2" xfId="46374"/>
    <cellStyle name="Comma 9 3 3 2 3 2 2" xfId="46375"/>
    <cellStyle name="Comma 9 3 3 2 3 2 3" xfId="46376"/>
    <cellStyle name="Comma 9 3 3 2 3 3" xfId="46377"/>
    <cellStyle name="Comma 9 3 3 2 3 3 2" xfId="46378"/>
    <cellStyle name="Comma 9 3 3 2 3 3 3" xfId="46379"/>
    <cellStyle name="Comma 9 3 3 2 3 4" xfId="46380"/>
    <cellStyle name="Comma 9 3 3 2 3 4 2" xfId="46381"/>
    <cellStyle name="Comma 9 3 3 2 3 5" xfId="46382"/>
    <cellStyle name="Comma 9 3 3 2 3 6" xfId="46383"/>
    <cellStyle name="Comma 9 3 3 2 4" xfId="46384"/>
    <cellStyle name="Comma 9 3 3 2 4 2" xfId="46385"/>
    <cellStyle name="Comma 9 3 3 2 4 2 2" xfId="46386"/>
    <cellStyle name="Comma 9 3 3 2 4 2 3" xfId="46387"/>
    <cellStyle name="Comma 9 3 3 2 4 3" xfId="46388"/>
    <cellStyle name="Comma 9 3 3 2 4 3 2" xfId="46389"/>
    <cellStyle name="Comma 9 3 3 2 4 4" xfId="46390"/>
    <cellStyle name="Comma 9 3 3 2 4 5" xfId="46391"/>
    <cellStyle name="Comma 9 3 3 2 5" xfId="46392"/>
    <cellStyle name="Comma 9 3 3 2 5 2" xfId="46393"/>
    <cellStyle name="Comma 9 3 3 2 5 3" xfId="46394"/>
    <cellStyle name="Comma 9 3 3 2 6" xfId="46395"/>
    <cellStyle name="Comma 9 3 3 2 6 2" xfId="46396"/>
    <cellStyle name="Comma 9 3 3 2 6 3" xfId="46397"/>
    <cellStyle name="Comma 9 3 3 2 7" xfId="46398"/>
    <cellStyle name="Comma 9 3 3 2 7 2" xfId="46399"/>
    <cellStyle name="Comma 9 3 3 2 8" xfId="46400"/>
    <cellStyle name="Comma 9 3 3 2 9" xfId="46401"/>
    <cellStyle name="Comma 9 3 3 3" xfId="46402"/>
    <cellStyle name="Comma 9 3 3 3 2" xfId="46403"/>
    <cellStyle name="Comma 9 3 3 3 2 2" xfId="46404"/>
    <cellStyle name="Comma 9 3 3 3 2 3" xfId="46405"/>
    <cellStyle name="Comma 9 3 3 3 3" xfId="46406"/>
    <cellStyle name="Comma 9 3 3 3 3 2" xfId="46407"/>
    <cellStyle name="Comma 9 3 3 3 3 3" xfId="46408"/>
    <cellStyle name="Comma 9 3 3 3 4" xfId="46409"/>
    <cellStyle name="Comma 9 3 3 3 4 2" xfId="46410"/>
    <cellStyle name="Comma 9 3 3 3 5" xfId="46411"/>
    <cellStyle name="Comma 9 3 3 3 6" xfId="46412"/>
    <cellStyle name="Comma 9 3 3 4" xfId="46413"/>
    <cellStyle name="Comma 9 3 3 4 2" xfId="46414"/>
    <cellStyle name="Comma 9 3 3 4 2 2" xfId="46415"/>
    <cellStyle name="Comma 9 3 3 4 2 3" xfId="46416"/>
    <cellStyle name="Comma 9 3 3 4 3" xfId="46417"/>
    <cellStyle name="Comma 9 3 3 4 3 2" xfId="46418"/>
    <cellStyle name="Comma 9 3 3 4 3 3" xfId="46419"/>
    <cellStyle name="Comma 9 3 3 4 4" xfId="46420"/>
    <cellStyle name="Comma 9 3 3 4 4 2" xfId="46421"/>
    <cellStyle name="Comma 9 3 3 4 5" xfId="46422"/>
    <cellStyle name="Comma 9 3 3 4 6" xfId="46423"/>
    <cellStyle name="Comma 9 3 3 5" xfId="46424"/>
    <cellStyle name="Comma 9 3 3 5 2" xfId="46425"/>
    <cellStyle name="Comma 9 3 3 5 2 2" xfId="46426"/>
    <cellStyle name="Comma 9 3 3 5 2 3" xfId="46427"/>
    <cellStyle name="Comma 9 3 3 5 3" xfId="46428"/>
    <cellStyle name="Comma 9 3 3 5 3 2" xfId="46429"/>
    <cellStyle name="Comma 9 3 3 5 4" xfId="46430"/>
    <cellStyle name="Comma 9 3 3 5 5" xfId="46431"/>
    <cellStyle name="Comma 9 3 3 6" xfId="46432"/>
    <cellStyle name="Comma 9 3 3 6 2" xfId="46433"/>
    <cellStyle name="Comma 9 3 3 6 3" xfId="46434"/>
    <cellStyle name="Comma 9 3 3 7" xfId="46435"/>
    <cellStyle name="Comma 9 3 3 7 2" xfId="46436"/>
    <cellStyle name="Comma 9 3 3 7 3" xfId="46437"/>
    <cellStyle name="Comma 9 3 3 8" xfId="46438"/>
    <cellStyle name="Comma 9 3 3 8 2" xfId="46439"/>
    <cellStyle name="Comma 9 3 3 9" xfId="46440"/>
    <cellStyle name="Comma 9 3 4" xfId="46441"/>
    <cellStyle name="Comma 9 3 4 2" xfId="46442"/>
    <cellStyle name="Comma 9 3 4 2 2" xfId="46443"/>
    <cellStyle name="Comma 9 3 4 2 2 2" xfId="46444"/>
    <cellStyle name="Comma 9 3 4 2 2 3" xfId="46445"/>
    <cellStyle name="Comma 9 3 4 2 3" xfId="46446"/>
    <cellStyle name="Comma 9 3 4 2 3 2" xfId="46447"/>
    <cellStyle name="Comma 9 3 4 2 3 3" xfId="46448"/>
    <cellStyle name="Comma 9 3 4 2 4" xfId="46449"/>
    <cellStyle name="Comma 9 3 4 2 4 2" xfId="46450"/>
    <cellStyle name="Comma 9 3 4 2 5" xfId="46451"/>
    <cellStyle name="Comma 9 3 4 2 6" xfId="46452"/>
    <cellStyle name="Comma 9 3 4 3" xfId="46453"/>
    <cellStyle name="Comma 9 3 4 3 2" xfId="46454"/>
    <cellStyle name="Comma 9 3 4 3 2 2" xfId="46455"/>
    <cellStyle name="Comma 9 3 4 3 2 3" xfId="46456"/>
    <cellStyle name="Comma 9 3 4 3 3" xfId="46457"/>
    <cellStyle name="Comma 9 3 4 3 3 2" xfId="46458"/>
    <cellStyle name="Comma 9 3 4 3 3 3" xfId="46459"/>
    <cellStyle name="Comma 9 3 4 3 4" xfId="46460"/>
    <cellStyle name="Comma 9 3 4 3 4 2" xfId="46461"/>
    <cellStyle name="Comma 9 3 4 3 5" xfId="46462"/>
    <cellStyle name="Comma 9 3 4 3 6" xfId="46463"/>
    <cellStyle name="Comma 9 3 4 4" xfId="46464"/>
    <cellStyle name="Comma 9 3 4 4 2" xfId="46465"/>
    <cellStyle name="Comma 9 3 4 4 2 2" xfId="46466"/>
    <cellStyle name="Comma 9 3 4 4 2 3" xfId="46467"/>
    <cellStyle name="Comma 9 3 4 4 3" xfId="46468"/>
    <cellStyle name="Comma 9 3 4 4 3 2" xfId="46469"/>
    <cellStyle name="Comma 9 3 4 4 4" xfId="46470"/>
    <cellStyle name="Comma 9 3 4 4 5" xfId="46471"/>
    <cellStyle name="Comma 9 3 4 5" xfId="46472"/>
    <cellStyle name="Comma 9 3 4 5 2" xfId="46473"/>
    <cellStyle name="Comma 9 3 4 5 3" xfId="46474"/>
    <cellStyle name="Comma 9 3 4 6" xfId="46475"/>
    <cellStyle name="Comma 9 3 4 6 2" xfId="46476"/>
    <cellStyle name="Comma 9 3 4 6 3" xfId="46477"/>
    <cellStyle name="Comma 9 3 4 7" xfId="46478"/>
    <cellStyle name="Comma 9 3 4 7 2" xfId="46479"/>
    <cellStyle name="Comma 9 3 4 8" xfId="46480"/>
    <cellStyle name="Comma 9 3 4 9" xfId="46481"/>
    <cellStyle name="Comma 9 3 5" xfId="46482"/>
    <cellStyle name="Comma 9 3 5 2" xfId="46483"/>
    <cellStyle name="Comma 9 3 5 2 2" xfId="46484"/>
    <cellStyle name="Comma 9 3 5 2 2 2" xfId="46485"/>
    <cellStyle name="Comma 9 3 5 2 2 3" xfId="46486"/>
    <cellStyle name="Comma 9 3 5 2 3" xfId="46487"/>
    <cellStyle name="Comma 9 3 5 2 3 2" xfId="46488"/>
    <cellStyle name="Comma 9 3 5 2 3 3" xfId="46489"/>
    <cellStyle name="Comma 9 3 5 2 4" xfId="46490"/>
    <cellStyle name="Comma 9 3 5 2 4 2" xfId="46491"/>
    <cellStyle name="Comma 9 3 5 2 5" xfId="46492"/>
    <cellStyle name="Comma 9 3 5 2 6" xfId="46493"/>
    <cellStyle name="Comma 9 3 5 3" xfId="46494"/>
    <cellStyle name="Comma 9 3 5 3 2" xfId="46495"/>
    <cellStyle name="Comma 9 3 5 3 2 2" xfId="46496"/>
    <cellStyle name="Comma 9 3 5 3 2 3" xfId="46497"/>
    <cellStyle name="Comma 9 3 5 3 3" xfId="46498"/>
    <cellStyle name="Comma 9 3 5 3 3 2" xfId="46499"/>
    <cellStyle name="Comma 9 3 5 3 3 3" xfId="46500"/>
    <cellStyle name="Comma 9 3 5 3 4" xfId="46501"/>
    <cellStyle name="Comma 9 3 5 3 4 2" xfId="46502"/>
    <cellStyle name="Comma 9 3 5 3 5" xfId="46503"/>
    <cellStyle name="Comma 9 3 5 3 6" xfId="46504"/>
    <cellStyle name="Comma 9 3 5 4" xfId="46505"/>
    <cellStyle name="Comma 9 3 5 4 2" xfId="46506"/>
    <cellStyle name="Comma 9 3 5 4 2 2" xfId="46507"/>
    <cellStyle name="Comma 9 3 5 4 2 3" xfId="46508"/>
    <cellStyle name="Comma 9 3 5 4 3" xfId="46509"/>
    <cellStyle name="Comma 9 3 5 4 3 2" xfId="46510"/>
    <cellStyle name="Comma 9 3 5 4 4" xfId="46511"/>
    <cellStyle name="Comma 9 3 5 4 5" xfId="46512"/>
    <cellStyle name="Comma 9 3 5 5" xfId="46513"/>
    <cellStyle name="Comma 9 3 5 5 2" xfId="46514"/>
    <cellStyle name="Comma 9 3 5 5 3" xfId="46515"/>
    <cellStyle name="Comma 9 3 5 6" xfId="46516"/>
    <cellStyle name="Comma 9 3 5 6 2" xfId="46517"/>
    <cellStyle name="Comma 9 3 5 6 3" xfId="46518"/>
    <cellStyle name="Comma 9 3 5 7" xfId="46519"/>
    <cellStyle name="Comma 9 3 5 7 2" xfId="46520"/>
    <cellStyle name="Comma 9 3 5 8" xfId="46521"/>
    <cellStyle name="Comma 9 3 5 9" xfId="46522"/>
    <cellStyle name="Comma 9 3 6" xfId="46523"/>
    <cellStyle name="Comma 9 3 6 2" xfId="46524"/>
    <cellStyle name="Comma 9 3 6 2 2" xfId="46525"/>
    <cellStyle name="Comma 9 3 6 2 3" xfId="46526"/>
    <cellStyle name="Comma 9 3 6 3" xfId="46527"/>
    <cellStyle name="Comma 9 3 6 3 2" xfId="46528"/>
    <cellStyle name="Comma 9 3 6 3 3" xfId="46529"/>
    <cellStyle name="Comma 9 3 6 4" xfId="46530"/>
    <cellStyle name="Comma 9 3 6 4 2" xfId="46531"/>
    <cellStyle name="Comma 9 3 6 5" xfId="46532"/>
    <cellStyle name="Comma 9 3 6 6" xfId="46533"/>
    <cellStyle name="Comma 9 3 7" xfId="46534"/>
    <cellStyle name="Comma 9 3 7 2" xfId="46535"/>
    <cellStyle name="Comma 9 3 7 2 2" xfId="46536"/>
    <cellStyle name="Comma 9 3 7 2 3" xfId="46537"/>
    <cellStyle name="Comma 9 3 7 3" xfId="46538"/>
    <cellStyle name="Comma 9 3 7 3 2" xfId="46539"/>
    <cellStyle name="Comma 9 3 7 3 3" xfId="46540"/>
    <cellStyle name="Comma 9 3 7 4" xfId="46541"/>
    <cellStyle name="Comma 9 3 7 4 2" xfId="46542"/>
    <cellStyle name="Comma 9 3 7 5" xfId="46543"/>
    <cellStyle name="Comma 9 3 7 6" xfId="46544"/>
    <cellStyle name="Comma 9 3 8" xfId="46545"/>
    <cellStyle name="Comma 9 3 8 2" xfId="46546"/>
    <cellStyle name="Comma 9 3 8 2 2" xfId="46547"/>
    <cellStyle name="Comma 9 3 8 2 3" xfId="46548"/>
    <cellStyle name="Comma 9 3 8 3" xfId="46549"/>
    <cellStyle name="Comma 9 3 8 3 2" xfId="46550"/>
    <cellStyle name="Comma 9 3 8 4" xfId="46551"/>
    <cellStyle name="Comma 9 3 8 5" xfId="46552"/>
    <cellStyle name="Comma 9 3 9" xfId="46553"/>
    <cellStyle name="Comma 9 3 9 2" xfId="46554"/>
    <cellStyle name="Comma 9 3 9 3" xfId="46555"/>
    <cellStyle name="Comma 9 4" xfId="46556"/>
    <cellStyle name="Comma 9 4 10" xfId="46557"/>
    <cellStyle name="Comma 9 4 10 2" xfId="46558"/>
    <cellStyle name="Comma 9 4 11" xfId="46559"/>
    <cellStyle name="Comma 9 4 12" xfId="46560"/>
    <cellStyle name="Comma 9 4 2" xfId="46561"/>
    <cellStyle name="Comma 9 4 2 10" xfId="46562"/>
    <cellStyle name="Comma 9 4 2 2" xfId="46563"/>
    <cellStyle name="Comma 9 4 2 2 2" xfId="46564"/>
    <cellStyle name="Comma 9 4 2 2 2 2" xfId="46565"/>
    <cellStyle name="Comma 9 4 2 2 2 2 2" xfId="46566"/>
    <cellStyle name="Comma 9 4 2 2 2 2 3" xfId="46567"/>
    <cellStyle name="Comma 9 4 2 2 2 3" xfId="46568"/>
    <cellStyle name="Comma 9 4 2 2 2 3 2" xfId="46569"/>
    <cellStyle name="Comma 9 4 2 2 2 3 3" xfId="46570"/>
    <cellStyle name="Comma 9 4 2 2 2 4" xfId="46571"/>
    <cellStyle name="Comma 9 4 2 2 2 4 2" xfId="46572"/>
    <cellStyle name="Comma 9 4 2 2 2 5" xfId="46573"/>
    <cellStyle name="Comma 9 4 2 2 2 6" xfId="46574"/>
    <cellStyle name="Comma 9 4 2 2 3" xfId="46575"/>
    <cellStyle name="Comma 9 4 2 2 3 2" xfId="46576"/>
    <cellStyle name="Comma 9 4 2 2 3 2 2" xfId="46577"/>
    <cellStyle name="Comma 9 4 2 2 3 2 3" xfId="46578"/>
    <cellStyle name="Comma 9 4 2 2 3 3" xfId="46579"/>
    <cellStyle name="Comma 9 4 2 2 3 3 2" xfId="46580"/>
    <cellStyle name="Comma 9 4 2 2 3 3 3" xfId="46581"/>
    <cellStyle name="Comma 9 4 2 2 3 4" xfId="46582"/>
    <cellStyle name="Comma 9 4 2 2 3 4 2" xfId="46583"/>
    <cellStyle name="Comma 9 4 2 2 3 5" xfId="46584"/>
    <cellStyle name="Comma 9 4 2 2 3 6" xfId="46585"/>
    <cellStyle name="Comma 9 4 2 2 4" xfId="46586"/>
    <cellStyle name="Comma 9 4 2 2 4 2" xfId="46587"/>
    <cellStyle name="Comma 9 4 2 2 4 2 2" xfId="46588"/>
    <cellStyle name="Comma 9 4 2 2 4 2 3" xfId="46589"/>
    <cellStyle name="Comma 9 4 2 2 4 3" xfId="46590"/>
    <cellStyle name="Comma 9 4 2 2 4 3 2" xfId="46591"/>
    <cellStyle name="Comma 9 4 2 2 4 4" xfId="46592"/>
    <cellStyle name="Comma 9 4 2 2 4 5" xfId="46593"/>
    <cellStyle name="Comma 9 4 2 2 5" xfId="46594"/>
    <cellStyle name="Comma 9 4 2 2 5 2" xfId="46595"/>
    <cellStyle name="Comma 9 4 2 2 5 3" xfId="46596"/>
    <cellStyle name="Comma 9 4 2 2 6" xfId="46597"/>
    <cellStyle name="Comma 9 4 2 2 6 2" xfId="46598"/>
    <cellStyle name="Comma 9 4 2 2 6 3" xfId="46599"/>
    <cellStyle name="Comma 9 4 2 2 7" xfId="46600"/>
    <cellStyle name="Comma 9 4 2 2 7 2" xfId="46601"/>
    <cellStyle name="Comma 9 4 2 2 8" xfId="46602"/>
    <cellStyle name="Comma 9 4 2 2 9" xfId="46603"/>
    <cellStyle name="Comma 9 4 2 3" xfId="46604"/>
    <cellStyle name="Comma 9 4 2 3 2" xfId="46605"/>
    <cellStyle name="Comma 9 4 2 3 2 2" xfId="46606"/>
    <cellStyle name="Comma 9 4 2 3 2 3" xfId="46607"/>
    <cellStyle name="Comma 9 4 2 3 3" xfId="46608"/>
    <cellStyle name="Comma 9 4 2 3 3 2" xfId="46609"/>
    <cellStyle name="Comma 9 4 2 3 3 3" xfId="46610"/>
    <cellStyle name="Comma 9 4 2 3 4" xfId="46611"/>
    <cellStyle name="Comma 9 4 2 3 4 2" xfId="46612"/>
    <cellStyle name="Comma 9 4 2 3 5" xfId="46613"/>
    <cellStyle name="Comma 9 4 2 3 6" xfId="46614"/>
    <cellStyle name="Comma 9 4 2 4" xfId="46615"/>
    <cellStyle name="Comma 9 4 2 4 2" xfId="46616"/>
    <cellStyle name="Comma 9 4 2 4 2 2" xfId="46617"/>
    <cellStyle name="Comma 9 4 2 4 2 3" xfId="46618"/>
    <cellStyle name="Comma 9 4 2 4 3" xfId="46619"/>
    <cellStyle name="Comma 9 4 2 4 3 2" xfId="46620"/>
    <cellStyle name="Comma 9 4 2 4 3 3" xfId="46621"/>
    <cellStyle name="Comma 9 4 2 4 4" xfId="46622"/>
    <cellStyle name="Comma 9 4 2 4 4 2" xfId="46623"/>
    <cellStyle name="Comma 9 4 2 4 5" xfId="46624"/>
    <cellStyle name="Comma 9 4 2 4 6" xfId="46625"/>
    <cellStyle name="Comma 9 4 2 5" xfId="46626"/>
    <cellStyle name="Comma 9 4 2 5 2" xfId="46627"/>
    <cellStyle name="Comma 9 4 2 5 2 2" xfId="46628"/>
    <cellStyle name="Comma 9 4 2 5 2 3" xfId="46629"/>
    <cellStyle name="Comma 9 4 2 5 3" xfId="46630"/>
    <cellStyle name="Comma 9 4 2 5 3 2" xfId="46631"/>
    <cellStyle name="Comma 9 4 2 5 4" xfId="46632"/>
    <cellStyle name="Comma 9 4 2 5 5" xfId="46633"/>
    <cellStyle name="Comma 9 4 2 6" xfId="46634"/>
    <cellStyle name="Comma 9 4 2 6 2" xfId="46635"/>
    <cellStyle name="Comma 9 4 2 6 3" xfId="46636"/>
    <cellStyle name="Comma 9 4 2 7" xfId="46637"/>
    <cellStyle name="Comma 9 4 2 7 2" xfId="46638"/>
    <cellStyle name="Comma 9 4 2 7 3" xfId="46639"/>
    <cellStyle name="Comma 9 4 2 8" xfId="46640"/>
    <cellStyle name="Comma 9 4 2 8 2" xfId="46641"/>
    <cellStyle name="Comma 9 4 2 9" xfId="46642"/>
    <cellStyle name="Comma 9 4 3" xfId="46643"/>
    <cellStyle name="Comma 9 4 3 2" xfId="46644"/>
    <cellStyle name="Comma 9 4 3 2 2" xfId="46645"/>
    <cellStyle name="Comma 9 4 3 2 2 2" xfId="46646"/>
    <cellStyle name="Comma 9 4 3 2 2 3" xfId="46647"/>
    <cellStyle name="Comma 9 4 3 2 3" xfId="46648"/>
    <cellStyle name="Comma 9 4 3 2 3 2" xfId="46649"/>
    <cellStyle name="Comma 9 4 3 2 3 3" xfId="46650"/>
    <cellStyle name="Comma 9 4 3 2 4" xfId="46651"/>
    <cellStyle name="Comma 9 4 3 2 4 2" xfId="46652"/>
    <cellStyle name="Comma 9 4 3 2 5" xfId="46653"/>
    <cellStyle name="Comma 9 4 3 2 6" xfId="46654"/>
    <cellStyle name="Comma 9 4 3 3" xfId="46655"/>
    <cellStyle name="Comma 9 4 3 3 2" xfId="46656"/>
    <cellStyle name="Comma 9 4 3 3 2 2" xfId="46657"/>
    <cellStyle name="Comma 9 4 3 3 2 3" xfId="46658"/>
    <cellStyle name="Comma 9 4 3 3 3" xfId="46659"/>
    <cellStyle name="Comma 9 4 3 3 3 2" xfId="46660"/>
    <cellStyle name="Comma 9 4 3 3 3 3" xfId="46661"/>
    <cellStyle name="Comma 9 4 3 3 4" xfId="46662"/>
    <cellStyle name="Comma 9 4 3 3 4 2" xfId="46663"/>
    <cellStyle name="Comma 9 4 3 3 5" xfId="46664"/>
    <cellStyle name="Comma 9 4 3 3 6" xfId="46665"/>
    <cellStyle name="Comma 9 4 3 4" xfId="46666"/>
    <cellStyle name="Comma 9 4 3 4 2" xfId="46667"/>
    <cellStyle name="Comma 9 4 3 4 2 2" xfId="46668"/>
    <cellStyle name="Comma 9 4 3 4 2 3" xfId="46669"/>
    <cellStyle name="Comma 9 4 3 4 3" xfId="46670"/>
    <cellStyle name="Comma 9 4 3 4 3 2" xfId="46671"/>
    <cellStyle name="Comma 9 4 3 4 4" xfId="46672"/>
    <cellStyle name="Comma 9 4 3 4 5" xfId="46673"/>
    <cellStyle name="Comma 9 4 3 5" xfId="46674"/>
    <cellStyle name="Comma 9 4 3 5 2" xfId="46675"/>
    <cellStyle name="Comma 9 4 3 5 3" xfId="46676"/>
    <cellStyle name="Comma 9 4 3 6" xfId="46677"/>
    <cellStyle name="Comma 9 4 3 6 2" xfId="46678"/>
    <cellStyle name="Comma 9 4 3 6 3" xfId="46679"/>
    <cellStyle name="Comma 9 4 3 7" xfId="46680"/>
    <cellStyle name="Comma 9 4 3 7 2" xfId="46681"/>
    <cellStyle name="Comma 9 4 3 8" xfId="46682"/>
    <cellStyle name="Comma 9 4 3 9" xfId="46683"/>
    <cellStyle name="Comma 9 4 4" xfId="46684"/>
    <cellStyle name="Comma 9 4 4 2" xfId="46685"/>
    <cellStyle name="Comma 9 4 4 2 2" xfId="46686"/>
    <cellStyle name="Comma 9 4 4 2 2 2" xfId="46687"/>
    <cellStyle name="Comma 9 4 4 2 2 3" xfId="46688"/>
    <cellStyle name="Comma 9 4 4 2 3" xfId="46689"/>
    <cellStyle name="Comma 9 4 4 2 3 2" xfId="46690"/>
    <cellStyle name="Comma 9 4 4 2 3 3" xfId="46691"/>
    <cellStyle name="Comma 9 4 4 2 4" xfId="46692"/>
    <cellStyle name="Comma 9 4 4 2 4 2" xfId="46693"/>
    <cellStyle name="Comma 9 4 4 2 5" xfId="46694"/>
    <cellStyle name="Comma 9 4 4 2 6" xfId="46695"/>
    <cellStyle name="Comma 9 4 4 3" xfId="46696"/>
    <cellStyle name="Comma 9 4 4 3 2" xfId="46697"/>
    <cellStyle name="Comma 9 4 4 3 2 2" xfId="46698"/>
    <cellStyle name="Comma 9 4 4 3 2 3" xfId="46699"/>
    <cellStyle name="Comma 9 4 4 3 3" xfId="46700"/>
    <cellStyle name="Comma 9 4 4 3 3 2" xfId="46701"/>
    <cellStyle name="Comma 9 4 4 3 3 3" xfId="46702"/>
    <cellStyle name="Comma 9 4 4 3 4" xfId="46703"/>
    <cellStyle name="Comma 9 4 4 3 4 2" xfId="46704"/>
    <cellStyle name="Comma 9 4 4 3 5" xfId="46705"/>
    <cellStyle name="Comma 9 4 4 3 6" xfId="46706"/>
    <cellStyle name="Comma 9 4 4 4" xfId="46707"/>
    <cellStyle name="Comma 9 4 4 4 2" xfId="46708"/>
    <cellStyle name="Comma 9 4 4 4 2 2" xfId="46709"/>
    <cellStyle name="Comma 9 4 4 4 2 3" xfId="46710"/>
    <cellStyle name="Comma 9 4 4 4 3" xfId="46711"/>
    <cellStyle name="Comma 9 4 4 4 3 2" xfId="46712"/>
    <cellStyle name="Comma 9 4 4 4 4" xfId="46713"/>
    <cellStyle name="Comma 9 4 4 4 5" xfId="46714"/>
    <cellStyle name="Comma 9 4 4 5" xfId="46715"/>
    <cellStyle name="Comma 9 4 4 5 2" xfId="46716"/>
    <cellStyle name="Comma 9 4 4 5 3" xfId="46717"/>
    <cellStyle name="Comma 9 4 4 6" xfId="46718"/>
    <cellStyle name="Comma 9 4 4 6 2" xfId="46719"/>
    <cellStyle name="Comma 9 4 4 6 3" xfId="46720"/>
    <cellStyle name="Comma 9 4 4 7" xfId="46721"/>
    <cellStyle name="Comma 9 4 4 7 2" xfId="46722"/>
    <cellStyle name="Comma 9 4 4 8" xfId="46723"/>
    <cellStyle name="Comma 9 4 4 9" xfId="46724"/>
    <cellStyle name="Comma 9 4 5" xfId="46725"/>
    <cellStyle name="Comma 9 4 5 2" xfId="46726"/>
    <cellStyle name="Comma 9 4 5 2 2" xfId="46727"/>
    <cellStyle name="Comma 9 4 5 2 3" xfId="46728"/>
    <cellStyle name="Comma 9 4 5 3" xfId="46729"/>
    <cellStyle name="Comma 9 4 5 3 2" xfId="46730"/>
    <cellStyle name="Comma 9 4 5 3 3" xfId="46731"/>
    <cellStyle name="Comma 9 4 5 4" xfId="46732"/>
    <cellStyle name="Comma 9 4 5 4 2" xfId="46733"/>
    <cellStyle name="Comma 9 4 5 5" xfId="46734"/>
    <cellStyle name="Comma 9 4 5 6" xfId="46735"/>
    <cellStyle name="Comma 9 4 6" xfId="46736"/>
    <cellStyle name="Comma 9 4 6 2" xfId="46737"/>
    <cellStyle name="Comma 9 4 6 2 2" xfId="46738"/>
    <cellStyle name="Comma 9 4 6 2 3" xfId="46739"/>
    <cellStyle name="Comma 9 4 6 3" xfId="46740"/>
    <cellStyle name="Comma 9 4 6 3 2" xfId="46741"/>
    <cellStyle name="Comma 9 4 6 3 3" xfId="46742"/>
    <cellStyle name="Comma 9 4 6 4" xfId="46743"/>
    <cellStyle name="Comma 9 4 6 4 2" xfId="46744"/>
    <cellStyle name="Comma 9 4 6 5" xfId="46745"/>
    <cellStyle name="Comma 9 4 6 6" xfId="46746"/>
    <cellStyle name="Comma 9 4 7" xfId="46747"/>
    <cellStyle name="Comma 9 4 7 2" xfId="46748"/>
    <cellStyle name="Comma 9 4 7 2 2" xfId="46749"/>
    <cellStyle name="Comma 9 4 7 2 3" xfId="46750"/>
    <cellStyle name="Comma 9 4 7 3" xfId="46751"/>
    <cellStyle name="Comma 9 4 7 3 2" xfId="46752"/>
    <cellStyle name="Comma 9 4 7 4" xfId="46753"/>
    <cellStyle name="Comma 9 4 7 5" xfId="46754"/>
    <cellStyle name="Comma 9 4 8" xfId="46755"/>
    <cellStyle name="Comma 9 4 8 2" xfId="46756"/>
    <cellStyle name="Comma 9 4 8 3" xfId="46757"/>
    <cellStyle name="Comma 9 4 9" xfId="46758"/>
    <cellStyle name="Comma 9 4 9 2" xfId="46759"/>
    <cellStyle name="Comma 9 4 9 3" xfId="46760"/>
    <cellStyle name="Comma 9 5" xfId="46761"/>
    <cellStyle name="Comma 9 5 10" xfId="46762"/>
    <cellStyle name="Comma 9 5 2" xfId="46763"/>
    <cellStyle name="Comma 9 5 2 2" xfId="46764"/>
    <cellStyle name="Comma 9 5 2 2 2" xfId="46765"/>
    <cellStyle name="Comma 9 5 2 2 2 2" xfId="46766"/>
    <cellStyle name="Comma 9 5 2 2 2 3" xfId="46767"/>
    <cellStyle name="Comma 9 5 2 2 3" xfId="46768"/>
    <cellStyle name="Comma 9 5 2 2 3 2" xfId="46769"/>
    <cellStyle name="Comma 9 5 2 2 3 3" xfId="46770"/>
    <cellStyle name="Comma 9 5 2 2 4" xfId="46771"/>
    <cellStyle name="Comma 9 5 2 2 4 2" xfId="46772"/>
    <cellStyle name="Comma 9 5 2 2 5" xfId="46773"/>
    <cellStyle name="Comma 9 5 2 2 6" xfId="46774"/>
    <cellStyle name="Comma 9 5 2 3" xfId="46775"/>
    <cellStyle name="Comma 9 5 2 3 2" xfId="46776"/>
    <cellStyle name="Comma 9 5 2 3 2 2" xfId="46777"/>
    <cellStyle name="Comma 9 5 2 3 2 3" xfId="46778"/>
    <cellStyle name="Comma 9 5 2 3 3" xfId="46779"/>
    <cellStyle name="Comma 9 5 2 3 3 2" xfId="46780"/>
    <cellStyle name="Comma 9 5 2 3 3 3" xfId="46781"/>
    <cellStyle name="Comma 9 5 2 3 4" xfId="46782"/>
    <cellStyle name="Comma 9 5 2 3 4 2" xfId="46783"/>
    <cellStyle name="Comma 9 5 2 3 5" xfId="46784"/>
    <cellStyle name="Comma 9 5 2 3 6" xfId="46785"/>
    <cellStyle name="Comma 9 5 2 4" xfId="46786"/>
    <cellStyle name="Comma 9 5 2 4 2" xfId="46787"/>
    <cellStyle name="Comma 9 5 2 4 2 2" xfId="46788"/>
    <cellStyle name="Comma 9 5 2 4 2 3" xfId="46789"/>
    <cellStyle name="Comma 9 5 2 4 3" xfId="46790"/>
    <cellStyle name="Comma 9 5 2 4 3 2" xfId="46791"/>
    <cellStyle name="Comma 9 5 2 4 4" xfId="46792"/>
    <cellStyle name="Comma 9 5 2 4 5" xfId="46793"/>
    <cellStyle name="Comma 9 5 2 5" xfId="46794"/>
    <cellStyle name="Comma 9 5 2 5 2" xfId="46795"/>
    <cellStyle name="Comma 9 5 2 5 3" xfId="46796"/>
    <cellStyle name="Comma 9 5 2 6" xfId="46797"/>
    <cellStyle name="Comma 9 5 2 6 2" xfId="46798"/>
    <cellStyle name="Comma 9 5 2 6 3" xfId="46799"/>
    <cellStyle name="Comma 9 5 2 7" xfId="46800"/>
    <cellStyle name="Comma 9 5 2 7 2" xfId="46801"/>
    <cellStyle name="Comma 9 5 2 8" xfId="46802"/>
    <cellStyle name="Comma 9 5 2 9" xfId="46803"/>
    <cellStyle name="Comma 9 5 3" xfId="46804"/>
    <cellStyle name="Comma 9 5 3 2" xfId="46805"/>
    <cellStyle name="Comma 9 5 3 2 2" xfId="46806"/>
    <cellStyle name="Comma 9 5 3 2 3" xfId="46807"/>
    <cellStyle name="Comma 9 5 3 3" xfId="46808"/>
    <cellStyle name="Comma 9 5 3 3 2" xfId="46809"/>
    <cellStyle name="Comma 9 5 3 3 3" xfId="46810"/>
    <cellStyle name="Comma 9 5 3 4" xfId="46811"/>
    <cellStyle name="Comma 9 5 3 4 2" xfId="46812"/>
    <cellStyle name="Comma 9 5 3 5" xfId="46813"/>
    <cellStyle name="Comma 9 5 3 6" xfId="46814"/>
    <cellStyle name="Comma 9 5 4" xfId="46815"/>
    <cellStyle name="Comma 9 5 4 2" xfId="46816"/>
    <cellStyle name="Comma 9 5 4 2 2" xfId="46817"/>
    <cellStyle name="Comma 9 5 4 2 3" xfId="46818"/>
    <cellStyle name="Comma 9 5 4 3" xfId="46819"/>
    <cellStyle name="Comma 9 5 4 3 2" xfId="46820"/>
    <cellStyle name="Comma 9 5 4 3 3" xfId="46821"/>
    <cellStyle name="Comma 9 5 4 4" xfId="46822"/>
    <cellStyle name="Comma 9 5 4 4 2" xfId="46823"/>
    <cellStyle name="Comma 9 5 4 5" xfId="46824"/>
    <cellStyle name="Comma 9 5 4 6" xfId="46825"/>
    <cellStyle name="Comma 9 5 5" xfId="46826"/>
    <cellStyle name="Comma 9 5 5 2" xfId="46827"/>
    <cellStyle name="Comma 9 5 5 2 2" xfId="46828"/>
    <cellStyle name="Comma 9 5 5 2 3" xfId="46829"/>
    <cellStyle name="Comma 9 5 5 3" xfId="46830"/>
    <cellStyle name="Comma 9 5 5 3 2" xfId="46831"/>
    <cellStyle name="Comma 9 5 5 4" xfId="46832"/>
    <cellStyle name="Comma 9 5 5 5" xfId="46833"/>
    <cellStyle name="Comma 9 5 6" xfId="46834"/>
    <cellStyle name="Comma 9 5 6 2" xfId="46835"/>
    <cellStyle name="Comma 9 5 6 3" xfId="46836"/>
    <cellStyle name="Comma 9 5 7" xfId="46837"/>
    <cellStyle name="Comma 9 5 7 2" xfId="46838"/>
    <cellStyle name="Comma 9 5 7 3" xfId="46839"/>
    <cellStyle name="Comma 9 5 8" xfId="46840"/>
    <cellStyle name="Comma 9 5 8 2" xfId="46841"/>
    <cellStyle name="Comma 9 5 9" xfId="46842"/>
    <cellStyle name="Comma 9 6" xfId="46843"/>
    <cellStyle name="Comma 9 6 2" xfId="46844"/>
    <cellStyle name="Comma 9 6 2 2" xfId="46845"/>
    <cellStyle name="Comma 9 6 2 2 2" xfId="46846"/>
    <cellStyle name="Comma 9 6 2 2 3" xfId="46847"/>
    <cellStyle name="Comma 9 6 2 3" xfId="46848"/>
    <cellStyle name="Comma 9 6 2 3 2" xfId="46849"/>
    <cellStyle name="Comma 9 6 2 3 3" xfId="46850"/>
    <cellStyle name="Comma 9 6 2 4" xfId="46851"/>
    <cellStyle name="Comma 9 6 2 4 2" xfId="46852"/>
    <cellStyle name="Comma 9 6 2 5" xfId="46853"/>
    <cellStyle name="Comma 9 6 2 6" xfId="46854"/>
    <cellStyle name="Comma 9 6 3" xfId="46855"/>
    <cellStyle name="Comma 9 6 3 2" xfId="46856"/>
    <cellStyle name="Comma 9 6 3 2 2" xfId="46857"/>
    <cellStyle name="Comma 9 6 3 2 3" xfId="46858"/>
    <cellStyle name="Comma 9 6 3 3" xfId="46859"/>
    <cellStyle name="Comma 9 6 3 3 2" xfId="46860"/>
    <cellStyle name="Comma 9 6 3 3 3" xfId="46861"/>
    <cellStyle name="Comma 9 6 3 4" xfId="46862"/>
    <cellStyle name="Comma 9 6 3 4 2" xfId="46863"/>
    <cellStyle name="Comma 9 6 3 5" xfId="46864"/>
    <cellStyle name="Comma 9 6 3 6" xfId="46865"/>
    <cellStyle name="Comma 9 6 4" xfId="46866"/>
    <cellStyle name="Comma 9 6 4 2" xfId="46867"/>
    <cellStyle name="Comma 9 6 4 2 2" xfId="46868"/>
    <cellStyle name="Comma 9 6 4 2 3" xfId="46869"/>
    <cellStyle name="Comma 9 6 4 3" xfId="46870"/>
    <cellStyle name="Comma 9 6 4 3 2" xfId="46871"/>
    <cellStyle name="Comma 9 6 4 4" xfId="46872"/>
    <cellStyle name="Comma 9 6 4 5" xfId="46873"/>
    <cellStyle name="Comma 9 6 5" xfId="46874"/>
    <cellStyle name="Comma 9 6 5 2" xfId="46875"/>
    <cellStyle name="Comma 9 6 5 3" xfId="46876"/>
    <cellStyle name="Comma 9 6 6" xfId="46877"/>
    <cellStyle name="Comma 9 6 6 2" xfId="46878"/>
    <cellStyle name="Comma 9 6 6 3" xfId="46879"/>
    <cellStyle name="Comma 9 6 7" xfId="46880"/>
    <cellStyle name="Comma 9 6 7 2" xfId="46881"/>
    <cellStyle name="Comma 9 6 8" xfId="46882"/>
    <cellStyle name="Comma 9 6 9" xfId="46883"/>
    <cellStyle name="Comma 9 7" xfId="46884"/>
    <cellStyle name="Comma 9 7 2" xfId="46885"/>
    <cellStyle name="Comma 9 7 2 2" xfId="46886"/>
    <cellStyle name="Comma 9 7 2 2 2" xfId="46887"/>
    <cellStyle name="Comma 9 7 2 2 3" xfId="46888"/>
    <cellStyle name="Comma 9 7 2 3" xfId="46889"/>
    <cellStyle name="Comma 9 7 2 3 2" xfId="46890"/>
    <cellStyle name="Comma 9 7 2 3 3" xfId="46891"/>
    <cellStyle name="Comma 9 7 2 4" xfId="46892"/>
    <cellStyle name="Comma 9 7 2 4 2" xfId="46893"/>
    <cellStyle name="Comma 9 7 2 5" xfId="46894"/>
    <cellStyle name="Comma 9 7 2 6" xfId="46895"/>
    <cellStyle name="Comma 9 7 3" xfId="46896"/>
    <cellStyle name="Comma 9 7 3 2" xfId="46897"/>
    <cellStyle name="Comma 9 7 3 2 2" xfId="46898"/>
    <cellStyle name="Comma 9 7 3 2 3" xfId="46899"/>
    <cellStyle name="Comma 9 7 3 3" xfId="46900"/>
    <cellStyle name="Comma 9 7 3 3 2" xfId="46901"/>
    <cellStyle name="Comma 9 7 3 3 3" xfId="46902"/>
    <cellStyle name="Comma 9 7 3 4" xfId="46903"/>
    <cellStyle name="Comma 9 7 3 4 2" xfId="46904"/>
    <cellStyle name="Comma 9 7 3 5" xfId="46905"/>
    <cellStyle name="Comma 9 7 3 6" xfId="46906"/>
    <cellStyle name="Comma 9 7 4" xfId="46907"/>
    <cellStyle name="Comma 9 7 4 2" xfId="46908"/>
    <cellStyle name="Comma 9 7 4 2 2" xfId="46909"/>
    <cellStyle name="Comma 9 7 4 2 3" xfId="46910"/>
    <cellStyle name="Comma 9 7 4 3" xfId="46911"/>
    <cellStyle name="Comma 9 7 4 3 2" xfId="46912"/>
    <cellStyle name="Comma 9 7 4 4" xfId="46913"/>
    <cellStyle name="Comma 9 7 4 5" xfId="46914"/>
    <cellStyle name="Comma 9 7 5" xfId="46915"/>
    <cellStyle name="Comma 9 7 5 2" xfId="46916"/>
    <cellStyle name="Comma 9 7 5 3" xfId="46917"/>
    <cellStyle name="Comma 9 7 6" xfId="46918"/>
    <cellStyle name="Comma 9 7 6 2" xfId="46919"/>
    <cellStyle name="Comma 9 7 6 3" xfId="46920"/>
    <cellStyle name="Comma 9 7 7" xfId="46921"/>
    <cellStyle name="Comma 9 7 7 2" xfId="46922"/>
    <cellStyle name="Comma 9 7 8" xfId="46923"/>
    <cellStyle name="Comma 9 7 9" xfId="46924"/>
    <cellStyle name="Comma 9 8" xfId="46925"/>
    <cellStyle name="Comma 9 8 2" xfId="46926"/>
    <cellStyle name="Comma 9 8 2 2" xfId="46927"/>
    <cellStyle name="Comma 9 8 2 3" xfId="46928"/>
    <cellStyle name="Comma 9 8 3" xfId="46929"/>
    <cellStyle name="Comma 9 8 3 2" xfId="46930"/>
    <cellStyle name="Comma 9 8 3 3" xfId="46931"/>
    <cellStyle name="Comma 9 8 4" xfId="46932"/>
    <cellStyle name="Comma 9 8 4 2" xfId="46933"/>
    <cellStyle name="Comma 9 8 5" xfId="46934"/>
    <cellStyle name="Comma 9 8 6" xfId="46935"/>
    <cellStyle name="Comma 9 9" xfId="46936"/>
    <cellStyle name="Comma 9 9 2" xfId="46937"/>
    <cellStyle name="Comma 9 9 2 2" xfId="46938"/>
    <cellStyle name="Comma 9 9 2 3" xfId="46939"/>
    <cellStyle name="Comma 9 9 3" xfId="46940"/>
    <cellStyle name="Comma 9 9 3 2" xfId="46941"/>
    <cellStyle name="Comma 9 9 3 3" xfId="46942"/>
    <cellStyle name="Comma 9 9 4" xfId="46943"/>
    <cellStyle name="Comma 9 9 4 2" xfId="46944"/>
    <cellStyle name="Comma 9 9 5" xfId="46945"/>
    <cellStyle name="Comma 9 9 6" xfId="46946"/>
    <cellStyle name="Comma 90" xfId="46947"/>
    <cellStyle name="Comma 91" xfId="46948"/>
    <cellStyle name="Comma 92" xfId="46949"/>
    <cellStyle name="Comma 93" xfId="46950"/>
    <cellStyle name="Comma 94" xfId="46951"/>
    <cellStyle name="Comma 95" xfId="46952"/>
    <cellStyle name="Comma 96" xfId="46953"/>
    <cellStyle name="Comma 97" xfId="46954"/>
    <cellStyle name="Comma 98" xfId="46955"/>
    <cellStyle name="Comma 99" xfId="46956"/>
    <cellStyle name="Comma0" xfId="46957"/>
    <cellStyle name="Comma0 2" xfId="46958"/>
    <cellStyle name="Comma0 2 2" xfId="46959"/>
    <cellStyle name="Comma0 2 2 2" xfId="46960"/>
    <cellStyle name="Comma0 2 3" xfId="46961"/>
    <cellStyle name="Comma0 2 4" xfId="46962"/>
    <cellStyle name="Comma0 3" xfId="46963"/>
    <cellStyle name="Comma0 3 2" xfId="46964"/>
    <cellStyle name="Comma0 3 2 2" xfId="46965"/>
    <cellStyle name="Comma0 3 3" xfId="46966"/>
    <cellStyle name="Comma0 3 4" xfId="46967"/>
    <cellStyle name="Comma0 4" xfId="46968"/>
    <cellStyle name="Comma0_SCH11 Not Done" xfId="46969"/>
    <cellStyle name="Currency [0] 2" xfId="46970"/>
    <cellStyle name="Currency [0] 2 2" xfId="46971"/>
    <cellStyle name="Currency [0] 2 2 2" xfId="46972"/>
    <cellStyle name="Currency [0] 2 2 2 2" xfId="46973"/>
    <cellStyle name="Currency [0] 2 2 3" xfId="46974"/>
    <cellStyle name="Currency [0] 2 2 4" xfId="46975"/>
    <cellStyle name="Currency [0] 2 3" xfId="46976"/>
    <cellStyle name="Currency [0] 2 3 2" xfId="46977"/>
    <cellStyle name="Currency [0] 2 4" xfId="46978"/>
    <cellStyle name="Currency [0] 2 4 2" xfId="46979"/>
    <cellStyle name="Currency [0] 2 5" xfId="46980"/>
    <cellStyle name="Currency [0] 2 6" xfId="46981"/>
    <cellStyle name="Currency [0] 3" xfId="46982"/>
    <cellStyle name="Currency [0] 3 2" xfId="46983"/>
    <cellStyle name="Currency [0] 3 2 2" xfId="46984"/>
    <cellStyle name="Currency [0] 3 3" xfId="46985"/>
    <cellStyle name="Currency [0] 3 4" xfId="46986"/>
    <cellStyle name="Currency [0] 4" xfId="46987"/>
    <cellStyle name="Currency [0] 4 2" xfId="46988"/>
    <cellStyle name="Currency [0] 5" xfId="46989"/>
    <cellStyle name="Currency [0] 5 2" xfId="46990"/>
    <cellStyle name="Currency [0] 6" xfId="46991"/>
    <cellStyle name="Currency 10" xfId="46992"/>
    <cellStyle name="Currency 10 2" xfId="46993"/>
    <cellStyle name="Currency 10 2 2" xfId="46994"/>
    <cellStyle name="Currency 10 2 3" xfId="46995"/>
    <cellStyle name="Currency 10 3" xfId="46996"/>
    <cellStyle name="Currency 10 3 2" xfId="46997"/>
    <cellStyle name="Currency 10 4" xfId="46998"/>
    <cellStyle name="Currency 10 5" xfId="46999"/>
    <cellStyle name="Currency 10 6" xfId="47000"/>
    <cellStyle name="Currency 100" xfId="47001"/>
    <cellStyle name="Currency 101" xfId="47002"/>
    <cellStyle name="Currency 102" xfId="47003"/>
    <cellStyle name="Currency 103" xfId="47004"/>
    <cellStyle name="Currency 104" xfId="47005"/>
    <cellStyle name="Currency 105" xfId="47006"/>
    <cellStyle name="Currency 106" xfId="47007"/>
    <cellStyle name="Currency 107" xfId="47008"/>
    <cellStyle name="Currency 108" xfId="47009"/>
    <cellStyle name="Currency 109" xfId="47010"/>
    <cellStyle name="Currency 11" xfId="47011"/>
    <cellStyle name="Currency 11 2" xfId="47012"/>
    <cellStyle name="Currency 11 2 2" xfId="47013"/>
    <cellStyle name="Currency 11 3" xfId="47014"/>
    <cellStyle name="Currency 11 3 2" xfId="47015"/>
    <cellStyle name="Currency 11 4" xfId="47016"/>
    <cellStyle name="Currency 11 5" xfId="47017"/>
    <cellStyle name="Currency 110" xfId="47018"/>
    <cellStyle name="Currency 111" xfId="47019"/>
    <cellStyle name="Currency 112" xfId="47020"/>
    <cellStyle name="Currency 113" xfId="47021"/>
    <cellStyle name="Currency 114" xfId="47022"/>
    <cellStyle name="Currency 115" xfId="47023"/>
    <cellStyle name="Currency 116" xfId="47024"/>
    <cellStyle name="Currency 117" xfId="47025"/>
    <cellStyle name="Currency 118" xfId="47026"/>
    <cellStyle name="Currency 119" xfId="47027"/>
    <cellStyle name="Currency 12" xfId="47028"/>
    <cellStyle name="Currency 12 2" xfId="47029"/>
    <cellStyle name="Currency 12 2 2" xfId="47030"/>
    <cellStyle name="Currency 12 3" xfId="47031"/>
    <cellStyle name="Currency 12 3 2" xfId="47032"/>
    <cellStyle name="Currency 12 4" xfId="47033"/>
    <cellStyle name="Currency 12 5" xfId="47034"/>
    <cellStyle name="Currency 120" xfId="47035"/>
    <cellStyle name="Currency 120 2" xfId="47036"/>
    <cellStyle name="Currency 120 3" xfId="47037"/>
    <cellStyle name="Currency 121" xfId="47038"/>
    <cellStyle name="Currency 121 2" xfId="47039"/>
    <cellStyle name="Currency 121 3" xfId="47040"/>
    <cellStyle name="Currency 122" xfId="47041"/>
    <cellStyle name="Currency 122 2" xfId="47042"/>
    <cellStyle name="Currency 123" xfId="47043"/>
    <cellStyle name="Currency 123 2" xfId="47044"/>
    <cellStyle name="Currency 124" xfId="47045"/>
    <cellStyle name="Currency 124 2" xfId="47046"/>
    <cellStyle name="Currency 125" xfId="47047"/>
    <cellStyle name="Currency 126" xfId="47048"/>
    <cellStyle name="Currency 127" xfId="47049"/>
    <cellStyle name="Currency 128" xfId="47050"/>
    <cellStyle name="Currency 129" xfId="47051"/>
    <cellStyle name="Currency 13" xfId="47052"/>
    <cellStyle name="Currency 13 2" xfId="47053"/>
    <cellStyle name="Currency 13 2 2" xfId="47054"/>
    <cellStyle name="Currency 13 3" xfId="47055"/>
    <cellStyle name="Currency 13 3 2" xfId="47056"/>
    <cellStyle name="Currency 13 4" xfId="47057"/>
    <cellStyle name="Currency 13 5" xfId="47058"/>
    <cellStyle name="Currency 130" xfId="47059"/>
    <cellStyle name="Currency 131" xfId="47060"/>
    <cellStyle name="Currency 132" xfId="47061"/>
    <cellStyle name="Currency 133" xfId="47062"/>
    <cellStyle name="Currency 134" xfId="47063"/>
    <cellStyle name="Currency 135" xfId="47064"/>
    <cellStyle name="Currency 136" xfId="47065"/>
    <cellStyle name="Currency 136 2" xfId="47066"/>
    <cellStyle name="Currency 137" xfId="47067"/>
    <cellStyle name="Currency 138" xfId="47068"/>
    <cellStyle name="Currency 139" xfId="47069"/>
    <cellStyle name="Currency 14" xfId="47070"/>
    <cellStyle name="Currency 14 2" xfId="47071"/>
    <cellStyle name="Currency 14 2 2" xfId="47072"/>
    <cellStyle name="Currency 14 3" xfId="47073"/>
    <cellStyle name="Currency 14 3 2" xfId="47074"/>
    <cellStyle name="Currency 14 4" xfId="47075"/>
    <cellStyle name="Currency 14 5" xfId="47076"/>
    <cellStyle name="Currency 140" xfId="47077"/>
    <cellStyle name="Currency 141" xfId="47078"/>
    <cellStyle name="Currency 142" xfId="47079"/>
    <cellStyle name="Currency 143" xfId="47080"/>
    <cellStyle name="Currency 144" xfId="47081"/>
    <cellStyle name="Currency 145" xfId="47082"/>
    <cellStyle name="Currency 146" xfId="47083"/>
    <cellStyle name="Currency 147" xfId="47084"/>
    <cellStyle name="Currency 148" xfId="47085"/>
    <cellStyle name="Currency 149" xfId="47086"/>
    <cellStyle name="Currency 15" xfId="47087"/>
    <cellStyle name="Currency 15 2" xfId="47088"/>
    <cellStyle name="Currency 15 2 2" xfId="47089"/>
    <cellStyle name="Currency 15 3" xfId="47090"/>
    <cellStyle name="Currency 15 3 2" xfId="47091"/>
    <cellStyle name="Currency 15 4" xfId="47092"/>
    <cellStyle name="Currency 15 5" xfId="47093"/>
    <cellStyle name="Currency 150" xfId="47094"/>
    <cellStyle name="Currency 150 2" xfId="47095"/>
    <cellStyle name="Currency 151" xfId="47096"/>
    <cellStyle name="Currency 152" xfId="47097"/>
    <cellStyle name="Currency 153" xfId="47098"/>
    <cellStyle name="Currency 154" xfId="47099"/>
    <cellStyle name="Currency 155" xfId="47100"/>
    <cellStyle name="Currency 156" xfId="47101"/>
    <cellStyle name="Currency 157" xfId="47102"/>
    <cellStyle name="Currency 158" xfId="47103"/>
    <cellStyle name="Currency 159" xfId="47104"/>
    <cellStyle name="Currency 16" xfId="47105"/>
    <cellStyle name="Currency 16 2" xfId="47106"/>
    <cellStyle name="Currency 16 2 2" xfId="47107"/>
    <cellStyle name="Currency 16 3" xfId="47108"/>
    <cellStyle name="Currency 16 3 2" xfId="47109"/>
    <cellStyle name="Currency 16 4" xfId="47110"/>
    <cellStyle name="Currency 16 5" xfId="47111"/>
    <cellStyle name="Currency 160" xfId="47112"/>
    <cellStyle name="Currency 161" xfId="47113"/>
    <cellStyle name="Currency 162" xfId="47114"/>
    <cellStyle name="Currency 163" xfId="47115"/>
    <cellStyle name="Currency 164" xfId="47116"/>
    <cellStyle name="Currency 165" xfId="47117"/>
    <cellStyle name="Currency 166" xfId="47118"/>
    <cellStyle name="Currency 167" xfId="47119"/>
    <cellStyle name="Currency 168" xfId="47120"/>
    <cellStyle name="Currency 169" xfId="47121"/>
    <cellStyle name="Currency 17" xfId="47122"/>
    <cellStyle name="Currency 17 2" xfId="47123"/>
    <cellStyle name="Currency 17 2 2" xfId="47124"/>
    <cellStyle name="Currency 17 3" xfId="47125"/>
    <cellStyle name="Currency 17 3 2" xfId="47126"/>
    <cellStyle name="Currency 17 4" xfId="47127"/>
    <cellStyle name="Currency 17 5" xfId="47128"/>
    <cellStyle name="Currency 170" xfId="47129"/>
    <cellStyle name="Currency 171" xfId="47130"/>
    <cellStyle name="Currency 172" xfId="47131"/>
    <cellStyle name="Currency 173" xfId="47132"/>
    <cellStyle name="Currency 174" xfId="47133"/>
    <cellStyle name="Currency 175" xfId="47134"/>
    <cellStyle name="Currency 18" xfId="47135"/>
    <cellStyle name="Currency 18 2" xfId="47136"/>
    <cellStyle name="Currency 18 2 2" xfId="47137"/>
    <cellStyle name="Currency 18 3" xfId="47138"/>
    <cellStyle name="Currency 18 3 2" xfId="47139"/>
    <cellStyle name="Currency 18 4" xfId="47140"/>
    <cellStyle name="Currency 18 5" xfId="47141"/>
    <cellStyle name="Currency 19" xfId="47142"/>
    <cellStyle name="Currency 19 2" xfId="47143"/>
    <cellStyle name="Currency 19 2 2" xfId="47144"/>
    <cellStyle name="Currency 19 3" xfId="47145"/>
    <cellStyle name="Currency 19 3 2" xfId="47146"/>
    <cellStyle name="Currency 19 4" xfId="47147"/>
    <cellStyle name="Currency 19 5" xfId="47148"/>
    <cellStyle name="Currency 2" xfId="47149"/>
    <cellStyle name="Currency 2 10" xfId="47150"/>
    <cellStyle name="Currency 2 10 2" xfId="47151"/>
    <cellStyle name="Currency 2 11" xfId="47152"/>
    <cellStyle name="Currency 2 2" xfId="47153"/>
    <cellStyle name="Currency 2 2 2" xfId="47154"/>
    <cellStyle name="Currency 2 2 2 2" xfId="47155"/>
    <cellStyle name="Currency 2 2 3" xfId="47156"/>
    <cellStyle name="Currency 2 2 3 2" xfId="47157"/>
    <cellStyle name="Currency 2 2 4" xfId="47158"/>
    <cellStyle name="Currency 2 2 4 2" xfId="47159"/>
    <cellStyle name="Currency 2 3" xfId="47160"/>
    <cellStyle name="Currency 2 3 2" xfId="47161"/>
    <cellStyle name="Currency 2 3 2 2" xfId="47162"/>
    <cellStyle name="Currency 2 3 3" xfId="47163"/>
    <cellStyle name="Currency 2 3 3 2" xfId="47164"/>
    <cellStyle name="Currency 2 4" xfId="47165"/>
    <cellStyle name="Currency 2 4 2" xfId="47166"/>
    <cellStyle name="Currency 2 4 2 2" xfId="47167"/>
    <cellStyle name="Currency 2 4 3" xfId="47168"/>
    <cellStyle name="Currency 2 5" xfId="47169"/>
    <cellStyle name="Currency 2 5 2" xfId="47170"/>
    <cellStyle name="Currency 2 6" xfId="47171"/>
    <cellStyle name="Currency 2 6 2" xfId="47172"/>
    <cellStyle name="Currency 2 7" xfId="47173"/>
    <cellStyle name="Currency 2 7 2" xfId="47174"/>
    <cellStyle name="Currency 2 8" xfId="47175"/>
    <cellStyle name="Currency 2 8 2" xfId="47176"/>
    <cellStyle name="Currency 2 9" xfId="47177"/>
    <cellStyle name="Currency 2 9 2" xfId="47178"/>
    <cellStyle name="Currency 20" xfId="47179"/>
    <cellStyle name="Currency 20 2" xfId="47180"/>
    <cellStyle name="Currency 20 2 2" xfId="47181"/>
    <cellStyle name="Currency 20 3" xfId="47182"/>
    <cellStyle name="Currency 20 3 2" xfId="47183"/>
    <cellStyle name="Currency 20 4" xfId="47184"/>
    <cellStyle name="Currency 20 5" xfId="47185"/>
    <cellStyle name="Currency 21" xfId="47186"/>
    <cellStyle name="Currency 21 2" xfId="47187"/>
    <cellStyle name="Currency 21 2 2" xfId="47188"/>
    <cellStyle name="Currency 21 3" xfId="47189"/>
    <cellStyle name="Currency 21 3 2" xfId="47190"/>
    <cellStyle name="Currency 21 4" xfId="47191"/>
    <cellStyle name="Currency 21 5" xfId="47192"/>
    <cellStyle name="Currency 22" xfId="47193"/>
    <cellStyle name="Currency 22 2" xfId="47194"/>
    <cellStyle name="Currency 22 2 2" xfId="47195"/>
    <cellStyle name="Currency 22 3" xfId="47196"/>
    <cellStyle name="Currency 22 3 2" xfId="47197"/>
    <cellStyle name="Currency 22 4" xfId="47198"/>
    <cellStyle name="Currency 22 5" xfId="47199"/>
    <cellStyle name="Currency 23" xfId="47200"/>
    <cellStyle name="Currency 23 2" xfId="47201"/>
    <cellStyle name="Currency 23 2 2" xfId="47202"/>
    <cellStyle name="Currency 23 3" xfId="47203"/>
    <cellStyle name="Currency 23 3 2" xfId="47204"/>
    <cellStyle name="Currency 23 4" xfId="47205"/>
    <cellStyle name="Currency 23 5" xfId="47206"/>
    <cellStyle name="Currency 24" xfId="47207"/>
    <cellStyle name="Currency 24 2" xfId="47208"/>
    <cellStyle name="Currency 24 2 2" xfId="47209"/>
    <cellStyle name="Currency 24 3" xfId="47210"/>
    <cellStyle name="Currency 24 3 2" xfId="47211"/>
    <cellStyle name="Currency 24 4" xfId="47212"/>
    <cellStyle name="Currency 24 5" xfId="47213"/>
    <cellStyle name="Currency 25" xfId="47214"/>
    <cellStyle name="Currency 25 2" xfId="47215"/>
    <cellStyle name="Currency 25 2 2" xfId="47216"/>
    <cellStyle name="Currency 25 3" xfId="47217"/>
    <cellStyle name="Currency 25 3 2" xfId="47218"/>
    <cellStyle name="Currency 25 4" xfId="47219"/>
    <cellStyle name="Currency 25 5" xfId="47220"/>
    <cellStyle name="Currency 26" xfId="47221"/>
    <cellStyle name="Currency 26 2" xfId="47222"/>
    <cellStyle name="Currency 26 2 2" xfId="47223"/>
    <cellStyle name="Currency 26 3" xfId="47224"/>
    <cellStyle name="Currency 26 3 2" xfId="47225"/>
    <cellStyle name="Currency 26 4" xfId="47226"/>
    <cellStyle name="Currency 26 5" xfId="47227"/>
    <cellStyle name="Currency 27" xfId="47228"/>
    <cellStyle name="Currency 27 2" xfId="47229"/>
    <cellStyle name="Currency 27 2 2" xfId="47230"/>
    <cellStyle name="Currency 27 2 2 2" xfId="47231"/>
    <cellStyle name="Currency 27 2 3" xfId="47232"/>
    <cellStyle name="Currency 27 2 4" xfId="47233"/>
    <cellStyle name="Currency 27 3" xfId="47234"/>
    <cellStyle name="Currency 27 3 2" xfId="47235"/>
    <cellStyle name="Currency 27 4" xfId="47236"/>
    <cellStyle name="Currency 27 4 2" xfId="47237"/>
    <cellStyle name="Currency 27 5" xfId="47238"/>
    <cellStyle name="Currency 27 6" xfId="47239"/>
    <cellStyle name="Currency 28" xfId="47240"/>
    <cellStyle name="Currency 28 2" xfId="47241"/>
    <cellStyle name="Currency 28 2 2" xfId="47242"/>
    <cellStyle name="Currency 28 3" xfId="47243"/>
    <cellStyle name="Currency 28 3 2" xfId="47244"/>
    <cellStyle name="Currency 28 4" xfId="47245"/>
    <cellStyle name="Currency 28 5" xfId="47246"/>
    <cellStyle name="Currency 29" xfId="47247"/>
    <cellStyle name="Currency 29 2" xfId="47248"/>
    <cellStyle name="Currency 29 2 2" xfId="47249"/>
    <cellStyle name="Currency 29 3" xfId="47250"/>
    <cellStyle name="Currency 29 3 2" xfId="47251"/>
    <cellStyle name="Currency 29 4" xfId="47252"/>
    <cellStyle name="Currency 29 5" xfId="47253"/>
    <cellStyle name="Currency 3" xfId="47254"/>
    <cellStyle name="Currency 3 2" xfId="47255"/>
    <cellStyle name="Currency 3 2 2" xfId="47256"/>
    <cellStyle name="Currency 3 2 2 2" xfId="47257"/>
    <cellStyle name="Currency 3 2 2 2 2" xfId="47258"/>
    <cellStyle name="Currency 3 2 2 3" xfId="47259"/>
    <cellStyle name="Currency 3 2 2 3 2" xfId="47260"/>
    <cellStyle name="Currency 3 2 2 4" xfId="47261"/>
    <cellStyle name="Currency 3 2 2 5" xfId="47262"/>
    <cellStyle name="Currency 3 2 2 6" xfId="47263"/>
    <cellStyle name="Currency 3 2 3" xfId="47264"/>
    <cellStyle name="Currency 3 2 3 2" xfId="47265"/>
    <cellStyle name="Currency 3 2 3 3" xfId="47266"/>
    <cellStyle name="Currency 3 2 3 4" xfId="47267"/>
    <cellStyle name="Currency 3 2 4" xfId="47268"/>
    <cellStyle name="Currency 3 2 5" xfId="47269"/>
    <cellStyle name="Currency 3 3" xfId="47270"/>
    <cellStyle name="Currency 3 3 2" xfId="47271"/>
    <cellStyle name="Currency 3 3 2 2" xfId="47272"/>
    <cellStyle name="Currency 3 3 3" xfId="47273"/>
    <cellStyle name="Currency 3 3 3 2" xfId="47274"/>
    <cellStyle name="Currency 3 3 4" xfId="47275"/>
    <cellStyle name="Currency 3 3 5" xfId="47276"/>
    <cellStyle name="Currency 3 4" xfId="47277"/>
    <cellStyle name="Currency 3 4 2" xfId="47278"/>
    <cellStyle name="Currency 3 4 3" xfId="47279"/>
    <cellStyle name="Currency 3 4 3 2" xfId="47280"/>
    <cellStyle name="Currency 3 4 4" xfId="47281"/>
    <cellStyle name="Currency 3 4 5" xfId="47282"/>
    <cellStyle name="Currency 3 5" xfId="47283"/>
    <cellStyle name="Currency 3 6" xfId="47284"/>
    <cellStyle name="Currency 30" xfId="47285"/>
    <cellStyle name="Currency 30 2" xfId="47286"/>
    <cellStyle name="Currency 30 2 2" xfId="47287"/>
    <cellStyle name="Currency 30 3" xfId="47288"/>
    <cellStyle name="Currency 30 3 2" xfId="47289"/>
    <cellStyle name="Currency 30 4" xfId="47290"/>
    <cellStyle name="Currency 30 5" xfId="47291"/>
    <cellStyle name="Currency 31" xfId="47292"/>
    <cellStyle name="Currency 31 2" xfId="47293"/>
    <cellStyle name="Currency 31 2 2" xfId="47294"/>
    <cellStyle name="Currency 31 3" xfId="47295"/>
    <cellStyle name="Currency 31 3 2" xfId="47296"/>
    <cellStyle name="Currency 31 4" xfId="47297"/>
    <cellStyle name="Currency 31 5" xfId="47298"/>
    <cellStyle name="Currency 32" xfId="47299"/>
    <cellStyle name="Currency 32 2" xfId="47300"/>
    <cellStyle name="Currency 32 2 2" xfId="47301"/>
    <cellStyle name="Currency 32 3" xfId="47302"/>
    <cellStyle name="Currency 32 3 2" xfId="47303"/>
    <cellStyle name="Currency 32 4" xfId="47304"/>
    <cellStyle name="Currency 32 5" xfId="47305"/>
    <cellStyle name="Currency 33" xfId="47306"/>
    <cellStyle name="Currency 34" xfId="47307"/>
    <cellStyle name="Currency 35" xfId="47308"/>
    <cellStyle name="Currency 36" xfId="47309"/>
    <cellStyle name="Currency 37" xfId="47310"/>
    <cellStyle name="Currency 38" xfId="47311"/>
    <cellStyle name="Currency 39" xfId="47312"/>
    <cellStyle name="Currency 4" xfId="47313"/>
    <cellStyle name="Currency 4 10" xfId="47314"/>
    <cellStyle name="Currency 4 10 2" xfId="47315"/>
    <cellStyle name="Currency 4 10 2 2" xfId="47316"/>
    <cellStyle name="Currency 4 10 2 3" xfId="47317"/>
    <cellStyle name="Currency 4 10 3" xfId="47318"/>
    <cellStyle name="Currency 4 10 3 2" xfId="47319"/>
    <cellStyle name="Currency 4 10 4" xfId="47320"/>
    <cellStyle name="Currency 4 10 5" xfId="47321"/>
    <cellStyle name="Currency 4 11" xfId="47322"/>
    <cellStyle name="Currency 4 11 2" xfId="47323"/>
    <cellStyle name="Currency 4 11 3" xfId="47324"/>
    <cellStyle name="Currency 4 12" xfId="47325"/>
    <cellStyle name="Currency 4 12 2" xfId="47326"/>
    <cellStyle name="Currency 4 12 3" xfId="47327"/>
    <cellStyle name="Currency 4 13" xfId="47328"/>
    <cellStyle name="Currency 4 13 2" xfId="47329"/>
    <cellStyle name="Currency 4 14" xfId="47330"/>
    <cellStyle name="Currency 4 15" xfId="47331"/>
    <cellStyle name="Currency 4 16" xfId="47332"/>
    <cellStyle name="Currency 4 2" xfId="47333"/>
    <cellStyle name="Currency 4 2 10" xfId="47334"/>
    <cellStyle name="Currency 4 2 10 2" xfId="47335"/>
    <cellStyle name="Currency 4 2 10 3" xfId="47336"/>
    <cellStyle name="Currency 4 2 11" xfId="47337"/>
    <cellStyle name="Currency 4 2 11 2" xfId="47338"/>
    <cellStyle name="Currency 4 2 11 3" xfId="47339"/>
    <cellStyle name="Currency 4 2 12" xfId="47340"/>
    <cellStyle name="Currency 4 2 12 2" xfId="47341"/>
    <cellStyle name="Currency 4 2 13" xfId="47342"/>
    <cellStyle name="Currency 4 2 14" xfId="47343"/>
    <cellStyle name="Currency 4 2 15" xfId="47344"/>
    <cellStyle name="Currency 4 2 2" xfId="47345"/>
    <cellStyle name="Currency 4 2 2 10" xfId="47346"/>
    <cellStyle name="Currency 4 2 2 10 2" xfId="47347"/>
    <cellStyle name="Currency 4 2 2 10 3" xfId="47348"/>
    <cellStyle name="Currency 4 2 2 11" xfId="47349"/>
    <cellStyle name="Currency 4 2 2 11 2" xfId="47350"/>
    <cellStyle name="Currency 4 2 2 12" xfId="47351"/>
    <cellStyle name="Currency 4 2 2 13" xfId="47352"/>
    <cellStyle name="Currency 4 2 2 2" xfId="47353"/>
    <cellStyle name="Currency 4 2 2 2 10" xfId="47354"/>
    <cellStyle name="Currency 4 2 2 2 10 2" xfId="47355"/>
    <cellStyle name="Currency 4 2 2 2 11" xfId="47356"/>
    <cellStyle name="Currency 4 2 2 2 12" xfId="47357"/>
    <cellStyle name="Currency 4 2 2 2 2" xfId="47358"/>
    <cellStyle name="Currency 4 2 2 2 2 10" xfId="47359"/>
    <cellStyle name="Currency 4 2 2 2 2 2" xfId="47360"/>
    <cellStyle name="Currency 4 2 2 2 2 2 2" xfId="47361"/>
    <cellStyle name="Currency 4 2 2 2 2 2 2 2" xfId="47362"/>
    <cellStyle name="Currency 4 2 2 2 2 2 2 2 2" xfId="47363"/>
    <cellStyle name="Currency 4 2 2 2 2 2 2 2 3" xfId="47364"/>
    <cellStyle name="Currency 4 2 2 2 2 2 2 3" xfId="47365"/>
    <cellStyle name="Currency 4 2 2 2 2 2 2 3 2" xfId="47366"/>
    <cellStyle name="Currency 4 2 2 2 2 2 2 3 3" xfId="47367"/>
    <cellStyle name="Currency 4 2 2 2 2 2 2 4" xfId="47368"/>
    <cellStyle name="Currency 4 2 2 2 2 2 2 4 2" xfId="47369"/>
    <cellStyle name="Currency 4 2 2 2 2 2 2 5" xfId="47370"/>
    <cellStyle name="Currency 4 2 2 2 2 2 2 6" xfId="47371"/>
    <cellStyle name="Currency 4 2 2 2 2 2 3" xfId="47372"/>
    <cellStyle name="Currency 4 2 2 2 2 2 3 2" xfId="47373"/>
    <cellStyle name="Currency 4 2 2 2 2 2 3 2 2" xfId="47374"/>
    <cellStyle name="Currency 4 2 2 2 2 2 3 2 3" xfId="47375"/>
    <cellStyle name="Currency 4 2 2 2 2 2 3 3" xfId="47376"/>
    <cellStyle name="Currency 4 2 2 2 2 2 3 3 2" xfId="47377"/>
    <cellStyle name="Currency 4 2 2 2 2 2 3 3 3" xfId="47378"/>
    <cellStyle name="Currency 4 2 2 2 2 2 3 4" xfId="47379"/>
    <cellStyle name="Currency 4 2 2 2 2 2 3 4 2" xfId="47380"/>
    <cellStyle name="Currency 4 2 2 2 2 2 3 5" xfId="47381"/>
    <cellStyle name="Currency 4 2 2 2 2 2 3 6" xfId="47382"/>
    <cellStyle name="Currency 4 2 2 2 2 2 4" xfId="47383"/>
    <cellStyle name="Currency 4 2 2 2 2 2 4 2" xfId="47384"/>
    <cellStyle name="Currency 4 2 2 2 2 2 4 2 2" xfId="47385"/>
    <cellStyle name="Currency 4 2 2 2 2 2 4 2 3" xfId="47386"/>
    <cellStyle name="Currency 4 2 2 2 2 2 4 3" xfId="47387"/>
    <cellStyle name="Currency 4 2 2 2 2 2 4 3 2" xfId="47388"/>
    <cellStyle name="Currency 4 2 2 2 2 2 4 4" xfId="47389"/>
    <cellStyle name="Currency 4 2 2 2 2 2 4 5" xfId="47390"/>
    <cellStyle name="Currency 4 2 2 2 2 2 5" xfId="47391"/>
    <cellStyle name="Currency 4 2 2 2 2 2 5 2" xfId="47392"/>
    <cellStyle name="Currency 4 2 2 2 2 2 5 3" xfId="47393"/>
    <cellStyle name="Currency 4 2 2 2 2 2 6" xfId="47394"/>
    <cellStyle name="Currency 4 2 2 2 2 2 6 2" xfId="47395"/>
    <cellStyle name="Currency 4 2 2 2 2 2 6 3" xfId="47396"/>
    <cellStyle name="Currency 4 2 2 2 2 2 7" xfId="47397"/>
    <cellStyle name="Currency 4 2 2 2 2 2 7 2" xfId="47398"/>
    <cellStyle name="Currency 4 2 2 2 2 2 8" xfId="47399"/>
    <cellStyle name="Currency 4 2 2 2 2 2 9" xfId="47400"/>
    <cellStyle name="Currency 4 2 2 2 2 3" xfId="47401"/>
    <cellStyle name="Currency 4 2 2 2 2 3 2" xfId="47402"/>
    <cellStyle name="Currency 4 2 2 2 2 3 2 2" xfId="47403"/>
    <cellStyle name="Currency 4 2 2 2 2 3 2 3" xfId="47404"/>
    <cellStyle name="Currency 4 2 2 2 2 3 3" xfId="47405"/>
    <cellStyle name="Currency 4 2 2 2 2 3 3 2" xfId="47406"/>
    <cellStyle name="Currency 4 2 2 2 2 3 3 3" xfId="47407"/>
    <cellStyle name="Currency 4 2 2 2 2 3 4" xfId="47408"/>
    <cellStyle name="Currency 4 2 2 2 2 3 4 2" xfId="47409"/>
    <cellStyle name="Currency 4 2 2 2 2 3 5" xfId="47410"/>
    <cellStyle name="Currency 4 2 2 2 2 3 6" xfId="47411"/>
    <cellStyle name="Currency 4 2 2 2 2 4" xfId="47412"/>
    <cellStyle name="Currency 4 2 2 2 2 4 2" xfId="47413"/>
    <cellStyle name="Currency 4 2 2 2 2 4 2 2" xfId="47414"/>
    <cellStyle name="Currency 4 2 2 2 2 4 2 3" xfId="47415"/>
    <cellStyle name="Currency 4 2 2 2 2 4 3" xfId="47416"/>
    <cellStyle name="Currency 4 2 2 2 2 4 3 2" xfId="47417"/>
    <cellStyle name="Currency 4 2 2 2 2 4 3 3" xfId="47418"/>
    <cellStyle name="Currency 4 2 2 2 2 4 4" xfId="47419"/>
    <cellStyle name="Currency 4 2 2 2 2 4 4 2" xfId="47420"/>
    <cellStyle name="Currency 4 2 2 2 2 4 5" xfId="47421"/>
    <cellStyle name="Currency 4 2 2 2 2 4 6" xfId="47422"/>
    <cellStyle name="Currency 4 2 2 2 2 5" xfId="47423"/>
    <cellStyle name="Currency 4 2 2 2 2 5 2" xfId="47424"/>
    <cellStyle name="Currency 4 2 2 2 2 5 2 2" xfId="47425"/>
    <cellStyle name="Currency 4 2 2 2 2 5 2 3" xfId="47426"/>
    <cellStyle name="Currency 4 2 2 2 2 5 3" xfId="47427"/>
    <cellStyle name="Currency 4 2 2 2 2 5 3 2" xfId="47428"/>
    <cellStyle name="Currency 4 2 2 2 2 5 4" xfId="47429"/>
    <cellStyle name="Currency 4 2 2 2 2 5 5" xfId="47430"/>
    <cellStyle name="Currency 4 2 2 2 2 6" xfId="47431"/>
    <cellStyle name="Currency 4 2 2 2 2 6 2" xfId="47432"/>
    <cellStyle name="Currency 4 2 2 2 2 6 3" xfId="47433"/>
    <cellStyle name="Currency 4 2 2 2 2 7" xfId="47434"/>
    <cellStyle name="Currency 4 2 2 2 2 7 2" xfId="47435"/>
    <cellStyle name="Currency 4 2 2 2 2 7 3" xfId="47436"/>
    <cellStyle name="Currency 4 2 2 2 2 8" xfId="47437"/>
    <cellStyle name="Currency 4 2 2 2 2 8 2" xfId="47438"/>
    <cellStyle name="Currency 4 2 2 2 2 9" xfId="47439"/>
    <cellStyle name="Currency 4 2 2 2 3" xfId="47440"/>
    <cellStyle name="Currency 4 2 2 2 3 2" xfId="47441"/>
    <cellStyle name="Currency 4 2 2 2 3 2 2" xfId="47442"/>
    <cellStyle name="Currency 4 2 2 2 3 2 2 2" xfId="47443"/>
    <cellStyle name="Currency 4 2 2 2 3 2 2 3" xfId="47444"/>
    <cellStyle name="Currency 4 2 2 2 3 2 3" xfId="47445"/>
    <cellStyle name="Currency 4 2 2 2 3 2 3 2" xfId="47446"/>
    <cellStyle name="Currency 4 2 2 2 3 2 3 3" xfId="47447"/>
    <cellStyle name="Currency 4 2 2 2 3 2 4" xfId="47448"/>
    <cellStyle name="Currency 4 2 2 2 3 2 4 2" xfId="47449"/>
    <cellStyle name="Currency 4 2 2 2 3 2 5" xfId="47450"/>
    <cellStyle name="Currency 4 2 2 2 3 2 6" xfId="47451"/>
    <cellStyle name="Currency 4 2 2 2 3 3" xfId="47452"/>
    <cellStyle name="Currency 4 2 2 2 3 3 2" xfId="47453"/>
    <cellStyle name="Currency 4 2 2 2 3 3 2 2" xfId="47454"/>
    <cellStyle name="Currency 4 2 2 2 3 3 2 3" xfId="47455"/>
    <cellStyle name="Currency 4 2 2 2 3 3 3" xfId="47456"/>
    <cellStyle name="Currency 4 2 2 2 3 3 3 2" xfId="47457"/>
    <cellStyle name="Currency 4 2 2 2 3 3 3 3" xfId="47458"/>
    <cellStyle name="Currency 4 2 2 2 3 3 4" xfId="47459"/>
    <cellStyle name="Currency 4 2 2 2 3 3 4 2" xfId="47460"/>
    <cellStyle name="Currency 4 2 2 2 3 3 5" xfId="47461"/>
    <cellStyle name="Currency 4 2 2 2 3 3 6" xfId="47462"/>
    <cellStyle name="Currency 4 2 2 2 3 4" xfId="47463"/>
    <cellStyle name="Currency 4 2 2 2 3 4 2" xfId="47464"/>
    <cellStyle name="Currency 4 2 2 2 3 4 2 2" xfId="47465"/>
    <cellStyle name="Currency 4 2 2 2 3 4 2 3" xfId="47466"/>
    <cellStyle name="Currency 4 2 2 2 3 4 3" xfId="47467"/>
    <cellStyle name="Currency 4 2 2 2 3 4 3 2" xfId="47468"/>
    <cellStyle name="Currency 4 2 2 2 3 4 4" xfId="47469"/>
    <cellStyle name="Currency 4 2 2 2 3 4 5" xfId="47470"/>
    <cellStyle name="Currency 4 2 2 2 3 5" xfId="47471"/>
    <cellStyle name="Currency 4 2 2 2 3 5 2" xfId="47472"/>
    <cellStyle name="Currency 4 2 2 2 3 5 3" xfId="47473"/>
    <cellStyle name="Currency 4 2 2 2 3 6" xfId="47474"/>
    <cellStyle name="Currency 4 2 2 2 3 6 2" xfId="47475"/>
    <cellStyle name="Currency 4 2 2 2 3 6 3" xfId="47476"/>
    <cellStyle name="Currency 4 2 2 2 3 7" xfId="47477"/>
    <cellStyle name="Currency 4 2 2 2 3 7 2" xfId="47478"/>
    <cellStyle name="Currency 4 2 2 2 3 8" xfId="47479"/>
    <cellStyle name="Currency 4 2 2 2 3 9" xfId="47480"/>
    <cellStyle name="Currency 4 2 2 2 4" xfId="47481"/>
    <cellStyle name="Currency 4 2 2 2 4 2" xfId="47482"/>
    <cellStyle name="Currency 4 2 2 2 4 2 2" xfId="47483"/>
    <cellStyle name="Currency 4 2 2 2 4 2 2 2" xfId="47484"/>
    <cellStyle name="Currency 4 2 2 2 4 2 2 3" xfId="47485"/>
    <cellStyle name="Currency 4 2 2 2 4 2 3" xfId="47486"/>
    <cellStyle name="Currency 4 2 2 2 4 2 3 2" xfId="47487"/>
    <cellStyle name="Currency 4 2 2 2 4 2 3 3" xfId="47488"/>
    <cellStyle name="Currency 4 2 2 2 4 2 4" xfId="47489"/>
    <cellStyle name="Currency 4 2 2 2 4 2 4 2" xfId="47490"/>
    <cellStyle name="Currency 4 2 2 2 4 2 5" xfId="47491"/>
    <cellStyle name="Currency 4 2 2 2 4 2 6" xfId="47492"/>
    <cellStyle name="Currency 4 2 2 2 4 3" xfId="47493"/>
    <cellStyle name="Currency 4 2 2 2 4 3 2" xfId="47494"/>
    <cellStyle name="Currency 4 2 2 2 4 3 2 2" xfId="47495"/>
    <cellStyle name="Currency 4 2 2 2 4 3 2 3" xfId="47496"/>
    <cellStyle name="Currency 4 2 2 2 4 3 3" xfId="47497"/>
    <cellStyle name="Currency 4 2 2 2 4 3 3 2" xfId="47498"/>
    <cellStyle name="Currency 4 2 2 2 4 3 3 3" xfId="47499"/>
    <cellStyle name="Currency 4 2 2 2 4 3 4" xfId="47500"/>
    <cellStyle name="Currency 4 2 2 2 4 3 4 2" xfId="47501"/>
    <cellStyle name="Currency 4 2 2 2 4 3 5" xfId="47502"/>
    <cellStyle name="Currency 4 2 2 2 4 3 6" xfId="47503"/>
    <cellStyle name="Currency 4 2 2 2 4 4" xfId="47504"/>
    <cellStyle name="Currency 4 2 2 2 4 4 2" xfId="47505"/>
    <cellStyle name="Currency 4 2 2 2 4 4 2 2" xfId="47506"/>
    <cellStyle name="Currency 4 2 2 2 4 4 2 3" xfId="47507"/>
    <cellStyle name="Currency 4 2 2 2 4 4 3" xfId="47508"/>
    <cellStyle name="Currency 4 2 2 2 4 4 3 2" xfId="47509"/>
    <cellStyle name="Currency 4 2 2 2 4 4 4" xfId="47510"/>
    <cellStyle name="Currency 4 2 2 2 4 4 5" xfId="47511"/>
    <cellStyle name="Currency 4 2 2 2 4 5" xfId="47512"/>
    <cellStyle name="Currency 4 2 2 2 4 5 2" xfId="47513"/>
    <cellStyle name="Currency 4 2 2 2 4 5 3" xfId="47514"/>
    <cellStyle name="Currency 4 2 2 2 4 6" xfId="47515"/>
    <cellStyle name="Currency 4 2 2 2 4 6 2" xfId="47516"/>
    <cellStyle name="Currency 4 2 2 2 4 6 3" xfId="47517"/>
    <cellStyle name="Currency 4 2 2 2 4 7" xfId="47518"/>
    <cellStyle name="Currency 4 2 2 2 4 7 2" xfId="47519"/>
    <cellStyle name="Currency 4 2 2 2 4 8" xfId="47520"/>
    <cellStyle name="Currency 4 2 2 2 4 9" xfId="47521"/>
    <cellStyle name="Currency 4 2 2 2 5" xfId="47522"/>
    <cellStyle name="Currency 4 2 2 2 5 2" xfId="47523"/>
    <cellStyle name="Currency 4 2 2 2 5 2 2" xfId="47524"/>
    <cellStyle name="Currency 4 2 2 2 5 2 3" xfId="47525"/>
    <cellStyle name="Currency 4 2 2 2 5 3" xfId="47526"/>
    <cellStyle name="Currency 4 2 2 2 5 3 2" xfId="47527"/>
    <cellStyle name="Currency 4 2 2 2 5 3 3" xfId="47528"/>
    <cellStyle name="Currency 4 2 2 2 5 4" xfId="47529"/>
    <cellStyle name="Currency 4 2 2 2 5 4 2" xfId="47530"/>
    <cellStyle name="Currency 4 2 2 2 5 5" xfId="47531"/>
    <cellStyle name="Currency 4 2 2 2 5 6" xfId="47532"/>
    <cellStyle name="Currency 4 2 2 2 6" xfId="47533"/>
    <cellStyle name="Currency 4 2 2 2 6 2" xfId="47534"/>
    <cellStyle name="Currency 4 2 2 2 6 2 2" xfId="47535"/>
    <cellStyle name="Currency 4 2 2 2 6 2 3" xfId="47536"/>
    <cellStyle name="Currency 4 2 2 2 6 3" xfId="47537"/>
    <cellStyle name="Currency 4 2 2 2 6 3 2" xfId="47538"/>
    <cellStyle name="Currency 4 2 2 2 6 3 3" xfId="47539"/>
    <cellStyle name="Currency 4 2 2 2 6 4" xfId="47540"/>
    <cellStyle name="Currency 4 2 2 2 6 4 2" xfId="47541"/>
    <cellStyle name="Currency 4 2 2 2 6 5" xfId="47542"/>
    <cellStyle name="Currency 4 2 2 2 6 6" xfId="47543"/>
    <cellStyle name="Currency 4 2 2 2 7" xfId="47544"/>
    <cellStyle name="Currency 4 2 2 2 7 2" xfId="47545"/>
    <cellStyle name="Currency 4 2 2 2 7 2 2" xfId="47546"/>
    <cellStyle name="Currency 4 2 2 2 7 2 3" xfId="47547"/>
    <cellStyle name="Currency 4 2 2 2 7 3" xfId="47548"/>
    <cellStyle name="Currency 4 2 2 2 7 3 2" xfId="47549"/>
    <cellStyle name="Currency 4 2 2 2 7 4" xfId="47550"/>
    <cellStyle name="Currency 4 2 2 2 7 5" xfId="47551"/>
    <cellStyle name="Currency 4 2 2 2 8" xfId="47552"/>
    <cellStyle name="Currency 4 2 2 2 8 2" xfId="47553"/>
    <cellStyle name="Currency 4 2 2 2 8 3" xfId="47554"/>
    <cellStyle name="Currency 4 2 2 2 9" xfId="47555"/>
    <cellStyle name="Currency 4 2 2 2 9 2" xfId="47556"/>
    <cellStyle name="Currency 4 2 2 2 9 3" xfId="47557"/>
    <cellStyle name="Currency 4 2 2 3" xfId="47558"/>
    <cellStyle name="Currency 4 2 2 3 10" xfId="47559"/>
    <cellStyle name="Currency 4 2 2 3 2" xfId="47560"/>
    <cellStyle name="Currency 4 2 2 3 2 2" xfId="47561"/>
    <cellStyle name="Currency 4 2 2 3 2 2 2" xfId="47562"/>
    <cellStyle name="Currency 4 2 2 3 2 2 2 2" xfId="47563"/>
    <cellStyle name="Currency 4 2 2 3 2 2 2 3" xfId="47564"/>
    <cellStyle name="Currency 4 2 2 3 2 2 3" xfId="47565"/>
    <cellStyle name="Currency 4 2 2 3 2 2 3 2" xfId="47566"/>
    <cellStyle name="Currency 4 2 2 3 2 2 3 3" xfId="47567"/>
    <cellStyle name="Currency 4 2 2 3 2 2 4" xfId="47568"/>
    <cellStyle name="Currency 4 2 2 3 2 2 4 2" xfId="47569"/>
    <cellStyle name="Currency 4 2 2 3 2 2 5" xfId="47570"/>
    <cellStyle name="Currency 4 2 2 3 2 2 6" xfId="47571"/>
    <cellStyle name="Currency 4 2 2 3 2 3" xfId="47572"/>
    <cellStyle name="Currency 4 2 2 3 2 3 2" xfId="47573"/>
    <cellStyle name="Currency 4 2 2 3 2 3 2 2" xfId="47574"/>
    <cellStyle name="Currency 4 2 2 3 2 3 2 3" xfId="47575"/>
    <cellStyle name="Currency 4 2 2 3 2 3 3" xfId="47576"/>
    <cellStyle name="Currency 4 2 2 3 2 3 3 2" xfId="47577"/>
    <cellStyle name="Currency 4 2 2 3 2 3 3 3" xfId="47578"/>
    <cellStyle name="Currency 4 2 2 3 2 3 4" xfId="47579"/>
    <cellStyle name="Currency 4 2 2 3 2 3 4 2" xfId="47580"/>
    <cellStyle name="Currency 4 2 2 3 2 3 5" xfId="47581"/>
    <cellStyle name="Currency 4 2 2 3 2 3 6" xfId="47582"/>
    <cellStyle name="Currency 4 2 2 3 2 4" xfId="47583"/>
    <cellStyle name="Currency 4 2 2 3 2 4 2" xfId="47584"/>
    <cellStyle name="Currency 4 2 2 3 2 4 2 2" xfId="47585"/>
    <cellStyle name="Currency 4 2 2 3 2 4 2 3" xfId="47586"/>
    <cellStyle name="Currency 4 2 2 3 2 4 3" xfId="47587"/>
    <cellStyle name="Currency 4 2 2 3 2 4 3 2" xfId="47588"/>
    <cellStyle name="Currency 4 2 2 3 2 4 4" xfId="47589"/>
    <cellStyle name="Currency 4 2 2 3 2 4 5" xfId="47590"/>
    <cellStyle name="Currency 4 2 2 3 2 5" xfId="47591"/>
    <cellStyle name="Currency 4 2 2 3 2 5 2" xfId="47592"/>
    <cellStyle name="Currency 4 2 2 3 2 5 3" xfId="47593"/>
    <cellStyle name="Currency 4 2 2 3 2 6" xfId="47594"/>
    <cellStyle name="Currency 4 2 2 3 2 6 2" xfId="47595"/>
    <cellStyle name="Currency 4 2 2 3 2 6 3" xfId="47596"/>
    <cellStyle name="Currency 4 2 2 3 2 7" xfId="47597"/>
    <cellStyle name="Currency 4 2 2 3 2 7 2" xfId="47598"/>
    <cellStyle name="Currency 4 2 2 3 2 8" xfId="47599"/>
    <cellStyle name="Currency 4 2 2 3 2 9" xfId="47600"/>
    <cellStyle name="Currency 4 2 2 3 3" xfId="47601"/>
    <cellStyle name="Currency 4 2 2 3 3 2" xfId="47602"/>
    <cellStyle name="Currency 4 2 2 3 3 2 2" xfId="47603"/>
    <cellStyle name="Currency 4 2 2 3 3 2 3" xfId="47604"/>
    <cellStyle name="Currency 4 2 2 3 3 3" xfId="47605"/>
    <cellStyle name="Currency 4 2 2 3 3 3 2" xfId="47606"/>
    <cellStyle name="Currency 4 2 2 3 3 3 3" xfId="47607"/>
    <cellStyle name="Currency 4 2 2 3 3 4" xfId="47608"/>
    <cellStyle name="Currency 4 2 2 3 3 4 2" xfId="47609"/>
    <cellStyle name="Currency 4 2 2 3 3 5" xfId="47610"/>
    <cellStyle name="Currency 4 2 2 3 3 6" xfId="47611"/>
    <cellStyle name="Currency 4 2 2 3 4" xfId="47612"/>
    <cellStyle name="Currency 4 2 2 3 4 2" xfId="47613"/>
    <cellStyle name="Currency 4 2 2 3 4 2 2" xfId="47614"/>
    <cellStyle name="Currency 4 2 2 3 4 2 3" xfId="47615"/>
    <cellStyle name="Currency 4 2 2 3 4 3" xfId="47616"/>
    <cellStyle name="Currency 4 2 2 3 4 3 2" xfId="47617"/>
    <cellStyle name="Currency 4 2 2 3 4 3 3" xfId="47618"/>
    <cellStyle name="Currency 4 2 2 3 4 4" xfId="47619"/>
    <cellStyle name="Currency 4 2 2 3 4 4 2" xfId="47620"/>
    <cellStyle name="Currency 4 2 2 3 4 5" xfId="47621"/>
    <cellStyle name="Currency 4 2 2 3 4 6" xfId="47622"/>
    <cellStyle name="Currency 4 2 2 3 5" xfId="47623"/>
    <cellStyle name="Currency 4 2 2 3 5 2" xfId="47624"/>
    <cellStyle name="Currency 4 2 2 3 5 2 2" xfId="47625"/>
    <cellStyle name="Currency 4 2 2 3 5 2 3" xfId="47626"/>
    <cellStyle name="Currency 4 2 2 3 5 3" xfId="47627"/>
    <cellStyle name="Currency 4 2 2 3 5 3 2" xfId="47628"/>
    <cellStyle name="Currency 4 2 2 3 5 4" xfId="47629"/>
    <cellStyle name="Currency 4 2 2 3 5 5" xfId="47630"/>
    <cellStyle name="Currency 4 2 2 3 6" xfId="47631"/>
    <cellStyle name="Currency 4 2 2 3 6 2" xfId="47632"/>
    <cellStyle name="Currency 4 2 2 3 6 3" xfId="47633"/>
    <cellStyle name="Currency 4 2 2 3 7" xfId="47634"/>
    <cellStyle name="Currency 4 2 2 3 7 2" xfId="47635"/>
    <cellStyle name="Currency 4 2 2 3 7 3" xfId="47636"/>
    <cellStyle name="Currency 4 2 2 3 8" xfId="47637"/>
    <cellStyle name="Currency 4 2 2 3 8 2" xfId="47638"/>
    <cellStyle name="Currency 4 2 2 3 9" xfId="47639"/>
    <cellStyle name="Currency 4 2 2 4" xfId="47640"/>
    <cellStyle name="Currency 4 2 2 4 2" xfId="47641"/>
    <cellStyle name="Currency 4 2 2 4 2 2" xfId="47642"/>
    <cellStyle name="Currency 4 2 2 4 2 2 2" xfId="47643"/>
    <cellStyle name="Currency 4 2 2 4 2 2 3" xfId="47644"/>
    <cellStyle name="Currency 4 2 2 4 2 3" xfId="47645"/>
    <cellStyle name="Currency 4 2 2 4 2 3 2" xfId="47646"/>
    <cellStyle name="Currency 4 2 2 4 2 3 3" xfId="47647"/>
    <cellStyle name="Currency 4 2 2 4 2 4" xfId="47648"/>
    <cellStyle name="Currency 4 2 2 4 2 4 2" xfId="47649"/>
    <cellStyle name="Currency 4 2 2 4 2 5" xfId="47650"/>
    <cellStyle name="Currency 4 2 2 4 2 6" xfId="47651"/>
    <cellStyle name="Currency 4 2 2 4 3" xfId="47652"/>
    <cellStyle name="Currency 4 2 2 4 3 2" xfId="47653"/>
    <cellStyle name="Currency 4 2 2 4 3 2 2" xfId="47654"/>
    <cellStyle name="Currency 4 2 2 4 3 2 3" xfId="47655"/>
    <cellStyle name="Currency 4 2 2 4 3 3" xfId="47656"/>
    <cellStyle name="Currency 4 2 2 4 3 3 2" xfId="47657"/>
    <cellStyle name="Currency 4 2 2 4 3 3 3" xfId="47658"/>
    <cellStyle name="Currency 4 2 2 4 3 4" xfId="47659"/>
    <cellStyle name="Currency 4 2 2 4 3 4 2" xfId="47660"/>
    <cellStyle name="Currency 4 2 2 4 3 5" xfId="47661"/>
    <cellStyle name="Currency 4 2 2 4 3 6" xfId="47662"/>
    <cellStyle name="Currency 4 2 2 4 4" xfId="47663"/>
    <cellStyle name="Currency 4 2 2 4 4 2" xfId="47664"/>
    <cellStyle name="Currency 4 2 2 4 4 2 2" xfId="47665"/>
    <cellStyle name="Currency 4 2 2 4 4 2 3" xfId="47666"/>
    <cellStyle name="Currency 4 2 2 4 4 3" xfId="47667"/>
    <cellStyle name="Currency 4 2 2 4 4 3 2" xfId="47668"/>
    <cellStyle name="Currency 4 2 2 4 4 4" xfId="47669"/>
    <cellStyle name="Currency 4 2 2 4 4 5" xfId="47670"/>
    <cellStyle name="Currency 4 2 2 4 5" xfId="47671"/>
    <cellStyle name="Currency 4 2 2 4 5 2" xfId="47672"/>
    <cellStyle name="Currency 4 2 2 4 5 3" xfId="47673"/>
    <cellStyle name="Currency 4 2 2 4 6" xfId="47674"/>
    <cellStyle name="Currency 4 2 2 4 6 2" xfId="47675"/>
    <cellStyle name="Currency 4 2 2 4 6 3" xfId="47676"/>
    <cellStyle name="Currency 4 2 2 4 7" xfId="47677"/>
    <cellStyle name="Currency 4 2 2 4 7 2" xfId="47678"/>
    <cellStyle name="Currency 4 2 2 4 8" xfId="47679"/>
    <cellStyle name="Currency 4 2 2 4 9" xfId="47680"/>
    <cellStyle name="Currency 4 2 2 5" xfId="47681"/>
    <cellStyle name="Currency 4 2 2 5 2" xfId="47682"/>
    <cellStyle name="Currency 4 2 2 5 2 2" xfId="47683"/>
    <cellStyle name="Currency 4 2 2 5 2 2 2" xfId="47684"/>
    <cellStyle name="Currency 4 2 2 5 2 2 3" xfId="47685"/>
    <cellStyle name="Currency 4 2 2 5 2 3" xfId="47686"/>
    <cellStyle name="Currency 4 2 2 5 2 3 2" xfId="47687"/>
    <cellStyle name="Currency 4 2 2 5 2 3 3" xfId="47688"/>
    <cellStyle name="Currency 4 2 2 5 2 4" xfId="47689"/>
    <cellStyle name="Currency 4 2 2 5 2 4 2" xfId="47690"/>
    <cellStyle name="Currency 4 2 2 5 2 5" xfId="47691"/>
    <cellStyle name="Currency 4 2 2 5 2 6" xfId="47692"/>
    <cellStyle name="Currency 4 2 2 5 3" xfId="47693"/>
    <cellStyle name="Currency 4 2 2 5 3 2" xfId="47694"/>
    <cellStyle name="Currency 4 2 2 5 3 2 2" xfId="47695"/>
    <cellStyle name="Currency 4 2 2 5 3 2 3" xfId="47696"/>
    <cellStyle name="Currency 4 2 2 5 3 3" xfId="47697"/>
    <cellStyle name="Currency 4 2 2 5 3 3 2" xfId="47698"/>
    <cellStyle name="Currency 4 2 2 5 3 3 3" xfId="47699"/>
    <cellStyle name="Currency 4 2 2 5 3 4" xfId="47700"/>
    <cellStyle name="Currency 4 2 2 5 3 4 2" xfId="47701"/>
    <cellStyle name="Currency 4 2 2 5 3 5" xfId="47702"/>
    <cellStyle name="Currency 4 2 2 5 3 6" xfId="47703"/>
    <cellStyle name="Currency 4 2 2 5 4" xfId="47704"/>
    <cellStyle name="Currency 4 2 2 5 4 2" xfId="47705"/>
    <cellStyle name="Currency 4 2 2 5 4 2 2" xfId="47706"/>
    <cellStyle name="Currency 4 2 2 5 4 2 3" xfId="47707"/>
    <cellStyle name="Currency 4 2 2 5 4 3" xfId="47708"/>
    <cellStyle name="Currency 4 2 2 5 4 3 2" xfId="47709"/>
    <cellStyle name="Currency 4 2 2 5 4 4" xfId="47710"/>
    <cellStyle name="Currency 4 2 2 5 4 5" xfId="47711"/>
    <cellStyle name="Currency 4 2 2 5 5" xfId="47712"/>
    <cellStyle name="Currency 4 2 2 5 5 2" xfId="47713"/>
    <cellStyle name="Currency 4 2 2 5 5 3" xfId="47714"/>
    <cellStyle name="Currency 4 2 2 5 6" xfId="47715"/>
    <cellStyle name="Currency 4 2 2 5 6 2" xfId="47716"/>
    <cellStyle name="Currency 4 2 2 5 6 3" xfId="47717"/>
    <cellStyle name="Currency 4 2 2 5 7" xfId="47718"/>
    <cellStyle name="Currency 4 2 2 5 7 2" xfId="47719"/>
    <cellStyle name="Currency 4 2 2 5 8" xfId="47720"/>
    <cellStyle name="Currency 4 2 2 5 9" xfId="47721"/>
    <cellStyle name="Currency 4 2 2 6" xfId="47722"/>
    <cellStyle name="Currency 4 2 2 6 2" xfId="47723"/>
    <cellStyle name="Currency 4 2 2 6 2 2" xfId="47724"/>
    <cellStyle name="Currency 4 2 2 6 2 3" xfId="47725"/>
    <cellStyle name="Currency 4 2 2 6 3" xfId="47726"/>
    <cellStyle name="Currency 4 2 2 6 3 2" xfId="47727"/>
    <cellStyle name="Currency 4 2 2 6 3 3" xfId="47728"/>
    <cellStyle name="Currency 4 2 2 6 4" xfId="47729"/>
    <cellStyle name="Currency 4 2 2 6 4 2" xfId="47730"/>
    <cellStyle name="Currency 4 2 2 6 5" xfId="47731"/>
    <cellStyle name="Currency 4 2 2 6 6" xfId="47732"/>
    <cellStyle name="Currency 4 2 2 7" xfId="47733"/>
    <cellStyle name="Currency 4 2 2 7 2" xfId="47734"/>
    <cellStyle name="Currency 4 2 2 7 2 2" xfId="47735"/>
    <cellStyle name="Currency 4 2 2 7 2 3" xfId="47736"/>
    <cellStyle name="Currency 4 2 2 7 3" xfId="47737"/>
    <cellStyle name="Currency 4 2 2 7 3 2" xfId="47738"/>
    <cellStyle name="Currency 4 2 2 7 3 3" xfId="47739"/>
    <cellStyle name="Currency 4 2 2 7 4" xfId="47740"/>
    <cellStyle name="Currency 4 2 2 7 4 2" xfId="47741"/>
    <cellStyle name="Currency 4 2 2 7 5" xfId="47742"/>
    <cellStyle name="Currency 4 2 2 7 6" xfId="47743"/>
    <cellStyle name="Currency 4 2 2 8" xfId="47744"/>
    <cellStyle name="Currency 4 2 2 8 2" xfId="47745"/>
    <cellStyle name="Currency 4 2 2 8 2 2" xfId="47746"/>
    <cellStyle name="Currency 4 2 2 8 2 3" xfId="47747"/>
    <cellStyle name="Currency 4 2 2 8 3" xfId="47748"/>
    <cellStyle name="Currency 4 2 2 8 3 2" xfId="47749"/>
    <cellStyle name="Currency 4 2 2 8 4" xfId="47750"/>
    <cellStyle name="Currency 4 2 2 8 5" xfId="47751"/>
    <cellStyle name="Currency 4 2 2 9" xfId="47752"/>
    <cellStyle name="Currency 4 2 2 9 2" xfId="47753"/>
    <cellStyle name="Currency 4 2 2 9 3" xfId="47754"/>
    <cellStyle name="Currency 4 2 3" xfId="47755"/>
    <cellStyle name="Currency 4 2 3 10" xfId="47756"/>
    <cellStyle name="Currency 4 2 3 10 2" xfId="47757"/>
    <cellStyle name="Currency 4 2 3 11" xfId="47758"/>
    <cellStyle name="Currency 4 2 3 12" xfId="47759"/>
    <cellStyle name="Currency 4 2 3 2" xfId="47760"/>
    <cellStyle name="Currency 4 2 3 2 10" xfId="47761"/>
    <cellStyle name="Currency 4 2 3 2 2" xfId="47762"/>
    <cellStyle name="Currency 4 2 3 2 2 2" xfId="47763"/>
    <cellStyle name="Currency 4 2 3 2 2 2 2" xfId="47764"/>
    <cellStyle name="Currency 4 2 3 2 2 2 2 2" xfId="47765"/>
    <cellStyle name="Currency 4 2 3 2 2 2 2 3" xfId="47766"/>
    <cellStyle name="Currency 4 2 3 2 2 2 3" xfId="47767"/>
    <cellStyle name="Currency 4 2 3 2 2 2 3 2" xfId="47768"/>
    <cellStyle name="Currency 4 2 3 2 2 2 3 3" xfId="47769"/>
    <cellStyle name="Currency 4 2 3 2 2 2 4" xfId="47770"/>
    <cellStyle name="Currency 4 2 3 2 2 2 4 2" xfId="47771"/>
    <cellStyle name="Currency 4 2 3 2 2 2 5" xfId="47772"/>
    <cellStyle name="Currency 4 2 3 2 2 2 6" xfId="47773"/>
    <cellStyle name="Currency 4 2 3 2 2 3" xfId="47774"/>
    <cellStyle name="Currency 4 2 3 2 2 3 2" xfId="47775"/>
    <cellStyle name="Currency 4 2 3 2 2 3 2 2" xfId="47776"/>
    <cellStyle name="Currency 4 2 3 2 2 3 2 3" xfId="47777"/>
    <cellStyle name="Currency 4 2 3 2 2 3 3" xfId="47778"/>
    <cellStyle name="Currency 4 2 3 2 2 3 3 2" xfId="47779"/>
    <cellStyle name="Currency 4 2 3 2 2 3 3 3" xfId="47780"/>
    <cellStyle name="Currency 4 2 3 2 2 3 4" xfId="47781"/>
    <cellStyle name="Currency 4 2 3 2 2 3 4 2" xfId="47782"/>
    <cellStyle name="Currency 4 2 3 2 2 3 5" xfId="47783"/>
    <cellStyle name="Currency 4 2 3 2 2 3 6" xfId="47784"/>
    <cellStyle name="Currency 4 2 3 2 2 4" xfId="47785"/>
    <cellStyle name="Currency 4 2 3 2 2 4 2" xfId="47786"/>
    <cellStyle name="Currency 4 2 3 2 2 4 2 2" xfId="47787"/>
    <cellStyle name="Currency 4 2 3 2 2 4 2 3" xfId="47788"/>
    <cellStyle name="Currency 4 2 3 2 2 4 3" xfId="47789"/>
    <cellStyle name="Currency 4 2 3 2 2 4 3 2" xfId="47790"/>
    <cellStyle name="Currency 4 2 3 2 2 4 4" xfId="47791"/>
    <cellStyle name="Currency 4 2 3 2 2 4 5" xfId="47792"/>
    <cellStyle name="Currency 4 2 3 2 2 5" xfId="47793"/>
    <cellStyle name="Currency 4 2 3 2 2 5 2" xfId="47794"/>
    <cellStyle name="Currency 4 2 3 2 2 5 3" xfId="47795"/>
    <cellStyle name="Currency 4 2 3 2 2 6" xfId="47796"/>
    <cellStyle name="Currency 4 2 3 2 2 6 2" xfId="47797"/>
    <cellStyle name="Currency 4 2 3 2 2 6 3" xfId="47798"/>
    <cellStyle name="Currency 4 2 3 2 2 7" xfId="47799"/>
    <cellStyle name="Currency 4 2 3 2 2 7 2" xfId="47800"/>
    <cellStyle name="Currency 4 2 3 2 2 8" xfId="47801"/>
    <cellStyle name="Currency 4 2 3 2 2 9" xfId="47802"/>
    <cellStyle name="Currency 4 2 3 2 3" xfId="47803"/>
    <cellStyle name="Currency 4 2 3 2 3 2" xfId="47804"/>
    <cellStyle name="Currency 4 2 3 2 3 2 2" xfId="47805"/>
    <cellStyle name="Currency 4 2 3 2 3 2 3" xfId="47806"/>
    <cellStyle name="Currency 4 2 3 2 3 3" xfId="47807"/>
    <cellStyle name="Currency 4 2 3 2 3 3 2" xfId="47808"/>
    <cellStyle name="Currency 4 2 3 2 3 3 3" xfId="47809"/>
    <cellStyle name="Currency 4 2 3 2 3 4" xfId="47810"/>
    <cellStyle name="Currency 4 2 3 2 3 4 2" xfId="47811"/>
    <cellStyle name="Currency 4 2 3 2 3 5" xfId="47812"/>
    <cellStyle name="Currency 4 2 3 2 3 6" xfId="47813"/>
    <cellStyle name="Currency 4 2 3 2 4" xfId="47814"/>
    <cellStyle name="Currency 4 2 3 2 4 2" xfId="47815"/>
    <cellStyle name="Currency 4 2 3 2 4 2 2" xfId="47816"/>
    <cellStyle name="Currency 4 2 3 2 4 2 3" xfId="47817"/>
    <cellStyle name="Currency 4 2 3 2 4 3" xfId="47818"/>
    <cellStyle name="Currency 4 2 3 2 4 3 2" xfId="47819"/>
    <cellStyle name="Currency 4 2 3 2 4 3 3" xfId="47820"/>
    <cellStyle name="Currency 4 2 3 2 4 4" xfId="47821"/>
    <cellStyle name="Currency 4 2 3 2 4 4 2" xfId="47822"/>
    <cellStyle name="Currency 4 2 3 2 4 5" xfId="47823"/>
    <cellStyle name="Currency 4 2 3 2 4 6" xfId="47824"/>
    <cellStyle name="Currency 4 2 3 2 5" xfId="47825"/>
    <cellStyle name="Currency 4 2 3 2 5 2" xfId="47826"/>
    <cellStyle name="Currency 4 2 3 2 5 2 2" xfId="47827"/>
    <cellStyle name="Currency 4 2 3 2 5 2 3" xfId="47828"/>
    <cellStyle name="Currency 4 2 3 2 5 3" xfId="47829"/>
    <cellStyle name="Currency 4 2 3 2 5 3 2" xfId="47830"/>
    <cellStyle name="Currency 4 2 3 2 5 4" xfId="47831"/>
    <cellStyle name="Currency 4 2 3 2 5 5" xfId="47832"/>
    <cellStyle name="Currency 4 2 3 2 6" xfId="47833"/>
    <cellStyle name="Currency 4 2 3 2 6 2" xfId="47834"/>
    <cellStyle name="Currency 4 2 3 2 6 3" xfId="47835"/>
    <cellStyle name="Currency 4 2 3 2 7" xfId="47836"/>
    <cellStyle name="Currency 4 2 3 2 7 2" xfId="47837"/>
    <cellStyle name="Currency 4 2 3 2 7 3" xfId="47838"/>
    <cellStyle name="Currency 4 2 3 2 8" xfId="47839"/>
    <cellStyle name="Currency 4 2 3 2 8 2" xfId="47840"/>
    <cellStyle name="Currency 4 2 3 2 9" xfId="47841"/>
    <cellStyle name="Currency 4 2 3 3" xfId="47842"/>
    <cellStyle name="Currency 4 2 3 3 2" xfId="47843"/>
    <cellStyle name="Currency 4 2 3 3 2 2" xfId="47844"/>
    <cellStyle name="Currency 4 2 3 3 2 2 2" xfId="47845"/>
    <cellStyle name="Currency 4 2 3 3 2 2 3" xfId="47846"/>
    <cellStyle name="Currency 4 2 3 3 2 3" xfId="47847"/>
    <cellStyle name="Currency 4 2 3 3 2 3 2" xfId="47848"/>
    <cellStyle name="Currency 4 2 3 3 2 3 3" xfId="47849"/>
    <cellStyle name="Currency 4 2 3 3 2 4" xfId="47850"/>
    <cellStyle name="Currency 4 2 3 3 2 4 2" xfId="47851"/>
    <cellStyle name="Currency 4 2 3 3 2 5" xfId="47852"/>
    <cellStyle name="Currency 4 2 3 3 2 6" xfId="47853"/>
    <cellStyle name="Currency 4 2 3 3 3" xfId="47854"/>
    <cellStyle name="Currency 4 2 3 3 3 2" xfId="47855"/>
    <cellStyle name="Currency 4 2 3 3 3 2 2" xfId="47856"/>
    <cellStyle name="Currency 4 2 3 3 3 2 3" xfId="47857"/>
    <cellStyle name="Currency 4 2 3 3 3 3" xfId="47858"/>
    <cellStyle name="Currency 4 2 3 3 3 3 2" xfId="47859"/>
    <cellStyle name="Currency 4 2 3 3 3 3 3" xfId="47860"/>
    <cellStyle name="Currency 4 2 3 3 3 4" xfId="47861"/>
    <cellStyle name="Currency 4 2 3 3 3 4 2" xfId="47862"/>
    <cellStyle name="Currency 4 2 3 3 3 5" xfId="47863"/>
    <cellStyle name="Currency 4 2 3 3 3 6" xfId="47864"/>
    <cellStyle name="Currency 4 2 3 3 4" xfId="47865"/>
    <cellStyle name="Currency 4 2 3 3 4 2" xfId="47866"/>
    <cellStyle name="Currency 4 2 3 3 4 2 2" xfId="47867"/>
    <cellStyle name="Currency 4 2 3 3 4 2 3" xfId="47868"/>
    <cellStyle name="Currency 4 2 3 3 4 3" xfId="47869"/>
    <cellStyle name="Currency 4 2 3 3 4 3 2" xfId="47870"/>
    <cellStyle name="Currency 4 2 3 3 4 4" xfId="47871"/>
    <cellStyle name="Currency 4 2 3 3 4 5" xfId="47872"/>
    <cellStyle name="Currency 4 2 3 3 5" xfId="47873"/>
    <cellStyle name="Currency 4 2 3 3 5 2" xfId="47874"/>
    <cellStyle name="Currency 4 2 3 3 5 3" xfId="47875"/>
    <cellStyle name="Currency 4 2 3 3 6" xfId="47876"/>
    <cellStyle name="Currency 4 2 3 3 6 2" xfId="47877"/>
    <cellStyle name="Currency 4 2 3 3 6 3" xfId="47878"/>
    <cellStyle name="Currency 4 2 3 3 7" xfId="47879"/>
    <cellStyle name="Currency 4 2 3 3 7 2" xfId="47880"/>
    <cellStyle name="Currency 4 2 3 3 8" xfId="47881"/>
    <cellStyle name="Currency 4 2 3 3 9" xfId="47882"/>
    <cellStyle name="Currency 4 2 3 4" xfId="47883"/>
    <cellStyle name="Currency 4 2 3 4 2" xfId="47884"/>
    <cellStyle name="Currency 4 2 3 4 2 2" xfId="47885"/>
    <cellStyle name="Currency 4 2 3 4 2 2 2" xfId="47886"/>
    <cellStyle name="Currency 4 2 3 4 2 2 3" xfId="47887"/>
    <cellStyle name="Currency 4 2 3 4 2 3" xfId="47888"/>
    <cellStyle name="Currency 4 2 3 4 2 3 2" xfId="47889"/>
    <cellStyle name="Currency 4 2 3 4 2 3 3" xfId="47890"/>
    <cellStyle name="Currency 4 2 3 4 2 4" xfId="47891"/>
    <cellStyle name="Currency 4 2 3 4 2 4 2" xfId="47892"/>
    <cellStyle name="Currency 4 2 3 4 2 5" xfId="47893"/>
    <cellStyle name="Currency 4 2 3 4 2 6" xfId="47894"/>
    <cellStyle name="Currency 4 2 3 4 3" xfId="47895"/>
    <cellStyle name="Currency 4 2 3 4 3 2" xfId="47896"/>
    <cellStyle name="Currency 4 2 3 4 3 2 2" xfId="47897"/>
    <cellStyle name="Currency 4 2 3 4 3 2 3" xfId="47898"/>
    <cellStyle name="Currency 4 2 3 4 3 3" xfId="47899"/>
    <cellStyle name="Currency 4 2 3 4 3 3 2" xfId="47900"/>
    <cellStyle name="Currency 4 2 3 4 3 3 3" xfId="47901"/>
    <cellStyle name="Currency 4 2 3 4 3 4" xfId="47902"/>
    <cellStyle name="Currency 4 2 3 4 3 4 2" xfId="47903"/>
    <cellStyle name="Currency 4 2 3 4 3 5" xfId="47904"/>
    <cellStyle name="Currency 4 2 3 4 3 6" xfId="47905"/>
    <cellStyle name="Currency 4 2 3 4 4" xfId="47906"/>
    <cellStyle name="Currency 4 2 3 4 4 2" xfId="47907"/>
    <cellStyle name="Currency 4 2 3 4 4 2 2" xfId="47908"/>
    <cellStyle name="Currency 4 2 3 4 4 2 3" xfId="47909"/>
    <cellStyle name="Currency 4 2 3 4 4 3" xfId="47910"/>
    <cellStyle name="Currency 4 2 3 4 4 3 2" xfId="47911"/>
    <cellStyle name="Currency 4 2 3 4 4 4" xfId="47912"/>
    <cellStyle name="Currency 4 2 3 4 4 5" xfId="47913"/>
    <cellStyle name="Currency 4 2 3 4 5" xfId="47914"/>
    <cellStyle name="Currency 4 2 3 4 5 2" xfId="47915"/>
    <cellStyle name="Currency 4 2 3 4 5 3" xfId="47916"/>
    <cellStyle name="Currency 4 2 3 4 6" xfId="47917"/>
    <cellStyle name="Currency 4 2 3 4 6 2" xfId="47918"/>
    <cellStyle name="Currency 4 2 3 4 6 3" xfId="47919"/>
    <cellStyle name="Currency 4 2 3 4 7" xfId="47920"/>
    <cellStyle name="Currency 4 2 3 4 7 2" xfId="47921"/>
    <cellStyle name="Currency 4 2 3 4 8" xfId="47922"/>
    <cellStyle name="Currency 4 2 3 4 9" xfId="47923"/>
    <cellStyle name="Currency 4 2 3 5" xfId="47924"/>
    <cellStyle name="Currency 4 2 3 5 2" xfId="47925"/>
    <cellStyle name="Currency 4 2 3 5 2 2" xfId="47926"/>
    <cellStyle name="Currency 4 2 3 5 2 3" xfId="47927"/>
    <cellStyle name="Currency 4 2 3 5 3" xfId="47928"/>
    <cellStyle name="Currency 4 2 3 5 3 2" xfId="47929"/>
    <cellStyle name="Currency 4 2 3 5 3 3" xfId="47930"/>
    <cellStyle name="Currency 4 2 3 5 4" xfId="47931"/>
    <cellStyle name="Currency 4 2 3 5 4 2" xfId="47932"/>
    <cellStyle name="Currency 4 2 3 5 5" xfId="47933"/>
    <cellStyle name="Currency 4 2 3 5 6" xfId="47934"/>
    <cellStyle name="Currency 4 2 3 6" xfId="47935"/>
    <cellStyle name="Currency 4 2 3 6 2" xfId="47936"/>
    <cellStyle name="Currency 4 2 3 6 2 2" xfId="47937"/>
    <cellStyle name="Currency 4 2 3 6 2 3" xfId="47938"/>
    <cellStyle name="Currency 4 2 3 6 3" xfId="47939"/>
    <cellStyle name="Currency 4 2 3 6 3 2" xfId="47940"/>
    <cellStyle name="Currency 4 2 3 6 3 3" xfId="47941"/>
    <cellStyle name="Currency 4 2 3 6 4" xfId="47942"/>
    <cellStyle name="Currency 4 2 3 6 4 2" xfId="47943"/>
    <cellStyle name="Currency 4 2 3 6 5" xfId="47944"/>
    <cellStyle name="Currency 4 2 3 6 6" xfId="47945"/>
    <cellStyle name="Currency 4 2 3 7" xfId="47946"/>
    <cellStyle name="Currency 4 2 3 7 2" xfId="47947"/>
    <cellStyle name="Currency 4 2 3 7 2 2" xfId="47948"/>
    <cellStyle name="Currency 4 2 3 7 2 3" xfId="47949"/>
    <cellStyle name="Currency 4 2 3 7 3" xfId="47950"/>
    <cellStyle name="Currency 4 2 3 7 3 2" xfId="47951"/>
    <cellStyle name="Currency 4 2 3 7 4" xfId="47952"/>
    <cellStyle name="Currency 4 2 3 7 5" xfId="47953"/>
    <cellStyle name="Currency 4 2 3 8" xfId="47954"/>
    <cellStyle name="Currency 4 2 3 8 2" xfId="47955"/>
    <cellStyle name="Currency 4 2 3 8 3" xfId="47956"/>
    <cellStyle name="Currency 4 2 3 9" xfId="47957"/>
    <cellStyle name="Currency 4 2 3 9 2" xfId="47958"/>
    <cellStyle name="Currency 4 2 3 9 3" xfId="47959"/>
    <cellStyle name="Currency 4 2 4" xfId="47960"/>
    <cellStyle name="Currency 4 2 4 10" xfId="47961"/>
    <cellStyle name="Currency 4 2 4 2" xfId="47962"/>
    <cellStyle name="Currency 4 2 4 2 2" xfId="47963"/>
    <cellStyle name="Currency 4 2 4 2 2 2" xfId="47964"/>
    <cellStyle name="Currency 4 2 4 2 2 2 2" xfId="47965"/>
    <cellStyle name="Currency 4 2 4 2 2 2 3" xfId="47966"/>
    <cellStyle name="Currency 4 2 4 2 2 3" xfId="47967"/>
    <cellStyle name="Currency 4 2 4 2 2 3 2" xfId="47968"/>
    <cellStyle name="Currency 4 2 4 2 2 3 3" xfId="47969"/>
    <cellStyle name="Currency 4 2 4 2 2 4" xfId="47970"/>
    <cellStyle name="Currency 4 2 4 2 2 4 2" xfId="47971"/>
    <cellStyle name="Currency 4 2 4 2 2 5" xfId="47972"/>
    <cellStyle name="Currency 4 2 4 2 2 6" xfId="47973"/>
    <cellStyle name="Currency 4 2 4 2 3" xfId="47974"/>
    <cellStyle name="Currency 4 2 4 2 3 2" xfId="47975"/>
    <cellStyle name="Currency 4 2 4 2 3 2 2" xfId="47976"/>
    <cellStyle name="Currency 4 2 4 2 3 2 3" xfId="47977"/>
    <cellStyle name="Currency 4 2 4 2 3 3" xfId="47978"/>
    <cellStyle name="Currency 4 2 4 2 3 3 2" xfId="47979"/>
    <cellStyle name="Currency 4 2 4 2 3 3 3" xfId="47980"/>
    <cellStyle name="Currency 4 2 4 2 3 4" xfId="47981"/>
    <cellStyle name="Currency 4 2 4 2 3 4 2" xfId="47982"/>
    <cellStyle name="Currency 4 2 4 2 3 5" xfId="47983"/>
    <cellStyle name="Currency 4 2 4 2 3 6" xfId="47984"/>
    <cellStyle name="Currency 4 2 4 2 4" xfId="47985"/>
    <cellStyle name="Currency 4 2 4 2 4 2" xfId="47986"/>
    <cellStyle name="Currency 4 2 4 2 4 2 2" xfId="47987"/>
    <cellStyle name="Currency 4 2 4 2 4 2 3" xfId="47988"/>
    <cellStyle name="Currency 4 2 4 2 4 3" xfId="47989"/>
    <cellStyle name="Currency 4 2 4 2 4 3 2" xfId="47990"/>
    <cellStyle name="Currency 4 2 4 2 4 4" xfId="47991"/>
    <cellStyle name="Currency 4 2 4 2 4 5" xfId="47992"/>
    <cellStyle name="Currency 4 2 4 2 5" xfId="47993"/>
    <cellStyle name="Currency 4 2 4 2 5 2" xfId="47994"/>
    <cellStyle name="Currency 4 2 4 2 5 3" xfId="47995"/>
    <cellStyle name="Currency 4 2 4 2 6" xfId="47996"/>
    <cellStyle name="Currency 4 2 4 2 6 2" xfId="47997"/>
    <cellStyle name="Currency 4 2 4 2 6 3" xfId="47998"/>
    <cellStyle name="Currency 4 2 4 2 7" xfId="47999"/>
    <cellStyle name="Currency 4 2 4 2 7 2" xfId="48000"/>
    <cellStyle name="Currency 4 2 4 2 8" xfId="48001"/>
    <cellStyle name="Currency 4 2 4 2 9" xfId="48002"/>
    <cellStyle name="Currency 4 2 4 3" xfId="48003"/>
    <cellStyle name="Currency 4 2 4 3 2" xfId="48004"/>
    <cellStyle name="Currency 4 2 4 3 2 2" xfId="48005"/>
    <cellStyle name="Currency 4 2 4 3 2 3" xfId="48006"/>
    <cellStyle name="Currency 4 2 4 3 3" xfId="48007"/>
    <cellStyle name="Currency 4 2 4 3 3 2" xfId="48008"/>
    <cellStyle name="Currency 4 2 4 3 3 3" xfId="48009"/>
    <cellStyle name="Currency 4 2 4 3 4" xfId="48010"/>
    <cellStyle name="Currency 4 2 4 3 4 2" xfId="48011"/>
    <cellStyle name="Currency 4 2 4 3 5" xfId="48012"/>
    <cellStyle name="Currency 4 2 4 3 6" xfId="48013"/>
    <cellStyle name="Currency 4 2 4 4" xfId="48014"/>
    <cellStyle name="Currency 4 2 4 4 2" xfId="48015"/>
    <cellStyle name="Currency 4 2 4 4 2 2" xfId="48016"/>
    <cellStyle name="Currency 4 2 4 4 2 3" xfId="48017"/>
    <cellStyle name="Currency 4 2 4 4 3" xfId="48018"/>
    <cellStyle name="Currency 4 2 4 4 3 2" xfId="48019"/>
    <cellStyle name="Currency 4 2 4 4 3 3" xfId="48020"/>
    <cellStyle name="Currency 4 2 4 4 4" xfId="48021"/>
    <cellStyle name="Currency 4 2 4 4 4 2" xfId="48022"/>
    <cellStyle name="Currency 4 2 4 4 5" xfId="48023"/>
    <cellStyle name="Currency 4 2 4 4 6" xfId="48024"/>
    <cellStyle name="Currency 4 2 4 5" xfId="48025"/>
    <cellStyle name="Currency 4 2 4 5 2" xfId="48026"/>
    <cellStyle name="Currency 4 2 4 5 2 2" xfId="48027"/>
    <cellStyle name="Currency 4 2 4 5 2 3" xfId="48028"/>
    <cellStyle name="Currency 4 2 4 5 3" xfId="48029"/>
    <cellStyle name="Currency 4 2 4 5 3 2" xfId="48030"/>
    <cellStyle name="Currency 4 2 4 5 4" xfId="48031"/>
    <cellStyle name="Currency 4 2 4 5 5" xfId="48032"/>
    <cellStyle name="Currency 4 2 4 6" xfId="48033"/>
    <cellStyle name="Currency 4 2 4 6 2" xfId="48034"/>
    <cellStyle name="Currency 4 2 4 6 3" xfId="48035"/>
    <cellStyle name="Currency 4 2 4 7" xfId="48036"/>
    <cellStyle name="Currency 4 2 4 7 2" xfId="48037"/>
    <cellStyle name="Currency 4 2 4 7 3" xfId="48038"/>
    <cellStyle name="Currency 4 2 4 8" xfId="48039"/>
    <cellStyle name="Currency 4 2 4 8 2" xfId="48040"/>
    <cellStyle name="Currency 4 2 4 9" xfId="48041"/>
    <cellStyle name="Currency 4 2 5" xfId="48042"/>
    <cellStyle name="Currency 4 2 5 2" xfId="48043"/>
    <cellStyle name="Currency 4 2 5 2 2" xfId="48044"/>
    <cellStyle name="Currency 4 2 5 2 2 2" xfId="48045"/>
    <cellStyle name="Currency 4 2 5 2 2 3" xfId="48046"/>
    <cellStyle name="Currency 4 2 5 2 3" xfId="48047"/>
    <cellStyle name="Currency 4 2 5 2 3 2" xfId="48048"/>
    <cellStyle name="Currency 4 2 5 2 3 3" xfId="48049"/>
    <cellStyle name="Currency 4 2 5 2 4" xfId="48050"/>
    <cellStyle name="Currency 4 2 5 2 4 2" xfId="48051"/>
    <cellStyle name="Currency 4 2 5 2 5" xfId="48052"/>
    <cellStyle name="Currency 4 2 5 2 6" xfId="48053"/>
    <cellStyle name="Currency 4 2 5 3" xfId="48054"/>
    <cellStyle name="Currency 4 2 5 3 2" xfId="48055"/>
    <cellStyle name="Currency 4 2 5 3 2 2" xfId="48056"/>
    <cellStyle name="Currency 4 2 5 3 2 3" xfId="48057"/>
    <cellStyle name="Currency 4 2 5 3 3" xfId="48058"/>
    <cellStyle name="Currency 4 2 5 3 3 2" xfId="48059"/>
    <cellStyle name="Currency 4 2 5 3 3 3" xfId="48060"/>
    <cellStyle name="Currency 4 2 5 3 4" xfId="48061"/>
    <cellStyle name="Currency 4 2 5 3 4 2" xfId="48062"/>
    <cellStyle name="Currency 4 2 5 3 5" xfId="48063"/>
    <cellStyle name="Currency 4 2 5 3 6" xfId="48064"/>
    <cellStyle name="Currency 4 2 5 4" xfId="48065"/>
    <cellStyle name="Currency 4 2 5 4 2" xfId="48066"/>
    <cellStyle name="Currency 4 2 5 4 2 2" xfId="48067"/>
    <cellStyle name="Currency 4 2 5 4 2 3" xfId="48068"/>
    <cellStyle name="Currency 4 2 5 4 3" xfId="48069"/>
    <cellStyle name="Currency 4 2 5 4 3 2" xfId="48070"/>
    <cellStyle name="Currency 4 2 5 4 4" xfId="48071"/>
    <cellStyle name="Currency 4 2 5 4 5" xfId="48072"/>
    <cellStyle name="Currency 4 2 5 5" xfId="48073"/>
    <cellStyle name="Currency 4 2 5 5 2" xfId="48074"/>
    <cellStyle name="Currency 4 2 5 5 3" xfId="48075"/>
    <cellStyle name="Currency 4 2 5 6" xfId="48076"/>
    <cellStyle name="Currency 4 2 5 6 2" xfId="48077"/>
    <cellStyle name="Currency 4 2 5 6 3" xfId="48078"/>
    <cellStyle name="Currency 4 2 5 7" xfId="48079"/>
    <cellStyle name="Currency 4 2 5 7 2" xfId="48080"/>
    <cellStyle name="Currency 4 2 5 8" xfId="48081"/>
    <cellStyle name="Currency 4 2 5 9" xfId="48082"/>
    <cellStyle name="Currency 4 2 6" xfId="48083"/>
    <cellStyle name="Currency 4 2 6 2" xfId="48084"/>
    <cellStyle name="Currency 4 2 6 2 2" xfId="48085"/>
    <cellStyle name="Currency 4 2 6 2 2 2" xfId="48086"/>
    <cellStyle name="Currency 4 2 6 2 2 3" xfId="48087"/>
    <cellStyle name="Currency 4 2 6 2 3" xfId="48088"/>
    <cellStyle name="Currency 4 2 6 2 3 2" xfId="48089"/>
    <cellStyle name="Currency 4 2 6 2 3 3" xfId="48090"/>
    <cellStyle name="Currency 4 2 6 2 4" xfId="48091"/>
    <cellStyle name="Currency 4 2 6 2 4 2" xfId="48092"/>
    <cellStyle name="Currency 4 2 6 2 5" xfId="48093"/>
    <cellStyle name="Currency 4 2 6 2 6" xfId="48094"/>
    <cellStyle name="Currency 4 2 6 3" xfId="48095"/>
    <cellStyle name="Currency 4 2 6 3 2" xfId="48096"/>
    <cellStyle name="Currency 4 2 6 3 2 2" xfId="48097"/>
    <cellStyle name="Currency 4 2 6 3 2 3" xfId="48098"/>
    <cellStyle name="Currency 4 2 6 3 3" xfId="48099"/>
    <cellStyle name="Currency 4 2 6 3 3 2" xfId="48100"/>
    <cellStyle name="Currency 4 2 6 3 3 3" xfId="48101"/>
    <cellStyle name="Currency 4 2 6 3 4" xfId="48102"/>
    <cellStyle name="Currency 4 2 6 3 4 2" xfId="48103"/>
    <cellStyle name="Currency 4 2 6 3 5" xfId="48104"/>
    <cellStyle name="Currency 4 2 6 3 6" xfId="48105"/>
    <cellStyle name="Currency 4 2 6 4" xfId="48106"/>
    <cellStyle name="Currency 4 2 6 4 2" xfId="48107"/>
    <cellStyle name="Currency 4 2 6 4 2 2" xfId="48108"/>
    <cellStyle name="Currency 4 2 6 4 2 3" xfId="48109"/>
    <cellStyle name="Currency 4 2 6 4 3" xfId="48110"/>
    <cellStyle name="Currency 4 2 6 4 3 2" xfId="48111"/>
    <cellStyle name="Currency 4 2 6 4 4" xfId="48112"/>
    <cellStyle name="Currency 4 2 6 4 5" xfId="48113"/>
    <cellStyle name="Currency 4 2 6 5" xfId="48114"/>
    <cellStyle name="Currency 4 2 6 5 2" xfId="48115"/>
    <cellStyle name="Currency 4 2 6 5 3" xfId="48116"/>
    <cellStyle name="Currency 4 2 6 6" xfId="48117"/>
    <cellStyle name="Currency 4 2 6 6 2" xfId="48118"/>
    <cellStyle name="Currency 4 2 6 6 3" xfId="48119"/>
    <cellStyle name="Currency 4 2 6 7" xfId="48120"/>
    <cellStyle name="Currency 4 2 6 7 2" xfId="48121"/>
    <cellStyle name="Currency 4 2 6 8" xfId="48122"/>
    <cellStyle name="Currency 4 2 6 9" xfId="48123"/>
    <cellStyle name="Currency 4 2 7" xfId="48124"/>
    <cellStyle name="Currency 4 2 7 2" xfId="48125"/>
    <cellStyle name="Currency 4 2 7 2 2" xfId="48126"/>
    <cellStyle name="Currency 4 2 7 2 3" xfId="48127"/>
    <cellStyle name="Currency 4 2 7 3" xfId="48128"/>
    <cellStyle name="Currency 4 2 7 3 2" xfId="48129"/>
    <cellStyle name="Currency 4 2 7 3 3" xfId="48130"/>
    <cellStyle name="Currency 4 2 7 4" xfId="48131"/>
    <cellStyle name="Currency 4 2 7 4 2" xfId="48132"/>
    <cellStyle name="Currency 4 2 7 5" xfId="48133"/>
    <cellStyle name="Currency 4 2 7 6" xfId="48134"/>
    <cellStyle name="Currency 4 2 8" xfId="48135"/>
    <cellStyle name="Currency 4 2 8 2" xfId="48136"/>
    <cellStyle name="Currency 4 2 8 2 2" xfId="48137"/>
    <cellStyle name="Currency 4 2 8 2 3" xfId="48138"/>
    <cellStyle name="Currency 4 2 8 3" xfId="48139"/>
    <cellStyle name="Currency 4 2 8 3 2" xfId="48140"/>
    <cellStyle name="Currency 4 2 8 3 3" xfId="48141"/>
    <cellStyle name="Currency 4 2 8 4" xfId="48142"/>
    <cellStyle name="Currency 4 2 8 4 2" xfId="48143"/>
    <cellStyle name="Currency 4 2 8 5" xfId="48144"/>
    <cellStyle name="Currency 4 2 8 6" xfId="48145"/>
    <cellStyle name="Currency 4 2 9" xfId="48146"/>
    <cellStyle name="Currency 4 2 9 2" xfId="48147"/>
    <cellStyle name="Currency 4 2 9 2 2" xfId="48148"/>
    <cellStyle name="Currency 4 2 9 2 3" xfId="48149"/>
    <cellStyle name="Currency 4 2 9 3" xfId="48150"/>
    <cellStyle name="Currency 4 2 9 3 2" xfId="48151"/>
    <cellStyle name="Currency 4 2 9 4" xfId="48152"/>
    <cellStyle name="Currency 4 2 9 5" xfId="48153"/>
    <cellStyle name="Currency 4 3" xfId="48154"/>
    <cellStyle name="Currency 4 3 10" xfId="48155"/>
    <cellStyle name="Currency 4 3 10 2" xfId="48156"/>
    <cellStyle name="Currency 4 3 10 3" xfId="48157"/>
    <cellStyle name="Currency 4 3 11" xfId="48158"/>
    <cellStyle name="Currency 4 3 11 2" xfId="48159"/>
    <cellStyle name="Currency 4 3 12" xfId="48160"/>
    <cellStyle name="Currency 4 3 13" xfId="48161"/>
    <cellStyle name="Currency 4 3 14" xfId="48162"/>
    <cellStyle name="Currency 4 3 2" xfId="48163"/>
    <cellStyle name="Currency 4 3 2 10" xfId="48164"/>
    <cellStyle name="Currency 4 3 2 10 2" xfId="48165"/>
    <cellStyle name="Currency 4 3 2 11" xfId="48166"/>
    <cellStyle name="Currency 4 3 2 12" xfId="48167"/>
    <cellStyle name="Currency 4 3 2 2" xfId="48168"/>
    <cellStyle name="Currency 4 3 2 2 10" xfId="48169"/>
    <cellStyle name="Currency 4 3 2 2 2" xfId="48170"/>
    <cellStyle name="Currency 4 3 2 2 2 2" xfId="48171"/>
    <cellStyle name="Currency 4 3 2 2 2 2 2" xfId="48172"/>
    <cellStyle name="Currency 4 3 2 2 2 2 2 2" xfId="48173"/>
    <cellStyle name="Currency 4 3 2 2 2 2 2 3" xfId="48174"/>
    <cellStyle name="Currency 4 3 2 2 2 2 3" xfId="48175"/>
    <cellStyle name="Currency 4 3 2 2 2 2 3 2" xfId="48176"/>
    <cellStyle name="Currency 4 3 2 2 2 2 3 3" xfId="48177"/>
    <cellStyle name="Currency 4 3 2 2 2 2 4" xfId="48178"/>
    <cellStyle name="Currency 4 3 2 2 2 2 4 2" xfId="48179"/>
    <cellStyle name="Currency 4 3 2 2 2 2 5" xfId="48180"/>
    <cellStyle name="Currency 4 3 2 2 2 2 6" xfId="48181"/>
    <cellStyle name="Currency 4 3 2 2 2 3" xfId="48182"/>
    <cellStyle name="Currency 4 3 2 2 2 3 2" xfId="48183"/>
    <cellStyle name="Currency 4 3 2 2 2 3 2 2" xfId="48184"/>
    <cellStyle name="Currency 4 3 2 2 2 3 2 3" xfId="48185"/>
    <cellStyle name="Currency 4 3 2 2 2 3 3" xfId="48186"/>
    <cellStyle name="Currency 4 3 2 2 2 3 3 2" xfId="48187"/>
    <cellStyle name="Currency 4 3 2 2 2 3 3 3" xfId="48188"/>
    <cellStyle name="Currency 4 3 2 2 2 3 4" xfId="48189"/>
    <cellStyle name="Currency 4 3 2 2 2 3 4 2" xfId="48190"/>
    <cellStyle name="Currency 4 3 2 2 2 3 5" xfId="48191"/>
    <cellStyle name="Currency 4 3 2 2 2 3 6" xfId="48192"/>
    <cellStyle name="Currency 4 3 2 2 2 4" xfId="48193"/>
    <cellStyle name="Currency 4 3 2 2 2 4 2" xfId="48194"/>
    <cellStyle name="Currency 4 3 2 2 2 4 2 2" xfId="48195"/>
    <cellStyle name="Currency 4 3 2 2 2 4 2 3" xfId="48196"/>
    <cellStyle name="Currency 4 3 2 2 2 4 3" xfId="48197"/>
    <cellStyle name="Currency 4 3 2 2 2 4 3 2" xfId="48198"/>
    <cellStyle name="Currency 4 3 2 2 2 4 4" xfId="48199"/>
    <cellStyle name="Currency 4 3 2 2 2 4 5" xfId="48200"/>
    <cellStyle name="Currency 4 3 2 2 2 5" xfId="48201"/>
    <cellStyle name="Currency 4 3 2 2 2 5 2" xfId="48202"/>
    <cellStyle name="Currency 4 3 2 2 2 5 3" xfId="48203"/>
    <cellStyle name="Currency 4 3 2 2 2 6" xfId="48204"/>
    <cellStyle name="Currency 4 3 2 2 2 6 2" xfId="48205"/>
    <cellStyle name="Currency 4 3 2 2 2 6 3" xfId="48206"/>
    <cellStyle name="Currency 4 3 2 2 2 7" xfId="48207"/>
    <cellStyle name="Currency 4 3 2 2 2 7 2" xfId="48208"/>
    <cellStyle name="Currency 4 3 2 2 2 8" xfId="48209"/>
    <cellStyle name="Currency 4 3 2 2 2 9" xfId="48210"/>
    <cellStyle name="Currency 4 3 2 2 3" xfId="48211"/>
    <cellStyle name="Currency 4 3 2 2 3 2" xfId="48212"/>
    <cellStyle name="Currency 4 3 2 2 3 2 2" xfId="48213"/>
    <cellStyle name="Currency 4 3 2 2 3 2 3" xfId="48214"/>
    <cellStyle name="Currency 4 3 2 2 3 3" xfId="48215"/>
    <cellStyle name="Currency 4 3 2 2 3 3 2" xfId="48216"/>
    <cellStyle name="Currency 4 3 2 2 3 3 3" xfId="48217"/>
    <cellStyle name="Currency 4 3 2 2 3 4" xfId="48218"/>
    <cellStyle name="Currency 4 3 2 2 3 4 2" xfId="48219"/>
    <cellStyle name="Currency 4 3 2 2 3 5" xfId="48220"/>
    <cellStyle name="Currency 4 3 2 2 3 6" xfId="48221"/>
    <cellStyle name="Currency 4 3 2 2 4" xfId="48222"/>
    <cellStyle name="Currency 4 3 2 2 4 2" xfId="48223"/>
    <cellStyle name="Currency 4 3 2 2 4 2 2" xfId="48224"/>
    <cellStyle name="Currency 4 3 2 2 4 2 3" xfId="48225"/>
    <cellStyle name="Currency 4 3 2 2 4 3" xfId="48226"/>
    <cellStyle name="Currency 4 3 2 2 4 3 2" xfId="48227"/>
    <cellStyle name="Currency 4 3 2 2 4 3 3" xfId="48228"/>
    <cellStyle name="Currency 4 3 2 2 4 4" xfId="48229"/>
    <cellStyle name="Currency 4 3 2 2 4 4 2" xfId="48230"/>
    <cellStyle name="Currency 4 3 2 2 4 5" xfId="48231"/>
    <cellStyle name="Currency 4 3 2 2 4 6" xfId="48232"/>
    <cellStyle name="Currency 4 3 2 2 5" xfId="48233"/>
    <cellStyle name="Currency 4 3 2 2 5 2" xfId="48234"/>
    <cellStyle name="Currency 4 3 2 2 5 2 2" xfId="48235"/>
    <cellStyle name="Currency 4 3 2 2 5 2 3" xfId="48236"/>
    <cellStyle name="Currency 4 3 2 2 5 3" xfId="48237"/>
    <cellStyle name="Currency 4 3 2 2 5 3 2" xfId="48238"/>
    <cellStyle name="Currency 4 3 2 2 5 4" xfId="48239"/>
    <cellStyle name="Currency 4 3 2 2 5 5" xfId="48240"/>
    <cellStyle name="Currency 4 3 2 2 6" xfId="48241"/>
    <cellStyle name="Currency 4 3 2 2 6 2" xfId="48242"/>
    <cellStyle name="Currency 4 3 2 2 6 3" xfId="48243"/>
    <cellStyle name="Currency 4 3 2 2 7" xfId="48244"/>
    <cellStyle name="Currency 4 3 2 2 7 2" xfId="48245"/>
    <cellStyle name="Currency 4 3 2 2 7 3" xfId="48246"/>
    <cellStyle name="Currency 4 3 2 2 8" xfId="48247"/>
    <cellStyle name="Currency 4 3 2 2 8 2" xfId="48248"/>
    <cellStyle name="Currency 4 3 2 2 9" xfId="48249"/>
    <cellStyle name="Currency 4 3 2 3" xfId="48250"/>
    <cellStyle name="Currency 4 3 2 3 2" xfId="48251"/>
    <cellStyle name="Currency 4 3 2 3 2 2" xfId="48252"/>
    <cellStyle name="Currency 4 3 2 3 2 2 2" xfId="48253"/>
    <cellStyle name="Currency 4 3 2 3 2 2 3" xfId="48254"/>
    <cellStyle name="Currency 4 3 2 3 2 3" xfId="48255"/>
    <cellStyle name="Currency 4 3 2 3 2 3 2" xfId="48256"/>
    <cellStyle name="Currency 4 3 2 3 2 3 3" xfId="48257"/>
    <cellStyle name="Currency 4 3 2 3 2 4" xfId="48258"/>
    <cellStyle name="Currency 4 3 2 3 2 4 2" xfId="48259"/>
    <cellStyle name="Currency 4 3 2 3 2 5" xfId="48260"/>
    <cellStyle name="Currency 4 3 2 3 2 6" xfId="48261"/>
    <cellStyle name="Currency 4 3 2 3 3" xfId="48262"/>
    <cellStyle name="Currency 4 3 2 3 3 2" xfId="48263"/>
    <cellStyle name="Currency 4 3 2 3 3 2 2" xfId="48264"/>
    <cellStyle name="Currency 4 3 2 3 3 2 3" xfId="48265"/>
    <cellStyle name="Currency 4 3 2 3 3 3" xfId="48266"/>
    <cellStyle name="Currency 4 3 2 3 3 3 2" xfId="48267"/>
    <cellStyle name="Currency 4 3 2 3 3 3 3" xfId="48268"/>
    <cellStyle name="Currency 4 3 2 3 3 4" xfId="48269"/>
    <cellStyle name="Currency 4 3 2 3 3 4 2" xfId="48270"/>
    <cellStyle name="Currency 4 3 2 3 3 5" xfId="48271"/>
    <cellStyle name="Currency 4 3 2 3 3 6" xfId="48272"/>
    <cellStyle name="Currency 4 3 2 3 4" xfId="48273"/>
    <cellStyle name="Currency 4 3 2 3 4 2" xfId="48274"/>
    <cellStyle name="Currency 4 3 2 3 4 2 2" xfId="48275"/>
    <cellStyle name="Currency 4 3 2 3 4 2 3" xfId="48276"/>
    <cellStyle name="Currency 4 3 2 3 4 3" xfId="48277"/>
    <cellStyle name="Currency 4 3 2 3 4 3 2" xfId="48278"/>
    <cellStyle name="Currency 4 3 2 3 4 4" xfId="48279"/>
    <cellStyle name="Currency 4 3 2 3 4 5" xfId="48280"/>
    <cellStyle name="Currency 4 3 2 3 5" xfId="48281"/>
    <cellStyle name="Currency 4 3 2 3 5 2" xfId="48282"/>
    <cellStyle name="Currency 4 3 2 3 5 3" xfId="48283"/>
    <cellStyle name="Currency 4 3 2 3 6" xfId="48284"/>
    <cellStyle name="Currency 4 3 2 3 6 2" xfId="48285"/>
    <cellStyle name="Currency 4 3 2 3 6 3" xfId="48286"/>
    <cellStyle name="Currency 4 3 2 3 7" xfId="48287"/>
    <cellStyle name="Currency 4 3 2 3 7 2" xfId="48288"/>
    <cellStyle name="Currency 4 3 2 3 8" xfId="48289"/>
    <cellStyle name="Currency 4 3 2 3 9" xfId="48290"/>
    <cellStyle name="Currency 4 3 2 4" xfId="48291"/>
    <cellStyle name="Currency 4 3 2 4 2" xfId="48292"/>
    <cellStyle name="Currency 4 3 2 4 2 2" xfId="48293"/>
    <cellStyle name="Currency 4 3 2 4 2 2 2" xfId="48294"/>
    <cellStyle name="Currency 4 3 2 4 2 2 3" xfId="48295"/>
    <cellStyle name="Currency 4 3 2 4 2 3" xfId="48296"/>
    <cellStyle name="Currency 4 3 2 4 2 3 2" xfId="48297"/>
    <cellStyle name="Currency 4 3 2 4 2 3 3" xfId="48298"/>
    <cellStyle name="Currency 4 3 2 4 2 4" xfId="48299"/>
    <cellStyle name="Currency 4 3 2 4 2 4 2" xfId="48300"/>
    <cellStyle name="Currency 4 3 2 4 2 5" xfId="48301"/>
    <cellStyle name="Currency 4 3 2 4 2 6" xfId="48302"/>
    <cellStyle name="Currency 4 3 2 4 3" xfId="48303"/>
    <cellStyle name="Currency 4 3 2 4 3 2" xfId="48304"/>
    <cellStyle name="Currency 4 3 2 4 3 2 2" xfId="48305"/>
    <cellStyle name="Currency 4 3 2 4 3 2 3" xfId="48306"/>
    <cellStyle name="Currency 4 3 2 4 3 3" xfId="48307"/>
    <cellStyle name="Currency 4 3 2 4 3 3 2" xfId="48308"/>
    <cellStyle name="Currency 4 3 2 4 3 3 3" xfId="48309"/>
    <cellStyle name="Currency 4 3 2 4 3 4" xfId="48310"/>
    <cellStyle name="Currency 4 3 2 4 3 4 2" xfId="48311"/>
    <cellStyle name="Currency 4 3 2 4 3 5" xfId="48312"/>
    <cellStyle name="Currency 4 3 2 4 3 6" xfId="48313"/>
    <cellStyle name="Currency 4 3 2 4 4" xfId="48314"/>
    <cellStyle name="Currency 4 3 2 4 4 2" xfId="48315"/>
    <cellStyle name="Currency 4 3 2 4 4 2 2" xfId="48316"/>
    <cellStyle name="Currency 4 3 2 4 4 2 3" xfId="48317"/>
    <cellStyle name="Currency 4 3 2 4 4 3" xfId="48318"/>
    <cellStyle name="Currency 4 3 2 4 4 3 2" xfId="48319"/>
    <cellStyle name="Currency 4 3 2 4 4 4" xfId="48320"/>
    <cellStyle name="Currency 4 3 2 4 4 5" xfId="48321"/>
    <cellStyle name="Currency 4 3 2 4 5" xfId="48322"/>
    <cellStyle name="Currency 4 3 2 4 5 2" xfId="48323"/>
    <cellStyle name="Currency 4 3 2 4 5 3" xfId="48324"/>
    <cellStyle name="Currency 4 3 2 4 6" xfId="48325"/>
    <cellStyle name="Currency 4 3 2 4 6 2" xfId="48326"/>
    <cellStyle name="Currency 4 3 2 4 6 3" xfId="48327"/>
    <cellStyle name="Currency 4 3 2 4 7" xfId="48328"/>
    <cellStyle name="Currency 4 3 2 4 7 2" xfId="48329"/>
    <cellStyle name="Currency 4 3 2 4 8" xfId="48330"/>
    <cellStyle name="Currency 4 3 2 4 9" xfId="48331"/>
    <cellStyle name="Currency 4 3 2 5" xfId="48332"/>
    <cellStyle name="Currency 4 3 2 5 2" xfId="48333"/>
    <cellStyle name="Currency 4 3 2 5 2 2" xfId="48334"/>
    <cellStyle name="Currency 4 3 2 5 2 3" xfId="48335"/>
    <cellStyle name="Currency 4 3 2 5 3" xfId="48336"/>
    <cellStyle name="Currency 4 3 2 5 3 2" xfId="48337"/>
    <cellStyle name="Currency 4 3 2 5 3 3" xfId="48338"/>
    <cellStyle name="Currency 4 3 2 5 4" xfId="48339"/>
    <cellStyle name="Currency 4 3 2 5 4 2" xfId="48340"/>
    <cellStyle name="Currency 4 3 2 5 5" xfId="48341"/>
    <cellStyle name="Currency 4 3 2 5 6" xfId="48342"/>
    <cellStyle name="Currency 4 3 2 6" xfId="48343"/>
    <cellStyle name="Currency 4 3 2 6 2" xfId="48344"/>
    <cellStyle name="Currency 4 3 2 6 2 2" xfId="48345"/>
    <cellStyle name="Currency 4 3 2 6 2 3" xfId="48346"/>
    <cellStyle name="Currency 4 3 2 6 3" xfId="48347"/>
    <cellStyle name="Currency 4 3 2 6 3 2" xfId="48348"/>
    <cellStyle name="Currency 4 3 2 6 3 3" xfId="48349"/>
    <cellStyle name="Currency 4 3 2 6 4" xfId="48350"/>
    <cellStyle name="Currency 4 3 2 6 4 2" xfId="48351"/>
    <cellStyle name="Currency 4 3 2 6 5" xfId="48352"/>
    <cellStyle name="Currency 4 3 2 6 6" xfId="48353"/>
    <cellStyle name="Currency 4 3 2 7" xfId="48354"/>
    <cellStyle name="Currency 4 3 2 7 2" xfId="48355"/>
    <cellStyle name="Currency 4 3 2 7 2 2" xfId="48356"/>
    <cellStyle name="Currency 4 3 2 7 2 3" xfId="48357"/>
    <cellStyle name="Currency 4 3 2 7 3" xfId="48358"/>
    <cellStyle name="Currency 4 3 2 7 3 2" xfId="48359"/>
    <cellStyle name="Currency 4 3 2 7 4" xfId="48360"/>
    <cellStyle name="Currency 4 3 2 7 5" xfId="48361"/>
    <cellStyle name="Currency 4 3 2 8" xfId="48362"/>
    <cellStyle name="Currency 4 3 2 8 2" xfId="48363"/>
    <cellStyle name="Currency 4 3 2 8 3" xfId="48364"/>
    <cellStyle name="Currency 4 3 2 9" xfId="48365"/>
    <cellStyle name="Currency 4 3 2 9 2" xfId="48366"/>
    <cellStyle name="Currency 4 3 2 9 3" xfId="48367"/>
    <cellStyle name="Currency 4 3 3" xfId="48368"/>
    <cellStyle name="Currency 4 3 3 10" xfId="48369"/>
    <cellStyle name="Currency 4 3 3 2" xfId="48370"/>
    <cellStyle name="Currency 4 3 3 2 2" xfId="48371"/>
    <cellStyle name="Currency 4 3 3 2 2 2" xfId="48372"/>
    <cellStyle name="Currency 4 3 3 2 2 2 2" xfId="48373"/>
    <cellStyle name="Currency 4 3 3 2 2 2 3" xfId="48374"/>
    <cellStyle name="Currency 4 3 3 2 2 3" xfId="48375"/>
    <cellStyle name="Currency 4 3 3 2 2 3 2" xfId="48376"/>
    <cellStyle name="Currency 4 3 3 2 2 3 3" xfId="48377"/>
    <cellStyle name="Currency 4 3 3 2 2 4" xfId="48378"/>
    <cellStyle name="Currency 4 3 3 2 2 4 2" xfId="48379"/>
    <cellStyle name="Currency 4 3 3 2 2 5" xfId="48380"/>
    <cellStyle name="Currency 4 3 3 2 2 6" xfId="48381"/>
    <cellStyle name="Currency 4 3 3 2 3" xfId="48382"/>
    <cellStyle name="Currency 4 3 3 2 3 2" xfId="48383"/>
    <cellStyle name="Currency 4 3 3 2 3 2 2" xfId="48384"/>
    <cellStyle name="Currency 4 3 3 2 3 2 3" xfId="48385"/>
    <cellStyle name="Currency 4 3 3 2 3 3" xfId="48386"/>
    <cellStyle name="Currency 4 3 3 2 3 3 2" xfId="48387"/>
    <cellStyle name="Currency 4 3 3 2 3 3 3" xfId="48388"/>
    <cellStyle name="Currency 4 3 3 2 3 4" xfId="48389"/>
    <cellStyle name="Currency 4 3 3 2 3 4 2" xfId="48390"/>
    <cellStyle name="Currency 4 3 3 2 3 5" xfId="48391"/>
    <cellStyle name="Currency 4 3 3 2 3 6" xfId="48392"/>
    <cellStyle name="Currency 4 3 3 2 4" xfId="48393"/>
    <cellStyle name="Currency 4 3 3 2 4 2" xfId="48394"/>
    <cellStyle name="Currency 4 3 3 2 4 2 2" xfId="48395"/>
    <cellStyle name="Currency 4 3 3 2 4 2 3" xfId="48396"/>
    <cellStyle name="Currency 4 3 3 2 4 3" xfId="48397"/>
    <cellStyle name="Currency 4 3 3 2 4 3 2" xfId="48398"/>
    <cellStyle name="Currency 4 3 3 2 4 4" xfId="48399"/>
    <cellStyle name="Currency 4 3 3 2 4 5" xfId="48400"/>
    <cellStyle name="Currency 4 3 3 2 5" xfId="48401"/>
    <cellStyle name="Currency 4 3 3 2 5 2" xfId="48402"/>
    <cellStyle name="Currency 4 3 3 2 5 3" xfId="48403"/>
    <cellStyle name="Currency 4 3 3 2 6" xfId="48404"/>
    <cellStyle name="Currency 4 3 3 2 6 2" xfId="48405"/>
    <cellStyle name="Currency 4 3 3 2 6 3" xfId="48406"/>
    <cellStyle name="Currency 4 3 3 2 7" xfId="48407"/>
    <cellStyle name="Currency 4 3 3 2 7 2" xfId="48408"/>
    <cellStyle name="Currency 4 3 3 2 8" xfId="48409"/>
    <cellStyle name="Currency 4 3 3 2 9" xfId="48410"/>
    <cellStyle name="Currency 4 3 3 3" xfId="48411"/>
    <cellStyle name="Currency 4 3 3 3 2" xfId="48412"/>
    <cellStyle name="Currency 4 3 3 3 2 2" xfId="48413"/>
    <cellStyle name="Currency 4 3 3 3 2 3" xfId="48414"/>
    <cellStyle name="Currency 4 3 3 3 3" xfId="48415"/>
    <cellStyle name="Currency 4 3 3 3 3 2" xfId="48416"/>
    <cellStyle name="Currency 4 3 3 3 3 3" xfId="48417"/>
    <cellStyle name="Currency 4 3 3 3 4" xfId="48418"/>
    <cellStyle name="Currency 4 3 3 3 4 2" xfId="48419"/>
    <cellStyle name="Currency 4 3 3 3 5" xfId="48420"/>
    <cellStyle name="Currency 4 3 3 3 6" xfId="48421"/>
    <cellStyle name="Currency 4 3 3 4" xfId="48422"/>
    <cellStyle name="Currency 4 3 3 4 2" xfId="48423"/>
    <cellStyle name="Currency 4 3 3 4 2 2" xfId="48424"/>
    <cellStyle name="Currency 4 3 3 4 2 3" xfId="48425"/>
    <cellStyle name="Currency 4 3 3 4 3" xfId="48426"/>
    <cellStyle name="Currency 4 3 3 4 3 2" xfId="48427"/>
    <cellStyle name="Currency 4 3 3 4 3 3" xfId="48428"/>
    <cellStyle name="Currency 4 3 3 4 4" xfId="48429"/>
    <cellStyle name="Currency 4 3 3 4 4 2" xfId="48430"/>
    <cellStyle name="Currency 4 3 3 4 5" xfId="48431"/>
    <cellStyle name="Currency 4 3 3 4 6" xfId="48432"/>
    <cellStyle name="Currency 4 3 3 5" xfId="48433"/>
    <cellStyle name="Currency 4 3 3 5 2" xfId="48434"/>
    <cellStyle name="Currency 4 3 3 5 2 2" xfId="48435"/>
    <cellStyle name="Currency 4 3 3 5 2 3" xfId="48436"/>
    <cellStyle name="Currency 4 3 3 5 3" xfId="48437"/>
    <cellStyle name="Currency 4 3 3 5 3 2" xfId="48438"/>
    <cellStyle name="Currency 4 3 3 5 4" xfId="48439"/>
    <cellStyle name="Currency 4 3 3 5 5" xfId="48440"/>
    <cellStyle name="Currency 4 3 3 6" xfId="48441"/>
    <cellStyle name="Currency 4 3 3 6 2" xfId="48442"/>
    <cellStyle name="Currency 4 3 3 6 3" xfId="48443"/>
    <cellStyle name="Currency 4 3 3 7" xfId="48444"/>
    <cellStyle name="Currency 4 3 3 7 2" xfId="48445"/>
    <cellStyle name="Currency 4 3 3 7 3" xfId="48446"/>
    <cellStyle name="Currency 4 3 3 8" xfId="48447"/>
    <cellStyle name="Currency 4 3 3 8 2" xfId="48448"/>
    <cellStyle name="Currency 4 3 3 9" xfId="48449"/>
    <cellStyle name="Currency 4 3 4" xfId="48450"/>
    <cellStyle name="Currency 4 3 4 2" xfId="48451"/>
    <cellStyle name="Currency 4 3 4 2 2" xfId="48452"/>
    <cellStyle name="Currency 4 3 4 2 2 2" xfId="48453"/>
    <cellStyle name="Currency 4 3 4 2 2 3" xfId="48454"/>
    <cellStyle name="Currency 4 3 4 2 3" xfId="48455"/>
    <cellStyle name="Currency 4 3 4 2 3 2" xfId="48456"/>
    <cellStyle name="Currency 4 3 4 2 3 3" xfId="48457"/>
    <cellStyle name="Currency 4 3 4 2 4" xfId="48458"/>
    <cellStyle name="Currency 4 3 4 2 4 2" xfId="48459"/>
    <cellStyle name="Currency 4 3 4 2 5" xfId="48460"/>
    <cellStyle name="Currency 4 3 4 2 6" xfId="48461"/>
    <cellStyle name="Currency 4 3 4 3" xfId="48462"/>
    <cellStyle name="Currency 4 3 4 3 2" xfId="48463"/>
    <cellStyle name="Currency 4 3 4 3 2 2" xfId="48464"/>
    <cellStyle name="Currency 4 3 4 3 2 3" xfId="48465"/>
    <cellStyle name="Currency 4 3 4 3 3" xfId="48466"/>
    <cellStyle name="Currency 4 3 4 3 3 2" xfId="48467"/>
    <cellStyle name="Currency 4 3 4 3 3 3" xfId="48468"/>
    <cellStyle name="Currency 4 3 4 3 4" xfId="48469"/>
    <cellStyle name="Currency 4 3 4 3 4 2" xfId="48470"/>
    <cellStyle name="Currency 4 3 4 3 5" xfId="48471"/>
    <cellStyle name="Currency 4 3 4 3 6" xfId="48472"/>
    <cellStyle name="Currency 4 3 4 4" xfId="48473"/>
    <cellStyle name="Currency 4 3 4 4 2" xfId="48474"/>
    <cellStyle name="Currency 4 3 4 4 2 2" xfId="48475"/>
    <cellStyle name="Currency 4 3 4 4 2 3" xfId="48476"/>
    <cellStyle name="Currency 4 3 4 4 3" xfId="48477"/>
    <cellStyle name="Currency 4 3 4 4 3 2" xfId="48478"/>
    <cellStyle name="Currency 4 3 4 4 4" xfId="48479"/>
    <cellStyle name="Currency 4 3 4 4 5" xfId="48480"/>
    <cellStyle name="Currency 4 3 4 5" xfId="48481"/>
    <cellStyle name="Currency 4 3 4 5 2" xfId="48482"/>
    <cellStyle name="Currency 4 3 4 5 3" xfId="48483"/>
    <cellStyle name="Currency 4 3 4 6" xfId="48484"/>
    <cellStyle name="Currency 4 3 4 6 2" xfId="48485"/>
    <cellStyle name="Currency 4 3 4 6 3" xfId="48486"/>
    <cellStyle name="Currency 4 3 4 7" xfId="48487"/>
    <cellStyle name="Currency 4 3 4 7 2" xfId="48488"/>
    <cellStyle name="Currency 4 3 4 8" xfId="48489"/>
    <cellStyle name="Currency 4 3 4 9" xfId="48490"/>
    <cellStyle name="Currency 4 3 5" xfId="48491"/>
    <cellStyle name="Currency 4 3 5 2" xfId="48492"/>
    <cellStyle name="Currency 4 3 5 2 2" xfId="48493"/>
    <cellStyle name="Currency 4 3 5 2 2 2" xfId="48494"/>
    <cellStyle name="Currency 4 3 5 2 2 3" xfId="48495"/>
    <cellStyle name="Currency 4 3 5 2 3" xfId="48496"/>
    <cellStyle name="Currency 4 3 5 2 3 2" xfId="48497"/>
    <cellStyle name="Currency 4 3 5 2 3 3" xfId="48498"/>
    <cellStyle name="Currency 4 3 5 2 4" xfId="48499"/>
    <cellStyle name="Currency 4 3 5 2 4 2" xfId="48500"/>
    <cellStyle name="Currency 4 3 5 2 5" xfId="48501"/>
    <cellStyle name="Currency 4 3 5 2 6" xfId="48502"/>
    <cellStyle name="Currency 4 3 5 3" xfId="48503"/>
    <cellStyle name="Currency 4 3 5 3 2" xfId="48504"/>
    <cellStyle name="Currency 4 3 5 3 2 2" xfId="48505"/>
    <cellStyle name="Currency 4 3 5 3 2 3" xfId="48506"/>
    <cellStyle name="Currency 4 3 5 3 3" xfId="48507"/>
    <cellStyle name="Currency 4 3 5 3 3 2" xfId="48508"/>
    <cellStyle name="Currency 4 3 5 3 3 3" xfId="48509"/>
    <cellStyle name="Currency 4 3 5 3 4" xfId="48510"/>
    <cellStyle name="Currency 4 3 5 3 4 2" xfId="48511"/>
    <cellStyle name="Currency 4 3 5 3 5" xfId="48512"/>
    <cellStyle name="Currency 4 3 5 3 6" xfId="48513"/>
    <cellStyle name="Currency 4 3 5 4" xfId="48514"/>
    <cellStyle name="Currency 4 3 5 4 2" xfId="48515"/>
    <cellStyle name="Currency 4 3 5 4 2 2" xfId="48516"/>
    <cellStyle name="Currency 4 3 5 4 2 3" xfId="48517"/>
    <cellStyle name="Currency 4 3 5 4 3" xfId="48518"/>
    <cellStyle name="Currency 4 3 5 4 3 2" xfId="48519"/>
    <cellStyle name="Currency 4 3 5 4 4" xfId="48520"/>
    <cellStyle name="Currency 4 3 5 4 5" xfId="48521"/>
    <cellStyle name="Currency 4 3 5 5" xfId="48522"/>
    <cellStyle name="Currency 4 3 5 5 2" xfId="48523"/>
    <cellStyle name="Currency 4 3 5 5 3" xfId="48524"/>
    <cellStyle name="Currency 4 3 5 6" xfId="48525"/>
    <cellStyle name="Currency 4 3 5 6 2" xfId="48526"/>
    <cellStyle name="Currency 4 3 5 6 3" xfId="48527"/>
    <cellStyle name="Currency 4 3 5 7" xfId="48528"/>
    <cellStyle name="Currency 4 3 5 7 2" xfId="48529"/>
    <cellStyle name="Currency 4 3 5 8" xfId="48530"/>
    <cellStyle name="Currency 4 3 5 9" xfId="48531"/>
    <cellStyle name="Currency 4 3 6" xfId="48532"/>
    <cellStyle name="Currency 4 3 6 2" xfId="48533"/>
    <cellStyle name="Currency 4 3 6 2 2" xfId="48534"/>
    <cellStyle name="Currency 4 3 6 2 3" xfId="48535"/>
    <cellStyle name="Currency 4 3 6 3" xfId="48536"/>
    <cellStyle name="Currency 4 3 6 3 2" xfId="48537"/>
    <cellStyle name="Currency 4 3 6 3 3" xfId="48538"/>
    <cellStyle name="Currency 4 3 6 4" xfId="48539"/>
    <cellStyle name="Currency 4 3 6 4 2" xfId="48540"/>
    <cellStyle name="Currency 4 3 6 5" xfId="48541"/>
    <cellStyle name="Currency 4 3 6 6" xfId="48542"/>
    <cellStyle name="Currency 4 3 7" xfId="48543"/>
    <cellStyle name="Currency 4 3 7 2" xfId="48544"/>
    <cellStyle name="Currency 4 3 7 2 2" xfId="48545"/>
    <cellStyle name="Currency 4 3 7 2 3" xfId="48546"/>
    <cellStyle name="Currency 4 3 7 3" xfId="48547"/>
    <cellStyle name="Currency 4 3 7 3 2" xfId="48548"/>
    <cellStyle name="Currency 4 3 7 3 3" xfId="48549"/>
    <cellStyle name="Currency 4 3 7 4" xfId="48550"/>
    <cellStyle name="Currency 4 3 7 4 2" xfId="48551"/>
    <cellStyle name="Currency 4 3 7 5" xfId="48552"/>
    <cellStyle name="Currency 4 3 7 6" xfId="48553"/>
    <cellStyle name="Currency 4 3 8" xfId="48554"/>
    <cellStyle name="Currency 4 3 8 2" xfId="48555"/>
    <cellStyle name="Currency 4 3 8 2 2" xfId="48556"/>
    <cellStyle name="Currency 4 3 8 2 3" xfId="48557"/>
    <cellStyle name="Currency 4 3 8 3" xfId="48558"/>
    <cellStyle name="Currency 4 3 8 3 2" xfId="48559"/>
    <cellStyle name="Currency 4 3 8 4" xfId="48560"/>
    <cellStyle name="Currency 4 3 8 5" xfId="48561"/>
    <cellStyle name="Currency 4 3 9" xfId="48562"/>
    <cellStyle name="Currency 4 3 9 2" xfId="48563"/>
    <cellStyle name="Currency 4 3 9 3" xfId="48564"/>
    <cellStyle name="Currency 4 4" xfId="48565"/>
    <cellStyle name="Currency 4 4 10" xfId="48566"/>
    <cellStyle name="Currency 4 4 10 2" xfId="48567"/>
    <cellStyle name="Currency 4 4 11" xfId="48568"/>
    <cellStyle name="Currency 4 4 12" xfId="48569"/>
    <cellStyle name="Currency 4 4 2" xfId="48570"/>
    <cellStyle name="Currency 4 4 2 10" xfId="48571"/>
    <cellStyle name="Currency 4 4 2 2" xfId="48572"/>
    <cellStyle name="Currency 4 4 2 2 2" xfId="48573"/>
    <cellStyle name="Currency 4 4 2 2 2 2" xfId="48574"/>
    <cellStyle name="Currency 4 4 2 2 2 2 2" xfId="48575"/>
    <cellStyle name="Currency 4 4 2 2 2 2 3" xfId="48576"/>
    <cellStyle name="Currency 4 4 2 2 2 3" xfId="48577"/>
    <cellStyle name="Currency 4 4 2 2 2 3 2" xfId="48578"/>
    <cellStyle name="Currency 4 4 2 2 2 3 3" xfId="48579"/>
    <cellStyle name="Currency 4 4 2 2 2 4" xfId="48580"/>
    <cellStyle name="Currency 4 4 2 2 2 4 2" xfId="48581"/>
    <cellStyle name="Currency 4 4 2 2 2 5" xfId="48582"/>
    <cellStyle name="Currency 4 4 2 2 2 6" xfId="48583"/>
    <cellStyle name="Currency 4 4 2 2 3" xfId="48584"/>
    <cellStyle name="Currency 4 4 2 2 3 2" xfId="48585"/>
    <cellStyle name="Currency 4 4 2 2 3 2 2" xfId="48586"/>
    <cellStyle name="Currency 4 4 2 2 3 2 3" xfId="48587"/>
    <cellStyle name="Currency 4 4 2 2 3 3" xfId="48588"/>
    <cellStyle name="Currency 4 4 2 2 3 3 2" xfId="48589"/>
    <cellStyle name="Currency 4 4 2 2 3 3 3" xfId="48590"/>
    <cellStyle name="Currency 4 4 2 2 3 4" xfId="48591"/>
    <cellStyle name="Currency 4 4 2 2 3 4 2" xfId="48592"/>
    <cellStyle name="Currency 4 4 2 2 3 5" xfId="48593"/>
    <cellStyle name="Currency 4 4 2 2 3 6" xfId="48594"/>
    <cellStyle name="Currency 4 4 2 2 4" xfId="48595"/>
    <cellStyle name="Currency 4 4 2 2 4 2" xfId="48596"/>
    <cellStyle name="Currency 4 4 2 2 4 2 2" xfId="48597"/>
    <cellStyle name="Currency 4 4 2 2 4 2 3" xfId="48598"/>
    <cellStyle name="Currency 4 4 2 2 4 3" xfId="48599"/>
    <cellStyle name="Currency 4 4 2 2 4 3 2" xfId="48600"/>
    <cellStyle name="Currency 4 4 2 2 4 4" xfId="48601"/>
    <cellStyle name="Currency 4 4 2 2 4 5" xfId="48602"/>
    <cellStyle name="Currency 4 4 2 2 5" xfId="48603"/>
    <cellStyle name="Currency 4 4 2 2 5 2" xfId="48604"/>
    <cellStyle name="Currency 4 4 2 2 5 3" xfId="48605"/>
    <cellStyle name="Currency 4 4 2 2 6" xfId="48606"/>
    <cellStyle name="Currency 4 4 2 2 6 2" xfId="48607"/>
    <cellStyle name="Currency 4 4 2 2 6 3" xfId="48608"/>
    <cellStyle name="Currency 4 4 2 2 7" xfId="48609"/>
    <cellStyle name="Currency 4 4 2 2 7 2" xfId="48610"/>
    <cellStyle name="Currency 4 4 2 2 8" xfId="48611"/>
    <cellStyle name="Currency 4 4 2 2 9" xfId="48612"/>
    <cellStyle name="Currency 4 4 2 3" xfId="48613"/>
    <cellStyle name="Currency 4 4 2 3 2" xfId="48614"/>
    <cellStyle name="Currency 4 4 2 3 2 2" xfId="48615"/>
    <cellStyle name="Currency 4 4 2 3 2 3" xfId="48616"/>
    <cellStyle name="Currency 4 4 2 3 3" xfId="48617"/>
    <cellStyle name="Currency 4 4 2 3 3 2" xfId="48618"/>
    <cellStyle name="Currency 4 4 2 3 3 3" xfId="48619"/>
    <cellStyle name="Currency 4 4 2 3 4" xfId="48620"/>
    <cellStyle name="Currency 4 4 2 3 4 2" xfId="48621"/>
    <cellStyle name="Currency 4 4 2 3 5" xfId="48622"/>
    <cellStyle name="Currency 4 4 2 3 6" xfId="48623"/>
    <cellStyle name="Currency 4 4 2 4" xfId="48624"/>
    <cellStyle name="Currency 4 4 2 4 2" xfId="48625"/>
    <cellStyle name="Currency 4 4 2 4 2 2" xfId="48626"/>
    <cellStyle name="Currency 4 4 2 4 2 3" xfId="48627"/>
    <cellStyle name="Currency 4 4 2 4 3" xfId="48628"/>
    <cellStyle name="Currency 4 4 2 4 3 2" xfId="48629"/>
    <cellStyle name="Currency 4 4 2 4 3 3" xfId="48630"/>
    <cellStyle name="Currency 4 4 2 4 4" xfId="48631"/>
    <cellStyle name="Currency 4 4 2 4 4 2" xfId="48632"/>
    <cellStyle name="Currency 4 4 2 4 5" xfId="48633"/>
    <cellStyle name="Currency 4 4 2 4 6" xfId="48634"/>
    <cellStyle name="Currency 4 4 2 5" xfId="48635"/>
    <cellStyle name="Currency 4 4 2 5 2" xfId="48636"/>
    <cellStyle name="Currency 4 4 2 5 2 2" xfId="48637"/>
    <cellStyle name="Currency 4 4 2 5 2 3" xfId="48638"/>
    <cellStyle name="Currency 4 4 2 5 3" xfId="48639"/>
    <cellStyle name="Currency 4 4 2 5 3 2" xfId="48640"/>
    <cellStyle name="Currency 4 4 2 5 4" xfId="48641"/>
    <cellStyle name="Currency 4 4 2 5 5" xfId="48642"/>
    <cellStyle name="Currency 4 4 2 6" xfId="48643"/>
    <cellStyle name="Currency 4 4 2 6 2" xfId="48644"/>
    <cellStyle name="Currency 4 4 2 6 3" xfId="48645"/>
    <cellStyle name="Currency 4 4 2 7" xfId="48646"/>
    <cellStyle name="Currency 4 4 2 7 2" xfId="48647"/>
    <cellStyle name="Currency 4 4 2 7 3" xfId="48648"/>
    <cellStyle name="Currency 4 4 2 8" xfId="48649"/>
    <cellStyle name="Currency 4 4 2 8 2" xfId="48650"/>
    <cellStyle name="Currency 4 4 2 9" xfId="48651"/>
    <cellStyle name="Currency 4 4 3" xfId="48652"/>
    <cellStyle name="Currency 4 4 3 2" xfId="48653"/>
    <cellStyle name="Currency 4 4 3 2 2" xfId="48654"/>
    <cellStyle name="Currency 4 4 3 2 2 2" xfId="48655"/>
    <cellStyle name="Currency 4 4 3 2 2 3" xfId="48656"/>
    <cellStyle name="Currency 4 4 3 2 3" xfId="48657"/>
    <cellStyle name="Currency 4 4 3 2 3 2" xfId="48658"/>
    <cellStyle name="Currency 4 4 3 2 3 3" xfId="48659"/>
    <cellStyle name="Currency 4 4 3 2 4" xfId="48660"/>
    <cellStyle name="Currency 4 4 3 2 4 2" xfId="48661"/>
    <cellStyle name="Currency 4 4 3 2 5" xfId="48662"/>
    <cellStyle name="Currency 4 4 3 2 6" xfId="48663"/>
    <cellStyle name="Currency 4 4 3 3" xfId="48664"/>
    <cellStyle name="Currency 4 4 3 3 2" xfId="48665"/>
    <cellStyle name="Currency 4 4 3 3 2 2" xfId="48666"/>
    <cellStyle name="Currency 4 4 3 3 2 3" xfId="48667"/>
    <cellStyle name="Currency 4 4 3 3 3" xfId="48668"/>
    <cellStyle name="Currency 4 4 3 3 3 2" xfId="48669"/>
    <cellStyle name="Currency 4 4 3 3 3 3" xfId="48670"/>
    <cellStyle name="Currency 4 4 3 3 4" xfId="48671"/>
    <cellStyle name="Currency 4 4 3 3 4 2" xfId="48672"/>
    <cellStyle name="Currency 4 4 3 3 5" xfId="48673"/>
    <cellStyle name="Currency 4 4 3 3 6" xfId="48674"/>
    <cellStyle name="Currency 4 4 3 4" xfId="48675"/>
    <cellStyle name="Currency 4 4 3 4 2" xfId="48676"/>
    <cellStyle name="Currency 4 4 3 4 2 2" xfId="48677"/>
    <cellStyle name="Currency 4 4 3 4 2 3" xfId="48678"/>
    <cellStyle name="Currency 4 4 3 4 3" xfId="48679"/>
    <cellStyle name="Currency 4 4 3 4 3 2" xfId="48680"/>
    <cellStyle name="Currency 4 4 3 4 4" xfId="48681"/>
    <cellStyle name="Currency 4 4 3 4 5" xfId="48682"/>
    <cellStyle name="Currency 4 4 3 5" xfId="48683"/>
    <cellStyle name="Currency 4 4 3 5 2" xfId="48684"/>
    <cellStyle name="Currency 4 4 3 5 3" xfId="48685"/>
    <cellStyle name="Currency 4 4 3 6" xfId="48686"/>
    <cellStyle name="Currency 4 4 3 6 2" xfId="48687"/>
    <cellStyle name="Currency 4 4 3 6 3" xfId="48688"/>
    <cellStyle name="Currency 4 4 3 7" xfId="48689"/>
    <cellStyle name="Currency 4 4 3 7 2" xfId="48690"/>
    <cellStyle name="Currency 4 4 3 8" xfId="48691"/>
    <cellStyle name="Currency 4 4 3 9" xfId="48692"/>
    <cellStyle name="Currency 4 4 4" xfId="48693"/>
    <cellStyle name="Currency 4 4 4 2" xfId="48694"/>
    <cellStyle name="Currency 4 4 4 2 2" xfId="48695"/>
    <cellStyle name="Currency 4 4 4 2 2 2" xfId="48696"/>
    <cellStyle name="Currency 4 4 4 2 2 3" xfId="48697"/>
    <cellStyle name="Currency 4 4 4 2 3" xfId="48698"/>
    <cellStyle name="Currency 4 4 4 2 3 2" xfId="48699"/>
    <cellStyle name="Currency 4 4 4 2 3 3" xfId="48700"/>
    <cellStyle name="Currency 4 4 4 2 4" xfId="48701"/>
    <cellStyle name="Currency 4 4 4 2 4 2" xfId="48702"/>
    <cellStyle name="Currency 4 4 4 2 5" xfId="48703"/>
    <cellStyle name="Currency 4 4 4 2 6" xfId="48704"/>
    <cellStyle name="Currency 4 4 4 3" xfId="48705"/>
    <cellStyle name="Currency 4 4 4 3 2" xfId="48706"/>
    <cellStyle name="Currency 4 4 4 3 2 2" xfId="48707"/>
    <cellStyle name="Currency 4 4 4 3 2 3" xfId="48708"/>
    <cellStyle name="Currency 4 4 4 3 3" xfId="48709"/>
    <cellStyle name="Currency 4 4 4 3 3 2" xfId="48710"/>
    <cellStyle name="Currency 4 4 4 3 3 3" xfId="48711"/>
    <cellStyle name="Currency 4 4 4 3 4" xfId="48712"/>
    <cellStyle name="Currency 4 4 4 3 4 2" xfId="48713"/>
    <cellStyle name="Currency 4 4 4 3 5" xfId="48714"/>
    <cellStyle name="Currency 4 4 4 3 6" xfId="48715"/>
    <cellStyle name="Currency 4 4 4 4" xfId="48716"/>
    <cellStyle name="Currency 4 4 4 4 2" xfId="48717"/>
    <cellStyle name="Currency 4 4 4 4 2 2" xfId="48718"/>
    <cellStyle name="Currency 4 4 4 4 2 3" xfId="48719"/>
    <cellStyle name="Currency 4 4 4 4 3" xfId="48720"/>
    <cellStyle name="Currency 4 4 4 4 3 2" xfId="48721"/>
    <cellStyle name="Currency 4 4 4 4 4" xfId="48722"/>
    <cellStyle name="Currency 4 4 4 4 5" xfId="48723"/>
    <cellStyle name="Currency 4 4 4 5" xfId="48724"/>
    <cellStyle name="Currency 4 4 4 5 2" xfId="48725"/>
    <cellStyle name="Currency 4 4 4 5 3" xfId="48726"/>
    <cellStyle name="Currency 4 4 4 6" xfId="48727"/>
    <cellStyle name="Currency 4 4 4 6 2" xfId="48728"/>
    <cellStyle name="Currency 4 4 4 6 3" xfId="48729"/>
    <cellStyle name="Currency 4 4 4 7" xfId="48730"/>
    <cellStyle name="Currency 4 4 4 7 2" xfId="48731"/>
    <cellStyle name="Currency 4 4 4 8" xfId="48732"/>
    <cellStyle name="Currency 4 4 4 9" xfId="48733"/>
    <cellStyle name="Currency 4 4 5" xfId="48734"/>
    <cellStyle name="Currency 4 4 5 2" xfId="48735"/>
    <cellStyle name="Currency 4 4 5 2 2" xfId="48736"/>
    <cellStyle name="Currency 4 4 5 2 3" xfId="48737"/>
    <cellStyle name="Currency 4 4 5 3" xfId="48738"/>
    <cellStyle name="Currency 4 4 5 3 2" xfId="48739"/>
    <cellStyle name="Currency 4 4 5 3 3" xfId="48740"/>
    <cellStyle name="Currency 4 4 5 4" xfId="48741"/>
    <cellStyle name="Currency 4 4 5 4 2" xfId="48742"/>
    <cellStyle name="Currency 4 4 5 5" xfId="48743"/>
    <cellStyle name="Currency 4 4 5 6" xfId="48744"/>
    <cellStyle name="Currency 4 4 6" xfId="48745"/>
    <cellStyle name="Currency 4 4 6 2" xfId="48746"/>
    <cellStyle name="Currency 4 4 6 2 2" xfId="48747"/>
    <cellStyle name="Currency 4 4 6 2 3" xfId="48748"/>
    <cellStyle name="Currency 4 4 6 3" xfId="48749"/>
    <cellStyle name="Currency 4 4 6 3 2" xfId="48750"/>
    <cellStyle name="Currency 4 4 6 3 3" xfId="48751"/>
    <cellStyle name="Currency 4 4 6 4" xfId="48752"/>
    <cellStyle name="Currency 4 4 6 4 2" xfId="48753"/>
    <cellStyle name="Currency 4 4 6 5" xfId="48754"/>
    <cellStyle name="Currency 4 4 6 6" xfId="48755"/>
    <cellStyle name="Currency 4 4 7" xfId="48756"/>
    <cellStyle name="Currency 4 4 7 2" xfId="48757"/>
    <cellStyle name="Currency 4 4 7 2 2" xfId="48758"/>
    <cellStyle name="Currency 4 4 7 2 3" xfId="48759"/>
    <cellStyle name="Currency 4 4 7 3" xfId="48760"/>
    <cellStyle name="Currency 4 4 7 3 2" xfId="48761"/>
    <cellStyle name="Currency 4 4 7 4" xfId="48762"/>
    <cellStyle name="Currency 4 4 7 5" xfId="48763"/>
    <cellStyle name="Currency 4 4 8" xfId="48764"/>
    <cellStyle name="Currency 4 4 8 2" xfId="48765"/>
    <cellStyle name="Currency 4 4 8 3" xfId="48766"/>
    <cellStyle name="Currency 4 4 9" xfId="48767"/>
    <cellStyle name="Currency 4 4 9 2" xfId="48768"/>
    <cellStyle name="Currency 4 4 9 3" xfId="48769"/>
    <cellStyle name="Currency 4 5" xfId="48770"/>
    <cellStyle name="Currency 4 5 10" xfId="48771"/>
    <cellStyle name="Currency 4 5 2" xfId="48772"/>
    <cellStyle name="Currency 4 5 2 2" xfId="48773"/>
    <cellStyle name="Currency 4 5 2 2 2" xfId="48774"/>
    <cellStyle name="Currency 4 5 2 2 2 2" xfId="48775"/>
    <cellStyle name="Currency 4 5 2 2 2 3" xfId="48776"/>
    <cellStyle name="Currency 4 5 2 2 3" xfId="48777"/>
    <cellStyle name="Currency 4 5 2 2 3 2" xfId="48778"/>
    <cellStyle name="Currency 4 5 2 2 3 3" xfId="48779"/>
    <cellStyle name="Currency 4 5 2 2 4" xfId="48780"/>
    <cellStyle name="Currency 4 5 2 2 4 2" xfId="48781"/>
    <cellStyle name="Currency 4 5 2 2 5" xfId="48782"/>
    <cellStyle name="Currency 4 5 2 2 6" xfId="48783"/>
    <cellStyle name="Currency 4 5 2 3" xfId="48784"/>
    <cellStyle name="Currency 4 5 2 3 2" xfId="48785"/>
    <cellStyle name="Currency 4 5 2 3 2 2" xfId="48786"/>
    <cellStyle name="Currency 4 5 2 3 2 3" xfId="48787"/>
    <cellStyle name="Currency 4 5 2 3 3" xfId="48788"/>
    <cellStyle name="Currency 4 5 2 3 3 2" xfId="48789"/>
    <cellStyle name="Currency 4 5 2 3 3 3" xfId="48790"/>
    <cellStyle name="Currency 4 5 2 3 4" xfId="48791"/>
    <cellStyle name="Currency 4 5 2 3 4 2" xfId="48792"/>
    <cellStyle name="Currency 4 5 2 3 5" xfId="48793"/>
    <cellStyle name="Currency 4 5 2 3 6" xfId="48794"/>
    <cellStyle name="Currency 4 5 2 4" xfId="48795"/>
    <cellStyle name="Currency 4 5 2 4 2" xfId="48796"/>
    <cellStyle name="Currency 4 5 2 4 2 2" xfId="48797"/>
    <cellStyle name="Currency 4 5 2 4 2 3" xfId="48798"/>
    <cellStyle name="Currency 4 5 2 4 3" xfId="48799"/>
    <cellStyle name="Currency 4 5 2 4 3 2" xfId="48800"/>
    <cellStyle name="Currency 4 5 2 4 4" xfId="48801"/>
    <cellStyle name="Currency 4 5 2 4 5" xfId="48802"/>
    <cellStyle name="Currency 4 5 2 5" xfId="48803"/>
    <cellStyle name="Currency 4 5 2 5 2" xfId="48804"/>
    <cellStyle name="Currency 4 5 2 5 3" xfId="48805"/>
    <cellStyle name="Currency 4 5 2 6" xfId="48806"/>
    <cellStyle name="Currency 4 5 2 6 2" xfId="48807"/>
    <cellStyle name="Currency 4 5 2 6 3" xfId="48808"/>
    <cellStyle name="Currency 4 5 2 7" xfId="48809"/>
    <cellStyle name="Currency 4 5 2 7 2" xfId="48810"/>
    <cellStyle name="Currency 4 5 2 8" xfId="48811"/>
    <cellStyle name="Currency 4 5 2 9" xfId="48812"/>
    <cellStyle name="Currency 4 5 3" xfId="48813"/>
    <cellStyle name="Currency 4 5 3 2" xfId="48814"/>
    <cellStyle name="Currency 4 5 3 2 2" xfId="48815"/>
    <cellStyle name="Currency 4 5 3 2 3" xfId="48816"/>
    <cellStyle name="Currency 4 5 3 3" xfId="48817"/>
    <cellStyle name="Currency 4 5 3 3 2" xfId="48818"/>
    <cellStyle name="Currency 4 5 3 3 3" xfId="48819"/>
    <cellStyle name="Currency 4 5 3 4" xfId="48820"/>
    <cellStyle name="Currency 4 5 3 4 2" xfId="48821"/>
    <cellStyle name="Currency 4 5 3 5" xfId="48822"/>
    <cellStyle name="Currency 4 5 3 6" xfId="48823"/>
    <cellStyle name="Currency 4 5 4" xfId="48824"/>
    <cellStyle name="Currency 4 5 4 2" xfId="48825"/>
    <cellStyle name="Currency 4 5 4 2 2" xfId="48826"/>
    <cellStyle name="Currency 4 5 4 2 3" xfId="48827"/>
    <cellStyle name="Currency 4 5 4 3" xfId="48828"/>
    <cellStyle name="Currency 4 5 4 3 2" xfId="48829"/>
    <cellStyle name="Currency 4 5 4 3 3" xfId="48830"/>
    <cellStyle name="Currency 4 5 4 4" xfId="48831"/>
    <cellStyle name="Currency 4 5 4 4 2" xfId="48832"/>
    <cellStyle name="Currency 4 5 4 5" xfId="48833"/>
    <cellStyle name="Currency 4 5 4 6" xfId="48834"/>
    <cellStyle name="Currency 4 5 5" xfId="48835"/>
    <cellStyle name="Currency 4 5 5 2" xfId="48836"/>
    <cellStyle name="Currency 4 5 5 2 2" xfId="48837"/>
    <cellStyle name="Currency 4 5 5 2 3" xfId="48838"/>
    <cellStyle name="Currency 4 5 5 3" xfId="48839"/>
    <cellStyle name="Currency 4 5 5 3 2" xfId="48840"/>
    <cellStyle name="Currency 4 5 5 4" xfId="48841"/>
    <cellStyle name="Currency 4 5 5 5" xfId="48842"/>
    <cellStyle name="Currency 4 5 6" xfId="48843"/>
    <cellStyle name="Currency 4 5 6 2" xfId="48844"/>
    <cellStyle name="Currency 4 5 6 3" xfId="48845"/>
    <cellStyle name="Currency 4 5 7" xfId="48846"/>
    <cellStyle name="Currency 4 5 7 2" xfId="48847"/>
    <cellStyle name="Currency 4 5 7 3" xfId="48848"/>
    <cellStyle name="Currency 4 5 8" xfId="48849"/>
    <cellStyle name="Currency 4 5 8 2" xfId="48850"/>
    <cellStyle name="Currency 4 5 9" xfId="48851"/>
    <cellStyle name="Currency 4 6" xfId="48852"/>
    <cellStyle name="Currency 4 6 2" xfId="48853"/>
    <cellStyle name="Currency 4 6 2 2" xfId="48854"/>
    <cellStyle name="Currency 4 6 2 2 2" xfId="48855"/>
    <cellStyle name="Currency 4 6 2 2 3" xfId="48856"/>
    <cellStyle name="Currency 4 6 2 3" xfId="48857"/>
    <cellStyle name="Currency 4 6 2 3 2" xfId="48858"/>
    <cellStyle name="Currency 4 6 2 3 3" xfId="48859"/>
    <cellStyle name="Currency 4 6 2 4" xfId="48860"/>
    <cellStyle name="Currency 4 6 2 4 2" xfId="48861"/>
    <cellStyle name="Currency 4 6 2 5" xfId="48862"/>
    <cellStyle name="Currency 4 6 2 6" xfId="48863"/>
    <cellStyle name="Currency 4 6 3" xfId="48864"/>
    <cellStyle name="Currency 4 6 3 2" xfId="48865"/>
    <cellStyle name="Currency 4 6 3 2 2" xfId="48866"/>
    <cellStyle name="Currency 4 6 3 2 3" xfId="48867"/>
    <cellStyle name="Currency 4 6 3 3" xfId="48868"/>
    <cellStyle name="Currency 4 6 3 3 2" xfId="48869"/>
    <cellStyle name="Currency 4 6 3 3 3" xfId="48870"/>
    <cellStyle name="Currency 4 6 3 4" xfId="48871"/>
    <cellStyle name="Currency 4 6 3 4 2" xfId="48872"/>
    <cellStyle name="Currency 4 6 3 5" xfId="48873"/>
    <cellStyle name="Currency 4 6 3 6" xfId="48874"/>
    <cellStyle name="Currency 4 6 4" xfId="48875"/>
    <cellStyle name="Currency 4 6 4 2" xfId="48876"/>
    <cellStyle name="Currency 4 6 4 2 2" xfId="48877"/>
    <cellStyle name="Currency 4 6 4 2 3" xfId="48878"/>
    <cellStyle name="Currency 4 6 4 3" xfId="48879"/>
    <cellStyle name="Currency 4 6 4 3 2" xfId="48880"/>
    <cellStyle name="Currency 4 6 4 4" xfId="48881"/>
    <cellStyle name="Currency 4 6 4 5" xfId="48882"/>
    <cellStyle name="Currency 4 6 5" xfId="48883"/>
    <cellStyle name="Currency 4 6 5 2" xfId="48884"/>
    <cellStyle name="Currency 4 6 5 3" xfId="48885"/>
    <cellStyle name="Currency 4 6 6" xfId="48886"/>
    <cellStyle name="Currency 4 6 6 2" xfId="48887"/>
    <cellStyle name="Currency 4 6 6 3" xfId="48888"/>
    <cellStyle name="Currency 4 6 7" xfId="48889"/>
    <cellStyle name="Currency 4 6 7 2" xfId="48890"/>
    <cellStyle name="Currency 4 6 8" xfId="48891"/>
    <cellStyle name="Currency 4 6 9" xfId="48892"/>
    <cellStyle name="Currency 4 7" xfId="48893"/>
    <cellStyle name="Currency 4 7 2" xfId="48894"/>
    <cellStyle name="Currency 4 7 2 2" xfId="48895"/>
    <cellStyle name="Currency 4 7 2 2 2" xfId="48896"/>
    <cellStyle name="Currency 4 7 2 2 3" xfId="48897"/>
    <cellStyle name="Currency 4 7 2 3" xfId="48898"/>
    <cellStyle name="Currency 4 7 2 3 2" xfId="48899"/>
    <cellStyle name="Currency 4 7 2 3 3" xfId="48900"/>
    <cellStyle name="Currency 4 7 2 4" xfId="48901"/>
    <cellStyle name="Currency 4 7 2 4 2" xfId="48902"/>
    <cellStyle name="Currency 4 7 2 5" xfId="48903"/>
    <cellStyle name="Currency 4 7 2 6" xfId="48904"/>
    <cellStyle name="Currency 4 7 3" xfId="48905"/>
    <cellStyle name="Currency 4 7 3 2" xfId="48906"/>
    <cellStyle name="Currency 4 7 3 2 2" xfId="48907"/>
    <cellStyle name="Currency 4 7 3 2 3" xfId="48908"/>
    <cellStyle name="Currency 4 7 3 3" xfId="48909"/>
    <cellStyle name="Currency 4 7 3 3 2" xfId="48910"/>
    <cellStyle name="Currency 4 7 3 3 3" xfId="48911"/>
    <cellStyle name="Currency 4 7 3 4" xfId="48912"/>
    <cellStyle name="Currency 4 7 3 4 2" xfId="48913"/>
    <cellStyle name="Currency 4 7 3 5" xfId="48914"/>
    <cellStyle name="Currency 4 7 3 6" xfId="48915"/>
    <cellStyle name="Currency 4 7 4" xfId="48916"/>
    <cellStyle name="Currency 4 7 4 2" xfId="48917"/>
    <cellStyle name="Currency 4 7 4 2 2" xfId="48918"/>
    <cellStyle name="Currency 4 7 4 2 3" xfId="48919"/>
    <cellStyle name="Currency 4 7 4 3" xfId="48920"/>
    <cellStyle name="Currency 4 7 4 3 2" xfId="48921"/>
    <cellStyle name="Currency 4 7 4 4" xfId="48922"/>
    <cellStyle name="Currency 4 7 4 5" xfId="48923"/>
    <cellStyle name="Currency 4 7 5" xfId="48924"/>
    <cellStyle name="Currency 4 7 5 2" xfId="48925"/>
    <cellStyle name="Currency 4 7 5 3" xfId="48926"/>
    <cellStyle name="Currency 4 7 6" xfId="48927"/>
    <cellStyle name="Currency 4 7 6 2" xfId="48928"/>
    <cellStyle name="Currency 4 7 6 3" xfId="48929"/>
    <cellStyle name="Currency 4 7 7" xfId="48930"/>
    <cellStyle name="Currency 4 7 7 2" xfId="48931"/>
    <cellStyle name="Currency 4 7 8" xfId="48932"/>
    <cellStyle name="Currency 4 7 9" xfId="48933"/>
    <cellStyle name="Currency 4 8" xfId="48934"/>
    <cellStyle name="Currency 4 8 2" xfId="48935"/>
    <cellStyle name="Currency 4 8 2 2" xfId="48936"/>
    <cellStyle name="Currency 4 8 2 3" xfId="48937"/>
    <cellStyle name="Currency 4 8 3" xfId="48938"/>
    <cellStyle name="Currency 4 8 3 2" xfId="48939"/>
    <cellStyle name="Currency 4 8 3 3" xfId="48940"/>
    <cellStyle name="Currency 4 8 4" xfId="48941"/>
    <cellStyle name="Currency 4 8 4 2" xfId="48942"/>
    <cellStyle name="Currency 4 8 5" xfId="48943"/>
    <cellStyle name="Currency 4 8 6" xfId="48944"/>
    <cellStyle name="Currency 4 9" xfId="48945"/>
    <cellStyle name="Currency 4 9 2" xfId="48946"/>
    <cellStyle name="Currency 4 9 2 2" xfId="48947"/>
    <cellStyle name="Currency 4 9 2 3" xfId="48948"/>
    <cellStyle name="Currency 4 9 3" xfId="48949"/>
    <cellStyle name="Currency 4 9 3 2" xfId="48950"/>
    <cellStyle name="Currency 4 9 3 3" xfId="48951"/>
    <cellStyle name="Currency 4 9 4" xfId="48952"/>
    <cellStyle name="Currency 4 9 4 2" xfId="48953"/>
    <cellStyle name="Currency 4 9 5" xfId="48954"/>
    <cellStyle name="Currency 4 9 6" xfId="48955"/>
    <cellStyle name="Currency 40" xfId="48956"/>
    <cellStyle name="Currency 41" xfId="48957"/>
    <cellStyle name="Currency 42" xfId="48958"/>
    <cellStyle name="Currency 43" xfId="48959"/>
    <cellStyle name="Currency 44" xfId="48960"/>
    <cellStyle name="Currency 45" xfId="48961"/>
    <cellStyle name="Currency 46" xfId="48962"/>
    <cellStyle name="Currency 47" xfId="48963"/>
    <cellStyle name="Currency 48" xfId="48964"/>
    <cellStyle name="Currency 49" xfId="48965"/>
    <cellStyle name="Currency 5" xfId="48966"/>
    <cellStyle name="Currency 5 2" xfId="48967"/>
    <cellStyle name="Currency 5 2 2" xfId="48968"/>
    <cellStyle name="Currency 5 2 2 2" xfId="48969"/>
    <cellStyle name="Currency 5 2 2 3" xfId="48970"/>
    <cellStyle name="Currency 5 2 2 4" xfId="48971"/>
    <cellStyle name="Currency 5 2 3" xfId="48972"/>
    <cellStyle name="Currency 5 2 3 2" xfId="48973"/>
    <cellStyle name="Currency 5 2 4" xfId="48974"/>
    <cellStyle name="Currency 5 2 5" xfId="48975"/>
    <cellStyle name="Currency 5 2 6" xfId="48976"/>
    <cellStyle name="Currency 5 2 7" xfId="48977"/>
    <cellStyle name="Currency 5 3" xfId="48978"/>
    <cellStyle name="Currency 5 3 2" xfId="48979"/>
    <cellStyle name="Currency 5 3 3" xfId="48980"/>
    <cellStyle name="Currency 5 3 4" xfId="48981"/>
    <cellStyle name="Currency 5 4" xfId="48982"/>
    <cellStyle name="Currency 5 4 2" xfId="48983"/>
    <cellStyle name="Currency 5 5" xfId="48984"/>
    <cellStyle name="Currency 5 6" xfId="48985"/>
    <cellStyle name="Currency 5 7" xfId="48986"/>
    <cellStyle name="Currency 5 8" xfId="48987"/>
    <cellStyle name="Currency 50" xfId="48988"/>
    <cellStyle name="Currency 51" xfId="48989"/>
    <cellStyle name="Currency 52" xfId="48990"/>
    <cellStyle name="Currency 53" xfId="48991"/>
    <cellStyle name="Currency 54" xfId="48992"/>
    <cellStyle name="Currency 55" xfId="48993"/>
    <cellStyle name="Currency 56" xfId="48994"/>
    <cellStyle name="Currency 56 2" xfId="48995"/>
    <cellStyle name="Currency 57" xfId="48996"/>
    <cellStyle name="Currency 57 2" xfId="48997"/>
    <cellStyle name="Currency 58" xfId="48998"/>
    <cellStyle name="Currency 59" xfId="48999"/>
    <cellStyle name="Currency 6" xfId="49000"/>
    <cellStyle name="Currency 6 2" xfId="49001"/>
    <cellStyle name="Currency 6 2 2" xfId="49002"/>
    <cellStyle name="Currency 6 2 2 2" xfId="49003"/>
    <cellStyle name="Currency 6 2 2 2 2" xfId="49004"/>
    <cellStyle name="Currency 6 2 2 2 3" xfId="49005"/>
    <cellStyle name="Currency 6 2 2 3" xfId="49006"/>
    <cellStyle name="Currency 6 2 2 3 2" xfId="49007"/>
    <cellStyle name="Currency 6 2 2 4" xfId="49008"/>
    <cellStyle name="Currency 6 2 2 5" xfId="49009"/>
    <cellStyle name="Currency 6 2 2 6" xfId="49010"/>
    <cellStyle name="Currency 6 2 3" xfId="49011"/>
    <cellStyle name="Currency 6 2 3 2" xfId="49012"/>
    <cellStyle name="Currency 6 2 3 3" xfId="49013"/>
    <cellStyle name="Currency 6 2 4" xfId="49014"/>
    <cellStyle name="Currency 6 2 4 2" xfId="49015"/>
    <cellStyle name="Currency 6 2 5" xfId="49016"/>
    <cellStyle name="Currency 6 3" xfId="49017"/>
    <cellStyle name="Currency 6 3 2" xfId="49018"/>
    <cellStyle name="Currency 6 3 2 2" xfId="49019"/>
    <cellStyle name="Currency 6 3 2 2 2" xfId="49020"/>
    <cellStyle name="Currency 6 3 2 3" xfId="49021"/>
    <cellStyle name="Currency 6 3 2 4" xfId="49022"/>
    <cellStyle name="Currency 6 3 2 5" xfId="49023"/>
    <cellStyle name="Currency 6 3 3" xfId="49024"/>
    <cellStyle name="Currency 6 3 3 2" xfId="49025"/>
    <cellStyle name="Currency 6 3 4" xfId="49026"/>
    <cellStyle name="Currency 6 3 5" xfId="49027"/>
    <cellStyle name="Currency 6 3 6" xfId="49028"/>
    <cellStyle name="Currency 6 3 7" xfId="49029"/>
    <cellStyle name="Currency 6 4" xfId="49030"/>
    <cellStyle name="Currency 6 4 2" xfId="49031"/>
    <cellStyle name="Currency 6 4 2 2" xfId="49032"/>
    <cellStyle name="Currency 6 4 3" xfId="49033"/>
    <cellStyle name="Currency 6 4 4" xfId="49034"/>
    <cellStyle name="Currency 6 4 5" xfId="49035"/>
    <cellStyle name="Currency 6 5" xfId="49036"/>
    <cellStyle name="Currency 6 5 2" xfId="49037"/>
    <cellStyle name="Currency 6 5 2 2" xfId="49038"/>
    <cellStyle name="Currency 6 5 3" xfId="49039"/>
    <cellStyle name="Currency 6 5 4" xfId="49040"/>
    <cellStyle name="Currency 6 5 5" xfId="49041"/>
    <cellStyle name="Currency 6 6" xfId="49042"/>
    <cellStyle name="Currency 6 6 2" xfId="49043"/>
    <cellStyle name="Currency 6 6 2 2" xfId="49044"/>
    <cellStyle name="Currency 6 6 3" xfId="49045"/>
    <cellStyle name="Currency 6 6 4" xfId="49046"/>
    <cellStyle name="Currency 6 6 5" xfId="49047"/>
    <cellStyle name="Currency 6 7" xfId="49048"/>
    <cellStyle name="Currency 60" xfId="49049"/>
    <cellStyle name="Currency 61" xfId="49050"/>
    <cellStyle name="Currency 62" xfId="49051"/>
    <cellStyle name="Currency 62 2" xfId="49052"/>
    <cellStyle name="Currency 63" xfId="49053"/>
    <cellStyle name="Currency 64" xfId="49054"/>
    <cellStyle name="Currency 65" xfId="49055"/>
    <cellStyle name="Currency 66" xfId="49056"/>
    <cellStyle name="Currency 67" xfId="49057"/>
    <cellStyle name="Currency 68" xfId="49058"/>
    <cellStyle name="Currency 69" xfId="49059"/>
    <cellStyle name="Currency 7" xfId="49060"/>
    <cellStyle name="Currency 7 2" xfId="49061"/>
    <cellStyle name="Currency 7 2 2" xfId="49062"/>
    <cellStyle name="Currency 7 2 2 2" xfId="49063"/>
    <cellStyle name="Currency 7 2 3" xfId="49064"/>
    <cellStyle name="Currency 7 2 4" xfId="49065"/>
    <cellStyle name="Currency 7 3" xfId="49066"/>
    <cellStyle name="Currency 7 3 2" xfId="49067"/>
    <cellStyle name="Currency 7 3 3" xfId="49068"/>
    <cellStyle name="Currency 7 3 4" xfId="49069"/>
    <cellStyle name="Currency 7 4" xfId="49070"/>
    <cellStyle name="Currency 7 4 2" xfId="49071"/>
    <cellStyle name="Currency 7 5" xfId="49072"/>
    <cellStyle name="Currency 7 6" xfId="49073"/>
    <cellStyle name="Currency 7 7" xfId="49074"/>
    <cellStyle name="Currency 7 8" xfId="49075"/>
    <cellStyle name="Currency 70" xfId="49076"/>
    <cellStyle name="Currency 71" xfId="49077"/>
    <cellStyle name="Currency 72" xfId="49078"/>
    <cellStyle name="Currency 73" xfId="49079"/>
    <cellStyle name="Currency 74" xfId="49080"/>
    <cellStyle name="Currency 75" xfId="49081"/>
    <cellStyle name="Currency 76" xfId="49082"/>
    <cellStyle name="Currency 77" xfId="49083"/>
    <cellStyle name="Currency 78" xfId="49084"/>
    <cellStyle name="Currency 79" xfId="49085"/>
    <cellStyle name="Currency 8" xfId="49086"/>
    <cellStyle name="Currency 8 2" xfId="49087"/>
    <cellStyle name="Currency 8 2 2" xfId="49088"/>
    <cellStyle name="Currency 8 2 2 2" xfId="49089"/>
    <cellStyle name="Currency 8 2 3" xfId="49090"/>
    <cellStyle name="Currency 8 2 3 2" xfId="49091"/>
    <cellStyle name="Currency 8 2 4" xfId="49092"/>
    <cellStyle name="Currency 8 2 5" xfId="49093"/>
    <cellStyle name="Currency 8 3" xfId="49094"/>
    <cellStyle name="Currency 8 3 2" xfId="49095"/>
    <cellStyle name="Currency 8 3 3" xfId="49096"/>
    <cellStyle name="Currency 8 4" xfId="49097"/>
    <cellStyle name="Currency 8 5" xfId="49098"/>
    <cellStyle name="Currency 8 6" xfId="49099"/>
    <cellStyle name="Currency 8 7" xfId="49100"/>
    <cellStyle name="Currency 80" xfId="49101"/>
    <cellStyle name="Currency 81" xfId="49102"/>
    <cellStyle name="Currency 82" xfId="49103"/>
    <cellStyle name="Currency 83" xfId="49104"/>
    <cellStyle name="Currency 84" xfId="49105"/>
    <cellStyle name="Currency 85" xfId="49106"/>
    <cellStyle name="Currency 86" xfId="49107"/>
    <cellStyle name="Currency 87" xfId="49108"/>
    <cellStyle name="Currency 88" xfId="49109"/>
    <cellStyle name="Currency 89" xfId="49110"/>
    <cellStyle name="Currency 9" xfId="49111"/>
    <cellStyle name="Currency 9 2" xfId="49112"/>
    <cellStyle name="Currency 9 2 2" xfId="49113"/>
    <cellStyle name="Currency 9 2 3" xfId="49114"/>
    <cellStyle name="Currency 9 3" xfId="49115"/>
    <cellStyle name="Currency 9 3 2" xfId="49116"/>
    <cellStyle name="Currency 9 4" xfId="49117"/>
    <cellStyle name="Currency 9 5" xfId="49118"/>
    <cellStyle name="Currency 9 6" xfId="49119"/>
    <cellStyle name="Currency 90" xfId="49120"/>
    <cellStyle name="Currency 91" xfId="49121"/>
    <cellStyle name="Currency 92" xfId="49122"/>
    <cellStyle name="Currency 93" xfId="49123"/>
    <cellStyle name="Currency 94" xfId="49124"/>
    <cellStyle name="Currency 95" xfId="49125"/>
    <cellStyle name="Currency 96" xfId="49126"/>
    <cellStyle name="Currency 97" xfId="49127"/>
    <cellStyle name="Currency 98" xfId="49128"/>
    <cellStyle name="Currency 99" xfId="49129"/>
    <cellStyle name="Currency0" xfId="49130"/>
    <cellStyle name="Currency0 2" xfId="49131"/>
    <cellStyle name="Currency0 2 2" xfId="49132"/>
    <cellStyle name="Currency0 2 3" xfId="49133"/>
    <cellStyle name="Currency0 3" xfId="49134"/>
    <cellStyle name="Currency0 3 2" xfId="49135"/>
    <cellStyle name="Currency0 3 3" xfId="49136"/>
    <cellStyle name="Custom - Style1" xfId="49137"/>
    <cellStyle name="Data   - Style2" xfId="49138"/>
    <cellStyle name="Date" xfId="49139"/>
    <cellStyle name="Date 2" xfId="49140"/>
    <cellStyle name="Date 2 2" xfId="49141"/>
    <cellStyle name="Date 2 3" xfId="49142"/>
    <cellStyle name="Date 3" xfId="49143"/>
    <cellStyle name="Date 3 2" xfId="49144"/>
    <cellStyle name="Date 3 3" xfId="49145"/>
    <cellStyle name="Eingabe" xfId="49146"/>
    <cellStyle name="Eingabe 2" xfId="49147"/>
    <cellStyle name="Eingabe 3" xfId="49148"/>
    <cellStyle name="Euro" xfId="49149"/>
    <cellStyle name="Euro 2" xfId="49150"/>
    <cellStyle name="Euro 2 2" xfId="49151"/>
    <cellStyle name="Euro 2 2 2" xfId="49152"/>
    <cellStyle name="Euro 2 3" xfId="49153"/>
    <cellStyle name="Euro 3" xfId="49154"/>
    <cellStyle name="Euro 3 2" xfId="49155"/>
    <cellStyle name="Euro 3 3" xfId="49156"/>
    <cellStyle name="Explanatory Text 10" xfId="49157"/>
    <cellStyle name="Explanatory Text 11" xfId="49158"/>
    <cellStyle name="Explanatory Text 12" xfId="49159"/>
    <cellStyle name="Explanatory Text 13" xfId="49160"/>
    <cellStyle name="Explanatory Text 14" xfId="49161"/>
    <cellStyle name="Explanatory Text 15" xfId="49162"/>
    <cellStyle name="Explanatory Text 16" xfId="49163"/>
    <cellStyle name="Explanatory Text 17" xfId="49164"/>
    <cellStyle name="Explanatory Text 18" xfId="49165"/>
    <cellStyle name="Explanatory Text 2" xfId="49166"/>
    <cellStyle name="Explanatory Text 2 2" xfId="49167"/>
    <cellStyle name="Explanatory Text 2 2 2" xfId="49168"/>
    <cellStyle name="Explanatory Text 2 3" xfId="49169"/>
    <cellStyle name="Explanatory Text 2 4" xfId="49170"/>
    <cellStyle name="Explanatory Text 2 5" xfId="49171"/>
    <cellStyle name="Explanatory Text 3" xfId="49172"/>
    <cellStyle name="Explanatory Text 3 2" xfId="49173"/>
    <cellStyle name="Explanatory Text 4" xfId="49174"/>
    <cellStyle name="Explanatory Text 4 2" xfId="49175"/>
    <cellStyle name="Explanatory Text 5" xfId="49176"/>
    <cellStyle name="Explanatory Text 5 2" xfId="49177"/>
    <cellStyle name="Explanatory Text 6" xfId="49178"/>
    <cellStyle name="Explanatory Text 6 2" xfId="49179"/>
    <cellStyle name="Explanatory Text 7" xfId="49180"/>
    <cellStyle name="Explanatory Text 7 2" xfId="49181"/>
    <cellStyle name="Explanatory Text 8" xfId="49182"/>
    <cellStyle name="Explanatory Text 9" xfId="49183"/>
    <cellStyle name="F2" xfId="49184"/>
    <cellStyle name="F2 2" xfId="49185"/>
    <cellStyle name="F2 2 2" xfId="49186"/>
    <cellStyle name="F2 3" xfId="49187"/>
    <cellStyle name="F2 3 2" xfId="49188"/>
    <cellStyle name="F2 4" xfId="49189"/>
    <cellStyle name="F2 5" xfId="49190"/>
    <cellStyle name="F2 6" xfId="49191"/>
    <cellStyle name="F2 7" xfId="49192"/>
    <cellStyle name="F2 8" xfId="49193"/>
    <cellStyle name="F2 9" xfId="49194"/>
    <cellStyle name="F2_Regenerated Revenues LGE Gas 2008-04 with Elec Gen-Seelye final version " xfId="49195"/>
    <cellStyle name="F3" xfId="49196"/>
    <cellStyle name="F3 2" xfId="49197"/>
    <cellStyle name="F3 2 2" xfId="49198"/>
    <cellStyle name="F3 3" xfId="49199"/>
    <cellStyle name="F3 3 2" xfId="49200"/>
    <cellStyle name="F3 4" xfId="49201"/>
    <cellStyle name="F3 5" xfId="49202"/>
    <cellStyle name="F3 6" xfId="49203"/>
    <cellStyle name="F3 7" xfId="49204"/>
    <cellStyle name="F3 8" xfId="49205"/>
    <cellStyle name="F3 9" xfId="49206"/>
    <cellStyle name="F3_Regenerated Revenues LGE Gas 2008-04 with Elec Gen-Seelye final version " xfId="49207"/>
    <cellStyle name="F4" xfId="49208"/>
    <cellStyle name="F4 2" xfId="49209"/>
    <cellStyle name="F4 2 2" xfId="49210"/>
    <cellStyle name="F4 3" xfId="49211"/>
    <cellStyle name="F4 3 2" xfId="49212"/>
    <cellStyle name="F4 4" xfId="49213"/>
    <cellStyle name="F4 5" xfId="49214"/>
    <cellStyle name="F4 6" xfId="49215"/>
    <cellStyle name="F4 7" xfId="49216"/>
    <cellStyle name="F4 8" xfId="49217"/>
    <cellStyle name="F4 9" xfId="49218"/>
    <cellStyle name="F4_Regenerated Revenues LGE Gas 2008-04 with Elec Gen-Seelye final version " xfId="49219"/>
    <cellStyle name="F5" xfId="49220"/>
    <cellStyle name="F5 2" xfId="49221"/>
    <cellStyle name="F5 2 2" xfId="49222"/>
    <cellStyle name="F5 3" xfId="49223"/>
    <cellStyle name="F5 3 2" xfId="49224"/>
    <cellStyle name="F5 4" xfId="49225"/>
    <cellStyle name="F5 5" xfId="49226"/>
    <cellStyle name="F5 6" xfId="49227"/>
    <cellStyle name="F5 7" xfId="49228"/>
    <cellStyle name="F5 8" xfId="49229"/>
    <cellStyle name="F5 9" xfId="49230"/>
    <cellStyle name="F5_Regenerated Revenues LGE Gas 2008-04 with Elec Gen-Seelye final version " xfId="49231"/>
    <cellStyle name="F6" xfId="49232"/>
    <cellStyle name="F6 10" xfId="49233"/>
    <cellStyle name="F6 10 2" xfId="49234"/>
    <cellStyle name="F6 11" xfId="49235"/>
    <cellStyle name="F6 2" xfId="49236"/>
    <cellStyle name="F6 2 2" xfId="49237"/>
    <cellStyle name="F6 2 2 2" xfId="49238"/>
    <cellStyle name="F6 3" xfId="49239"/>
    <cellStyle name="F6 3 2" xfId="49240"/>
    <cellStyle name="F6 4" xfId="49241"/>
    <cellStyle name="F6 5" xfId="49242"/>
    <cellStyle name="F6 6" xfId="49243"/>
    <cellStyle name="F6 7" xfId="49244"/>
    <cellStyle name="F6 8" xfId="49245"/>
    <cellStyle name="F6 9" xfId="49246"/>
    <cellStyle name="F6_Regenerated Revenues LGE Gas 2008-04 with Elec Gen-Seelye final version " xfId="49247"/>
    <cellStyle name="F7" xfId="49248"/>
    <cellStyle name="F7 2" xfId="49249"/>
    <cellStyle name="F7 2 2" xfId="49250"/>
    <cellStyle name="F7 3" xfId="49251"/>
    <cellStyle name="F7 3 2" xfId="49252"/>
    <cellStyle name="F7 4" xfId="49253"/>
    <cellStyle name="F7 5" xfId="49254"/>
    <cellStyle name="F7 6" xfId="49255"/>
    <cellStyle name="F7 7" xfId="49256"/>
    <cellStyle name="F7 8" xfId="49257"/>
    <cellStyle name="F7 9" xfId="49258"/>
    <cellStyle name="F7_Regenerated Revenues LGE Gas 2008-04 with Elec Gen-Seelye final version " xfId="49259"/>
    <cellStyle name="F8" xfId="49260"/>
    <cellStyle name="F8 2" xfId="49261"/>
    <cellStyle name="F8 2 2" xfId="49262"/>
    <cellStyle name="F8 3" xfId="49263"/>
    <cellStyle name="F8 3 2" xfId="49264"/>
    <cellStyle name="F8 4" xfId="49265"/>
    <cellStyle name="F8 5" xfId="49266"/>
    <cellStyle name="F8 6" xfId="49267"/>
    <cellStyle name="F8 7" xfId="49268"/>
    <cellStyle name="F8 8" xfId="49269"/>
    <cellStyle name="F8 9" xfId="49270"/>
    <cellStyle name="F8_Regenerated Revenues LGE Gas 2008-04 with Elec Gen-Seelye final version " xfId="49271"/>
    <cellStyle name="Fixed" xfId="49272"/>
    <cellStyle name="Fixed 2" xfId="49273"/>
    <cellStyle name="Fixed 2 2" xfId="49274"/>
    <cellStyle name="Fixed 2 3" xfId="49275"/>
    <cellStyle name="Fixed 3" xfId="49276"/>
    <cellStyle name="Fixed 3 2" xfId="49277"/>
    <cellStyle name="Fixed 3 3" xfId="49278"/>
    <cellStyle name="Good 10" xfId="49279"/>
    <cellStyle name="Good 11" xfId="49280"/>
    <cellStyle name="Good 12" xfId="49281"/>
    <cellStyle name="Good 13" xfId="49282"/>
    <cellStyle name="Good 14" xfId="49283"/>
    <cellStyle name="Good 15" xfId="49284"/>
    <cellStyle name="Good 16" xfId="49285"/>
    <cellStyle name="Good 17" xfId="49286"/>
    <cellStyle name="Good 17 2" xfId="49287"/>
    <cellStyle name="Good 18" xfId="49288"/>
    <cellStyle name="Good 2" xfId="49289"/>
    <cellStyle name="Good 2 2" xfId="49290"/>
    <cellStyle name="Good 2 2 2" xfId="49291"/>
    <cellStyle name="Good 2 3" xfId="49292"/>
    <cellStyle name="Good 2 4" xfId="49293"/>
    <cellStyle name="Good 2 5" xfId="49294"/>
    <cellStyle name="Good 3" xfId="49295"/>
    <cellStyle name="Good 3 2" xfId="49296"/>
    <cellStyle name="Good 4" xfId="49297"/>
    <cellStyle name="Good 4 2" xfId="49298"/>
    <cellStyle name="Good 5" xfId="49299"/>
    <cellStyle name="Good 5 2" xfId="49300"/>
    <cellStyle name="Good 6" xfId="49301"/>
    <cellStyle name="Good 6 2" xfId="49302"/>
    <cellStyle name="Good 7" xfId="49303"/>
    <cellStyle name="Good 7 2" xfId="49304"/>
    <cellStyle name="Good 8" xfId="49305"/>
    <cellStyle name="Good 9" xfId="49306"/>
    <cellStyle name="Heading 1 10" xfId="49307"/>
    <cellStyle name="Heading 1 11" xfId="49308"/>
    <cellStyle name="Heading 1 12" xfId="49309"/>
    <cellStyle name="Heading 1 13" xfId="49310"/>
    <cellStyle name="Heading 1 14" xfId="49311"/>
    <cellStyle name="Heading 1 15" xfId="49312"/>
    <cellStyle name="Heading 1 16" xfId="49313"/>
    <cellStyle name="Heading 1 17" xfId="49314"/>
    <cellStyle name="Heading 1 17 2" xfId="49315"/>
    <cellStyle name="Heading 1 17 3" xfId="49316"/>
    <cellStyle name="Heading 1 17 4" xfId="49317"/>
    <cellStyle name="Heading 1 18" xfId="49318"/>
    <cellStyle name="Heading 1 2" xfId="49319"/>
    <cellStyle name="Heading 1 2 2" xfId="49320"/>
    <cellStyle name="Heading 1 2 2 2" xfId="49321"/>
    <cellStyle name="Heading 1 2 3" xfId="49322"/>
    <cellStyle name="Heading 1 2 4" xfId="49323"/>
    <cellStyle name="Heading 1 2 5" xfId="49324"/>
    <cellStyle name="Heading 1 3" xfId="49325"/>
    <cellStyle name="Heading 1 3 2" xfId="49326"/>
    <cellStyle name="Heading 1 3 2 2" xfId="49327"/>
    <cellStyle name="Heading 1 3 3" xfId="49328"/>
    <cellStyle name="Heading 1 4" xfId="49329"/>
    <cellStyle name="Heading 1 4 2" xfId="49330"/>
    <cellStyle name="Heading 1 5" xfId="49331"/>
    <cellStyle name="Heading 1 5 2" xfId="49332"/>
    <cellStyle name="Heading 1 6" xfId="49333"/>
    <cellStyle name="Heading 1 6 2" xfId="49334"/>
    <cellStyle name="Heading 1 7" xfId="49335"/>
    <cellStyle name="Heading 1 7 2" xfId="49336"/>
    <cellStyle name="Heading 1 8" xfId="49337"/>
    <cellStyle name="Heading 1 9" xfId="49338"/>
    <cellStyle name="Heading 2 10" xfId="49339"/>
    <cellStyle name="Heading 2 11" xfId="49340"/>
    <cellStyle name="Heading 2 12" xfId="49341"/>
    <cellStyle name="Heading 2 13" xfId="49342"/>
    <cellStyle name="Heading 2 14" xfId="49343"/>
    <cellStyle name="Heading 2 15" xfId="49344"/>
    <cellStyle name="Heading 2 16" xfId="49345"/>
    <cellStyle name="Heading 2 17" xfId="49346"/>
    <cellStyle name="Heading 2 17 2" xfId="49347"/>
    <cellStyle name="Heading 2 17 3" xfId="49348"/>
    <cellStyle name="Heading 2 17 4" xfId="49349"/>
    <cellStyle name="Heading 2 18" xfId="49350"/>
    <cellStyle name="Heading 2 2" xfId="49351"/>
    <cellStyle name="Heading 2 2 2" xfId="49352"/>
    <cellStyle name="Heading 2 2 2 2" xfId="49353"/>
    <cellStyle name="Heading 2 2 3" xfId="49354"/>
    <cellStyle name="Heading 2 2 4" xfId="49355"/>
    <cellStyle name="Heading 2 2 5" xfId="49356"/>
    <cellStyle name="Heading 2 3" xfId="49357"/>
    <cellStyle name="Heading 2 3 2" xfId="49358"/>
    <cellStyle name="Heading 2 3 2 2" xfId="49359"/>
    <cellStyle name="Heading 2 3 3" xfId="49360"/>
    <cellStyle name="Heading 2 4" xfId="49361"/>
    <cellStyle name="Heading 2 4 2" xfId="49362"/>
    <cellStyle name="Heading 2 5" xfId="49363"/>
    <cellStyle name="Heading 2 5 2" xfId="49364"/>
    <cellStyle name="Heading 2 6" xfId="49365"/>
    <cellStyle name="Heading 2 6 2" xfId="49366"/>
    <cellStyle name="Heading 2 7" xfId="49367"/>
    <cellStyle name="Heading 2 7 2" xfId="49368"/>
    <cellStyle name="Heading 2 8" xfId="49369"/>
    <cellStyle name="Heading 2 9" xfId="49370"/>
    <cellStyle name="Heading 3 10" xfId="49371"/>
    <cellStyle name="Heading 3 11" xfId="49372"/>
    <cellStyle name="Heading 3 12" xfId="49373"/>
    <cellStyle name="Heading 3 13" xfId="49374"/>
    <cellStyle name="Heading 3 14" xfId="49375"/>
    <cellStyle name="Heading 3 15" xfId="49376"/>
    <cellStyle name="Heading 3 16" xfId="49377"/>
    <cellStyle name="Heading 3 17" xfId="49378"/>
    <cellStyle name="Heading 3 17 2" xfId="49379"/>
    <cellStyle name="Heading 3 18" xfId="49380"/>
    <cellStyle name="Heading 3 2" xfId="49381"/>
    <cellStyle name="Heading 3 2 2" xfId="49382"/>
    <cellStyle name="Heading 3 2 2 2" xfId="49383"/>
    <cellStyle name="Heading 3 2 3" xfId="49384"/>
    <cellStyle name="Heading 3 2 4" xfId="49385"/>
    <cellStyle name="Heading 3 2 5" xfId="49386"/>
    <cellStyle name="Heading 3 2 6" xfId="49387"/>
    <cellStyle name="Heading 3 2 7" xfId="49388"/>
    <cellStyle name="Heading 3 3" xfId="49389"/>
    <cellStyle name="Heading 3 3 2" xfId="49390"/>
    <cellStyle name="Heading 3 3 3" xfId="49391"/>
    <cellStyle name="Heading 3 4" xfId="49392"/>
    <cellStyle name="Heading 3 4 2" xfId="49393"/>
    <cellStyle name="Heading 3 5" xfId="49394"/>
    <cellStyle name="Heading 3 5 2" xfId="49395"/>
    <cellStyle name="Heading 3 6" xfId="49396"/>
    <cellStyle name="Heading 3 6 2" xfId="49397"/>
    <cellStyle name="Heading 3 7" xfId="49398"/>
    <cellStyle name="Heading 3 7 2" xfId="49399"/>
    <cellStyle name="Heading 3 8" xfId="49400"/>
    <cellStyle name="Heading 3 8 2" xfId="49401"/>
    <cellStyle name="Heading 3 9" xfId="49402"/>
    <cellStyle name="Heading 3 9 2" xfId="49403"/>
    <cellStyle name="Heading 4 10" xfId="49404"/>
    <cellStyle name="Heading 4 11" xfId="49405"/>
    <cellStyle name="Heading 4 12" xfId="49406"/>
    <cellStyle name="Heading 4 13" xfId="49407"/>
    <cellStyle name="Heading 4 14" xfId="49408"/>
    <cellStyle name="Heading 4 15" xfId="49409"/>
    <cellStyle name="Heading 4 16" xfId="49410"/>
    <cellStyle name="Heading 4 17" xfId="49411"/>
    <cellStyle name="Heading 4 17 2" xfId="49412"/>
    <cellStyle name="Heading 4 18" xfId="49413"/>
    <cellStyle name="Heading 4 2" xfId="49414"/>
    <cellStyle name="Heading 4 2 2" xfId="49415"/>
    <cellStyle name="Heading 4 2 2 2" xfId="49416"/>
    <cellStyle name="Heading 4 2 3" xfId="49417"/>
    <cellStyle name="Heading 4 2 4" xfId="49418"/>
    <cellStyle name="Heading 4 2 5" xfId="49419"/>
    <cellStyle name="Heading 4 3" xfId="49420"/>
    <cellStyle name="Heading 4 3 2" xfId="49421"/>
    <cellStyle name="Heading 4 4" xfId="49422"/>
    <cellStyle name="Heading 4 4 2" xfId="49423"/>
    <cellStyle name="Heading 4 5" xfId="49424"/>
    <cellStyle name="Heading 4 5 2" xfId="49425"/>
    <cellStyle name="Heading 4 6" xfId="49426"/>
    <cellStyle name="Heading 4 6 2" xfId="49427"/>
    <cellStyle name="Heading 4 7" xfId="49428"/>
    <cellStyle name="Heading 4 7 2" xfId="49429"/>
    <cellStyle name="Heading 4 8" xfId="49430"/>
    <cellStyle name="Heading 4 9" xfId="49431"/>
    <cellStyle name="Hyperlink" xfId="62005" builtinId="8"/>
    <cellStyle name="Hyperlink 2" xfId="49432"/>
    <cellStyle name="Hyperlink 2 2" xfId="49433"/>
    <cellStyle name="Input 10" xfId="49434"/>
    <cellStyle name="Input 10 10" xfId="49435"/>
    <cellStyle name="Input 10 11" xfId="49436"/>
    <cellStyle name="Input 10 12" xfId="49437"/>
    <cellStyle name="Input 10 2" xfId="49438"/>
    <cellStyle name="Input 10 2 2" xfId="49439"/>
    <cellStyle name="Input 10 2 2 2" xfId="49440"/>
    <cellStyle name="Input 10 2 3" xfId="49441"/>
    <cellStyle name="Input 10 2 3 2" xfId="49442"/>
    <cellStyle name="Input 10 2 4" xfId="49443"/>
    <cellStyle name="Input 10 2 4 2" xfId="49444"/>
    <cellStyle name="Input 10 2 5" xfId="49445"/>
    <cellStyle name="Input 10 2 5 2" xfId="49446"/>
    <cellStyle name="Input 10 2 6" xfId="49447"/>
    <cellStyle name="Input 10 2 6 2" xfId="49448"/>
    <cellStyle name="Input 10 2 7" xfId="49449"/>
    <cellStyle name="Input 10 2 7 2" xfId="49450"/>
    <cellStyle name="Input 10 2 8" xfId="49451"/>
    <cellStyle name="Input 10 2 8 2" xfId="49452"/>
    <cellStyle name="Input 10 2 9" xfId="49453"/>
    <cellStyle name="Input 10 3" xfId="49454"/>
    <cellStyle name="Input 10 3 2" xfId="49455"/>
    <cellStyle name="Input 10 4" xfId="49456"/>
    <cellStyle name="Input 10 4 2" xfId="49457"/>
    <cellStyle name="Input 10 5" xfId="49458"/>
    <cellStyle name="Input 10 5 2" xfId="49459"/>
    <cellStyle name="Input 10 6" xfId="49460"/>
    <cellStyle name="Input 10 6 2" xfId="49461"/>
    <cellStyle name="Input 10 7" xfId="49462"/>
    <cellStyle name="Input 10 7 2" xfId="49463"/>
    <cellStyle name="Input 10 8" xfId="49464"/>
    <cellStyle name="Input 10 8 2" xfId="49465"/>
    <cellStyle name="Input 10 9" xfId="49466"/>
    <cellStyle name="Input 10 9 2" xfId="49467"/>
    <cellStyle name="Input 11" xfId="49468"/>
    <cellStyle name="Input 11 10" xfId="49469"/>
    <cellStyle name="Input 11 11" xfId="49470"/>
    <cellStyle name="Input 11 12" xfId="49471"/>
    <cellStyle name="Input 11 2" xfId="49472"/>
    <cellStyle name="Input 11 2 2" xfId="49473"/>
    <cellStyle name="Input 11 2 2 2" xfId="49474"/>
    <cellStyle name="Input 11 2 3" xfId="49475"/>
    <cellStyle name="Input 11 2 3 2" xfId="49476"/>
    <cellStyle name="Input 11 2 4" xfId="49477"/>
    <cellStyle name="Input 11 2 4 2" xfId="49478"/>
    <cellStyle name="Input 11 2 5" xfId="49479"/>
    <cellStyle name="Input 11 2 5 2" xfId="49480"/>
    <cellStyle name="Input 11 2 6" xfId="49481"/>
    <cellStyle name="Input 11 2 6 2" xfId="49482"/>
    <cellStyle name="Input 11 2 7" xfId="49483"/>
    <cellStyle name="Input 11 2 7 2" xfId="49484"/>
    <cellStyle name="Input 11 2 8" xfId="49485"/>
    <cellStyle name="Input 11 2 8 2" xfId="49486"/>
    <cellStyle name="Input 11 2 9" xfId="49487"/>
    <cellStyle name="Input 11 3" xfId="49488"/>
    <cellStyle name="Input 11 3 2" xfId="49489"/>
    <cellStyle name="Input 11 4" xfId="49490"/>
    <cellStyle name="Input 11 4 2" xfId="49491"/>
    <cellStyle name="Input 11 5" xfId="49492"/>
    <cellStyle name="Input 11 5 2" xfId="49493"/>
    <cellStyle name="Input 11 6" xfId="49494"/>
    <cellStyle name="Input 11 6 2" xfId="49495"/>
    <cellStyle name="Input 11 7" xfId="49496"/>
    <cellStyle name="Input 11 7 2" xfId="49497"/>
    <cellStyle name="Input 11 8" xfId="49498"/>
    <cellStyle name="Input 11 8 2" xfId="49499"/>
    <cellStyle name="Input 11 9" xfId="49500"/>
    <cellStyle name="Input 11 9 2" xfId="49501"/>
    <cellStyle name="Input 12" xfId="49502"/>
    <cellStyle name="Input 12 10" xfId="49503"/>
    <cellStyle name="Input 12 11" xfId="49504"/>
    <cellStyle name="Input 12 12" xfId="49505"/>
    <cellStyle name="Input 12 2" xfId="49506"/>
    <cellStyle name="Input 12 2 2" xfId="49507"/>
    <cellStyle name="Input 12 2 2 2" xfId="49508"/>
    <cellStyle name="Input 12 2 3" xfId="49509"/>
    <cellStyle name="Input 12 2 3 2" xfId="49510"/>
    <cellStyle name="Input 12 2 4" xfId="49511"/>
    <cellStyle name="Input 12 2 4 2" xfId="49512"/>
    <cellStyle name="Input 12 2 5" xfId="49513"/>
    <cellStyle name="Input 12 2 5 2" xfId="49514"/>
    <cellStyle name="Input 12 2 6" xfId="49515"/>
    <cellStyle name="Input 12 2 6 2" xfId="49516"/>
    <cellStyle name="Input 12 2 7" xfId="49517"/>
    <cellStyle name="Input 12 2 7 2" xfId="49518"/>
    <cellStyle name="Input 12 2 8" xfId="49519"/>
    <cellStyle name="Input 12 2 8 2" xfId="49520"/>
    <cellStyle name="Input 12 2 9" xfId="49521"/>
    <cellStyle name="Input 12 3" xfId="49522"/>
    <cellStyle name="Input 12 3 2" xfId="49523"/>
    <cellStyle name="Input 12 4" xfId="49524"/>
    <cellStyle name="Input 12 4 2" xfId="49525"/>
    <cellStyle name="Input 12 5" xfId="49526"/>
    <cellStyle name="Input 12 5 2" xfId="49527"/>
    <cellStyle name="Input 12 6" xfId="49528"/>
    <cellStyle name="Input 12 6 2" xfId="49529"/>
    <cellStyle name="Input 12 7" xfId="49530"/>
    <cellStyle name="Input 12 7 2" xfId="49531"/>
    <cellStyle name="Input 12 8" xfId="49532"/>
    <cellStyle name="Input 12 8 2" xfId="49533"/>
    <cellStyle name="Input 12 9" xfId="49534"/>
    <cellStyle name="Input 12 9 2" xfId="49535"/>
    <cellStyle name="Input 13" xfId="49536"/>
    <cellStyle name="Input 13 10" xfId="49537"/>
    <cellStyle name="Input 13 11" xfId="49538"/>
    <cellStyle name="Input 13 12" xfId="49539"/>
    <cellStyle name="Input 13 2" xfId="49540"/>
    <cellStyle name="Input 13 2 2" xfId="49541"/>
    <cellStyle name="Input 13 2 2 2" xfId="49542"/>
    <cellStyle name="Input 13 2 3" xfId="49543"/>
    <cellStyle name="Input 13 2 3 2" xfId="49544"/>
    <cellStyle name="Input 13 2 4" xfId="49545"/>
    <cellStyle name="Input 13 2 4 2" xfId="49546"/>
    <cellStyle name="Input 13 2 5" xfId="49547"/>
    <cellStyle name="Input 13 2 5 2" xfId="49548"/>
    <cellStyle name="Input 13 2 6" xfId="49549"/>
    <cellStyle name="Input 13 2 6 2" xfId="49550"/>
    <cellStyle name="Input 13 2 7" xfId="49551"/>
    <cellStyle name="Input 13 2 7 2" xfId="49552"/>
    <cellStyle name="Input 13 2 8" xfId="49553"/>
    <cellStyle name="Input 13 2 8 2" xfId="49554"/>
    <cellStyle name="Input 13 2 9" xfId="49555"/>
    <cellStyle name="Input 13 3" xfId="49556"/>
    <cellStyle name="Input 13 3 2" xfId="49557"/>
    <cellStyle name="Input 13 4" xfId="49558"/>
    <cellStyle name="Input 13 4 2" xfId="49559"/>
    <cellStyle name="Input 13 5" xfId="49560"/>
    <cellStyle name="Input 13 5 2" xfId="49561"/>
    <cellStyle name="Input 13 6" xfId="49562"/>
    <cellStyle name="Input 13 6 2" xfId="49563"/>
    <cellStyle name="Input 13 7" xfId="49564"/>
    <cellStyle name="Input 13 7 2" xfId="49565"/>
    <cellStyle name="Input 13 8" xfId="49566"/>
    <cellStyle name="Input 13 8 2" xfId="49567"/>
    <cellStyle name="Input 13 9" xfId="49568"/>
    <cellStyle name="Input 13 9 2" xfId="49569"/>
    <cellStyle name="Input 14" xfId="49570"/>
    <cellStyle name="Input 14 10" xfId="49571"/>
    <cellStyle name="Input 14 11" xfId="49572"/>
    <cellStyle name="Input 14 12" xfId="49573"/>
    <cellStyle name="Input 14 2" xfId="49574"/>
    <cellStyle name="Input 14 2 2" xfId="49575"/>
    <cellStyle name="Input 14 2 2 2" xfId="49576"/>
    <cellStyle name="Input 14 2 3" xfId="49577"/>
    <cellStyle name="Input 14 2 3 2" xfId="49578"/>
    <cellStyle name="Input 14 2 4" xfId="49579"/>
    <cellStyle name="Input 14 2 4 2" xfId="49580"/>
    <cellStyle name="Input 14 2 5" xfId="49581"/>
    <cellStyle name="Input 14 2 5 2" xfId="49582"/>
    <cellStyle name="Input 14 2 6" xfId="49583"/>
    <cellStyle name="Input 14 2 6 2" xfId="49584"/>
    <cellStyle name="Input 14 2 7" xfId="49585"/>
    <cellStyle name="Input 14 2 7 2" xfId="49586"/>
    <cellStyle name="Input 14 2 8" xfId="49587"/>
    <cellStyle name="Input 14 2 8 2" xfId="49588"/>
    <cellStyle name="Input 14 2 9" xfId="49589"/>
    <cellStyle name="Input 14 3" xfId="49590"/>
    <cellStyle name="Input 14 3 2" xfId="49591"/>
    <cellStyle name="Input 14 4" xfId="49592"/>
    <cellStyle name="Input 14 4 2" xfId="49593"/>
    <cellStyle name="Input 14 5" xfId="49594"/>
    <cellStyle name="Input 14 5 2" xfId="49595"/>
    <cellStyle name="Input 14 6" xfId="49596"/>
    <cellStyle name="Input 14 6 2" xfId="49597"/>
    <cellStyle name="Input 14 7" xfId="49598"/>
    <cellStyle name="Input 14 7 2" xfId="49599"/>
    <cellStyle name="Input 14 8" xfId="49600"/>
    <cellStyle name="Input 14 8 2" xfId="49601"/>
    <cellStyle name="Input 14 9" xfId="49602"/>
    <cellStyle name="Input 14 9 2" xfId="49603"/>
    <cellStyle name="Input 15" xfId="49604"/>
    <cellStyle name="Input 15 10" xfId="49605"/>
    <cellStyle name="Input 15 11" xfId="49606"/>
    <cellStyle name="Input 15 12" xfId="49607"/>
    <cellStyle name="Input 15 2" xfId="49608"/>
    <cellStyle name="Input 15 2 2" xfId="49609"/>
    <cellStyle name="Input 15 2 2 2" xfId="49610"/>
    <cellStyle name="Input 15 2 3" xfId="49611"/>
    <cellStyle name="Input 15 2 3 2" xfId="49612"/>
    <cellStyle name="Input 15 2 4" xfId="49613"/>
    <cellStyle name="Input 15 2 4 2" xfId="49614"/>
    <cellStyle name="Input 15 2 5" xfId="49615"/>
    <cellStyle name="Input 15 2 5 2" xfId="49616"/>
    <cellStyle name="Input 15 2 6" xfId="49617"/>
    <cellStyle name="Input 15 2 6 2" xfId="49618"/>
    <cellStyle name="Input 15 2 7" xfId="49619"/>
    <cellStyle name="Input 15 2 7 2" xfId="49620"/>
    <cellStyle name="Input 15 2 8" xfId="49621"/>
    <cellStyle name="Input 15 2 8 2" xfId="49622"/>
    <cellStyle name="Input 15 2 9" xfId="49623"/>
    <cellStyle name="Input 15 3" xfId="49624"/>
    <cellStyle name="Input 15 3 2" xfId="49625"/>
    <cellStyle name="Input 15 4" xfId="49626"/>
    <cellStyle name="Input 15 4 2" xfId="49627"/>
    <cellStyle name="Input 15 5" xfId="49628"/>
    <cellStyle name="Input 15 5 2" xfId="49629"/>
    <cellStyle name="Input 15 6" xfId="49630"/>
    <cellStyle name="Input 15 6 2" xfId="49631"/>
    <cellStyle name="Input 15 7" xfId="49632"/>
    <cellStyle name="Input 15 7 2" xfId="49633"/>
    <cellStyle name="Input 15 8" xfId="49634"/>
    <cellStyle name="Input 15 8 2" xfId="49635"/>
    <cellStyle name="Input 15 9" xfId="49636"/>
    <cellStyle name="Input 15 9 2" xfId="49637"/>
    <cellStyle name="Input 16" xfId="49638"/>
    <cellStyle name="Input 16 10" xfId="49639"/>
    <cellStyle name="Input 16 11" xfId="49640"/>
    <cellStyle name="Input 16 12" xfId="49641"/>
    <cellStyle name="Input 16 2" xfId="49642"/>
    <cellStyle name="Input 16 2 2" xfId="49643"/>
    <cellStyle name="Input 16 2 2 2" xfId="49644"/>
    <cellStyle name="Input 16 2 3" xfId="49645"/>
    <cellStyle name="Input 16 2 3 2" xfId="49646"/>
    <cellStyle name="Input 16 2 4" xfId="49647"/>
    <cellStyle name="Input 16 2 4 2" xfId="49648"/>
    <cellStyle name="Input 16 2 5" xfId="49649"/>
    <cellStyle name="Input 16 2 5 2" xfId="49650"/>
    <cellStyle name="Input 16 2 6" xfId="49651"/>
    <cellStyle name="Input 16 2 6 2" xfId="49652"/>
    <cellStyle name="Input 16 2 7" xfId="49653"/>
    <cellStyle name="Input 16 2 7 2" xfId="49654"/>
    <cellStyle name="Input 16 2 8" xfId="49655"/>
    <cellStyle name="Input 16 2 8 2" xfId="49656"/>
    <cellStyle name="Input 16 2 9" xfId="49657"/>
    <cellStyle name="Input 16 3" xfId="49658"/>
    <cellStyle name="Input 16 3 2" xfId="49659"/>
    <cellStyle name="Input 16 4" xfId="49660"/>
    <cellStyle name="Input 16 4 2" xfId="49661"/>
    <cellStyle name="Input 16 5" xfId="49662"/>
    <cellStyle name="Input 16 5 2" xfId="49663"/>
    <cellStyle name="Input 16 6" xfId="49664"/>
    <cellStyle name="Input 16 6 2" xfId="49665"/>
    <cellStyle name="Input 16 7" xfId="49666"/>
    <cellStyle name="Input 16 7 2" xfId="49667"/>
    <cellStyle name="Input 16 8" xfId="49668"/>
    <cellStyle name="Input 16 8 2" xfId="49669"/>
    <cellStyle name="Input 16 9" xfId="49670"/>
    <cellStyle name="Input 16 9 2" xfId="49671"/>
    <cellStyle name="Input 17" xfId="49672"/>
    <cellStyle name="Input 17 10" xfId="49673"/>
    <cellStyle name="Input 17 11" xfId="49674"/>
    <cellStyle name="Input 17 2" xfId="49675"/>
    <cellStyle name="Input 17 2 2" xfId="49676"/>
    <cellStyle name="Input 17 2 2 2" xfId="49677"/>
    <cellStyle name="Input 17 2 3" xfId="49678"/>
    <cellStyle name="Input 17 2 3 2" xfId="49679"/>
    <cellStyle name="Input 17 2 4" xfId="49680"/>
    <cellStyle name="Input 17 2 4 2" xfId="49681"/>
    <cellStyle name="Input 17 2 5" xfId="49682"/>
    <cellStyle name="Input 17 2 5 2" xfId="49683"/>
    <cellStyle name="Input 17 2 6" xfId="49684"/>
    <cellStyle name="Input 17 2 6 2" xfId="49685"/>
    <cellStyle name="Input 17 2 7" xfId="49686"/>
    <cellStyle name="Input 17 2 7 2" xfId="49687"/>
    <cellStyle name="Input 17 2 8" xfId="49688"/>
    <cellStyle name="Input 17 2 8 2" xfId="49689"/>
    <cellStyle name="Input 17 2 9" xfId="49690"/>
    <cellStyle name="Input 17 3" xfId="49691"/>
    <cellStyle name="Input 17 3 2" xfId="49692"/>
    <cellStyle name="Input 17 4" xfId="49693"/>
    <cellStyle name="Input 17 4 2" xfId="49694"/>
    <cellStyle name="Input 17 5" xfId="49695"/>
    <cellStyle name="Input 17 5 2" xfId="49696"/>
    <cellStyle name="Input 17 6" xfId="49697"/>
    <cellStyle name="Input 17 6 2" xfId="49698"/>
    <cellStyle name="Input 17 7" xfId="49699"/>
    <cellStyle name="Input 17 7 2" xfId="49700"/>
    <cellStyle name="Input 17 8" xfId="49701"/>
    <cellStyle name="Input 17 8 2" xfId="49702"/>
    <cellStyle name="Input 17 9" xfId="49703"/>
    <cellStyle name="Input 17 9 2" xfId="49704"/>
    <cellStyle name="Input 18" xfId="49705"/>
    <cellStyle name="Input 18 10" xfId="49706"/>
    <cellStyle name="Input 18 2" xfId="49707"/>
    <cellStyle name="Input 18 2 2" xfId="49708"/>
    <cellStyle name="Input 18 2 2 2" xfId="49709"/>
    <cellStyle name="Input 18 2 3" xfId="49710"/>
    <cellStyle name="Input 18 2 3 2" xfId="49711"/>
    <cellStyle name="Input 18 2 4" xfId="49712"/>
    <cellStyle name="Input 18 2 4 2" xfId="49713"/>
    <cellStyle name="Input 18 2 5" xfId="49714"/>
    <cellStyle name="Input 18 2 5 2" xfId="49715"/>
    <cellStyle name="Input 18 2 6" xfId="49716"/>
    <cellStyle name="Input 18 2 6 2" xfId="49717"/>
    <cellStyle name="Input 18 2 7" xfId="49718"/>
    <cellStyle name="Input 18 2 7 2" xfId="49719"/>
    <cellStyle name="Input 18 2 8" xfId="49720"/>
    <cellStyle name="Input 18 2 8 2" xfId="49721"/>
    <cellStyle name="Input 18 2 9" xfId="49722"/>
    <cellStyle name="Input 18 3" xfId="49723"/>
    <cellStyle name="Input 18 3 2" xfId="49724"/>
    <cellStyle name="Input 18 4" xfId="49725"/>
    <cellStyle name="Input 18 4 2" xfId="49726"/>
    <cellStyle name="Input 18 5" xfId="49727"/>
    <cellStyle name="Input 18 5 2" xfId="49728"/>
    <cellStyle name="Input 18 6" xfId="49729"/>
    <cellStyle name="Input 18 6 2" xfId="49730"/>
    <cellStyle name="Input 18 7" xfId="49731"/>
    <cellStyle name="Input 18 7 2" xfId="49732"/>
    <cellStyle name="Input 18 8" xfId="49733"/>
    <cellStyle name="Input 18 8 2" xfId="49734"/>
    <cellStyle name="Input 18 9" xfId="49735"/>
    <cellStyle name="Input 18 9 2" xfId="49736"/>
    <cellStyle name="Input 19" xfId="49737"/>
    <cellStyle name="Input 19 10" xfId="49738"/>
    <cellStyle name="Input 19 2" xfId="49739"/>
    <cellStyle name="Input 19 2 2" xfId="49740"/>
    <cellStyle name="Input 19 2 2 2" xfId="49741"/>
    <cellStyle name="Input 19 2 3" xfId="49742"/>
    <cellStyle name="Input 19 2 3 2" xfId="49743"/>
    <cellStyle name="Input 19 2 4" xfId="49744"/>
    <cellStyle name="Input 19 2 4 2" xfId="49745"/>
    <cellStyle name="Input 19 2 5" xfId="49746"/>
    <cellStyle name="Input 19 2 5 2" xfId="49747"/>
    <cellStyle name="Input 19 2 6" xfId="49748"/>
    <cellStyle name="Input 19 2 6 2" xfId="49749"/>
    <cellStyle name="Input 19 2 7" xfId="49750"/>
    <cellStyle name="Input 19 2 7 2" xfId="49751"/>
    <cellStyle name="Input 19 2 8" xfId="49752"/>
    <cellStyle name="Input 19 2 8 2" xfId="49753"/>
    <cellStyle name="Input 19 2 9" xfId="49754"/>
    <cellStyle name="Input 19 3" xfId="49755"/>
    <cellStyle name="Input 19 3 2" xfId="49756"/>
    <cellStyle name="Input 19 4" xfId="49757"/>
    <cellStyle name="Input 19 4 2" xfId="49758"/>
    <cellStyle name="Input 19 5" xfId="49759"/>
    <cellStyle name="Input 19 5 2" xfId="49760"/>
    <cellStyle name="Input 19 6" xfId="49761"/>
    <cellStyle name="Input 19 6 2" xfId="49762"/>
    <cellStyle name="Input 19 7" xfId="49763"/>
    <cellStyle name="Input 19 7 2" xfId="49764"/>
    <cellStyle name="Input 19 8" xfId="49765"/>
    <cellStyle name="Input 19 8 2" xfId="49766"/>
    <cellStyle name="Input 19 9" xfId="49767"/>
    <cellStyle name="Input 19 9 2" xfId="49768"/>
    <cellStyle name="Input 2" xfId="49769"/>
    <cellStyle name="Input 2 10" xfId="49770"/>
    <cellStyle name="Input 2 2" xfId="49771"/>
    <cellStyle name="Input 2 2 10" xfId="49772"/>
    <cellStyle name="Input 2 2 11" xfId="49773"/>
    <cellStyle name="Input 2 2 2" xfId="49774"/>
    <cellStyle name="Input 2 2 2 2" xfId="49775"/>
    <cellStyle name="Input 2 2 3" xfId="49776"/>
    <cellStyle name="Input 2 2 3 2" xfId="49777"/>
    <cellStyle name="Input 2 2 4" xfId="49778"/>
    <cellStyle name="Input 2 2 4 2" xfId="49779"/>
    <cellStyle name="Input 2 2 5" xfId="49780"/>
    <cellStyle name="Input 2 2 5 2" xfId="49781"/>
    <cellStyle name="Input 2 2 6" xfId="49782"/>
    <cellStyle name="Input 2 2 6 2" xfId="49783"/>
    <cellStyle name="Input 2 2 7" xfId="49784"/>
    <cellStyle name="Input 2 2 7 2" xfId="49785"/>
    <cellStyle name="Input 2 2 8" xfId="49786"/>
    <cellStyle name="Input 2 2 8 2" xfId="49787"/>
    <cellStyle name="Input 2 2 9" xfId="49788"/>
    <cellStyle name="Input 2 3" xfId="49789"/>
    <cellStyle name="Input 2 3 2" xfId="49790"/>
    <cellStyle name="Input 2 4" xfId="49791"/>
    <cellStyle name="Input 2 4 2" xfId="49792"/>
    <cellStyle name="Input 2 5" xfId="49793"/>
    <cellStyle name="Input 2 5 2" xfId="49794"/>
    <cellStyle name="Input 2 6" xfId="49795"/>
    <cellStyle name="Input 2 6 2" xfId="49796"/>
    <cellStyle name="Input 2 7" xfId="49797"/>
    <cellStyle name="Input 2 7 2" xfId="49798"/>
    <cellStyle name="Input 2 8" xfId="49799"/>
    <cellStyle name="Input 2 8 2" xfId="49800"/>
    <cellStyle name="Input 2 9" xfId="49801"/>
    <cellStyle name="Input 20" xfId="49802"/>
    <cellStyle name="Input 20 10" xfId="49803"/>
    <cellStyle name="Input 20 2" xfId="49804"/>
    <cellStyle name="Input 20 2 2" xfId="49805"/>
    <cellStyle name="Input 20 2 2 2" xfId="49806"/>
    <cellStyle name="Input 20 2 3" xfId="49807"/>
    <cellStyle name="Input 20 2 3 2" xfId="49808"/>
    <cellStyle name="Input 20 2 4" xfId="49809"/>
    <cellStyle name="Input 20 2 4 2" xfId="49810"/>
    <cellStyle name="Input 20 2 5" xfId="49811"/>
    <cellStyle name="Input 20 2 5 2" xfId="49812"/>
    <cellStyle name="Input 20 2 6" xfId="49813"/>
    <cellStyle name="Input 20 2 6 2" xfId="49814"/>
    <cellStyle name="Input 20 2 7" xfId="49815"/>
    <cellStyle name="Input 20 2 7 2" xfId="49816"/>
    <cellStyle name="Input 20 2 8" xfId="49817"/>
    <cellStyle name="Input 20 2 8 2" xfId="49818"/>
    <cellStyle name="Input 20 2 9" xfId="49819"/>
    <cellStyle name="Input 20 3" xfId="49820"/>
    <cellStyle name="Input 20 3 2" xfId="49821"/>
    <cellStyle name="Input 20 4" xfId="49822"/>
    <cellStyle name="Input 20 4 2" xfId="49823"/>
    <cellStyle name="Input 20 5" xfId="49824"/>
    <cellStyle name="Input 20 5 2" xfId="49825"/>
    <cellStyle name="Input 20 6" xfId="49826"/>
    <cellStyle name="Input 20 6 2" xfId="49827"/>
    <cellStyle name="Input 20 7" xfId="49828"/>
    <cellStyle name="Input 20 7 2" xfId="49829"/>
    <cellStyle name="Input 20 8" xfId="49830"/>
    <cellStyle name="Input 20 8 2" xfId="49831"/>
    <cellStyle name="Input 20 9" xfId="49832"/>
    <cellStyle name="Input 20 9 2" xfId="49833"/>
    <cellStyle name="Input 21" xfId="49834"/>
    <cellStyle name="Input 21 10" xfId="49835"/>
    <cellStyle name="Input 21 2" xfId="49836"/>
    <cellStyle name="Input 21 2 2" xfId="49837"/>
    <cellStyle name="Input 21 2 2 2" xfId="49838"/>
    <cellStyle name="Input 21 2 3" xfId="49839"/>
    <cellStyle name="Input 21 2 3 2" xfId="49840"/>
    <cellStyle name="Input 21 2 4" xfId="49841"/>
    <cellStyle name="Input 21 2 4 2" xfId="49842"/>
    <cellStyle name="Input 21 2 5" xfId="49843"/>
    <cellStyle name="Input 21 2 5 2" xfId="49844"/>
    <cellStyle name="Input 21 2 6" xfId="49845"/>
    <cellStyle name="Input 21 2 6 2" xfId="49846"/>
    <cellStyle name="Input 21 2 7" xfId="49847"/>
    <cellStyle name="Input 21 2 7 2" xfId="49848"/>
    <cellStyle name="Input 21 2 8" xfId="49849"/>
    <cellStyle name="Input 21 2 8 2" xfId="49850"/>
    <cellStyle name="Input 21 2 9" xfId="49851"/>
    <cellStyle name="Input 21 3" xfId="49852"/>
    <cellStyle name="Input 21 3 2" xfId="49853"/>
    <cellStyle name="Input 21 4" xfId="49854"/>
    <cellStyle name="Input 21 4 2" xfId="49855"/>
    <cellStyle name="Input 21 5" xfId="49856"/>
    <cellStyle name="Input 21 5 2" xfId="49857"/>
    <cellStyle name="Input 21 6" xfId="49858"/>
    <cellStyle name="Input 21 6 2" xfId="49859"/>
    <cellStyle name="Input 21 7" xfId="49860"/>
    <cellStyle name="Input 21 7 2" xfId="49861"/>
    <cellStyle name="Input 21 8" xfId="49862"/>
    <cellStyle name="Input 21 8 2" xfId="49863"/>
    <cellStyle name="Input 21 9" xfId="49864"/>
    <cellStyle name="Input 21 9 2" xfId="49865"/>
    <cellStyle name="Input 22" xfId="49866"/>
    <cellStyle name="Input 22 2" xfId="49867"/>
    <cellStyle name="Input 22 2 2" xfId="49868"/>
    <cellStyle name="Input 22 3" xfId="49869"/>
    <cellStyle name="Input 22 3 2" xfId="49870"/>
    <cellStyle name="Input 22 4" xfId="49871"/>
    <cellStyle name="Input 22 4 2" xfId="49872"/>
    <cellStyle name="Input 22 5" xfId="49873"/>
    <cellStyle name="Input 22 5 2" xfId="49874"/>
    <cellStyle name="Input 22 6" xfId="49875"/>
    <cellStyle name="Input 22 6 2" xfId="49876"/>
    <cellStyle name="Input 22 7" xfId="49877"/>
    <cellStyle name="Input 22 7 2" xfId="49878"/>
    <cellStyle name="Input 22 8" xfId="49879"/>
    <cellStyle name="Input 22 8 2" xfId="49880"/>
    <cellStyle name="Input 22 9" xfId="49881"/>
    <cellStyle name="Input 23" xfId="49882"/>
    <cellStyle name="Input 3" xfId="49883"/>
    <cellStyle name="Input 3 10" xfId="49884"/>
    <cellStyle name="Input 3 11" xfId="49885"/>
    <cellStyle name="Input 3 2" xfId="49886"/>
    <cellStyle name="Input 3 2 10" xfId="49887"/>
    <cellStyle name="Input 3 2 2" xfId="49888"/>
    <cellStyle name="Input 3 2 2 2" xfId="49889"/>
    <cellStyle name="Input 3 2 3" xfId="49890"/>
    <cellStyle name="Input 3 2 3 2" xfId="49891"/>
    <cellStyle name="Input 3 2 4" xfId="49892"/>
    <cellStyle name="Input 3 2 4 2" xfId="49893"/>
    <cellStyle name="Input 3 2 5" xfId="49894"/>
    <cellStyle name="Input 3 2 5 2" xfId="49895"/>
    <cellStyle name="Input 3 2 6" xfId="49896"/>
    <cellStyle name="Input 3 2 6 2" xfId="49897"/>
    <cellStyle name="Input 3 2 7" xfId="49898"/>
    <cellStyle name="Input 3 2 7 2" xfId="49899"/>
    <cellStyle name="Input 3 2 8" xfId="49900"/>
    <cellStyle name="Input 3 2 8 2" xfId="49901"/>
    <cellStyle name="Input 3 2 9" xfId="49902"/>
    <cellStyle name="Input 3 3" xfId="49903"/>
    <cellStyle name="Input 3 3 2" xfId="49904"/>
    <cellStyle name="Input 3 4" xfId="49905"/>
    <cellStyle name="Input 3 4 2" xfId="49906"/>
    <cellStyle name="Input 3 5" xfId="49907"/>
    <cellStyle name="Input 3 5 2" xfId="49908"/>
    <cellStyle name="Input 3 6" xfId="49909"/>
    <cellStyle name="Input 3 6 2" xfId="49910"/>
    <cellStyle name="Input 3 7" xfId="49911"/>
    <cellStyle name="Input 3 7 2" xfId="49912"/>
    <cellStyle name="Input 3 8" xfId="49913"/>
    <cellStyle name="Input 3 8 2" xfId="49914"/>
    <cellStyle name="Input 3 9" xfId="49915"/>
    <cellStyle name="Input 3 9 2" xfId="49916"/>
    <cellStyle name="Input 4" xfId="49917"/>
    <cellStyle name="Input 4 10" xfId="49918"/>
    <cellStyle name="Input 4 11" xfId="49919"/>
    <cellStyle name="Input 4 12" xfId="49920"/>
    <cellStyle name="Input 4 2" xfId="49921"/>
    <cellStyle name="Input 4 2 2" xfId="49922"/>
    <cellStyle name="Input 4 2 2 2" xfId="49923"/>
    <cellStyle name="Input 4 2 3" xfId="49924"/>
    <cellStyle name="Input 4 2 3 2" xfId="49925"/>
    <cellStyle name="Input 4 2 4" xfId="49926"/>
    <cellStyle name="Input 4 2 4 2" xfId="49927"/>
    <cellStyle name="Input 4 2 5" xfId="49928"/>
    <cellStyle name="Input 4 2 5 2" xfId="49929"/>
    <cellStyle name="Input 4 2 6" xfId="49930"/>
    <cellStyle name="Input 4 2 6 2" xfId="49931"/>
    <cellStyle name="Input 4 2 7" xfId="49932"/>
    <cellStyle name="Input 4 2 7 2" xfId="49933"/>
    <cellStyle name="Input 4 2 8" xfId="49934"/>
    <cellStyle name="Input 4 2 8 2" xfId="49935"/>
    <cellStyle name="Input 4 2 9" xfId="49936"/>
    <cellStyle name="Input 4 3" xfId="49937"/>
    <cellStyle name="Input 4 3 2" xfId="49938"/>
    <cellStyle name="Input 4 4" xfId="49939"/>
    <cellStyle name="Input 4 4 2" xfId="49940"/>
    <cellStyle name="Input 4 5" xfId="49941"/>
    <cellStyle name="Input 4 5 2" xfId="49942"/>
    <cellStyle name="Input 4 6" xfId="49943"/>
    <cellStyle name="Input 4 6 2" xfId="49944"/>
    <cellStyle name="Input 4 7" xfId="49945"/>
    <cellStyle name="Input 4 7 2" xfId="49946"/>
    <cellStyle name="Input 4 8" xfId="49947"/>
    <cellStyle name="Input 4 8 2" xfId="49948"/>
    <cellStyle name="Input 4 9" xfId="49949"/>
    <cellStyle name="Input 4 9 2" xfId="49950"/>
    <cellStyle name="Input 5" xfId="49951"/>
    <cellStyle name="Input 5 10" xfId="49952"/>
    <cellStyle name="Input 5 11" xfId="49953"/>
    <cellStyle name="Input 5 12" xfId="49954"/>
    <cellStyle name="Input 5 2" xfId="49955"/>
    <cellStyle name="Input 5 2 2" xfId="49956"/>
    <cellStyle name="Input 5 2 2 2" xfId="49957"/>
    <cellStyle name="Input 5 2 3" xfId="49958"/>
    <cellStyle name="Input 5 2 3 2" xfId="49959"/>
    <cellStyle name="Input 5 2 4" xfId="49960"/>
    <cellStyle name="Input 5 2 4 2" xfId="49961"/>
    <cellStyle name="Input 5 2 5" xfId="49962"/>
    <cellStyle name="Input 5 2 5 2" xfId="49963"/>
    <cellStyle name="Input 5 2 6" xfId="49964"/>
    <cellStyle name="Input 5 2 6 2" xfId="49965"/>
    <cellStyle name="Input 5 2 7" xfId="49966"/>
    <cellStyle name="Input 5 2 7 2" xfId="49967"/>
    <cellStyle name="Input 5 2 8" xfId="49968"/>
    <cellStyle name="Input 5 2 8 2" xfId="49969"/>
    <cellStyle name="Input 5 2 9" xfId="49970"/>
    <cellStyle name="Input 5 3" xfId="49971"/>
    <cellStyle name="Input 5 3 2" xfId="49972"/>
    <cellStyle name="Input 5 4" xfId="49973"/>
    <cellStyle name="Input 5 4 2" xfId="49974"/>
    <cellStyle name="Input 5 5" xfId="49975"/>
    <cellStyle name="Input 5 5 2" xfId="49976"/>
    <cellStyle name="Input 5 6" xfId="49977"/>
    <cellStyle name="Input 5 6 2" xfId="49978"/>
    <cellStyle name="Input 5 7" xfId="49979"/>
    <cellStyle name="Input 5 7 2" xfId="49980"/>
    <cellStyle name="Input 5 8" xfId="49981"/>
    <cellStyle name="Input 5 8 2" xfId="49982"/>
    <cellStyle name="Input 5 9" xfId="49983"/>
    <cellStyle name="Input 5 9 2" xfId="49984"/>
    <cellStyle name="Input 6" xfId="49985"/>
    <cellStyle name="Input 6 10" xfId="49986"/>
    <cellStyle name="Input 6 11" xfId="49987"/>
    <cellStyle name="Input 6 12" xfId="49988"/>
    <cellStyle name="Input 6 2" xfId="49989"/>
    <cellStyle name="Input 6 2 2" xfId="49990"/>
    <cellStyle name="Input 6 2 2 2" xfId="49991"/>
    <cellStyle name="Input 6 2 3" xfId="49992"/>
    <cellStyle name="Input 6 2 3 2" xfId="49993"/>
    <cellStyle name="Input 6 2 4" xfId="49994"/>
    <cellStyle name="Input 6 2 4 2" xfId="49995"/>
    <cellStyle name="Input 6 2 5" xfId="49996"/>
    <cellStyle name="Input 6 2 5 2" xfId="49997"/>
    <cellStyle name="Input 6 2 6" xfId="49998"/>
    <cellStyle name="Input 6 2 6 2" xfId="49999"/>
    <cellStyle name="Input 6 2 7" xfId="50000"/>
    <cellStyle name="Input 6 2 7 2" xfId="50001"/>
    <cellStyle name="Input 6 2 8" xfId="50002"/>
    <cellStyle name="Input 6 2 8 2" xfId="50003"/>
    <cellStyle name="Input 6 2 9" xfId="50004"/>
    <cellStyle name="Input 6 3" xfId="50005"/>
    <cellStyle name="Input 6 3 2" xfId="50006"/>
    <cellStyle name="Input 6 4" xfId="50007"/>
    <cellStyle name="Input 6 4 2" xfId="50008"/>
    <cellStyle name="Input 6 5" xfId="50009"/>
    <cellStyle name="Input 6 5 2" xfId="50010"/>
    <cellStyle name="Input 6 6" xfId="50011"/>
    <cellStyle name="Input 6 6 2" xfId="50012"/>
    <cellStyle name="Input 6 7" xfId="50013"/>
    <cellStyle name="Input 6 7 2" xfId="50014"/>
    <cellStyle name="Input 6 8" xfId="50015"/>
    <cellStyle name="Input 6 8 2" xfId="50016"/>
    <cellStyle name="Input 6 9" xfId="50017"/>
    <cellStyle name="Input 6 9 2" xfId="50018"/>
    <cellStyle name="Input 7" xfId="50019"/>
    <cellStyle name="Input 7 10" xfId="50020"/>
    <cellStyle name="Input 7 11" xfId="50021"/>
    <cellStyle name="Input 7 12" xfId="50022"/>
    <cellStyle name="Input 7 2" xfId="50023"/>
    <cellStyle name="Input 7 2 2" xfId="50024"/>
    <cellStyle name="Input 7 2 2 2" xfId="50025"/>
    <cellStyle name="Input 7 2 3" xfId="50026"/>
    <cellStyle name="Input 7 2 3 2" xfId="50027"/>
    <cellStyle name="Input 7 2 4" xfId="50028"/>
    <cellStyle name="Input 7 2 4 2" xfId="50029"/>
    <cellStyle name="Input 7 2 5" xfId="50030"/>
    <cellStyle name="Input 7 2 5 2" xfId="50031"/>
    <cellStyle name="Input 7 2 6" xfId="50032"/>
    <cellStyle name="Input 7 2 6 2" xfId="50033"/>
    <cellStyle name="Input 7 2 7" xfId="50034"/>
    <cellStyle name="Input 7 2 7 2" xfId="50035"/>
    <cellStyle name="Input 7 2 8" xfId="50036"/>
    <cellStyle name="Input 7 2 8 2" xfId="50037"/>
    <cellStyle name="Input 7 2 9" xfId="50038"/>
    <cellStyle name="Input 7 3" xfId="50039"/>
    <cellStyle name="Input 7 3 2" xfId="50040"/>
    <cellStyle name="Input 7 4" xfId="50041"/>
    <cellStyle name="Input 7 4 2" xfId="50042"/>
    <cellStyle name="Input 7 5" xfId="50043"/>
    <cellStyle name="Input 7 5 2" xfId="50044"/>
    <cellStyle name="Input 7 6" xfId="50045"/>
    <cellStyle name="Input 7 6 2" xfId="50046"/>
    <cellStyle name="Input 7 7" xfId="50047"/>
    <cellStyle name="Input 7 7 2" xfId="50048"/>
    <cellStyle name="Input 7 8" xfId="50049"/>
    <cellStyle name="Input 7 8 2" xfId="50050"/>
    <cellStyle name="Input 7 9" xfId="50051"/>
    <cellStyle name="Input 7 9 2" xfId="50052"/>
    <cellStyle name="Input 8" xfId="50053"/>
    <cellStyle name="Input 8 10" xfId="50054"/>
    <cellStyle name="Input 8 11" xfId="50055"/>
    <cellStyle name="Input 8 12" xfId="50056"/>
    <cellStyle name="Input 8 2" xfId="50057"/>
    <cellStyle name="Input 8 2 2" xfId="50058"/>
    <cellStyle name="Input 8 2 2 2" xfId="50059"/>
    <cellStyle name="Input 8 2 3" xfId="50060"/>
    <cellStyle name="Input 8 2 3 2" xfId="50061"/>
    <cellStyle name="Input 8 2 4" xfId="50062"/>
    <cellStyle name="Input 8 2 4 2" xfId="50063"/>
    <cellStyle name="Input 8 2 5" xfId="50064"/>
    <cellStyle name="Input 8 2 5 2" xfId="50065"/>
    <cellStyle name="Input 8 2 6" xfId="50066"/>
    <cellStyle name="Input 8 2 6 2" xfId="50067"/>
    <cellStyle name="Input 8 2 7" xfId="50068"/>
    <cellStyle name="Input 8 2 7 2" xfId="50069"/>
    <cellStyle name="Input 8 2 8" xfId="50070"/>
    <cellStyle name="Input 8 2 8 2" xfId="50071"/>
    <cellStyle name="Input 8 2 9" xfId="50072"/>
    <cellStyle name="Input 8 3" xfId="50073"/>
    <cellStyle name="Input 8 3 2" xfId="50074"/>
    <cellStyle name="Input 8 4" xfId="50075"/>
    <cellStyle name="Input 8 4 2" xfId="50076"/>
    <cellStyle name="Input 8 5" xfId="50077"/>
    <cellStyle name="Input 8 5 2" xfId="50078"/>
    <cellStyle name="Input 8 6" xfId="50079"/>
    <cellStyle name="Input 8 6 2" xfId="50080"/>
    <cellStyle name="Input 8 7" xfId="50081"/>
    <cellStyle name="Input 8 7 2" xfId="50082"/>
    <cellStyle name="Input 8 8" xfId="50083"/>
    <cellStyle name="Input 8 8 2" xfId="50084"/>
    <cellStyle name="Input 8 9" xfId="50085"/>
    <cellStyle name="Input 8 9 2" xfId="50086"/>
    <cellStyle name="Input 9" xfId="50087"/>
    <cellStyle name="Input 9 10" xfId="50088"/>
    <cellStyle name="Input 9 11" xfId="50089"/>
    <cellStyle name="Input 9 12" xfId="50090"/>
    <cellStyle name="Input 9 2" xfId="50091"/>
    <cellStyle name="Input 9 2 2" xfId="50092"/>
    <cellStyle name="Input 9 2 2 2" xfId="50093"/>
    <cellStyle name="Input 9 2 3" xfId="50094"/>
    <cellStyle name="Input 9 2 3 2" xfId="50095"/>
    <cellStyle name="Input 9 2 4" xfId="50096"/>
    <cellStyle name="Input 9 2 4 2" xfId="50097"/>
    <cellStyle name="Input 9 2 5" xfId="50098"/>
    <cellStyle name="Input 9 2 5 2" xfId="50099"/>
    <cellStyle name="Input 9 2 6" xfId="50100"/>
    <cellStyle name="Input 9 2 6 2" xfId="50101"/>
    <cellStyle name="Input 9 2 7" xfId="50102"/>
    <cellStyle name="Input 9 2 7 2" xfId="50103"/>
    <cellStyle name="Input 9 2 8" xfId="50104"/>
    <cellStyle name="Input 9 2 8 2" xfId="50105"/>
    <cellStyle name="Input 9 2 9" xfId="50106"/>
    <cellStyle name="Input 9 3" xfId="50107"/>
    <cellStyle name="Input 9 3 2" xfId="50108"/>
    <cellStyle name="Input 9 4" xfId="50109"/>
    <cellStyle name="Input 9 4 2" xfId="50110"/>
    <cellStyle name="Input 9 5" xfId="50111"/>
    <cellStyle name="Input 9 5 2" xfId="50112"/>
    <cellStyle name="Input 9 6" xfId="50113"/>
    <cellStyle name="Input 9 6 2" xfId="50114"/>
    <cellStyle name="Input 9 7" xfId="50115"/>
    <cellStyle name="Input 9 7 2" xfId="50116"/>
    <cellStyle name="Input 9 8" xfId="50117"/>
    <cellStyle name="Input 9 8 2" xfId="50118"/>
    <cellStyle name="Input 9 9" xfId="50119"/>
    <cellStyle name="Input 9 9 2" xfId="50120"/>
    <cellStyle name="Labels - Style3" xfId="50121"/>
    <cellStyle name="LineItemPrompt" xfId="50122"/>
    <cellStyle name="LineItemPrompt 2" xfId="50123"/>
    <cellStyle name="LineItemPrompt 2 2" xfId="50124"/>
    <cellStyle name="LineItemPrompt 2 3" xfId="50125"/>
    <cellStyle name="LineItemPrompt 3" xfId="50126"/>
    <cellStyle name="LineItemPrompt 4" xfId="50127"/>
    <cellStyle name="LineItemValue" xfId="50128"/>
    <cellStyle name="LineItemValue 2" xfId="50129"/>
    <cellStyle name="LineItemValue 2 2" xfId="50130"/>
    <cellStyle name="LineItemValue 2 3" xfId="50131"/>
    <cellStyle name="LineItemValue 3" xfId="50132"/>
    <cellStyle name="LineItemValue 4" xfId="50133"/>
    <cellStyle name="LineItemValue 5" xfId="50134"/>
    <cellStyle name="Linked Cell 10" xfId="50135"/>
    <cellStyle name="Linked Cell 11" xfId="50136"/>
    <cellStyle name="Linked Cell 12" xfId="50137"/>
    <cellStyle name="Linked Cell 13" xfId="50138"/>
    <cellStyle name="Linked Cell 14" xfId="50139"/>
    <cellStyle name="Linked Cell 15" xfId="50140"/>
    <cellStyle name="Linked Cell 16" xfId="50141"/>
    <cellStyle name="Linked Cell 17" xfId="50142"/>
    <cellStyle name="Linked Cell 17 2" xfId="50143"/>
    <cellStyle name="Linked Cell 18" xfId="50144"/>
    <cellStyle name="Linked Cell 2" xfId="50145"/>
    <cellStyle name="Linked Cell 2 2" xfId="50146"/>
    <cellStyle name="Linked Cell 2 2 2" xfId="50147"/>
    <cellStyle name="Linked Cell 2 3" xfId="50148"/>
    <cellStyle name="Linked Cell 2 4" xfId="50149"/>
    <cellStyle name="Linked Cell 2 5" xfId="50150"/>
    <cellStyle name="Linked Cell 3" xfId="50151"/>
    <cellStyle name="Linked Cell 3 2" xfId="50152"/>
    <cellStyle name="Linked Cell 4" xfId="50153"/>
    <cellStyle name="Linked Cell 4 2" xfId="50154"/>
    <cellStyle name="Linked Cell 5" xfId="50155"/>
    <cellStyle name="Linked Cell 5 2" xfId="50156"/>
    <cellStyle name="Linked Cell 6" xfId="50157"/>
    <cellStyle name="Linked Cell 6 2" xfId="50158"/>
    <cellStyle name="Linked Cell 7" xfId="50159"/>
    <cellStyle name="Linked Cell 7 2" xfId="50160"/>
    <cellStyle name="Linked Cell 8" xfId="50161"/>
    <cellStyle name="Linked Cell 9" xfId="50162"/>
    <cellStyle name="Milliers [0]_EDYAN" xfId="50163"/>
    <cellStyle name="Milliers_EDYAN" xfId="50164"/>
    <cellStyle name="Monétaire [0]_EDYAN" xfId="50165"/>
    <cellStyle name="Monétaire_EDYAN" xfId="50166"/>
    <cellStyle name="MTH" xfId="50167"/>
    <cellStyle name="Neutral 10" xfId="50168"/>
    <cellStyle name="Neutral 11" xfId="50169"/>
    <cellStyle name="Neutral 12" xfId="50170"/>
    <cellStyle name="Neutral 13" xfId="50171"/>
    <cellStyle name="Neutral 14" xfId="50172"/>
    <cellStyle name="Neutral 15" xfId="50173"/>
    <cellStyle name="Neutral 16" xfId="50174"/>
    <cellStyle name="Neutral 17" xfId="50175"/>
    <cellStyle name="Neutral 17 2" xfId="50176"/>
    <cellStyle name="Neutral 18" xfId="50177"/>
    <cellStyle name="Neutral 2" xfId="50178"/>
    <cellStyle name="Neutral 2 2" xfId="50179"/>
    <cellStyle name="Neutral 2 2 2" xfId="50180"/>
    <cellStyle name="Neutral 2 3" xfId="50181"/>
    <cellStyle name="Neutral 2 4" xfId="50182"/>
    <cellStyle name="Neutral 2 5" xfId="50183"/>
    <cellStyle name="Neutral 3" xfId="50184"/>
    <cellStyle name="Neutral 3 2" xfId="50185"/>
    <cellStyle name="Neutral 4" xfId="50186"/>
    <cellStyle name="Neutral 4 2" xfId="50187"/>
    <cellStyle name="Neutral 5" xfId="50188"/>
    <cellStyle name="Neutral 5 2" xfId="50189"/>
    <cellStyle name="Neutral 6" xfId="50190"/>
    <cellStyle name="Neutral 6 2" xfId="50191"/>
    <cellStyle name="Neutral 7" xfId="50192"/>
    <cellStyle name="Neutral 7 2" xfId="50193"/>
    <cellStyle name="Neutral 8" xfId="50194"/>
    <cellStyle name="Neutral 9" xfId="50195"/>
    <cellStyle name="Normal" xfId="0" builtinId="0"/>
    <cellStyle name="Normal - Style1" xfId="50196"/>
    <cellStyle name="Normal - Style1 2" xfId="50197"/>
    <cellStyle name="Normal - Style2" xfId="50198"/>
    <cellStyle name="Normal - Style3" xfId="50199"/>
    <cellStyle name="Normal - Style4" xfId="50200"/>
    <cellStyle name="Normal - Style5" xfId="50201"/>
    <cellStyle name="Normal - Style6" xfId="50202"/>
    <cellStyle name="Normal - Style7" xfId="50203"/>
    <cellStyle name="Normal - Style8" xfId="50204"/>
    <cellStyle name="Normal 10" xfId="50205"/>
    <cellStyle name="Normal 10 2" xfId="50206"/>
    <cellStyle name="Normal 10 2 2" xfId="50207"/>
    <cellStyle name="Normal 10 3" xfId="50208"/>
    <cellStyle name="Normal 10 3 2" xfId="50209"/>
    <cellStyle name="Normal 10 3 3" xfId="50210"/>
    <cellStyle name="Normal 10 4" xfId="50211"/>
    <cellStyle name="Normal 11" xfId="50212"/>
    <cellStyle name="Normal 11 10" xfId="50213"/>
    <cellStyle name="Normal 11 10 2" xfId="50214"/>
    <cellStyle name="Normal 11 10 2 2" xfId="50215"/>
    <cellStyle name="Normal 11 10 2 3" xfId="50216"/>
    <cellStyle name="Normal 11 10 3" xfId="50217"/>
    <cellStyle name="Normal 11 10 3 2" xfId="50218"/>
    <cellStyle name="Normal 11 10 4" xfId="50219"/>
    <cellStyle name="Normal 11 10 5" xfId="50220"/>
    <cellStyle name="Normal 11 11" xfId="50221"/>
    <cellStyle name="Normal 11 11 2" xfId="50222"/>
    <cellStyle name="Normal 11 11 3" xfId="50223"/>
    <cellStyle name="Normal 11 12" xfId="50224"/>
    <cellStyle name="Normal 11 12 2" xfId="50225"/>
    <cellStyle name="Normal 11 12 3" xfId="50226"/>
    <cellStyle name="Normal 11 13" xfId="50227"/>
    <cellStyle name="Normal 11 13 2" xfId="50228"/>
    <cellStyle name="Normal 11 14" xfId="50229"/>
    <cellStyle name="Normal 11 15" xfId="50230"/>
    <cellStyle name="Normal 11 16" xfId="50231"/>
    <cellStyle name="Normal 11 2" xfId="50232"/>
    <cellStyle name="Normal 11 2 10" xfId="50233"/>
    <cellStyle name="Normal 11 2 10 2" xfId="50234"/>
    <cellStyle name="Normal 11 2 10 3" xfId="50235"/>
    <cellStyle name="Normal 11 2 11" xfId="50236"/>
    <cellStyle name="Normal 11 2 11 2" xfId="50237"/>
    <cellStyle name="Normal 11 2 11 3" xfId="50238"/>
    <cellStyle name="Normal 11 2 12" xfId="50239"/>
    <cellStyle name="Normal 11 2 12 2" xfId="50240"/>
    <cellStyle name="Normal 11 2 13" xfId="50241"/>
    <cellStyle name="Normal 11 2 14" xfId="50242"/>
    <cellStyle name="Normal 11 2 15" xfId="50243"/>
    <cellStyle name="Normal 11 2 2" xfId="50244"/>
    <cellStyle name="Normal 11 2 2 10" xfId="50245"/>
    <cellStyle name="Normal 11 2 2 10 2" xfId="50246"/>
    <cellStyle name="Normal 11 2 2 10 3" xfId="50247"/>
    <cellStyle name="Normal 11 2 2 11" xfId="50248"/>
    <cellStyle name="Normal 11 2 2 11 2" xfId="50249"/>
    <cellStyle name="Normal 11 2 2 12" xfId="50250"/>
    <cellStyle name="Normal 11 2 2 13" xfId="50251"/>
    <cellStyle name="Normal 11 2 2 2" xfId="50252"/>
    <cellStyle name="Normal 11 2 2 2 10" xfId="50253"/>
    <cellStyle name="Normal 11 2 2 2 10 2" xfId="50254"/>
    <cellStyle name="Normal 11 2 2 2 11" xfId="50255"/>
    <cellStyle name="Normal 11 2 2 2 12" xfId="50256"/>
    <cellStyle name="Normal 11 2 2 2 2" xfId="50257"/>
    <cellStyle name="Normal 11 2 2 2 2 10" xfId="50258"/>
    <cellStyle name="Normal 11 2 2 2 2 2" xfId="50259"/>
    <cellStyle name="Normal 11 2 2 2 2 2 2" xfId="50260"/>
    <cellStyle name="Normal 11 2 2 2 2 2 2 2" xfId="50261"/>
    <cellStyle name="Normal 11 2 2 2 2 2 2 2 2" xfId="50262"/>
    <cellStyle name="Normal 11 2 2 2 2 2 2 2 3" xfId="50263"/>
    <cellStyle name="Normal 11 2 2 2 2 2 2 3" xfId="50264"/>
    <cellStyle name="Normal 11 2 2 2 2 2 2 3 2" xfId="50265"/>
    <cellStyle name="Normal 11 2 2 2 2 2 2 3 3" xfId="50266"/>
    <cellStyle name="Normal 11 2 2 2 2 2 2 4" xfId="50267"/>
    <cellStyle name="Normal 11 2 2 2 2 2 2 4 2" xfId="50268"/>
    <cellStyle name="Normal 11 2 2 2 2 2 2 5" xfId="50269"/>
    <cellStyle name="Normal 11 2 2 2 2 2 2 6" xfId="50270"/>
    <cellStyle name="Normal 11 2 2 2 2 2 3" xfId="50271"/>
    <cellStyle name="Normal 11 2 2 2 2 2 3 2" xfId="50272"/>
    <cellStyle name="Normal 11 2 2 2 2 2 3 2 2" xfId="50273"/>
    <cellStyle name="Normal 11 2 2 2 2 2 3 2 3" xfId="50274"/>
    <cellStyle name="Normal 11 2 2 2 2 2 3 3" xfId="50275"/>
    <cellStyle name="Normal 11 2 2 2 2 2 3 3 2" xfId="50276"/>
    <cellStyle name="Normal 11 2 2 2 2 2 3 3 3" xfId="50277"/>
    <cellStyle name="Normal 11 2 2 2 2 2 3 4" xfId="50278"/>
    <cellStyle name="Normal 11 2 2 2 2 2 3 4 2" xfId="50279"/>
    <cellStyle name="Normal 11 2 2 2 2 2 3 5" xfId="50280"/>
    <cellStyle name="Normal 11 2 2 2 2 2 3 6" xfId="50281"/>
    <cellStyle name="Normal 11 2 2 2 2 2 4" xfId="50282"/>
    <cellStyle name="Normal 11 2 2 2 2 2 4 2" xfId="50283"/>
    <cellStyle name="Normal 11 2 2 2 2 2 4 2 2" xfId="50284"/>
    <cellStyle name="Normal 11 2 2 2 2 2 4 2 3" xfId="50285"/>
    <cellStyle name="Normal 11 2 2 2 2 2 4 3" xfId="50286"/>
    <cellStyle name="Normal 11 2 2 2 2 2 4 3 2" xfId="50287"/>
    <cellStyle name="Normal 11 2 2 2 2 2 4 4" xfId="50288"/>
    <cellStyle name="Normal 11 2 2 2 2 2 4 5" xfId="50289"/>
    <cellStyle name="Normal 11 2 2 2 2 2 5" xfId="50290"/>
    <cellStyle name="Normal 11 2 2 2 2 2 5 2" xfId="50291"/>
    <cellStyle name="Normal 11 2 2 2 2 2 5 3" xfId="50292"/>
    <cellStyle name="Normal 11 2 2 2 2 2 6" xfId="50293"/>
    <cellStyle name="Normal 11 2 2 2 2 2 6 2" xfId="50294"/>
    <cellStyle name="Normal 11 2 2 2 2 2 6 3" xfId="50295"/>
    <cellStyle name="Normal 11 2 2 2 2 2 7" xfId="50296"/>
    <cellStyle name="Normal 11 2 2 2 2 2 7 2" xfId="50297"/>
    <cellStyle name="Normal 11 2 2 2 2 2 8" xfId="50298"/>
    <cellStyle name="Normal 11 2 2 2 2 2 9" xfId="50299"/>
    <cellStyle name="Normal 11 2 2 2 2 3" xfId="50300"/>
    <cellStyle name="Normal 11 2 2 2 2 3 2" xfId="50301"/>
    <cellStyle name="Normal 11 2 2 2 2 3 2 2" xfId="50302"/>
    <cellStyle name="Normal 11 2 2 2 2 3 2 3" xfId="50303"/>
    <cellStyle name="Normal 11 2 2 2 2 3 3" xfId="50304"/>
    <cellStyle name="Normal 11 2 2 2 2 3 3 2" xfId="50305"/>
    <cellStyle name="Normal 11 2 2 2 2 3 3 3" xfId="50306"/>
    <cellStyle name="Normal 11 2 2 2 2 3 4" xfId="50307"/>
    <cellStyle name="Normal 11 2 2 2 2 3 4 2" xfId="50308"/>
    <cellStyle name="Normal 11 2 2 2 2 3 5" xfId="50309"/>
    <cellStyle name="Normal 11 2 2 2 2 3 6" xfId="50310"/>
    <cellStyle name="Normal 11 2 2 2 2 4" xfId="50311"/>
    <cellStyle name="Normal 11 2 2 2 2 4 2" xfId="50312"/>
    <cellStyle name="Normal 11 2 2 2 2 4 2 2" xfId="50313"/>
    <cellStyle name="Normal 11 2 2 2 2 4 2 3" xfId="50314"/>
    <cellStyle name="Normal 11 2 2 2 2 4 3" xfId="50315"/>
    <cellStyle name="Normal 11 2 2 2 2 4 3 2" xfId="50316"/>
    <cellStyle name="Normal 11 2 2 2 2 4 3 3" xfId="50317"/>
    <cellStyle name="Normal 11 2 2 2 2 4 4" xfId="50318"/>
    <cellStyle name="Normal 11 2 2 2 2 4 4 2" xfId="50319"/>
    <cellStyle name="Normal 11 2 2 2 2 4 5" xfId="50320"/>
    <cellStyle name="Normal 11 2 2 2 2 4 6" xfId="50321"/>
    <cellStyle name="Normal 11 2 2 2 2 5" xfId="50322"/>
    <cellStyle name="Normal 11 2 2 2 2 5 2" xfId="50323"/>
    <cellStyle name="Normal 11 2 2 2 2 5 2 2" xfId="50324"/>
    <cellStyle name="Normal 11 2 2 2 2 5 2 3" xfId="50325"/>
    <cellStyle name="Normal 11 2 2 2 2 5 3" xfId="50326"/>
    <cellStyle name="Normal 11 2 2 2 2 5 3 2" xfId="50327"/>
    <cellStyle name="Normal 11 2 2 2 2 5 4" xfId="50328"/>
    <cellStyle name="Normal 11 2 2 2 2 5 5" xfId="50329"/>
    <cellStyle name="Normal 11 2 2 2 2 6" xfId="50330"/>
    <cellStyle name="Normal 11 2 2 2 2 6 2" xfId="50331"/>
    <cellStyle name="Normal 11 2 2 2 2 6 3" xfId="50332"/>
    <cellStyle name="Normal 11 2 2 2 2 7" xfId="50333"/>
    <cellStyle name="Normal 11 2 2 2 2 7 2" xfId="50334"/>
    <cellStyle name="Normal 11 2 2 2 2 7 3" xfId="50335"/>
    <cellStyle name="Normal 11 2 2 2 2 8" xfId="50336"/>
    <cellStyle name="Normal 11 2 2 2 2 8 2" xfId="50337"/>
    <cellStyle name="Normal 11 2 2 2 2 9" xfId="50338"/>
    <cellStyle name="Normal 11 2 2 2 3" xfId="50339"/>
    <cellStyle name="Normal 11 2 2 2 3 2" xfId="50340"/>
    <cellStyle name="Normal 11 2 2 2 3 2 2" xfId="50341"/>
    <cellStyle name="Normal 11 2 2 2 3 2 2 2" xfId="50342"/>
    <cellStyle name="Normal 11 2 2 2 3 2 2 3" xfId="50343"/>
    <cellStyle name="Normal 11 2 2 2 3 2 3" xfId="50344"/>
    <cellStyle name="Normal 11 2 2 2 3 2 3 2" xfId="50345"/>
    <cellStyle name="Normal 11 2 2 2 3 2 3 3" xfId="50346"/>
    <cellStyle name="Normal 11 2 2 2 3 2 4" xfId="50347"/>
    <cellStyle name="Normal 11 2 2 2 3 2 4 2" xfId="50348"/>
    <cellStyle name="Normal 11 2 2 2 3 2 5" xfId="50349"/>
    <cellStyle name="Normal 11 2 2 2 3 2 6" xfId="50350"/>
    <cellStyle name="Normal 11 2 2 2 3 3" xfId="50351"/>
    <cellStyle name="Normal 11 2 2 2 3 3 2" xfId="50352"/>
    <cellStyle name="Normal 11 2 2 2 3 3 2 2" xfId="50353"/>
    <cellStyle name="Normal 11 2 2 2 3 3 2 3" xfId="50354"/>
    <cellStyle name="Normal 11 2 2 2 3 3 3" xfId="50355"/>
    <cellStyle name="Normal 11 2 2 2 3 3 3 2" xfId="50356"/>
    <cellStyle name="Normal 11 2 2 2 3 3 3 3" xfId="50357"/>
    <cellStyle name="Normal 11 2 2 2 3 3 4" xfId="50358"/>
    <cellStyle name="Normal 11 2 2 2 3 3 4 2" xfId="50359"/>
    <cellStyle name="Normal 11 2 2 2 3 3 5" xfId="50360"/>
    <cellStyle name="Normal 11 2 2 2 3 3 6" xfId="50361"/>
    <cellStyle name="Normal 11 2 2 2 3 4" xfId="50362"/>
    <cellStyle name="Normal 11 2 2 2 3 4 2" xfId="50363"/>
    <cellStyle name="Normal 11 2 2 2 3 4 2 2" xfId="50364"/>
    <cellStyle name="Normal 11 2 2 2 3 4 2 3" xfId="50365"/>
    <cellStyle name="Normal 11 2 2 2 3 4 3" xfId="50366"/>
    <cellStyle name="Normal 11 2 2 2 3 4 3 2" xfId="50367"/>
    <cellStyle name="Normal 11 2 2 2 3 4 4" xfId="50368"/>
    <cellStyle name="Normal 11 2 2 2 3 4 5" xfId="50369"/>
    <cellStyle name="Normal 11 2 2 2 3 5" xfId="50370"/>
    <cellStyle name="Normal 11 2 2 2 3 5 2" xfId="50371"/>
    <cellStyle name="Normal 11 2 2 2 3 5 3" xfId="50372"/>
    <cellStyle name="Normal 11 2 2 2 3 6" xfId="50373"/>
    <cellStyle name="Normal 11 2 2 2 3 6 2" xfId="50374"/>
    <cellStyle name="Normal 11 2 2 2 3 6 3" xfId="50375"/>
    <cellStyle name="Normal 11 2 2 2 3 7" xfId="50376"/>
    <cellStyle name="Normal 11 2 2 2 3 7 2" xfId="50377"/>
    <cellStyle name="Normal 11 2 2 2 3 8" xfId="50378"/>
    <cellStyle name="Normal 11 2 2 2 3 9" xfId="50379"/>
    <cellStyle name="Normal 11 2 2 2 4" xfId="50380"/>
    <cellStyle name="Normal 11 2 2 2 4 2" xfId="50381"/>
    <cellStyle name="Normal 11 2 2 2 4 2 2" xfId="50382"/>
    <cellStyle name="Normal 11 2 2 2 4 2 2 2" xfId="50383"/>
    <cellStyle name="Normal 11 2 2 2 4 2 2 3" xfId="50384"/>
    <cellStyle name="Normal 11 2 2 2 4 2 3" xfId="50385"/>
    <cellStyle name="Normal 11 2 2 2 4 2 3 2" xfId="50386"/>
    <cellStyle name="Normal 11 2 2 2 4 2 3 3" xfId="50387"/>
    <cellStyle name="Normal 11 2 2 2 4 2 4" xfId="50388"/>
    <cellStyle name="Normal 11 2 2 2 4 2 4 2" xfId="50389"/>
    <cellStyle name="Normal 11 2 2 2 4 2 5" xfId="50390"/>
    <cellStyle name="Normal 11 2 2 2 4 2 6" xfId="50391"/>
    <cellStyle name="Normal 11 2 2 2 4 3" xfId="50392"/>
    <cellStyle name="Normal 11 2 2 2 4 3 2" xfId="50393"/>
    <cellStyle name="Normal 11 2 2 2 4 3 2 2" xfId="50394"/>
    <cellStyle name="Normal 11 2 2 2 4 3 2 3" xfId="50395"/>
    <cellStyle name="Normal 11 2 2 2 4 3 3" xfId="50396"/>
    <cellStyle name="Normal 11 2 2 2 4 3 3 2" xfId="50397"/>
    <cellStyle name="Normal 11 2 2 2 4 3 3 3" xfId="50398"/>
    <cellStyle name="Normal 11 2 2 2 4 3 4" xfId="50399"/>
    <cellStyle name="Normal 11 2 2 2 4 3 4 2" xfId="50400"/>
    <cellStyle name="Normal 11 2 2 2 4 3 5" xfId="50401"/>
    <cellStyle name="Normal 11 2 2 2 4 3 6" xfId="50402"/>
    <cellStyle name="Normal 11 2 2 2 4 4" xfId="50403"/>
    <cellStyle name="Normal 11 2 2 2 4 4 2" xfId="50404"/>
    <cellStyle name="Normal 11 2 2 2 4 4 2 2" xfId="50405"/>
    <cellStyle name="Normal 11 2 2 2 4 4 2 3" xfId="50406"/>
    <cellStyle name="Normal 11 2 2 2 4 4 3" xfId="50407"/>
    <cellStyle name="Normal 11 2 2 2 4 4 3 2" xfId="50408"/>
    <cellStyle name="Normal 11 2 2 2 4 4 4" xfId="50409"/>
    <cellStyle name="Normal 11 2 2 2 4 4 5" xfId="50410"/>
    <cellStyle name="Normal 11 2 2 2 4 5" xfId="50411"/>
    <cellStyle name="Normal 11 2 2 2 4 5 2" xfId="50412"/>
    <cellStyle name="Normal 11 2 2 2 4 5 3" xfId="50413"/>
    <cellStyle name="Normal 11 2 2 2 4 6" xfId="50414"/>
    <cellStyle name="Normal 11 2 2 2 4 6 2" xfId="50415"/>
    <cellStyle name="Normal 11 2 2 2 4 6 3" xfId="50416"/>
    <cellStyle name="Normal 11 2 2 2 4 7" xfId="50417"/>
    <cellStyle name="Normal 11 2 2 2 4 7 2" xfId="50418"/>
    <cellStyle name="Normal 11 2 2 2 4 8" xfId="50419"/>
    <cellStyle name="Normal 11 2 2 2 4 9" xfId="50420"/>
    <cellStyle name="Normal 11 2 2 2 5" xfId="50421"/>
    <cellStyle name="Normal 11 2 2 2 5 2" xfId="50422"/>
    <cellStyle name="Normal 11 2 2 2 5 2 2" xfId="50423"/>
    <cellStyle name="Normal 11 2 2 2 5 2 3" xfId="50424"/>
    <cellStyle name="Normal 11 2 2 2 5 3" xfId="50425"/>
    <cellStyle name="Normal 11 2 2 2 5 3 2" xfId="50426"/>
    <cellStyle name="Normal 11 2 2 2 5 3 3" xfId="50427"/>
    <cellStyle name="Normal 11 2 2 2 5 4" xfId="50428"/>
    <cellStyle name="Normal 11 2 2 2 5 4 2" xfId="50429"/>
    <cellStyle name="Normal 11 2 2 2 5 5" xfId="50430"/>
    <cellStyle name="Normal 11 2 2 2 5 6" xfId="50431"/>
    <cellStyle name="Normal 11 2 2 2 6" xfId="50432"/>
    <cellStyle name="Normal 11 2 2 2 6 2" xfId="50433"/>
    <cellStyle name="Normal 11 2 2 2 6 2 2" xfId="50434"/>
    <cellStyle name="Normal 11 2 2 2 6 2 3" xfId="50435"/>
    <cellStyle name="Normal 11 2 2 2 6 3" xfId="50436"/>
    <cellStyle name="Normal 11 2 2 2 6 3 2" xfId="50437"/>
    <cellStyle name="Normal 11 2 2 2 6 3 3" xfId="50438"/>
    <cellStyle name="Normal 11 2 2 2 6 4" xfId="50439"/>
    <cellStyle name="Normal 11 2 2 2 6 4 2" xfId="50440"/>
    <cellStyle name="Normal 11 2 2 2 6 5" xfId="50441"/>
    <cellStyle name="Normal 11 2 2 2 6 6" xfId="50442"/>
    <cellStyle name="Normal 11 2 2 2 7" xfId="50443"/>
    <cellStyle name="Normal 11 2 2 2 7 2" xfId="50444"/>
    <cellStyle name="Normal 11 2 2 2 7 2 2" xfId="50445"/>
    <cellStyle name="Normal 11 2 2 2 7 2 3" xfId="50446"/>
    <cellStyle name="Normal 11 2 2 2 7 3" xfId="50447"/>
    <cellStyle name="Normal 11 2 2 2 7 3 2" xfId="50448"/>
    <cellStyle name="Normal 11 2 2 2 7 4" xfId="50449"/>
    <cellStyle name="Normal 11 2 2 2 7 5" xfId="50450"/>
    <cellStyle name="Normal 11 2 2 2 8" xfId="50451"/>
    <cellStyle name="Normal 11 2 2 2 8 2" xfId="50452"/>
    <cellStyle name="Normal 11 2 2 2 8 3" xfId="50453"/>
    <cellStyle name="Normal 11 2 2 2 9" xfId="50454"/>
    <cellStyle name="Normal 11 2 2 2 9 2" xfId="50455"/>
    <cellStyle name="Normal 11 2 2 2 9 3" xfId="50456"/>
    <cellStyle name="Normal 11 2 2 3" xfId="50457"/>
    <cellStyle name="Normal 11 2 2 3 10" xfId="50458"/>
    <cellStyle name="Normal 11 2 2 3 2" xfId="50459"/>
    <cellStyle name="Normal 11 2 2 3 2 2" xfId="50460"/>
    <cellStyle name="Normal 11 2 2 3 2 2 2" xfId="50461"/>
    <cellStyle name="Normal 11 2 2 3 2 2 2 2" xfId="50462"/>
    <cellStyle name="Normal 11 2 2 3 2 2 2 3" xfId="50463"/>
    <cellStyle name="Normal 11 2 2 3 2 2 3" xfId="50464"/>
    <cellStyle name="Normal 11 2 2 3 2 2 3 2" xfId="50465"/>
    <cellStyle name="Normal 11 2 2 3 2 2 3 3" xfId="50466"/>
    <cellStyle name="Normal 11 2 2 3 2 2 4" xfId="50467"/>
    <cellStyle name="Normal 11 2 2 3 2 2 4 2" xfId="50468"/>
    <cellStyle name="Normal 11 2 2 3 2 2 5" xfId="50469"/>
    <cellStyle name="Normal 11 2 2 3 2 2 6" xfId="50470"/>
    <cellStyle name="Normal 11 2 2 3 2 3" xfId="50471"/>
    <cellStyle name="Normal 11 2 2 3 2 3 2" xfId="50472"/>
    <cellStyle name="Normal 11 2 2 3 2 3 2 2" xfId="50473"/>
    <cellStyle name="Normal 11 2 2 3 2 3 2 3" xfId="50474"/>
    <cellStyle name="Normal 11 2 2 3 2 3 3" xfId="50475"/>
    <cellStyle name="Normal 11 2 2 3 2 3 3 2" xfId="50476"/>
    <cellStyle name="Normal 11 2 2 3 2 3 3 3" xfId="50477"/>
    <cellStyle name="Normal 11 2 2 3 2 3 4" xfId="50478"/>
    <cellStyle name="Normal 11 2 2 3 2 3 4 2" xfId="50479"/>
    <cellStyle name="Normal 11 2 2 3 2 3 5" xfId="50480"/>
    <cellStyle name="Normal 11 2 2 3 2 3 6" xfId="50481"/>
    <cellStyle name="Normal 11 2 2 3 2 4" xfId="50482"/>
    <cellStyle name="Normal 11 2 2 3 2 4 2" xfId="50483"/>
    <cellStyle name="Normal 11 2 2 3 2 4 2 2" xfId="50484"/>
    <cellStyle name="Normal 11 2 2 3 2 4 2 3" xfId="50485"/>
    <cellStyle name="Normal 11 2 2 3 2 4 3" xfId="50486"/>
    <cellStyle name="Normal 11 2 2 3 2 4 3 2" xfId="50487"/>
    <cellStyle name="Normal 11 2 2 3 2 4 4" xfId="50488"/>
    <cellStyle name="Normal 11 2 2 3 2 4 5" xfId="50489"/>
    <cellStyle name="Normal 11 2 2 3 2 5" xfId="50490"/>
    <cellStyle name="Normal 11 2 2 3 2 5 2" xfId="50491"/>
    <cellStyle name="Normal 11 2 2 3 2 5 3" xfId="50492"/>
    <cellStyle name="Normal 11 2 2 3 2 6" xfId="50493"/>
    <cellStyle name="Normal 11 2 2 3 2 6 2" xfId="50494"/>
    <cellStyle name="Normal 11 2 2 3 2 6 3" xfId="50495"/>
    <cellStyle name="Normal 11 2 2 3 2 7" xfId="50496"/>
    <cellStyle name="Normal 11 2 2 3 2 7 2" xfId="50497"/>
    <cellStyle name="Normal 11 2 2 3 2 8" xfId="50498"/>
    <cellStyle name="Normal 11 2 2 3 2 9" xfId="50499"/>
    <cellStyle name="Normal 11 2 2 3 3" xfId="50500"/>
    <cellStyle name="Normal 11 2 2 3 3 2" xfId="50501"/>
    <cellStyle name="Normal 11 2 2 3 3 2 2" xfId="50502"/>
    <cellStyle name="Normal 11 2 2 3 3 2 3" xfId="50503"/>
    <cellStyle name="Normal 11 2 2 3 3 3" xfId="50504"/>
    <cellStyle name="Normal 11 2 2 3 3 3 2" xfId="50505"/>
    <cellStyle name="Normal 11 2 2 3 3 3 3" xfId="50506"/>
    <cellStyle name="Normal 11 2 2 3 3 4" xfId="50507"/>
    <cellStyle name="Normal 11 2 2 3 3 4 2" xfId="50508"/>
    <cellStyle name="Normal 11 2 2 3 3 5" xfId="50509"/>
    <cellStyle name="Normal 11 2 2 3 3 6" xfId="50510"/>
    <cellStyle name="Normal 11 2 2 3 4" xfId="50511"/>
    <cellStyle name="Normal 11 2 2 3 4 2" xfId="50512"/>
    <cellStyle name="Normal 11 2 2 3 4 2 2" xfId="50513"/>
    <cellStyle name="Normal 11 2 2 3 4 2 3" xfId="50514"/>
    <cellStyle name="Normal 11 2 2 3 4 3" xfId="50515"/>
    <cellStyle name="Normal 11 2 2 3 4 3 2" xfId="50516"/>
    <cellStyle name="Normal 11 2 2 3 4 3 3" xfId="50517"/>
    <cellStyle name="Normal 11 2 2 3 4 4" xfId="50518"/>
    <cellStyle name="Normal 11 2 2 3 4 4 2" xfId="50519"/>
    <cellStyle name="Normal 11 2 2 3 4 5" xfId="50520"/>
    <cellStyle name="Normal 11 2 2 3 4 6" xfId="50521"/>
    <cellStyle name="Normal 11 2 2 3 5" xfId="50522"/>
    <cellStyle name="Normal 11 2 2 3 5 2" xfId="50523"/>
    <cellStyle name="Normal 11 2 2 3 5 2 2" xfId="50524"/>
    <cellStyle name="Normal 11 2 2 3 5 2 3" xfId="50525"/>
    <cellStyle name="Normal 11 2 2 3 5 3" xfId="50526"/>
    <cellStyle name="Normal 11 2 2 3 5 3 2" xfId="50527"/>
    <cellStyle name="Normal 11 2 2 3 5 4" xfId="50528"/>
    <cellStyle name="Normal 11 2 2 3 5 5" xfId="50529"/>
    <cellStyle name="Normal 11 2 2 3 6" xfId="50530"/>
    <cellStyle name="Normal 11 2 2 3 6 2" xfId="50531"/>
    <cellStyle name="Normal 11 2 2 3 6 3" xfId="50532"/>
    <cellStyle name="Normal 11 2 2 3 7" xfId="50533"/>
    <cellStyle name="Normal 11 2 2 3 7 2" xfId="50534"/>
    <cellStyle name="Normal 11 2 2 3 7 3" xfId="50535"/>
    <cellStyle name="Normal 11 2 2 3 8" xfId="50536"/>
    <cellStyle name="Normal 11 2 2 3 8 2" xfId="50537"/>
    <cellStyle name="Normal 11 2 2 3 9" xfId="50538"/>
    <cellStyle name="Normal 11 2 2 4" xfId="50539"/>
    <cellStyle name="Normal 11 2 2 4 2" xfId="50540"/>
    <cellStyle name="Normal 11 2 2 4 2 2" xfId="50541"/>
    <cellStyle name="Normal 11 2 2 4 2 2 2" xfId="50542"/>
    <cellStyle name="Normal 11 2 2 4 2 2 3" xfId="50543"/>
    <cellStyle name="Normal 11 2 2 4 2 3" xfId="50544"/>
    <cellStyle name="Normal 11 2 2 4 2 3 2" xfId="50545"/>
    <cellStyle name="Normal 11 2 2 4 2 3 3" xfId="50546"/>
    <cellStyle name="Normal 11 2 2 4 2 4" xfId="50547"/>
    <cellStyle name="Normal 11 2 2 4 2 4 2" xfId="50548"/>
    <cellStyle name="Normal 11 2 2 4 2 5" xfId="50549"/>
    <cellStyle name="Normal 11 2 2 4 2 6" xfId="50550"/>
    <cellStyle name="Normal 11 2 2 4 3" xfId="50551"/>
    <cellStyle name="Normal 11 2 2 4 3 2" xfId="50552"/>
    <cellStyle name="Normal 11 2 2 4 3 2 2" xfId="50553"/>
    <cellStyle name="Normal 11 2 2 4 3 2 3" xfId="50554"/>
    <cellStyle name="Normal 11 2 2 4 3 3" xfId="50555"/>
    <cellStyle name="Normal 11 2 2 4 3 3 2" xfId="50556"/>
    <cellStyle name="Normal 11 2 2 4 3 3 3" xfId="50557"/>
    <cellStyle name="Normal 11 2 2 4 3 4" xfId="50558"/>
    <cellStyle name="Normal 11 2 2 4 3 4 2" xfId="50559"/>
    <cellStyle name="Normal 11 2 2 4 3 5" xfId="50560"/>
    <cellStyle name="Normal 11 2 2 4 3 6" xfId="50561"/>
    <cellStyle name="Normal 11 2 2 4 4" xfId="50562"/>
    <cellStyle name="Normal 11 2 2 4 4 2" xfId="50563"/>
    <cellStyle name="Normal 11 2 2 4 4 2 2" xfId="50564"/>
    <cellStyle name="Normal 11 2 2 4 4 2 3" xfId="50565"/>
    <cellStyle name="Normal 11 2 2 4 4 3" xfId="50566"/>
    <cellStyle name="Normal 11 2 2 4 4 3 2" xfId="50567"/>
    <cellStyle name="Normal 11 2 2 4 4 4" xfId="50568"/>
    <cellStyle name="Normal 11 2 2 4 4 5" xfId="50569"/>
    <cellStyle name="Normal 11 2 2 4 5" xfId="50570"/>
    <cellStyle name="Normal 11 2 2 4 5 2" xfId="50571"/>
    <cellStyle name="Normal 11 2 2 4 5 3" xfId="50572"/>
    <cellStyle name="Normal 11 2 2 4 6" xfId="50573"/>
    <cellStyle name="Normal 11 2 2 4 6 2" xfId="50574"/>
    <cellStyle name="Normal 11 2 2 4 6 3" xfId="50575"/>
    <cellStyle name="Normal 11 2 2 4 7" xfId="50576"/>
    <cellStyle name="Normal 11 2 2 4 7 2" xfId="50577"/>
    <cellStyle name="Normal 11 2 2 4 8" xfId="50578"/>
    <cellStyle name="Normal 11 2 2 4 9" xfId="50579"/>
    <cellStyle name="Normal 11 2 2 5" xfId="50580"/>
    <cellStyle name="Normal 11 2 2 5 2" xfId="50581"/>
    <cellStyle name="Normal 11 2 2 5 2 2" xfId="50582"/>
    <cellStyle name="Normal 11 2 2 5 2 2 2" xfId="50583"/>
    <cellStyle name="Normal 11 2 2 5 2 2 3" xfId="50584"/>
    <cellStyle name="Normal 11 2 2 5 2 3" xfId="50585"/>
    <cellStyle name="Normal 11 2 2 5 2 3 2" xfId="50586"/>
    <cellStyle name="Normal 11 2 2 5 2 3 3" xfId="50587"/>
    <cellStyle name="Normal 11 2 2 5 2 4" xfId="50588"/>
    <cellStyle name="Normal 11 2 2 5 2 4 2" xfId="50589"/>
    <cellStyle name="Normal 11 2 2 5 2 5" xfId="50590"/>
    <cellStyle name="Normal 11 2 2 5 2 6" xfId="50591"/>
    <cellStyle name="Normal 11 2 2 5 3" xfId="50592"/>
    <cellStyle name="Normal 11 2 2 5 3 2" xfId="50593"/>
    <cellStyle name="Normal 11 2 2 5 3 2 2" xfId="50594"/>
    <cellStyle name="Normal 11 2 2 5 3 2 3" xfId="50595"/>
    <cellStyle name="Normal 11 2 2 5 3 3" xfId="50596"/>
    <cellStyle name="Normal 11 2 2 5 3 3 2" xfId="50597"/>
    <cellStyle name="Normal 11 2 2 5 3 3 3" xfId="50598"/>
    <cellStyle name="Normal 11 2 2 5 3 4" xfId="50599"/>
    <cellStyle name="Normal 11 2 2 5 3 4 2" xfId="50600"/>
    <cellStyle name="Normal 11 2 2 5 3 5" xfId="50601"/>
    <cellStyle name="Normal 11 2 2 5 3 6" xfId="50602"/>
    <cellStyle name="Normal 11 2 2 5 4" xfId="50603"/>
    <cellStyle name="Normal 11 2 2 5 4 2" xfId="50604"/>
    <cellStyle name="Normal 11 2 2 5 4 2 2" xfId="50605"/>
    <cellStyle name="Normal 11 2 2 5 4 2 3" xfId="50606"/>
    <cellStyle name="Normal 11 2 2 5 4 3" xfId="50607"/>
    <cellStyle name="Normal 11 2 2 5 4 3 2" xfId="50608"/>
    <cellStyle name="Normal 11 2 2 5 4 4" xfId="50609"/>
    <cellStyle name="Normal 11 2 2 5 4 5" xfId="50610"/>
    <cellStyle name="Normal 11 2 2 5 5" xfId="50611"/>
    <cellStyle name="Normal 11 2 2 5 5 2" xfId="50612"/>
    <cellStyle name="Normal 11 2 2 5 5 3" xfId="50613"/>
    <cellStyle name="Normal 11 2 2 5 6" xfId="50614"/>
    <cellStyle name="Normal 11 2 2 5 6 2" xfId="50615"/>
    <cellStyle name="Normal 11 2 2 5 6 3" xfId="50616"/>
    <cellStyle name="Normal 11 2 2 5 7" xfId="50617"/>
    <cellStyle name="Normal 11 2 2 5 7 2" xfId="50618"/>
    <cellStyle name="Normal 11 2 2 5 8" xfId="50619"/>
    <cellStyle name="Normal 11 2 2 5 9" xfId="50620"/>
    <cellStyle name="Normal 11 2 2 6" xfId="50621"/>
    <cellStyle name="Normal 11 2 2 6 2" xfId="50622"/>
    <cellStyle name="Normal 11 2 2 6 2 2" xfId="50623"/>
    <cellStyle name="Normal 11 2 2 6 2 3" xfId="50624"/>
    <cellStyle name="Normal 11 2 2 6 3" xfId="50625"/>
    <cellStyle name="Normal 11 2 2 6 3 2" xfId="50626"/>
    <cellStyle name="Normal 11 2 2 6 3 3" xfId="50627"/>
    <cellStyle name="Normal 11 2 2 6 4" xfId="50628"/>
    <cellStyle name="Normal 11 2 2 6 4 2" xfId="50629"/>
    <cellStyle name="Normal 11 2 2 6 5" xfId="50630"/>
    <cellStyle name="Normal 11 2 2 6 6" xfId="50631"/>
    <cellStyle name="Normal 11 2 2 7" xfId="50632"/>
    <cellStyle name="Normal 11 2 2 7 2" xfId="50633"/>
    <cellStyle name="Normal 11 2 2 7 2 2" xfId="50634"/>
    <cellStyle name="Normal 11 2 2 7 2 3" xfId="50635"/>
    <cellStyle name="Normal 11 2 2 7 3" xfId="50636"/>
    <cellStyle name="Normal 11 2 2 7 3 2" xfId="50637"/>
    <cellStyle name="Normal 11 2 2 7 3 3" xfId="50638"/>
    <cellStyle name="Normal 11 2 2 7 4" xfId="50639"/>
    <cellStyle name="Normal 11 2 2 7 4 2" xfId="50640"/>
    <cellStyle name="Normal 11 2 2 7 5" xfId="50641"/>
    <cellStyle name="Normal 11 2 2 7 6" xfId="50642"/>
    <cellStyle name="Normal 11 2 2 8" xfId="50643"/>
    <cellStyle name="Normal 11 2 2 8 2" xfId="50644"/>
    <cellStyle name="Normal 11 2 2 8 2 2" xfId="50645"/>
    <cellStyle name="Normal 11 2 2 8 2 3" xfId="50646"/>
    <cellStyle name="Normal 11 2 2 8 3" xfId="50647"/>
    <cellStyle name="Normal 11 2 2 8 3 2" xfId="50648"/>
    <cellStyle name="Normal 11 2 2 8 4" xfId="50649"/>
    <cellStyle name="Normal 11 2 2 8 5" xfId="50650"/>
    <cellStyle name="Normal 11 2 2 9" xfId="50651"/>
    <cellStyle name="Normal 11 2 2 9 2" xfId="50652"/>
    <cellStyle name="Normal 11 2 2 9 3" xfId="50653"/>
    <cellStyle name="Normal 11 2 3" xfId="50654"/>
    <cellStyle name="Normal 11 2 3 10" xfId="50655"/>
    <cellStyle name="Normal 11 2 3 10 2" xfId="50656"/>
    <cellStyle name="Normal 11 2 3 11" xfId="50657"/>
    <cellStyle name="Normal 11 2 3 12" xfId="50658"/>
    <cellStyle name="Normal 11 2 3 2" xfId="50659"/>
    <cellStyle name="Normal 11 2 3 2 10" xfId="50660"/>
    <cellStyle name="Normal 11 2 3 2 2" xfId="50661"/>
    <cellStyle name="Normal 11 2 3 2 2 2" xfId="50662"/>
    <cellStyle name="Normal 11 2 3 2 2 2 2" xfId="50663"/>
    <cellStyle name="Normal 11 2 3 2 2 2 2 2" xfId="50664"/>
    <cellStyle name="Normal 11 2 3 2 2 2 2 3" xfId="50665"/>
    <cellStyle name="Normal 11 2 3 2 2 2 3" xfId="50666"/>
    <cellStyle name="Normal 11 2 3 2 2 2 3 2" xfId="50667"/>
    <cellStyle name="Normal 11 2 3 2 2 2 3 3" xfId="50668"/>
    <cellStyle name="Normal 11 2 3 2 2 2 4" xfId="50669"/>
    <cellStyle name="Normal 11 2 3 2 2 2 4 2" xfId="50670"/>
    <cellStyle name="Normal 11 2 3 2 2 2 5" xfId="50671"/>
    <cellStyle name="Normal 11 2 3 2 2 2 6" xfId="50672"/>
    <cellStyle name="Normal 11 2 3 2 2 3" xfId="50673"/>
    <cellStyle name="Normal 11 2 3 2 2 3 2" xfId="50674"/>
    <cellStyle name="Normal 11 2 3 2 2 3 2 2" xfId="50675"/>
    <cellStyle name="Normal 11 2 3 2 2 3 2 3" xfId="50676"/>
    <cellStyle name="Normal 11 2 3 2 2 3 3" xfId="50677"/>
    <cellStyle name="Normal 11 2 3 2 2 3 3 2" xfId="50678"/>
    <cellStyle name="Normal 11 2 3 2 2 3 3 3" xfId="50679"/>
    <cellStyle name="Normal 11 2 3 2 2 3 4" xfId="50680"/>
    <cellStyle name="Normal 11 2 3 2 2 3 4 2" xfId="50681"/>
    <cellStyle name="Normal 11 2 3 2 2 3 5" xfId="50682"/>
    <cellStyle name="Normal 11 2 3 2 2 3 6" xfId="50683"/>
    <cellStyle name="Normal 11 2 3 2 2 4" xfId="50684"/>
    <cellStyle name="Normal 11 2 3 2 2 4 2" xfId="50685"/>
    <cellStyle name="Normal 11 2 3 2 2 4 2 2" xfId="50686"/>
    <cellStyle name="Normal 11 2 3 2 2 4 2 3" xfId="50687"/>
    <cellStyle name="Normal 11 2 3 2 2 4 3" xfId="50688"/>
    <cellStyle name="Normal 11 2 3 2 2 4 3 2" xfId="50689"/>
    <cellStyle name="Normal 11 2 3 2 2 4 4" xfId="50690"/>
    <cellStyle name="Normal 11 2 3 2 2 4 5" xfId="50691"/>
    <cellStyle name="Normal 11 2 3 2 2 5" xfId="50692"/>
    <cellStyle name="Normal 11 2 3 2 2 5 2" xfId="50693"/>
    <cellStyle name="Normal 11 2 3 2 2 5 3" xfId="50694"/>
    <cellStyle name="Normal 11 2 3 2 2 6" xfId="50695"/>
    <cellStyle name="Normal 11 2 3 2 2 6 2" xfId="50696"/>
    <cellStyle name="Normal 11 2 3 2 2 6 3" xfId="50697"/>
    <cellStyle name="Normal 11 2 3 2 2 7" xfId="50698"/>
    <cellStyle name="Normal 11 2 3 2 2 7 2" xfId="50699"/>
    <cellStyle name="Normal 11 2 3 2 2 8" xfId="50700"/>
    <cellStyle name="Normal 11 2 3 2 2 9" xfId="50701"/>
    <cellStyle name="Normal 11 2 3 2 3" xfId="50702"/>
    <cellStyle name="Normal 11 2 3 2 3 2" xfId="50703"/>
    <cellStyle name="Normal 11 2 3 2 3 2 2" xfId="50704"/>
    <cellStyle name="Normal 11 2 3 2 3 2 3" xfId="50705"/>
    <cellStyle name="Normal 11 2 3 2 3 3" xfId="50706"/>
    <cellStyle name="Normal 11 2 3 2 3 3 2" xfId="50707"/>
    <cellStyle name="Normal 11 2 3 2 3 3 3" xfId="50708"/>
    <cellStyle name="Normal 11 2 3 2 3 4" xfId="50709"/>
    <cellStyle name="Normal 11 2 3 2 3 4 2" xfId="50710"/>
    <cellStyle name="Normal 11 2 3 2 3 5" xfId="50711"/>
    <cellStyle name="Normal 11 2 3 2 3 6" xfId="50712"/>
    <cellStyle name="Normal 11 2 3 2 4" xfId="50713"/>
    <cellStyle name="Normal 11 2 3 2 4 2" xfId="50714"/>
    <cellStyle name="Normal 11 2 3 2 4 2 2" xfId="50715"/>
    <cellStyle name="Normal 11 2 3 2 4 2 3" xfId="50716"/>
    <cellStyle name="Normal 11 2 3 2 4 3" xfId="50717"/>
    <cellStyle name="Normal 11 2 3 2 4 3 2" xfId="50718"/>
    <cellStyle name="Normal 11 2 3 2 4 3 3" xfId="50719"/>
    <cellStyle name="Normal 11 2 3 2 4 4" xfId="50720"/>
    <cellStyle name="Normal 11 2 3 2 4 4 2" xfId="50721"/>
    <cellStyle name="Normal 11 2 3 2 4 5" xfId="50722"/>
    <cellStyle name="Normal 11 2 3 2 4 6" xfId="50723"/>
    <cellStyle name="Normal 11 2 3 2 5" xfId="50724"/>
    <cellStyle name="Normal 11 2 3 2 5 2" xfId="50725"/>
    <cellStyle name="Normal 11 2 3 2 5 2 2" xfId="50726"/>
    <cellStyle name="Normal 11 2 3 2 5 2 3" xfId="50727"/>
    <cellStyle name="Normal 11 2 3 2 5 3" xfId="50728"/>
    <cellStyle name="Normal 11 2 3 2 5 3 2" xfId="50729"/>
    <cellStyle name="Normal 11 2 3 2 5 4" xfId="50730"/>
    <cellStyle name="Normal 11 2 3 2 5 5" xfId="50731"/>
    <cellStyle name="Normal 11 2 3 2 6" xfId="50732"/>
    <cellStyle name="Normal 11 2 3 2 6 2" xfId="50733"/>
    <cellStyle name="Normal 11 2 3 2 6 3" xfId="50734"/>
    <cellStyle name="Normal 11 2 3 2 7" xfId="50735"/>
    <cellStyle name="Normal 11 2 3 2 7 2" xfId="50736"/>
    <cellStyle name="Normal 11 2 3 2 7 3" xfId="50737"/>
    <cellStyle name="Normal 11 2 3 2 8" xfId="50738"/>
    <cellStyle name="Normal 11 2 3 2 8 2" xfId="50739"/>
    <cellStyle name="Normal 11 2 3 2 9" xfId="50740"/>
    <cellStyle name="Normal 11 2 3 3" xfId="50741"/>
    <cellStyle name="Normal 11 2 3 3 2" xfId="50742"/>
    <cellStyle name="Normal 11 2 3 3 2 2" xfId="50743"/>
    <cellStyle name="Normal 11 2 3 3 2 2 2" xfId="50744"/>
    <cellStyle name="Normal 11 2 3 3 2 2 3" xfId="50745"/>
    <cellStyle name="Normal 11 2 3 3 2 3" xfId="50746"/>
    <cellStyle name="Normal 11 2 3 3 2 3 2" xfId="50747"/>
    <cellStyle name="Normal 11 2 3 3 2 3 3" xfId="50748"/>
    <cellStyle name="Normal 11 2 3 3 2 4" xfId="50749"/>
    <cellStyle name="Normal 11 2 3 3 2 4 2" xfId="50750"/>
    <cellStyle name="Normal 11 2 3 3 2 5" xfId="50751"/>
    <cellStyle name="Normal 11 2 3 3 2 6" xfId="50752"/>
    <cellStyle name="Normal 11 2 3 3 3" xfId="50753"/>
    <cellStyle name="Normal 11 2 3 3 3 2" xfId="50754"/>
    <cellStyle name="Normal 11 2 3 3 3 2 2" xfId="50755"/>
    <cellStyle name="Normal 11 2 3 3 3 2 3" xfId="50756"/>
    <cellStyle name="Normal 11 2 3 3 3 3" xfId="50757"/>
    <cellStyle name="Normal 11 2 3 3 3 3 2" xfId="50758"/>
    <cellStyle name="Normal 11 2 3 3 3 3 3" xfId="50759"/>
    <cellStyle name="Normal 11 2 3 3 3 4" xfId="50760"/>
    <cellStyle name="Normal 11 2 3 3 3 4 2" xfId="50761"/>
    <cellStyle name="Normal 11 2 3 3 3 5" xfId="50762"/>
    <cellStyle name="Normal 11 2 3 3 3 6" xfId="50763"/>
    <cellStyle name="Normal 11 2 3 3 4" xfId="50764"/>
    <cellStyle name="Normal 11 2 3 3 4 2" xfId="50765"/>
    <cellStyle name="Normal 11 2 3 3 4 2 2" xfId="50766"/>
    <cellStyle name="Normal 11 2 3 3 4 2 3" xfId="50767"/>
    <cellStyle name="Normal 11 2 3 3 4 3" xfId="50768"/>
    <cellStyle name="Normal 11 2 3 3 4 3 2" xfId="50769"/>
    <cellStyle name="Normal 11 2 3 3 4 4" xfId="50770"/>
    <cellStyle name="Normal 11 2 3 3 4 5" xfId="50771"/>
    <cellStyle name="Normal 11 2 3 3 5" xfId="50772"/>
    <cellStyle name="Normal 11 2 3 3 5 2" xfId="50773"/>
    <cellStyle name="Normal 11 2 3 3 5 3" xfId="50774"/>
    <cellStyle name="Normal 11 2 3 3 6" xfId="50775"/>
    <cellStyle name="Normal 11 2 3 3 6 2" xfId="50776"/>
    <cellStyle name="Normal 11 2 3 3 6 3" xfId="50777"/>
    <cellStyle name="Normal 11 2 3 3 7" xfId="50778"/>
    <cellStyle name="Normal 11 2 3 3 7 2" xfId="50779"/>
    <cellStyle name="Normal 11 2 3 3 8" xfId="50780"/>
    <cellStyle name="Normal 11 2 3 3 9" xfId="50781"/>
    <cellStyle name="Normal 11 2 3 4" xfId="50782"/>
    <cellStyle name="Normal 11 2 3 4 2" xfId="50783"/>
    <cellStyle name="Normal 11 2 3 4 2 2" xfId="50784"/>
    <cellStyle name="Normal 11 2 3 4 2 2 2" xfId="50785"/>
    <cellStyle name="Normal 11 2 3 4 2 2 3" xfId="50786"/>
    <cellStyle name="Normal 11 2 3 4 2 3" xfId="50787"/>
    <cellStyle name="Normal 11 2 3 4 2 3 2" xfId="50788"/>
    <cellStyle name="Normal 11 2 3 4 2 3 3" xfId="50789"/>
    <cellStyle name="Normal 11 2 3 4 2 4" xfId="50790"/>
    <cellStyle name="Normal 11 2 3 4 2 4 2" xfId="50791"/>
    <cellStyle name="Normal 11 2 3 4 2 5" xfId="50792"/>
    <cellStyle name="Normal 11 2 3 4 2 6" xfId="50793"/>
    <cellStyle name="Normal 11 2 3 4 3" xfId="50794"/>
    <cellStyle name="Normal 11 2 3 4 3 2" xfId="50795"/>
    <cellStyle name="Normal 11 2 3 4 3 2 2" xfId="50796"/>
    <cellStyle name="Normal 11 2 3 4 3 2 3" xfId="50797"/>
    <cellStyle name="Normal 11 2 3 4 3 3" xfId="50798"/>
    <cellStyle name="Normal 11 2 3 4 3 3 2" xfId="50799"/>
    <cellStyle name="Normal 11 2 3 4 3 3 3" xfId="50800"/>
    <cellStyle name="Normal 11 2 3 4 3 4" xfId="50801"/>
    <cellStyle name="Normal 11 2 3 4 3 4 2" xfId="50802"/>
    <cellStyle name="Normal 11 2 3 4 3 5" xfId="50803"/>
    <cellStyle name="Normal 11 2 3 4 3 6" xfId="50804"/>
    <cellStyle name="Normal 11 2 3 4 4" xfId="50805"/>
    <cellStyle name="Normal 11 2 3 4 4 2" xfId="50806"/>
    <cellStyle name="Normal 11 2 3 4 4 2 2" xfId="50807"/>
    <cellStyle name="Normal 11 2 3 4 4 2 3" xfId="50808"/>
    <cellStyle name="Normal 11 2 3 4 4 3" xfId="50809"/>
    <cellStyle name="Normal 11 2 3 4 4 3 2" xfId="50810"/>
    <cellStyle name="Normal 11 2 3 4 4 4" xfId="50811"/>
    <cellStyle name="Normal 11 2 3 4 4 5" xfId="50812"/>
    <cellStyle name="Normal 11 2 3 4 5" xfId="50813"/>
    <cellStyle name="Normal 11 2 3 4 5 2" xfId="50814"/>
    <cellStyle name="Normal 11 2 3 4 5 3" xfId="50815"/>
    <cellStyle name="Normal 11 2 3 4 6" xfId="50816"/>
    <cellStyle name="Normal 11 2 3 4 6 2" xfId="50817"/>
    <cellStyle name="Normal 11 2 3 4 6 3" xfId="50818"/>
    <cellStyle name="Normal 11 2 3 4 7" xfId="50819"/>
    <cellStyle name="Normal 11 2 3 4 7 2" xfId="50820"/>
    <cellStyle name="Normal 11 2 3 4 8" xfId="50821"/>
    <cellStyle name="Normal 11 2 3 4 9" xfId="50822"/>
    <cellStyle name="Normal 11 2 3 5" xfId="50823"/>
    <cellStyle name="Normal 11 2 3 5 2" xfId="50824"/>
    <cellStyle name="Normal 11 2 3 5 2 2" xfId="50825"/>
    <cellStyle name="Normal 11 2 3 5 2 3" xfId="50826"/>
    <cellStyle name="Normal 11 2 3 5 3" xfId="50827"/>
    <cellStyle name="Normal 11 2 3 5 3 2" xfId="50828"/>
    <cellStyle name="Normal 11 2 3 5 3 3" xfId="50829"/>
    <cellStyle name="Normal 11 2 3 5 4" xfId="50830"/>
    <cellStyle name="Normal 11 2 3 5 4 2" xfId="50831"/>
    <cellStyle name="Normal 11 2 3 5 5" xfId="50832"/>
    <cellStyle name="Normal 11 2 3 5 6" xfId="50833"/>
    <cellStyle name="Normal 11 2 3 6" xfId="50834"/>
    <cellStyle name="Normal 11 2 3 6 2" xfId="50835"/>
    <cellStyle name="Normal 11 2 3 6 2 2" xfId="50836"/>
    <cellStyle name="Normal 11 2 3 6 2 3" xfId="50837"/>
    <cellStyle name="Normal 11 2 3 6 3" xfId="50838"/>
    <cellStyle name="Normal 11 2 3 6 3 2" xfId="50839"/>
    <cellStyle name="Normal 11 2 3 6 3 3" xfId="50840"/>
    <cellStyle name="Normal 11 2 3 6 4" xfId="50841"/>
    <cellStyle name="Normal 11 2 3 6 4 2" xfId="50842"/>
    <cellStyle name="Normal 11 2 3 6 5" xfId="50843"/>
    <cellStyle name="Normal 11 2 3 6 6" xfId="50844"/>
    <cellStyle name="Normal 11 2 3 7" xfId="50845"/>
    <cellStyle name="Normal 11 2 3 7 2" xfId="50846"/>
    <cellStyle name="Normal 11 2 3 7 2 2" xfId="50847"/>
    <cellStyle name="Normal 11 2 3 7 2 3" xfId="50848"/>
    <cellStyle name="Normal 11 2 3 7 3" xfId="50849"/>
    <cellStyle name="Normal 11 2 3 7 3 2" xfId="50850"/>
    <cellStyle name="Normal 11 2 3 7 4" xfId="50851"/>
    <cellStyle name="Normal 11 2 3 7 5" xfId="50852"/>
    <cellStyle name="Normal 11 2 3 8" xfId="50853"/>
    <cellStyle name="Normal 11 2 3 8 2" xfId="50854"/>
    <cellStyle name="Normal 11 2 3 8 3" xfId="50855"/>
    <cellStyle name="Normal 11 2 3 9" xfId="50856"/>
    <cellStyle name="Normal 11 2 3 9 2" xfId="50857"/>
    <cellStyle name="Normal 11 2 3 9 3" xfId="50858"/>
    <cellStyle name="Normal 11 2 4" xfId="50859"/>
    <cellStyle name="Normal 11 2 4 10" xfId="50860"/>
    <cellStyle name="Normal 11 2 4 2" xfId="50861"/>
    <cellStyle name="Normal 11 2 4 2 2" xfId="50862"/>
    <cellStyle name="Normal 11 2 4 2 2 2" xfId="50863"/>
    <cellStyle name="Normal 11 2 4 2 2 2 2" xfId="50864"/>
    <cellStyle name="Normal 11 2 4 2 2 2 3" xfId="50865"/>
    <cellStyle name="Normal 11 2 4 2 2 3" xfId="50866"/>
    <cellStyle name="Normal 11 2 4 2 2 3 2" xfId="50867"/>
    <cellStyle name="Normal 11 2 4 2 2 3 3" xfId="50868"/>
    <cellStyle name="Normal 11 2 4 2 2 4" xfId="50869"/>
    <cellStyle name="Normal 11 2 4 2 2 4 2" xfId="50870"/>
    <cellStyle name="Normal 11 2 4 2 2 5" xfId="50871"/>
    <cellStyle name="Normal 11 2 4 2 2 6" xfId="50872"/>
    <cellStyle name="Normal 11 2 4 2 3" xfId="50873"/>
    <cellStyle name="Normal 11 2 4 2 3 2" xfId="50874"/>
    <cellStyle name="Normal 11 2 4 2 3 2 2" xfId="50875"/>
    <cellStyle name="Normal 11 2 4 2 3 2 3" xfId="50876"/>
    <cellStyle name="Normal 11 2 4 2 3 3" xfId="50877"/>
    <cellStyle name="Normal 11 2 4 2 3 3 2" xfId="50878"/>
    <cellStyle name="Normal 11 2 4 2 3 3 3" xfId="50879"/>
    <cellStyle name="Normal 11 2 4 2 3 4" xfId="50880"/>
    <cellStyle name="Normal 11 2 4 2 3 4 2" xfId="50881"/>
    <cellStyle name="Normal 11 2 4 2 3 5" xfId="50882"/>
    <cellStyle name="Normal 11 2 4 2 3 6" xfId="50883"/>
    <cellStyle name="Normal 11 2 4 2 4" xfId="50884"/>
    <cellStyle name="Normal 11 2 4 2 4 2" xfId="50885"/>
    <cellStyle name="Normal 11 2 4 2 4 2 2" xfId="50886"/>
    <cellStyle name="Normal 11 2 4 2 4 2 3" xfId="50887"/>
    <cellStyle name="Normal 11 2 4 2 4 3" xfId="50888"/>
    <cellStyle name="Normal 11 2 4 2 4 3 2" xfId="50889"/>
    <cellStyle name="Normal 11 2 4 2 4 4" xfId="50890"/>
    <cellStyle name="Normal 11 2 4 2 4 5" xfId="50891"/>
    <cellStyle name="Normal 11 2 4 2 5" xfId="50892"/>
    <cellStyle name="Normal 11 2 4 2 5 2" xfId="50893"/>
    <cellStyle name="Normal 11 2 4 2 5 3" xfId="50894"/>
    <cellStyle name="Normal 11 2 4 2 6" xfId="50895"/>
    <cellStyle name="Normal 11 2 4 2 6 2" xfId="50896"/>
    <cellStyle name="Normal 11 2 4 2 6 3" xfId="50897"/>
    <cellStyle name="Normal 11 2 4 2 7" xfId="50898"/>
    <cellStyle name="Normal 11 2 4 2 7 2" xfId="50899"/>
    <cellStyle name="Normal 11 2 4 2 8" xfId="50900"/>
    <cellStyle name="Normal 11 2 4 2 9" xfId="50901"/>
    <cellStyle name="Normal 11 2 4 3" xfId="50902"/>
    <cellStyle name="Normal 11 2 4 3 2" xfId="50903"/>
    <cellStyle name="Normal 11 2 4 3 2 2" xfId="50904"/>
    <cellStyle name="Normal 11 2 4 3 2 3" xfId="50905"/>
    <cellStyle name="Normal 11 2 4 3 3" xfId="50906"/>
    <cellStyle name="Normal 11 2 4 3 3 2" xfId="50907"/>
    <cellStyle name="Normal 11 2 4 3 3 3" xfId="50908"/>
    <cellStyle name="Normal 11 2 4 3 4" xfId="50909"/>
    <cellStyle name="Normal 11 2 4 3 4 2" xfId="50910"/>
    <cellStyle name="Normal 11 2 4 3 5" xfId="50911"/>
    <cellStyle name="Normal 11 2 4 3 6" xfId="50912"/>
    <cellStyle name="Normal 11 2 4 4" xfId="50913"/>
    <cellStyle name="Normal 11 2 4 4 2" xfId="50914"/>
    <cellStyle name="Normal 11 2 4 4 2 2" xfId="50915"/>
    <cellStyle name="Normal 11 2 4 4 2 3" xfId="50916"/>
    <cellStyle name="Normal 11 2 4 4 3" xfId="50917"/>
    <cellStyle name="Normal 11 2 4 4 3 2" xfId="50918"/>
    <cellStyle name="Normal 11 2 4 4 3 3" xfId="50919"/>
    <cellStyle name="Normal 11 2 4 4 4" xfId="50920"/>
    <cellStyle name="Normal 11 2 4 4 4 2" xfId="50921"/>
    <cellStyle name="Normal 11 2 4 4 5" xfId="50922"/>
    <cellStyle name="Normal 11 2 4 4 6" xfId="50923"/>
    <cellStyle name="Normal 11 2 4 5" xfId="50924"/>
    <cellStyle name="Normal 11 2 4 5 2" xfId="50925"/>
    <cellStyle name="Normal 11 2 4 5 2 2" xfId="50926"/>
    <cellStyle name="Normal 11 2 4 5 2 3" xfId="50927"/>
    <cellStyle name="Normal 11 2 4 5 3" xfId="50928"/>
    <cellStyle name="Normal 11 2 4 5 3 2" xfId="50929"/>
    <cellStyle name="Normal 11 2 4 5 4" xfId="50930"/>
    <cellStyle name="Normal 11 2 4 5 5" xfId="50931"/>
    <cellStyle name="Normal 11 2 4 6" xfId="50932"/>
    <cellStyle name="Normal 11 2 4 6 2" xfId="50933"/>
    <cellStyle name="Normal 11 2 4 6 3" xfId="50934"/>
    <cellStyle name="Normal 11 2 4 7" xfId="50935"/>
    <cellStyle name="Normal 11 2 4 7 2" xfId="50936"/>
    <cellStyle name="Normal 11 2 4 7 3" xfId="50937"/>
    <cellStyle name="Normal 11 2 4 8" xfId="50938"/>
    <cellStyle name="Normal 11 2 4 8 2" xfId="50939"/>
    <cellStyle name="Normal 11 2 4 9" xfId="50940"/>
    <cellStyle name="Normal 11 2 5" xfId="50941"/>
    <cellStyle name="Normal 11 2 5 2" xfId="50942"/>
    <cellStyle name="Normal 11 2 5 2 2" xfId="50943"/>
    <cellStyle name="Normal 11 2 5 2 2 2" xfId="50944"/>
    <cellStyle name="Normal 11 2 5 2 2 3" xfId="50945"/>
    <cellStyle name="Normal 11 2 5 2 3" xfId="50946"/>
    <cellStyle name="Normal 11 2 5 2 3 2" xfId="50947"/>
    <cellStyle name="Normal 11 2 5 2 3 3" xfId="50948"/>
    <cellStyle name="Normal 11 2 5 2 4" xfId="50949"/>
    <cellStyle name="Normal 11 2 5 2 4 2" xfId="50950"/>
    <cellStyle name="Normal 11 2 5 2 5" xfId="50951"/>
    <cellStyle name="Normal 11 2 5 2 6" xfId="50952"/>
    <cellStyle name="Normal 11 2 5 3" xfId="50953"/>
    <cellStyle name="Normal 11 2 5 3 2" xfId="50954"/>
    <cellStyle name="Normal 11 2 5 3 2 2" xfId="50955"/>
    <cellStyle name="Normal 11 2 5 3 2 3" xfId="50956"/>
    <cellStyle name="Normal 11 2 5 3 3" xfId="50957"/>
    <cellStyle name="Normal 11 2 5 3 3 2" xfId="50958"/>
    <cellStyle name="Normal 11 2 5 3 3 3" xfId="50959"/>
    <cellStyle name="Normal 11 2 5 3 4" xfId="50960"/>
    <cellStyle name="Normal 11 2 5 3 4 2" xfId="50961"/>
    <cellStyle name="Normal 11 2 5 3 5" xfId="50962"/>
    <cellStyle name="Normal 11 2 5 3 6" xfId="50963"/>
    <cellStyle name="Normal 11 2 5 4" xfId="50964"/>
    <cellStyle name="Normal 11 2 5 4 2" xfId="50965"/>
    <cellStyle name="Normal 11 2 5 4 2 2" xfId="50966"/>
    <cellStyle name="Normal 11 2 5 4 2 3" xfId="50967"/>
    <cellStyle name="Normal 11 2 5 4 3" xfId="50968"/>
    <cellStyle name="Normal 11 2 5 4 3 2" xfId="50969"/>
    <cellStyle name="Normal 11 2 5 4 4" xfId="50970"/>
    <cellStyle name="Normal 11 2 5 4 5" xfId="50971"/>
    <cellStyle name="Normal 11 2 5 5" xfId="50972"/>
    <cellStyle name="Normal 11 2 5 5 2" xfId="50973"/>
    <cellStyle name="Normal 11 2 5 5 3" xfId="50974"/>
    <cellStyle name="Normal 11 2 5 6" xfId="50975"/>
    <cellStyle name="Normal 11 2 5 6 2" xfId="50976"/>
    <cellStyle name="Normal 11 2 5 6 3" xfId="50977"/>
    <cellStyle name="Normal 11 2 5 7" xfId="50978"/>
    <cellStyle name="Normal 11 2 5 7 2" xfId="50979"/>
    <cellStyle name="Normal 11 2 5 8" xfId="50980"/>
    <cellStyle name="Normal 11 2 5 9" xfId="50981"/>
    <cellStyle name="Normal 11 2 6" xfId="50982"/>
    <cellStyle name="Normal 11 2 6 2" xfId="50983"/>
    <cellStyle name="Normal 11 2 6 2 2" xfId="50984"/>
    <cellStyle name="Normal 11 2 6 2 2 2" xfId="50985"/>
    <cellStyle name="Normal 11 2 6 2 2 3" xfId="50986"/>
    <cellStyle name="Normal 11 2 6 2 3" xfId="50987"/>
    <cellStyle name="Normal 11 2 6 2 3 2" xfId="50988"/>
    <cellStyle name="Normal 11 2 6 2 3 3" xfId="50989"/>
    <cellStyle name="Normal 11 2 6 2 4" xfId="50990"/>
    <cellStyle name="Normal 11 2 6 2 4 2" xfId="50991"/>
    <cellStyle name="Normal 11 2 6 2 5" xfId="50992"/>
    <cellStyle name="Normal 11 2 6 2 6" xfId="50993"/>
    <cellStyle name="Normal 11 2 6 3" xfId="50994"/>
    <cellStyle name="Normal 11 2 6 3 2" xfId="50995"/>
    <cellStyle name="Normal 11 2 6 3 2 2" xfId="50996"/>
    <cellStyle name="Normal 11 2 6 3 2 3" xfId="50997"/>
    <cellStyle name="Normal 11 2 6 3 3" xfId="50998"/>
    <cellStyle name="Normal 11 2 6 3 3 2" xfId="50999"/>
    <cellStyle name="Normal 11 2 6 3 3 3" xfId="51000"/>
    <cellStyle name="Normal 11 2 6 3 4" xfId="51001"/>
    <cellStyle name="Normal 11 2 6 3 4 2" xfId="51002"/>
    <cellStyle name="Normal 11 2 6 3 5" xfId="51003"/>
    <cellStyle name="Normal 11 2 6 3 6" xfId="51004"/>
    <cellStyle name="Normal 11 2 6 4" xfId="51005"/>
    <cellStyle name="Normal 11 2 6 4 2" xfId="51006"/>
    <cellStyle name="Normal 11 2 6 4 2 2" xfId="51007"/>
    <cellStyle name="Normal 11 2 6 4 2 3" xfId="51008"/>
    <cellStyle name="Normal 11 2 6 4 3" xfId="51009"/>
    <cellStyle name="Normal 11 2 6 4 3 2" xfId="51010"/>
    <cellStyle name="Normal 11 2 6 4 4" xfId="51011"/>
    <cellStyle name="Normal 11 2 6 4 5" xfId="51012"/>
    <cellStyle name="Normal 11 2 6 5" xfId="51013"/>
    <cellStyle name="Normal 11 2 6 5 2" xfId="51014"/>
    <cellStyle name="Normal 11 2 6 5 3" xfId="51015"/>
    <cellStyle name="Normal 11 2 6 6" xfId="51016"/>
    <cellStyle name="Normal 11 2 6 6 2" xfId="51017"/>
    <cellStyle name="Normal 11 2 6 6 3" xfId="51018"/>
    <cellStyle name="Normal 11 2 6 7" xfId="51019"/>
    <cellStyle name="Normal 11 2 6 7 2" xfId="51020"/>
    <cellStyle name="Normal 11 2 6 8" xfId="51021"/>
    <cellStyle name="Normal 11 2 6 9" xfId="51022"/>
    <cellStyle name="Normal 11 2 7" xfId="51023"/>
    <cellStyle name="Normal 11 2 7 2" xfId="51024"/>
    <cellStyle name="Normal 11 2 7 2 2" xfId="51025"/>
    <cellStyle name="Normal 11 2 7 2 3" xfId="51026"/>
    <cellStyle name="Normal 11 2 7 3" xfId="51027"/>
    <cellStyle name="Normal 11 2 7 3 2" xfId="51028"/>
    <cellStyle name="Normal 11 2 7 3 3" xfId="51029"/>
    <cellStyle name="Normal 11 2 7 4" xfId="51030"/>
    <cellStyle name="Normal 11 2 7 4 2" xfId="51031"/>
    <cellStyle name="Normal 11 2 7 5" xfId="51032"/>
    <cellStyle name="Normal 11 2 7 6" xfId="51033"/>
    <cellStyle name="Normal 11 2 8" xfId="51034"/>
    <cellStyle name="Normal 11 2 8 2" xfId="51035"/>
    <cellStyle name="Normal 11 2 8 2 2" xfId="51036"/>
    <cellStyle name="Normal 11 2 8 2 3" xfId="51037"/>
    <cellStyle name="Normal 11 2 8 3" xfId="51038"/>
    <cellStyle name="Normal 11 2 8 3 2" xfId="51039"/>
    <cellStyle name="Normal 11 2 8 3 3" xfId="51040"/>
    <cellStyle name="Normal 11 2 8 4" xfId="51041"/>
    <cellStyle name="Normal 11 2 8 4 2" xfId="51042"/>
    <cellStyle name="Normal 11 2 8 5" xfId="51043"/>
    <cellStyle name="Normal 11 2 8 6" xfId="51044"/>
    <cellStyle name="Normal 11 2 9" xfId="51045"/>
    <cellStyle name="Normal 11 2 9 2" xfId="51046"/>
    <cellStyle name="Normal 11 2 9 2 2" xfId="51047"/>
    <cellStyle name="Normal 11 2 9 2 3" xfId="51048"/>
    <cellStyle name="Normal 11 2 9 3" xfId="51049"/>
    <cellStyle name="Normal 11 2 9 3 2" xfId="51050"/>
    <cellStyle name="Normal 11 2 9 4" xfId="51051"/>
    <cellStyle name="Normal 11 2 9 5" xfId="51052"/>
    <cellStyle name="Normal 11 3" xfId="51053"/>
    <cellStyle name="Normal 11 3 10" xfId="51054"/>
    <cellStyle name="Normal 11 3 10 2" xfId="51055"/>
    <cellStyle name="Normal 11 3 10 3" xfId="51056"/>
    <cellStyle name="Normal 11 3 11" xfId="51057"/>
    <cellStyle name="Normal 11 3 11 2" xfId="51058"/>
    <cellStyle name="Normal 11 3 12" xfId="51059"/>
    <cellStyle name="Normal 11 3 13" xfId="51060"/>
    <cellStyle name="Normal 11 3 2" xfId="51061"/>
    <cellStyle name="Normal 11 3 2 10" xfId="51062"/>
    <cellStyle name="Normal 11 3 2 10 2" xfId="51063"/>
    <cellStyle name="Normal 11 3 2 11" xfId="51064"/>
    <cellStyle name="Normal 11 3 2 12" xfId="51065"/>
    <cellStyle name="Normal 11 3 2 2" xfId="51066"/>
    <cellStyle name="Normal 11 3 2 2 10" xfId="51067"/>
    <cellStyle name="Normal 11 3 2 2 2" xfId="51068"/>
    <cellStyle name="Normal 11 3 2 2 2 2" xfId="51069"/>
    <cellStyle name="Normal 11 3 2 2 2 2 2" xfId="51070"/>
    <cellStyle name="Normal 11 3 2 2 2 2 2 2" xfId="51071"/>
    <cellStyle name="Normal 11 3 2 2 2 2 2 3" xfId="51072"/>
    <cellStyle name="Normal 11 3 2 2 2 2 3" xfId="51073"/>
    <cellStyle name="Normal 11 3 2 2 2 2 3 2" xfId="51074"/>
    <cellStyle name="Normal 11 3 2 2 2 2 3 3" xfId="51075"/>
    <cellStyle name="Normal 11 3 2 2 2 2 4" xfId="51076"/>
    <cellStyle name="Normal 11 3 2 2 2 2 4 2" xfId="51077"/>
    <cellStyle name="Normal 11 3 2 2 2 2 5" xfId="51078"/>
    <cellStyle name="Normal 11 3 2 2 2 2 6" xfId="51079"/>
    <cellStyle name="Normal 11 3 2 2 2 3" xfId="51080"/>
    <cellStyle name="Normal 11 3 2 2 2 3 2" xfId="51081"/>
    <cellStyle name="Normal 11 3 2 2 2 3 2 2" xfId="51082"/>
    <cellStyle name="Normal 11 3 2 2 2 3 2 3" xfId="51083"/>
    <cellStyle name="Normal 11 3 2 2 2 3 3" xfId="51084"/>
    <cellStyle name="Normal 11 3 2 2 2 3 3 2" xfId="51085"/>
    <cellStyle name="Normal 11 3 2 2 2 3 3 3" xfId="51086"/>
    <cellStyle name="Normal 11 3 2 2 2 3 4" xfId="51087"/>
    <cellStyle name="Normal 11 3 2 2 2 3 4 2" xfId="51088"/>
    <cellStyle name="Normal 11 3 2 2 2 3 5" xfId="51089"/>
    <cellStyle name="Normal 11 3 2 2 2 3 6" xfId="51090"/>
    <cellStyle name="Normal 11 3 2 2 2 4" xfId="51091"/>
    <cellStyle name="Normal 11 3 2 2 2 4 2" xfId="51092"/>
    <cellStyle name="Normal 11 3 2 2 2 4 2 2" xfId="51093"/>
    <cellStyle name="Normal 11 3 2 2 2 4 2 3" xfId="51094"/>
    <cellStyle name="Normal 11 3 2 2 2 4 3" xfId="51095"/>
    <cellStyle name="Normal 11 3 2 2 2 4 3 2" xfId="51096"/>
    <cellStyle name="Normal 11 3 2 2 2 4 4" xfId="51097"/>
    <cellStyle name="Normal 11 3 2 2 2 4 5" xfId="51098"/>
    <cellStyle name="Normal 11 3 2 2 2 5" xfId="51099"/>
    <cellStyle name="Normal 11 3 2 2 2 5 2" xfId="51100"/>
    <cellStyle name="Normal 11 3 2 2 2 5 3" xfId="51101"/>
    <cellStyle name="Normal 11 3 2 2 2 6" xfId="51102"/>
    <cellStyle name="Normal 11 3 2 2 2 6 2" xfId="51103"/>
    <cellStyle name="Normal 11 3 2 2 2 6 3" xfId="51104"/>
    <cellStyle name="Normal 11 3 2 2 2 7" xfId="51105"/>
    <cellStyle name="Normal 11 3 2 2 2 7 2" xfId="51106"/>
    <cellStyle name="Normal 11 3 2 2 2 8" xfId="51107"/>
    <cellStyle name="Normal 11 3 2 2 2 9" xfId="51108"/>
    <cellStyle name="Normal 11 3 2 2 3" xfId="51109"/>
    <cellStyle name="Normal 11 3 2 2 3 2" xfId="51110"/>
    <cellStyle name="Normal 11 3 2 2 3 2 2" xfId="51111"/>
    <cellStyle name="Normal 11 3 2 2 3 2 3" xfId="51112"/>
    <cellStyle name="Normal 11 3 2 2 3 3" xfId="51113"/>
    <cellStyle name="Normal 11 3 2 2 3 3 2" xfId="51114"/>
    <cellStyle name="Normal 11 3 2 2 3 3 3" xfId="51115"/>
    <cellStyle name="Normal 11 3 2 2 3 4" xfId="51116"/>
    <cellStyle name="Normal 11 3 2 2 3 4 2" xfId="51117"/>
    <cellStyle name="Normal 11 3 2 2 3 5" xfId="51118"/>
    <cellStyle name="Normal 11 3 2 2 3 6" xfId="51119"/>
    <cellStyle name="Normal 11 3 2 2 4" xfId="51120"/>
    <cellStyle name="Normal 11 3 2 2 4 2" xfId="51121"/>
    <cellStyle name="Normal 11 3 2 2 4 2 2" xfId="51122"/>
    <cellStyle name="Normal 11 3 2 2 4 2 3" xfId="51123"/>
    <cellStyle name="Normal 11 3 2 2 4 3" xfId="51124"/>
    <cellStyle name="Normal 11 3 2 2 4 3 2" xfId="51125"/>
    <cellStyle name="Normal 11 3 2 2 4 3 3" xfId="51126"/>
    <cellStyle name="Normal 11 3 2 2 4 4" xfId="51127"/>
    <cellStyle name="Normal 11 3 2 2 4 4 2" xfId="51128"/>
    <cellStyle name="Normal 11 3 2 2 4 5" xfId="51129"/>
    <cellStyle name="Normal 11 3 2 2 4 6" xfId="51130"/>
    <cellStyle name="Normal 11 3 2 2 5" xfId="51131"/>
    <cellStyle name="Normal 11 3 2 2 5 2" xfId="51132"/>
    <cellStyle name="Normal 11 3 2 2 5 2 2" xfId="51133"/>
    <cellStyle name="Normal 11 3 2 2 5 2 3" xfId="51134"/>
    <cellStyle name="Normal 11 3 2 2 5 3" xfId="51135"/>
    <cellStyle name="Normal 11 3 2 2 5 3 2" xfId="51136"/>
    <cellStyle name="Normal 11 3 2 2 5 4" xfId="51137"/>
    <cellStyle name="Normal 11 3 2 2 5 5" xfId="51138"/>
    <cellStyle name="Normal 11 3 2 2 6" xfId="51139"/>
    <cellStyle name="Normal 11 3 2 2 6 2" xfId="51140"/>
    <cellStyle name="Normal 11 3 2 2 6 3" xfId="51141"/>
    <cellStyle name="Normal 11 3 2 2 7" xfId="51142"/>
    <cellStyle name="Normal 11 3 2 2 7 2" xfId="51143"/>
    <cellStyle name="Normal 11 3 2 2 7 3" xfId="51144"/>
    <cellStyle name="Normal 11 3 2 2 8" xfId="51145"/>
    <cellStyle name="Normal 11 3 2 2 8 2" xfId="51146"/>
    <cellStyle name="Normal 11 3 2 2 9" xfId="51147"/>
    <cellStyle name="Normal 11 3 2 3" xfId="51148"/>
    <cellStyle name="Normal 11 3 2 3 2" xfId="51149"/>
    <cellStyle name="Normal 11 3 2 3 2 2" xfId="51150"/>
    <cellStyle name="Normal 11 3 2 3 2 2 2" xfId="51151"/>
    <cellStyle name="Normal 11 3 2 3 2 2 3" xfId="51152"/>
    <cellStyle name="Normal 11 3 2 3 2 3" xfId="51153"/>
    <cellStyle name="Normal 11 3 2 3 2 3 2" xfId="51154"/>
    <cellStyle name="Normal 11 3 2 3 2 3 3" xfId="51155"/>
    <cellStyle name="Normal 11 3 2 3 2 4" xfId="51156"/>
    <cellStyle name="Normal 11 3 2 3 2 4 2" xfId="51157"/>
    <cellStyle name="Normal 11 3 2 3 2 5" xfId="51158"/>
    <cellStyle name="Normal 11 3 2 3 2 6" xfId="51159"/>
    <cellStyle name="Normal 11 3 2 3 3" xfId="51160"/>
    <cellStyle name="Normal 11 3 2 3 3 2" xfId="51161"/>
    <cellStyle name="Normal 11 3 2 3 3 2 2" xfId="51162"/>
    <cellStyle name="Normal 11 3 2 3 3 2 3" xfId="51163"/>
    <cellStyle name="Normal 11 3 2 3 3 3" xfId="51164"/>
    <cellStyle name="Normal 11 3 2 3 3 3 2" xfId="51165"/>
    <cellStyle name="Normal 11 3 2 3 3 3 3" xfId="51166"/>
    <cellStyle name="Normal 11 3 2 3 3 4" xfId="51167"/>
    <cellStyle name="Normal 11 3 2 3 3 4 2" xfId="51168"/>
    <cellStyle name="Normal 11 3 2 3 3 5" xfId="51169"/>
    <cellStyle name="Normal 11 3 2 3 3 6" xfId="51170"/>
    <cellStyle name="Normal 11 3 2 3 4" xfId="51171"/>
    <cellStyle name="Normal 11 3 2 3 4 2" xfId="51172"/>
    <cellStyle name="Normal 11 3 2 3 4 2 2" xfId="51173"/>
    <cellStyle name="Normal 11 3 2 3 4 2 3" xfId="51174"/>
    <cellStyle name="Normal 11 3 2 3 4 3" xfId="51175"/>
    <cellStyle name="Normal 11 3 2 3 4 3 2" xfId="51176"/>
    <cellStyle name="Normal 11 3 2 3 4 4" xfId="51177"/>
    <cellStyle name="Normal 11 3 2 3 4 5" xfId="51178"/>
    <cellStyle name="Normal 11 3 2 3 5" xfId="51179"/>
    <cellStyle name="Normal 11 3 2 3 5 2" xfId="51180"/>
    <cellStyle name="Normal 11 3 2 3 5 3" xfId="51181"/>
    <cellStyle name="Normal 11 3 2 3 6" xfId="51182"/>
    <cellStyle name="Normal 11 3 2 3 6 2" xfId="51183"/>
    <cellStyle name="Normal 11 3 2 3 6 3" xfId="51184"/>
    <cellStyle name="Normal 11 3 2 3 7" xfId="51185"/>
    <cellStyle name="Normal 11 3 2 3 7 2" xfId="51186"/>
    <cellStyle name="Normal 11 3 2 3 8" xfId="51187"/>
    <cellStyle name="Normal 11 3 2 3 9" xfId="51188"/>
    <cellStyle name="Normal 11 3 2 4" xfId="51189"/>
    <cellStyle name="Normal 11 3 2 4 2" xfId="51190"/>
    <cellStyle name="Normal 11 3 2 4 2 2" xfId="51191"/>
    <cellStyle name="Normal 11 3 2 4 2 2 2" xfId="51192"/>
    <cellStyle name="Normal 11 3 2 4 2 2 3" xfId="51193"/>
    <cellStyle name="Normal 11 3 2 4 2 3" xfId="51194"/>
    <cellStyle name="Normal 11 3 2 4 2 3 2" xfId="51195"/>
    <cellStyle name="Normal 11 3 2 4 2 3 3" xfId="51196"/>
    <cellStyle name="Normal 11 3 2 4 2 4" xfId="51197"/>
    <cellStyle name="Normal 11 3 2 4 2 4 2" xfId="51198"/>
    <cellStyle name="Normal 11 3 2 4 2 5" xfId="51199"/>
    <cellStyle name="Normal 11 3 2 4 2 6" xfId="51200"/>
    <cellStyle name="Normal 11 3 2 4 3" xfId="51201"/>
    <cellStyle name="Normal 11 3 2 4 3 2" xfId="51202"/>
    <cellStyle name="Normal 11 3 2 4 3 2 2" xfId="51203"/>
    <cellStyle name="Normal 11 3 2 4 3 2 3" xfId="51204"/>
    <cellStyle name="Normal 11 3 2 4 3 3" xfId="51205"/>
    <cellStyle name="Normal 11 3 2 4 3 3 2" xfId="51206"/>
    <cellStyle name="Normal 11 3 2 4 3 3 3" xfId="51207"/>
    <cellStyle name="Normal 11 3 2 4 3 4" xfId="51208"/>
    <cellStyle name="Normal 11 3 2 4 3 4 2" xfId="51209"/>
    <cellStyle name="Normal 11 3 2 4 3 5" xfId="51210"/>
    <cellStyle name="Normal 11 3 2 4 3 6" xfId="51211"/>
    <cellStyle name="Normal 11 3 2 4 4" xfId="51212"/>
    <cellStyle name="Normal 11 3 2 4 4 2" xfId="51213"/>
    <cellStyle name="Normal 11 3 2 4 4 2 2" xfId="51214"/>
    <cellStyle name="Normal 11 3 2 4 4 2 3" xfId="51215"/>
    <cellStyle name="Normal 11 3 2 4 4 3" xfId="51216"/>
    <cellStyle name="Normal 11 3 2 4 4 3 2" xfId="51217"/>
    <cellStyle name="Normal 11 3 2 4 4 4" xfId="51218"/>
    <cellStyle name="Normal 11 3 2 4 4 5" xfId="51219"/>
    <cellStyle name="Normal 11 3 2 4 5" xfId="51220"/>
    <cellStyle name="Normal 11 3 2 4 5 2" xfId="51221"/>
    <cellStyle name="Normal 11 3 2 4 5 3" xfId="51222"/>
    <cellStyle name="Normal 11 3 2 4 6" xfId="51223"/>
    <cellStyle name="Normal 11 3 2 4 6 2" xfId="51224"/>
    <cellStyle name="Normal 11 3 2 4 6 3" xfId="51225"/>
    <cellStyle name="Normal 11 3 2 4 7" xfId="51226"/>
    <cellStyle name="Normal 11 3 2 4 7 2" xfId="51227"/>
    <cellStyle name="Normal 11 3 2 4 8" xfId="51228"/>
    <cellStyle name="Normal 11 3 2 4 9" xfId="51229"/>
    <cellStyle name="Normal 11 3 2 5" xfId="51230"/>
    <cellStyle name="Normal 11 3 2 5 2" xfId="51231"/>
    <cellStyle name="Normal 11 3 2 5 2 2" xfId="51232"/>
    <cellStyle name="Normal 11 3 2 5 2 3" xfId="51233"/>
    <cellStyle name="Normal 11 3 2 5 3" xfId="51234"/>
    <cellStyle name="Normal 11 3 2 5 3 2" xfId="51235"/>
    <cellStyle name="Normal 11 3 2 5 3 3" xfId="51236"/>
    <cellStyle name="Normal 11 3 2 5 4" xfId="51237"/>
    <cellStyle name="Normal 11 3 2 5 4 2" xfId="51238"/>
    <cellStyle name="Normal 11 3 2 5 5" xfId="51239"/>
    <cellStyle name="Normal 11 3 2 5 6" xfId="51240"/>
    <cellStyle name="Normal 11 3 2 6" xfId="51241"/>
    <cellStyle name="Normal 11 3 2 6 2" xfId="51242"/>
    <cellStyle name="Normal 11 3 2 6 2 2" xfId="51243"/>
    <cellStyle name="Normal 11 3 2 6 2 3" xfId="51244"/>
    <cellStyle name="Normal 11 3 2 6 3" xfId="51245"/>
    <cellStyle name="Normal 11 3 2 6 3 2" xfId="51246"/>
    <cellStyle name="Normal 11 3 2 6 3 3" xfId="51247"/>
    <cellStyle name="Normal 11 3 2 6 4" xfId="51248"/>
    <cellStyle name="Normal 11 3 2 6 4 2" xfId="51249"/>
    <cellStyle name="Normal 11 3 2 6 5" xfId="51250"/>
    <cellStyle name="Normal 11 3 2 6 6" xfId="51251"/>
    <cellStyle name="Normal 11 3 2 7" xfId="51252"/>
    <cellStyle name="Normal 11 3 2 7 2" xfId="51253"/>
    <cellStyle name="Normal 11 3 2 7 2 2" xfId="51254"/>
    <cellStyle name="Normal 11 3 2 7 2 3" xfId="51255"/>
    <cellStyle name="Normal 11 3 2 7 3" xfId="51256"/>
    <cellStyle name="Normal 11 3 2 7 3 2" xfId="51257"/>
    <cellStyle name="Normal 11 3 2 7 4" xfId="51258"/>
    <cellStyle name="Normal 11 3 2 7 5" xfId="51259"/>
    <cellStyle name="Normal 11 3 2 8" xfId="51260"/>
    <cellStyle name="Normal 11 3 2 8 2" xfId="51261"/>
    <cellStyle name="Normal 11 3 2 8 3" xfId="51262"/>
    <cellStyle name="Normal 11 3 2 9" xfId="51263"/>
    <cellStyle name="Normal 11 3 2 9 2" xfId="51264"/>
    <cellStyle name="Normal 11 3 2 9 3" xfId="51265"/>
    <cellStyle name="Normal 11 3 3" xfId="51266"/>
    <cellStyle name="Normal 11 3 3 10" xfId="51267"/>
    <cellStyle name="Normal 11 3 3 2" xfId="51268"/>
    <cellStyle name="Normal 11 3 3 2 2" xfId="51269"/>
    <cellStyle name="Normal 11 3 3 2 2 2" xfId="51270"/>
    <cellStyle name="Normal 11 3 3 2 2 2 2" xfId="51271"/>
    <cellStyle name="Normal 11 3 3 2 2 2 3" xfId="51272"/>
    <cellStyle name="Normal 11 3 3 2 2 3" xfId="51273"/>
    <cellStyle name="Normal 11 3 3 2 2 3 2" xfId="51274"/>
    <cellStyle name="Normal 11 3 3 2 2 3 3" xfId="51275"/>
    <cellStyle name="Normal 11 3 3 2 2 4" xfId="51276"/>
    <cellStyle name="Normal 11 3 3 2 2 4 2" xfId="51277"/>
    <cellStyle name="Normal 11 3 3 2 2 5" xfId="51278"/>
    <cellStyle name="Normal 11 3 3 2 2 6" xfId="51279"/>
    <cellStyle name="Normal 11 3 3 2 3" xfId="51280"/>
    <cellStyle name="Normal 11 3 3 2 3 2" xfId="51281"/>
    <cellStyle name="Normal 11 3 3 2 3 2 2" xfId="51282"/>
    <cellStyle name="Normal 11 3 3 2 3 2 3" xfId="51283"/>
    <cellStyle name="Normal 11 3 3 2 3 3" xfId="51284"/>
    <cellStyle name="Normal 11 3 3 2 3 3 2" xfId="51285"/>
    <cellStyle name="Normal 11 3 3 2 3 3 3" xfId="51286"/>
    <cellStyle name="Normal 11 3 3 2 3 4" xfId="51287"/>
    <cellStyle name="Normal 11 3 3 2 3 4 2" xfId="51288"/>
    <cellStyle name="Normal 11 3 3 2 3 5" xfId="51289"/>
    <cellStyle name="Normal 11 3 3 2 3 6" xfId="51290"/>
    <cellStyle name="Normal 11 3 3 2 4" xfId="51291"/>
    <cellStyle name="Normal 11 3 3 2 4 2" xfId="51292"/>
    <cellStyle name="Normal 11 3 3 2 4 2 2" xfId="51293"/>
    <cellStyle name="Normal 11 3 3 2 4 2 3" xfId="51294"/>
    <cellStyle name="Normal 11 3 3 2 4 3" xfId="51295"/>
    <cellStyle name="Normal 11 3 3 2 4 3 2" xfId="51296"/>
    <cellStyle name="Normal 11 3 3 2 4 4" xfId="51297"/>
    <cellStyle name="Normal 11 3 3 2 4 5" xfId="51298"/>
    <cellStyle name="Normal 11 3 3 2 5" xfId="51299"/>
    <cellStyle name="Normal 11 3 3 2 5 2" xfId="51300"/>
    <cellStyle name="Normal 11 3 3 2 5 3" xfId="51301"/>
    <cellStyle name="Normal 11 3 3 2 6" xfId="51302"/>
    <cellStyle name="Normal 11 3 3 2 6 2" xfId="51303"/>
    <cellStyle name="Normal 11 3 3 2 6 3" xfId="51304"/>
    <cellStyle name="Normal 11 3 3 2 7" xfId="51305"/>
    <cellStyle name="Normal 11 3 3 2 7 2" xfId="51306"/>
    <cellStyle name="Normal 11 3 3 2 8" xfId="51307"/>
    <cellStyle name="Normal 11 3 3 2 9" xfId="51308"/>
    <cellStyle name="Normal 11 3 3 3" xfId="51309"/>
    <cellStyle name="Normal 11 3 3 3 2" xfId="51310"/>
    <cellStyle name="Normal 11 3 3 3 2 2" xfId="51311"/>
    <cellStyle name="Normal 11 3 3 3 2 3" xfId="51312"/>
    <cellStyle name="Normal 11 3 3 3 3" xfId="51313"/>
    <cellStyle name="Normal 11 3 3 3 3 2" xfId="51314"/>
    <cellStyle name="Normal 11 3 3 3 3 3" xfId="51315"/>
    <cellStyle name="Normal 11 3 3 3 4" xfId="51316"/>
    <cellStyle name="Normal 11 3 3 3 4 2" xfId="51317"/>
    <cellStyle name="Normal 11 3 3 3 5" xfId="51318"/>
    <cellStyle name="Normal 11 3 3 3 6" xfId="51319"/>
    <cellStyle name="Normal 11 3 3 4" xfId="51320"/>
    <cellStyle name="Normal 11 3 3 4 2" xfId="51321"/>
    <cellStyle name="Normal 11 3 3 4 2 2" xfId="51322"/>
    <cellStyle name="Normal 11 3 3 4 2 3" xfId="51323"/>
    <cellStyle name="Normal 11 3 3 4 3" xfId="51324"/>
    <cellStyle name="Normal 11 3 3 4 3 2" xfId="51325"/>
    <cellStyle name="Normal 11 3 3 4 3 3" xfId="51326"/>
    <cellStyle name="Normal 11 3 3 4 4" xfId="51327"/>
    <cellStyle name="Normal 11 3 3 4 4 2" xfId="51328"/>
    <cellStyle name="Normal 11 3 3 4 5" xfId="51329"/>
    <cellStyle name="Normal 11 3 3 4 6" xfId="51330"/>
    <cellStyle name="Normal 11 3 3 5" xfId="51331"/>
    <cellStyle name="Normal 11 3 3 5 2" xfId="51332"/>
    <cellStyle name="Normal 11 3 3 5 2 2" xfId="51333"/>
    <cellStyle name="Normal 11 3 3 5 2 3" xfId="51334"/>
    <cellStyle name="Normal 11 3 3 5 3" xfId="51335"/>
    <cellStyle name="Normal 11 3 3 5 3 2" xfId="51336"/>
    <cellStyle name="Normal 11 3 3 5 4" xfId="51337"/>
    <cellStyle name="Normal 11 3 3 5 5" xfId="51338"/>
    <cellStyle name="Normal 11 3 3 6" xfId="51339"/>
    <cellStyle name="Normal 11 3 3 6 2" xfId="51340"/>
    <cellStyle name="Normal 11 3 3 6 3" xfId="51341"/>
    <cellStyle name="Normal 11 3 3 7" xfId="51342"/>
    <cellStyle name="Normal 11 3 3 7 2" xfId="51343"/>
    <cellStyle name="Normal 11 3 3 7 3" xfId="51344"/>
    <cellStyle name="Normal 11 3 3 8" xfId="51345"/>
    <cellStyle name="Normal 11 3 3 8 2" xfId="51346"/>
    <cellStyle name="Normal 11 3 3 9" xfId="51347"/>
    <cellStyle name="Normal 11 3 4" xfId="51348"/>
    <cellStyle name="Normal 11 3 4 2" xfId="51349"/>
    <cellStyle name="Normal 11 3 4 2 2" xfId="51350"/>
    <cellStyle name="Normal 11 3 4 2 2 2" xfId="51351"/>
    <cellStyle name="Normal 11 3 4 2 2 3" xfId="51352"/>
    <cellStyle name="Normal 11 3 4 2 3" xfId="51353"/>
    <cellStyle name="Normal 11 3 4 2 3 2" xfId="51354"/>
    <cellStyle name="Normal 11 3 4 2 3 3" xfId="51355"/>
    <cellStyle name="Normal 11 3 4 2 4" xfId="51356"/>
    <cellStyle name="Normal 11 3 4 2 4 2" xfId="51357"/>
    <cellStyle name="Normal 11 3 4 2 5" xfId="51358"/>
    <cellStyle name="Normal 11 3 4 2 6" xfId="51359"/>
    <cellStyle name="Normal 11 3 4 3" xfId="51360"/>
    <cellStyle name="Normal 11 3 4 3 2" xfId="51361"/>
    <cellStyle name="Normal 11 3 4 3 2 2" xfId="51362"/>
    <cellStyle name="Normal 11 3 4 3 2 3" xfId="51363"/>
    <cellStyle name="Normal 11 3 4 3 3" xfId="51364"/>
    <cellStyle name="Normal 11 3 4 3 3 2" xfId="51365"/>
    <cellStyle name="Normal 11 3 4 3 3 3" xfId="51366"/>
    <cellStyle name="Normal 11 3 4 3 4" xfId="51367"/>
    <cellStyle name="Normal 11 3 4 3 4 2" xfId="51368"/>
    <cellStyle name="Normal 11 3 4 3 5" xfId="51369"/>
    <cellStyle name="Normal 11 3 4 3 6" xfId="51370"/>
    <cellStyle name="Normal 11 3 4 4" xfId="51371"/>
    <cellStyle name="Normal 11 3 4 4 2" xfId="51372"/>
    <cellStyle name="Normal 11 3 4 4 2 2" xfId="51373"/>
    <cellStyle name="Normal 11 3 4 4 2 3" xfId="51374"/>
    <cellStyle name="Normal 11 3 4 4 3" xfId="51375"/>
    <cellStyle name="Normal 11 3 4 4 3 2" xfId="51376"/>
    <cellStyle name="Normal 11 3 4 4 4" xfId="51377"/>
    <cellStyle name="Normal 11 3 4 4 5" xfId="51378"/>
    <cellStyle name="Normal 11 3 4 5" xfId="51379"/>
    <cellStyle name="Normal 11 3 4 5 2" xfId="51380"/>
    <cellStyle name="Normal 11 3 4 5 3" xfId="51381"/>
    <cellStyle name="Normal 11 3 4 6" xfId="51382"/>
    <cellStyle name="Normal 11 3 4 6 2" xfId="51383"/>
    <cellStyle name="Normal 11 3 4 6 3" xfId="51384"/>
    <cellStyle name="Normal 11 3 4 7" xfId="51385"/>
    <cellStyle name="Normal 11 3 4 7 2" xfId="51386"/>
    <cellStyle name="Normal 11 3 4 8" xfId="51387"/>
    <cellStyle name="Normal 11 3 4 9" xfId="51388"/>
    <cellStyle name="Normal 11 3 5" xfId="51389"/>
    <cellStyle name="Normal 11 3 5 2" xfId="51390"/>
    <cellStyle name="Normal 11 3 5 2 2" xfId="51391"/>
    <cellStyle name="Normal 11 3 5 2 2 2" xfId="51392"/>
    <cellStyle name="Normal 11 3 5 2 2 3" xfId="51393"/>
    <cellStyle name="Normal 11 3 5 2 3" xfId="51394"/>
    <cellStyle name="Normal 11 3 5 2 3 2" xfId="51395"/>
    <cellStyle name="Normal 11 3 5 2 3 3" xfId="51396"/>
    <cellStyle name="Normal 11 3 5 2 4" xfId="51397"/>
    <cellStyle name="Normal 11 3 5 2 4 2" xfId="51398"/>
    <cellStyle name="Normal 11 3 5 2 5" xfId="51399"/>
    <cellStyle name="Normal 11 3 5 2 6" xfId="51400"/>
    <cellStyle name="Normal 11 3 5 3" xfId="51401"/>
    <cellStyle name="Normal 11 3 5 3 2" xfId="51402"/>
    <cellStyle name="Normal 11 3 5 3 2 2" xfId="51403"/>
    <cellStyle name="Normal 11 3 5 3 2 3" xfId="51404"/>
    <cellStyle name="Normal 11 3 5 3 3" xfId="51405"/>
    <cellStyle name="Normal 11 3 5 3 3 2" xfId="51406"/>
    <cellStyle name="Normal 11 3 5 3 3 3" xfId="51407"/>
    <cellStyle name="Normal 11 3 5 3 4" xfId="51408"/>
    <cellStyle name="Normal 11 3 5 3 4 2" xfId="51409"/>
    <cellStyle name="Normal 11 3 5 3 5" xfId="51410"/>
    <cellStyle name="Normal 11 3 5 3 6" xfId="51411"/>
    <cellStyle name="Normal 11 3 5 4" xfId="51412"/>
    <cellStyle name="Normal 11 3 5 4 2" xfId="51413"/>
    <cellStyle name="Normal 11 3 5 4 2 2" xfId="51414"/>
    <cellStyle name="Normal 11 3 5 4 2 3" xfId="51415"/>
    <cellStyle name="Normal 11 3 5 4 3" xfId="51416"/>
    <cellStyle name="Normal 11 3 5 4 3 2" xfId="51417"/>
    <cellStyle name="Normal 11 3 5 4 4" xfId="51418"/>
    <cellStyle name="Normal 11 3 5 4 5" xfId="51419"/>
    <cellStyle name="Normal 11 3 5 5" xfId="51420"/>
    <cellStyle name="Normal 11 3 5 5 2" xfId="51421"/>
    <cellStyle name="Normal 11 3 5 5 3" xfId="51422"/>
    <cellStyle name="Normal 11 3 5 6" xfId="51423"/>
    <cellStyle name="Normal 11 3 5 6 2" xfId="51424"/>
    <cellStyle name="Normal 11 3 5 6 3" xfId="51425"/>
    <cellStyle name="Normal 11 3 5 7" xfId="51426"/>
    <cellStyle name="Normal 11 3 5 7 2" xfId="51427"/>
    <cellStyle name="Normal 11 3 5 8" xfId="51428"/>
    <cellStyle name="Normal 11 3 5 9" xfId="51429"/>
    <cellStyle name="Normal 11 3 6" xfId="51430"/>
    <cellStyle name="Normal 11 3 6 2" xfId="51431"/>
    <cellStyle name="Normal 11 3 6 2 2" xfId="51432"/>
    <cellStyle name="Normal 11 3 6 2 3" xfId="51433"/>
    <cellStyle name="Normal 11 3 6 3" xfId="51434"/>
    <cellStyle name="Normal 11 3 6 3 2" xfId="51435"/>
    <cellStyle name="Normal 11 3 6 3 3" xfId="51436"/>
    <cellStyle name="Normal 11 3 6 4" xfId="51437"/>
    <cellStyle name="Normal 11 3 6 4 2" xfId="51438"/>
    <cellStyle name="Normal 11 3 6 5" xfId="51439"/>
    <cellStyle name="Normal 11 3 6 6" xfId="51440"/>
    <cellStyle name="Normal 11 3 7" xfId="51441"/>
    <cellStyle name="Normal 11 3 7 2" xfId="51442"/>
    <cellStyle name="Normal 11 3 7 2 2" xfId="51443"/>
    <cellStyle name="Normal 11 3 7 2 3" xfId="51444"/>
    <cellStyle name="Normal 11 3 7 3" xfId="51445"/>
    <cellStyle name="Normal 11 3 7 3 2" xfId="51446"/>
    <cellStyle name="Normal 11 3 7 3 3" xfId="51447"/>
    <cellStyle name="Normal 11 3 7 4" xfId="51448"/>
    <cellStyle name="Normal 11 3 7 4 2" xfId="51449"/>
    <cellStyle name="Normal 11 3 7 5" xfId="51450"/>
    <cellStyle name="Normal 11 3 7 6" xfId="51451"/>
    <cellStyle name="Normal 11 3 8" xfId="51452"/>
    <cellStyle name="Normal 11 3 8 2" xfId="51453"/>
    <cellStyle name="Normal 11 3 8 2 2" xfId="51454"/>
    <cellStyle name="Normal 11 3 8 2 3" xfId="51455"/>
    <cellStyle name="Normal 11 3 8 3" xfId="51456"/>
    <cellStyle name="Normal 11 3 8 3 2" xfId="51457"/>
    <cellStyle name="Normal 11 3 8 4" xfId="51458"/>
    <cellStyle name="Normal 11 3 8 5" xfId="51459"/>
    <cellStyle name="Normal 11 3 9" xfId="51460"/>
    <cellStyle name="Normal 11 3 9 2" xfId="51461"/>
    <cellStyle name="Normal 11 3 9 3" xfId="51462"/>
    <cellStyle name="Normal 11 4" xfId="51463"/>
    <cellStyle name="Normal 11 4 10" xfId="51464"/>
    <cellStyle name="Normal 11 4 10 2" xfId="51465"/>
    <cellStyle name="Normal 11 4 11" xfId="51466"/>
    <cellStyle name="Normal 11 4 12" xfId="51467"/>
    <cellStyle name="Normal 11 4 2" xfId="51468"/>
    <cellStyle name="Normal 11 4 2 10" xfId="51469"/>
    <cellStyle name="Normal 11 4 2 2" xfId="51470"/>
    <cellStyle name="Normal 11 4 2 2 2" xfId="51471"/>
    <cellStyle name="Normal 11 4 2 2 2 2" xfId="51472"/>
    <cellStyle name="Normal 11 4 2 2 2 2 2" xfId="51473"/>
    <cellStyle name="Normal 11 4 2 2 2 2 3" xfId="51474"/>
    <cellStyle name="Normal 11 4 2 2 2 3" xfId="51475"/>
    <cellStyle name="Normal 11 4 2 2 2 3 2" xfId="51476"/>
    <cellStyle name="Normal 11 4 2 2 2 3 3" xfId="51477"/>
    <cellStyle name="Normal 11 4 2 2 2 4" xfId="51478"/>
    <cellStyle name="Normal 11 4 2 2 2 4 2" xfId="51479"/>
    <cellStyle name="Normal 11 4 2 2 2 5" xfId="51480"/>
    <cellStyle name="Normal 11 4 2 2 2 6" xfId="51481"/>
    <cellStyle name="Normal 11 4 2 2 3" xfId="51482"/>
    <cellStyle name="Normal 11 4 2 2 3 2" xfId="51483"/>
    <cellStyle name="Normal 11 4 2 2 3 2 2" xfId="51484"/>
    <cellStyle name="Normal 11 4 2 2 3 2 3" xfId="51485"/>
    <cellStyle name="Normal 11 4 2 2 3 3" xfId="51486"/>
    <cellStyle name="Normal 11 4 2 2 3 3 2" xfId="51487"/>
    <cellStyle name="Normal 11 4 2 2 3 3 3" xfId="51488"/>
    <cellStyle name="Normal 11 4 2 2 3 4" xfId="51489"/>
    <cellStyle name="Normal 11 4 2 2 3 4 2" xfId="51490"/>
    <cellStyle name="Normal 11 4 2 2 3 5" xfId="51491"/>
    <cellStyle name="Normal 11 4 2 2 3 6" xfId="51492"/>
    <cellStyle name="Normal 11 4 2 2 4" xfId="51493"/>
    <cellStyle name="Normal 11 4 2 2 4 2" xfId="51494"/>
    <cellStyle name="Normal 11 4 2 2 4 2 2" xfId="51495"/>
    <cellStyle name="Normal 11 4 2 2 4 2 3" xfId="51496"/>
    <cellStyle name="Normal 11 4 2 2 4 3" xfId="51497"/>
    <cellStyle name="Normal 11 4 2 2 4 3 2" xfId="51498"/>
    <cellStyle name="Normal 11 4 2 2 4 4" xfId="51499"/>
    <cellStyle name="Normal 11 4 2 2 4 5" xfId="51500"/>
    <cellStyle name="Normal 11 4 2 2 5" xfId="51501"/>
    <cellStyle name="Normal 11 4 2 2 5 2" xfId="51502"/>
    <cellStyle name="Normal 11 4 2 2 5 3" xfId="51503"/>
    <cellStyle name="Normal 11 4 2 2 6" xfId="51504"/>
    <cellStyle name="Normal 11 4 2 2 6 2" xfId="51505"/>
    <cellStyle name="Normal 11 4 2 2 6 3" xfId="51506"/>
    <cellStyle name="Normal 11 4 2 2 7" xfId="51507"/>
    <cellStyle name="Normal 11 4 2 2 7 2" xfId="51508"/>
    <cellStyle name="Normal 11 4 2 2 8" xfId="51509"/>
    <cellStyle name="Normal 11 4 2 2 9" xfId="51510"/>
    <cellStyle name="Normal 11 4 2 3" xfId="51511"/>
    <cellStyle name="Normal 11 4 2 3 2" xfId="51512"/>
    <cellStyle name="Normal 11 4 2 3 2 2" xfId="51513"/>
    <cellStyle name="Normal 11 4 2 3 2 3" xfId="51514"/>
    <cellStyle name="Normal 11 4 2 3 3" xfId="51515"/>
    <cellStyle name="Normal 11 4 2 3 3 2" xfId="51516"/>
    <cellStyle name="Normal 11 4 2 3 3 3" xfId="51517"/>
    <cellStyle name="Normal 11 4 2 3 4" xfId="51518"/>
    <cellStyle name="Normal 11 4 2 3 4 2" xfId="51519"/>
    <cellStyle name="Normal 11 4 2 3 5" xfId="51520"/>
    <cellStyle name="Normal 11 4 2 3 6" xfId="51521"/>
    <cellStyle name="Normal 11 4 2 4" xfId="51522"/>
    <cellStyle name="Normal 11 4 2 4 2" xfId="51523"/>
    <cellStyle name="Normal 11 4 2 4 2 2" xfId="51524"/>
    <cellStyle name="Normal 11 4 2 4 2 3" xfId="51525"/>
    <cellStyle name="Normal 11 4 2 4 3" xfId="51526"/>
    <cellStyle name="Normal 11 4 2 4 3 2" xfId="51527"/>
    <cellStyle name="Normal 11 4 2 4 3 3" xfId="51528"/>
    <cellStyle name="Normal 11 4 2 4 4" xfId="51529"/>
    <cellStyle name="Normal 11 4 2 4 4 2" xfId="51530"/>
    <cellStyle name="Normal 11 4 2 4 5" xfId="51531"/>
    <cellStyle name="Normal 11 4 2 4 6" xfId="51532"/>
    <cellStyle name="Normal 11 4 2 5" xfId="51533"/>
    <cellStyle name="Normal 11 4 2 5 2" xfId="51534"/>
    <cellStyle name="Normal 11 4 2 5 2 2" xfId="51535"/>
    <cellStyle name="Normal 11 4 2 5 2 3" xfId="51536"/>
    <cellStyle name="Normal 11 4 2 5 3" xfId="51537"/>
    <cellStyle name="Normal 11 4 2 5 3 2" xfId="51538"/>
    <cellStyle name="Normal 11 4 2 5 4" xfId="51539"/>
    <cellStyle name="Normal 11 4 2 5 5" xfId="51540"/>
    <cellStyle name="Normal 11 4 2 6" xfId="51541"/>
    <cellStyle name="Normal 11 4 2 6 2" xfId="51542"/>
    <cellStyle name="Normal 11 4 2 6 3" xfId="51543"/>
    <cellStyle name="Normal 11 4 2 7" xfId="51544"/>
    <cellStyle name="Normal 11 4 2 7 2" xfId="51545"/>
    <cellStyle name="Normal 11 4 2 7 3" xfId="51546"/>
    <cellStyle name="Normal 11 4 2 8" xfId="51547"/>
    <cellStyle name="Normal 11 4 2 8 2" xfId="51548"/>
    <cellStyle name="Normal 11 4 2 9" xfId="51549"/>
    <cellStyle name="Normal 11 4 3" xfId="51550"/>
    <cellStyle name="Normal 11 4 3 2" xfId="51551"/>
    <cellStyle name="Normal 11 4 3 2 2" xfId="51552"/>
    <cellStyle name="Normal 11 4 3 2 2 2" xfId="51553"/>
    <cellStyle name="Normal 11 4 3 2 2 3" xfId="51554"/>
    <cellStyle name="Normal 11 4 3 2 3" xfId="51555"/>
    <cellStyle name="Normal 11 4 3 2 3 2" xfId="51556"/>
    <cellStyle name="Normal 11 4 3 2 3 3" xfId="51557"/>
    <cellStyle name="Normal 11 4 3 2 4" xfId="51558"/>
    <cellStyle name="Normal 11 4 3 2 4 2" xfId="51559"/>
    <cellStyle name="Normal 11 4 3 2 5" xfId="51560"/>
    <cellStyle name="Normal 11 4 3 2 6" xfId="51561"/>
    <cellStyle name="Normal 11 4 3 3" xfId="51562"/>
    <cellStyle name="Normal 11 4 3 3 2" xfId="51563"/>
    <cellStyle name="Normal 11 4 3 3 2 2" xfId="51564"/>
    <cellStyle name="Normal 11 4 3 3 2 3" xfId="51565"/>
    <cellStyle name="Normal 11 4 3 3 3" xfId="51566"/>
    <cellStyle name="Normal 11 4 3 3 3 2" xfId="51567"/>
    <cellStyle name="Normal 11 4 3 3 3 3" xfId="51568"/>
    <cellStyle name="Normal 11 4 3 3 4" xfId="51569"/>
    <cellStyle name="Normal 11 4 3 3 4 2" xfId="51570"/>
    <cellStyle name="Normal 11 4 3 3 5" xfId="51571"/>
    <cellStyle name="Normal 11 4 3 3 6" xfId="51572"/>
    <cellStyle name="Normal 11 4 3 4" xfId="51573"/>
    <cellStyle name="Normal 11 4 3 4 2" xfId="51574"/>
    <cellStyle name="Normal 11 4 3 4 2 2" xfId="51575"/>
    <cellStyle name="Normal 11 4 3 4 2 3" xfId="51576"/>
    <cellStyle name="Normal 11 4 3 4 3" xfId="51577"/>
    <cellStyle name="Normal 11 4 3 4 3 2" xfId="51578"/>
    <cellStyle name="Normal 11 4 3 4 4" xfId="51579"/>
    <cellStyle name="Normal 11 4 3 4 5" xfId="51580"/>
    <cellStyle name="Normal 11 4 3 5" xfId="51581"/>
    <cellStyle name="Normal 11 4 3 5 2" xfId="51582"/>
    <cellStyle name="Normal 11 4 3 5 3" xfId="51583"/>
    <cellStyle name="Normal 11 4 3 6" xfId="51584"/>
    <cellStyle name="Normal 11 4 3 6 2" xfId="51585"/>
    <cellStyle name="Normal 11 4 3 6 3" xfId="51586"/>
    <cellStyle name="Normal 11 4 3 7" xfId="51587"/>
    <cellStyle name="Normal 11 4 3 7 2" xfId="51588"/>
    <cellStyle name="Normal 11 4 3 8" xfId="51589"/>
    <cellStyle name="Normal 11 4 3 9" xfId="51590"/>
    <cellStyle name="Normal 11 4 4" xfId="51591"/>
    <cellStyle name="Normal 11 4 4 2" xfId="51592"/>
    <cellStyle name="Normal 11 4 4 2 2" xfId="51593"/>
    <cellStyle name="Normal 11 4 4 2 2 2" xfId="51594"/>
    <cellStyle name="Normal 11 4 4 2 2 3" xfId="51595"/>
    <cellStyle name="Normal 11 4 4 2 3" xfId="51596"/>
    <cellStyle name="Normal 11 4 4 2 3 2" xfId="51597"/>
    <cellStyle name="Normal 11 4 4 2 3 3" xfId="51598"/>
    <cellStyle name="Normal 11 4 4 2 4" xfId="51599"/>
    <cellStyle name="Normal 11 4 4 2 4 2" xfId="51600"/>
    <cellStyle name="Normal 11 4 4 2 5" xfId="51601"/>
    <cellStyle name="Normal 11 4 4 2 6" xfId="51602"/>
    <cellStyle name="Normal 11 4 4 3" xfId="51603"/>
    <cellStyle name="Normal 11 4 4 3 2" xfId="51604"/>
    <cellStyle name="Normal 11 4 4 3 2 2" xfId="51605"/>
    <cellStyle name="Normal 11 4 4 3 2 3" xfId="51606"/>
    <cellStyle name="Normal 11 4 4 3 3" xfId="51607"/>
    <cellStyle name="Normal 11 4 4 3 3 2" xfId="51608"/>
    <cellStyle name="Normal 11 4 4 3 3 3" xfId="51609"/>
    <cellStyle name="Normal 11 4 4 3 4" xfId="51610"/>
    <cellStyle name="Normal 11 4 4 3 4 2" xfId="51611"/>
    <cellStyle name="Normal 11 4 4 3 5" xfId="51612"/>
    <cellStyle name="Normal 11 4 4 3 6" xfId="51613"/>
    <cellStyle name="Normal 11 4 4 4" xfId="51614"/>
    <cellStyle name="Normal 11 4 4 4 2" xfId="51615"/>
    <cellStyle name="Normal 11 4 4 4 2 2" xfId="51616"/>
    <cellStyle name="Normal 11 4 4 4 2 3" xfId="51617"/>
    <cellStyle name="Normal 11 4 4 4 3" xfId="51618"/>
    <cellStyle name="Normal 11 4 4 4 3 2" xfId="51619"/>
    <cellStyle name="Normal 11 4 4 4 4" xfId="51620"/>
    <cellStyle name="Normal 11 4 4 4 5" xfId="51621"/>
    <cellStyle name="Normal 11 4 4 5" xfId="51622"/>
    <cellStyle name="Normal 11 4 4 5 2" xfId="51623"/>
    <cellStyle name="Normal 11 4 4 5 3" xfId="51624"/>
    <cellStyle name="Normal 11 4 4 6" xfId="51625"/>
    <cellStyle name="Normal 11 4 4 6 2" xfId="51626"/>
    <cellStyle name="Normal 11 4 4 6 3" xfId="51627"/>
    <cellStyle name="Normal 11 4 4 7" xfId="51628"/>
    <cellStyle name="Normal 11 4 4 7 2" xfId="51629"/>
    <cellStyle name="Normal 11 4 4 8" xfId="51630"/>
    <cellStyle name="Normal 11 4 4 9" xfId="51631"/>
    <cellStyle name="Normal 11 4 5" xfId="51632"/>
    <cellStyle name="Normal 11 4 5 2" xfId="51633"/>
    <cellStyle name="Normal 11 4 5 2 2" xfId="51634"/>
    <cellStyle name="Normal 11 4 5 2 3" xfId="51635"/>
    <cellStyle name="Normal 11 4 5 3" xfId="51636"/>
    <cellStyle name="Normal 11 4 5 3 2" xfId="51637"/>
    <cellStyle name="Normal 11 4 5 3 3" xfId="51638"/>
    <cellStyle name="Normal 11 4 5 4" xfId="51639"/>
    <cellStyle name="Normal 11 4 5 4 2" xfId="51640"/>
    <cellStyle name="Normal 11 4 5 5" xfId="51641"/>
    <cellStyle name="Normal 11 4 5 6" xfId="51642"/>
    <cellStyle name="Normal 11 4 6" xfId="51643"/>
    <cellStyle name="Normal 11 4 6 2" xfId="51644"/>
    <cellStyle name="Normal 11 4 6 2 2" xfId="51645"/>
    <cellStyle name="Normal 11 4 6 2 3" xfId="51646"/>
    <cellStyle name="Normal 11 4 6 3" xfId="51647"/>
    <cellStyle name="Normal 11 4 6 3 2" xfId="51648"/>
    <cellStyle name="Normal 11 4 6 3 3" xfId="51649"/>
    <cellStyle name="Normal 11 4 6 4" xfId="51650"/>
    <cellStyle name="Normal 11 4 6 4 2" xfId="51651"/>
    <cellStyle name="Normal 11 4 6 5" xfId="51652"/>
    <cellStyle name="Normal 11 4 6 6" xfId="51653"/>
    <cellStyle name="Normal 11 4 7" xfId="51654"/>
    <cellStyle name="Normal 11 4 7 2" xfId="51655"/>
    <cellStyle name="Normal 11 4 7 2 2" xfId="51656"/>
    <cellStyle name="Normal 11 4 7 2 3" xfId="51657"/>
    <cellStyle name="Normal 11 4 7 3" xfId="51658"/>
    <cellStyle name="Normal 11 4 7 3 2" xfId="51659"/>
    <cellStyle name="Normal 11 4 7 4" xfId="51660"/>
    <cellStyle name="Normal 11 4 7 5" xfId="51661"/>
    <cellStyle name="Normal 11 4 8" xfId="51662"/>
    <cellStyle name="Normal 11 4 8 2" xfId="51663"/>
    <cellStyle name="Normal 11 4 8 3" xfId="51664"/>
    <cellStyle name="Normal 11 4 9" xfId="51665"/>
    <cellStyle name="Normal 11 4 9 2" xfId="51666"/>
    <cellStyle name="Normal 11 4 9 3" xfId="51667"/>
    <cellStyle name="Normal 11 5" xfId="51668"/>
    <cellStyle name="Normal 11 5 10" xfId="51669"/>
    <cellStyle name="Normal 11 5 2" xfId="51670"/>
    <cellStyle name="Normal 11 5 2 2" xfId="51671"/>
    <cellStyle name="Normal 11 5 2 2 2" xfId="51672"/>
    <cellStyle name="Normal 11 5 2 2 2 2" xfId="51673"/>
    <cellStyle name="Normal 11 5 2 2 2 3" xfId="51674"/>
    <cellStyle name="Normal 11 5 2 2 3" xfId="51675"/>
    <cellStyle name="Normal 11 5 2 2 3 2" xfId="51676"/>
    <cellStyle name="Normal 11 5 2 2 3 3" xfId="51677"/>
    <cellStyle name="Normal 11 5 2 2 4" xfId="51678"/>
    <cellStyle name="Normal 11 5 2 2 4 2" xfId="51679"/>
    <cellStyle name="Normal 11 5 2 2 5" xfId="51680"/>
    <cellStyle name="Normal 11 5 2 2 6" xfId="51681"/>
    <cellStyle name="Normal 11 5 2 3" xfId="51682"/>
    <cellStyle name="Normal 11 5 2 3 2" xfId="51683"/>
    <cellStyle name="Normal 11 5 2 3 2 2" xfId="51684"/>
    <cellStyle name="Normal 11 5 2 3 2 3" xfId="51685"/>
    <cellStyle name="Normal 11 5 2 3 3" xfId="51686"/>
    <cellStyle name="Normal 11 5 2 3 3 2" xfId="51687"/>
    <cellStyle name="Normal 11 5 2 3 3 3" xfId="51688"/>
    <cellStyle name="Normal 11 5 2 3 4" xfId="51689"/>
    <cellStyle name="Normal 11 5 2 3 4 2" xfId="51690"/>
    <cellStyle name="Normal 11 5 2 3 5" xfId="51691"/>
    <cellStyle name="Normal 11 5 2 3 6" xfId="51692"/>
    <cellStyle name="Normal 11 5 2 4" xfId="51693"/>
    <cellStyle name="Normal 11 5 2 4 2" xfId="51694"/>
    <cellStyle name="Normal 11 5 2 4 2 2" xfId="51695"/>
    <cellStyle name="Normal 11 5 2 4 2 3" xfId="51696"/>
    <cellStyle name="Normal 11 5 2 4 3" xfId="51697"/>
    <cellStyle name="Normal 11 5 2 4 3 2" xfId="51698"/>
    <cellStyle name="Normal 11 5 2 4 4" xfId="51699"/>
    <cellStyle name="Normal 11 5 2 4 5" xfId="51700"/>
    <cellStyle name="Normal 11 5 2 5" xfId="51701"/>
    <cellStyle name="Normal 11 5 2 5 2" xfId="51702"/>
    <cellStyle name="Normal 11 5 2 5 3" xfId="51703"/>
    <cellStyle name="Normal 11 5 2 6" xfId="51704"/>
    <cellStyle name="Normal 11 5 2 6 2" xfId="51705"/>
    <cellStyle name="Normal 11 5 2 6 3" xfId="51706"/>
    <cellStyle name="Normal 11 5 2 7" xfId="51707"/>
    <cellStyle name="Normal 11 5 2 7 2" xfId="51708"/>
    <cellStyle name="Normal 11 5 2 8" xfId="51709"/>
    <cellStyle name="Normal 11 5 2 9" xfId="51710"/>
    <cellStyle name="Normal 11 5 3" xfId="51711"/>
    <cellStyle name="Normal 11 5 3 2" xfId="51712"/>
    <cellStyle name="Normal 11 5 3 2 2" xfId="51713"/>
    <cellStyle name="Normal 11 5 3 2 3" xfId="51714"/>
    <cellStyle name="Normal 11 5 3 3" xfId="51715"/>
    <cellStyle name="Normal 11 5 3 3 2" xfId="51716"/>
    <cellStyle name="Normal 11 5 3 3 3" xfId="51717"/>
    <cellStyle name="Normal 11 5 3 4" xfId="51718"/>
    <cellStyle name="Normal 11 5 3 4 2" xfId="51719"/>
    <cellStyle name="Normal 11 5 3 5" xfId="51720"/>
    <cellStyle name="Normal 11 5 3 6" xfId="51721"/>
    <cellStyle name="Normal 11 5 4" xfId="51722"/>
    <cellStyle name="Normal 11 5 4 2" xfId="51723"/>
    <cellStyle name="Normal 11 5 4 2 2" xfId="51724"/>
    <cellStyle name="Normal 11 5 4 2 3" xfId="51725"/>
    <cellStyle name="Normal 11 5 4 3" xfId="51726"/>
    <cellStyle name="Normal 11 5 4 3 2" xfId="51727"/>
    <cellStyle name="Normal 11 5 4 3 3" xfId="51728"/>
    <cellStyle name="Normal 11 5 4 4" xfId="51729"/>
    <cellStyle name="Normal 11 5 4 4 2" xfId="51730"/>
    <cellStyle name="Normal 11 5 4 5" xfId="51731"/>
    <cellStyle name="Normal 11 5 4 6" xfId="51732"/>
    <cellStyle name="Normal 11 5 5" xfId="51733"/>
    <cellStyle name="Normal 11 5 5 2" xfId="51734"/>
    <cellStyle name="Normal 11 5 5 2 2" xfId="51735"/>
    <cellStyle name="Normal 11 5 5 2 3" xfId="51736"/>
    <cellStyle name="Normal 11 5 5 3" xfId="51737"/>
    <cellStyle name="Normal 11 5 5 3 2" xfId="51738"/>
    <cellStyle name="Normal 11 5 5 4" xfId="51739"/>
    <cellStyle name="Normal 11 5 5 5" xfId="51740"/>
    <cellStyle name="Normal 11 5 6" xfId="51741"/>
    <cellStyle name="Normal 11 5 6 2" xfId="51742"/>
    <cellStyle name="Normal 11 5 6 3" xfId="51743"/>
    <cellStyle name="Normal 11 5 7" xfId="51744"/>
    <cellStyle name="Normal 11 5 7 2" xfId="51745"/>
    <cellStyle name="Normal 11 5 7 3" xfId="51746"/>
    <cellStyle name="Normal 11 5 8" xfId="51747"/>
    <cellStyle name="Normal 11 5 8 2" xfId="51748"/>
    <cellStyle name="Normal 11 5 9" xfId="51749"/>
    <cellStyle name="Normal 11 6" xfId="51750"/>
    <cellStyle name="Normal 11 6 2" xfId="51751"/>
    <cellStyle name="Normal 11 6 2 2" xfId="51752"/>
    <cellStyle name="Normal 11 6 2 2 2" xfId="51753"/>
    <cellStyle name="Normal 11 6 2 2 3" xfId="51754"/>
    <cellStyle name="Normal 11 6 2 3" xfId="51755"/>
    <cellStyle name="Normal 11 6 2 3 2" xfId="51756"/>
    <cellStyle name="Normal 11 6 2 3 3" xfId="51757"/>
    <cellStyle name="Normal 11 6 2 4" xfId="51758"/>
    <cellStyle name="Normal 11 6 2 4 2" xfId="51759"/>
    <cellStyle name="Normal 11 6 2 5" xfId="51760"/>
    <cellStyle name="Normal 11 6 2 6" xfId="51761"/>
    <cellStyle name="Normal 11 6 3" xfId="51762"/>
    <cellStyle name="Normal 11 6 3 2" xfId="51763"/>
    <cellStyle name="Normal 11 6 3 2 2" xfId="51764"/>
    <cellStyle name="Normal 11 6 3 2 3" xfId="51765"/>
    <cellStyle name="Normal 11 6 3 3" xfId="51766"/>
    <cellStyle name="Normal 11 6 3 3 2" xfId="51767"/>
    <cellStyle name="Normal 11 6 3 3 3" xfId="51768"/>
    <cellStyle name="Normal 11 6 3 4" xfId="51769"/>
    <cellStyle name="Normal 11 6 3 4 2" xfId="51770"/>
    <cellStyle name="Normal 11 6 3 5" xfId="51771"/>
    <cellStyle name="Normal 11 6 3 6" xfId="51772"/>
    <cellStyle name="Normal 11 6 4" xfId="51773"/>
    <cellStyle name="Normal 11 6 4 2" xfId="51774"/>
    <cellStyle name="Normal 11 6 4 2 2" xfId="51775"/>
    <cellStyle name="Normal 11 6 4 2 3" xfId="51776"/>
    <cellStyle name="Normal 11 6 4 3" xfId="51777"/>
    <cellStyle name="Normal 11 6 4 3 2" xfId="51778"/>
    <cellStyle name="Normal 11 6 4 4" xfId="51779"/>
    <cellStyle name="Normal 11 6 4 5" xfId="51780"/>
    <cellStyle name="Normal 11 6 5" xfId="51781"/>
    <cellStyle name="Normal 11 6 5 2" xfId="51782"/>
    <cellStyle name="Normal 11 6 5 3" xfId="51783"/>
    <cellStyle name="Normal 11 6 6" xfId="51784"/>
    <cellStyle name="Normal 11 6 6 2" xfId="51785"/>
    <cellStyle name="Normal 11 6 6 3" xfId="51786"/>
    <cellStyle name="Normal 11 6 7" xfId="51787"/>
    <cellStyle name="Normal 11 6 7 2" xfId="51788"/>
    <cellStyle name="Normal 11 6 8" xfId="51789"/>
    <cellStyle name="Normal 11 6 9" xfId="51790"/>
    <cellStyle name="Normal 11 7" xfId="51791"/>
    <cellStyle name="Normal 11 7 2" xfId="51792"/>
    <cellStyle name="Normal 11 7 2 2" xfId="51793"/>
    <cellStyle name="Normal 11 7 2 2 2" xfId="51794"/>
    <cellStyle name="Normal 11 7 2 2 3" xfId="51795"/>
    <cellStyle name="Normal 11 7 2 3" xfId="51796"/>
    <cellStyle name="Normal 11 7 2 3 2" xfId="51797"/>
    <cellStyle name="Normal 11 7 2 3 3" xfId="51798"/>
    <cellStyle name="Normal 11 7 2 4" xfId="51799"/>
    <cellStyle name="Normal 11 7 2 4 2" xfId="51800"/>
    <cellStyle name="Normal 11 7 2 5" xfId="51801"/>
    <cellStyle name="Normal 11 7 2 6" xfId="51802"/>
    <cellStyle name="Normal 11 7 3" xfId="51803"/>
    <cellStyle name="Normal 11 7 3 2" xfId="51804"/>
    <cellStyle name="Normal 11 7 3 2 2" xfId="51805"/>
    <cellStyle name="Normal 11 7 3 2 3" xfId="51806"/>
    <cellStyle name="Normal 11 7 3 3" xfId="51807"/>
    <cellStyle name="Normal 11 7 3 3 2" xfId="51808"/>
    <cellStyle name="Normal 11 7 3 3 3" xfId="51809"/>
    <cellStyle name="Normal 11 7 3 4" xfId="51810"/>
    <cellStyle name="Normal 11 7 3 4 2" xfId="51811"/>
    <cellStyle name="Normal 11 7 3 5" xfId="51812"/>
    <cellStyle name="Normal 11 7 3 6" xfId="51813"/>
    <cellStyle name="Normal 11 7 4" xfId="51814"/>
    <cellStyle name="Normal 11 7 4 2" xfId="51815"/>
    <cellStyle name="Normal 11 7 4 2 2" xfId="51816"/>
    <cellStyle name="Normal 11 7 4 2 3" xfId="51817"/>
    <cellStyle name="Normal 11 7 4 3" xfId="51818"/>
    <cellStyle name="Normal 11 7 4 3 2" xfId="51819"/>
    <cellStyle name="Normal 11 7 4 4" xfId="51820"/>
    <cellStyle name="Normal 11 7 4 5" xfId="51821"/>
    <cellStyle name="Normal 11 7 5" xfId="51822"/>
    <cellStyle name="Normal 11 7 5 2" xfId="51823"/>
    <cellStyle name="Normal 11 7 5 3" xfId="51824"/>
    <cellStyle name="Normal 11 7 6" xfId="51825"/>
    <cellStyle name="Normal 11 7 6 2" xfId="51826"/>
    <cellStyle name="Normal 11 7 6 3" xfId="51827"/>
    <cellStyle name="Normal 11 7 7" xfId="51828"/>
    <cellStyle name="Normal 11 7 7 2" xfId="51829"/>
    <cellStyle name="Normal 11 7 8" xfId="51830"/>
    <cellStyle name="Normal 11 7 9" xfId="51831"/>
    <cellStyle name="Normal 11 8" xfId="51832"/>
    <cellStyle name="Normal 11 8 2" xfId="51833"/>
    <cellStyle name="Normal 11 8 2 2" xfId="51834"/>
    <cellStyle name="Normal 11 8 2 3" xfId="51835"/>
    <cellStyle name="Normal 11 8 3" xfId="51836"/>
    <cellStyle name="Normal 11 8 3 2" xfId="51837"/>
    <cellStyle name="Normal 11 8 3 3" xfId="51838"/>
    <cellStyle name="Normal 11 8 4" xfId="51839"/>
    <cellStyle name="Normal 11 8 4 2" xfId="51840"/>
    <cellStyle name="Normal 11 8 5" xfId="51841"/>
    <cellStyle name="Normal 11 8 6" xfId="51842"/>
    <cellStyle name="Normal 11 9" xfId="51843"/>
    <cellStyle name="Normal 11 9 2" xfId="51844"/>
    <cellStyle name="Normal 11 9 2 2" xfId="51845"/>
    <cellStyle name="Normal 11 9 2 3" xfId="51846"/>
    <cellStyle name="Normal 11 9 3" xfId="51847"/>
    <cellStyle name="Normal 11 9 3 2" xfId="51848"/>
    <cellStyle name="Normal 11 9 3 3" xfId="51849"/>
    <cellStyle name="Normal 11 9 4" xfId="51850"/>
    <cellStyle name="Normal 11 9 4 2" xfId="51851"/>
    <cellStyle name="Normal 11 9 5" xfId="51852"/>
    <cellStyle name="Normal 11 9 6" xfId="51853"/>
    <cellStyle name="Normal 12" xfId="51854"/>
    <cellStyle name="Normal 12 2" xfId="51855"/>
    <cellStyle name="Normal 12 2 2" xfId="51856"/>
    <cellStyle name="Normal 12 2 2 2" xfId="51857"/>
    <cellStyle name="Normal 12 2 2 2 2" xfId="51858"/>
    <cellStyle name="Normal 12 2 2 2 2 2" xfId="51859"/>
    <cellStyle name="Normal 12 2 2 2 2 2 2" xfId="51860"/>
    <cellStyle name="Normal 12 2 2 2 2 3" xfId="51861"/>
    <cellStyle name="Normal 12 2 2 2 3" xfId="51862"/>
    <cellStyle name="Normal 12 2 2 2 3 2" xfId="51863"/>
    <cellStyle name="Normal 12 2 2 2 4" xfId="51864"/>
    <cellStyle name="Normal 12 2 2 2 5" xfId="51865"/>
    <cellStyle name="Normal 12 2 2 3" xfId="51866"/>
    <cellStyle name="Normal 12 2 2 3 2" xfId="51867"/>
    <cellStyle name="Normal 12 2 2 3 2 2" xfId="51868"/>
    <cellStyle name="Normal 12 2 2 3 3" xfId="51869"/>
    <cellStyle name="Normal 12 2 2 4" xfId="51870"/>
    <cellStyle name="Normal 12 2 2 4 2" xfId="51871"/>
    <cellStyle name="Normal 12 2 2 5" xfId="51872"/>
    <cellStyle name="Normal 12 2 2 6" xfId="51873"/>
    <cellStyle name="Normal 12 2 3" xfId="51874"/>
    <cellStyle name="Normal 12 2 3 2" xfId="51875"/>
    <cellStyle name="Normal 12 2 3 2 2" xfId="51876"/>
    <cellStyle name="Normal 12 2 3 2 2 2" xfId="51877"/>
    <cellStyle name="Normal 12 2 3 2 3" xfId="51878"/>
    <cellStyle name="Normal 12 2 3 3" xfId="51879"/>
    <cellStyle name="Normal 12 2 3 3 2" xfId="51880"/>
    <cellStyle name="Normal 12 2 3 4" xfId="51881"/>
    <cellStyle name="Normal 12 2 3 5" xfId="51882"/>
    <cellStyle name="Normal 12 2 4" xfId="51883"/>
    <cellStyle name="Normal 12 2 4 2" xfId="51884"/>
    <cellStyle name="Normal 12 2 4 2 2" xfId="51885"/>
    <cellStyle name="Normal 12 2 4 3" xfId="51886"/>
    <cellStyle name="Normal 12 2 5" xfId="51887"/>
    <cellStyle name="Normal 12 2 5 2" xfId="51888"/>
    <cellStyle name="Normal 12 2 6" xfId="51889"/>
    <cellStyle name="Normal 12 2 7" xfId="51890"/>
    <cellStyle name="Normal 12 3" xfId="51891"/>
    <cellStyle name="Normal 12 3 2" xfId="51892"/>
    <cellStyle name="Normal 12 3 2 2" xfId="51893"/>
    <cellStyle name="Normal 12 3 2 2 2" xfId="51894"/>
    <cellStyle name="Normal 12 3 2 2 2 2" xfId="51895"/>
    <cellStyle name="Normal 12 3 2 2 3" xfId="51896"/>
    <cellStyle name="Normal 12 3 2 3" xfId="51897"/>
    <cellStyle name="Normal 12 3 2 3 2" xfId="51898"/>
    <cellStyle name="Normal 12 3 2 4" xfId="51899"/>
    <cellStyle name="Normal 12 3 3" xfId="51900"/>
    <cellStyle name="Normal 12 3 3 2" xfId="51901"/>
    <cellStyle name="Normal 12 3 3 2 2" xfId="51902"/>
    <cellStyle name="Normal 12 3 3 3" xfId="51903"/>
    <cellStyle name="Normal 12 3 4" xfId="51904"/>
    <cellStyle name="Normal 12 3 4 2" xfId="51905"/>
    <cellStyle name="Normal 12 3 5" xfId="51906"/>
    <cellStyle name="Normal 12 3 6" xfId="51907"/>
    <cellStyle name="Normal 12 4" xfId="51908"/>
    <cellStyle name="Normal 12 4 2" xfId="51909"/>
    <cellStyle name="Normal 12 4 2 2" xfId="51910"/>
    <cellStyle name="Normal 12 4 2 2 2" xfId="51911"/>
    <cellStyle name="Normal 12 4 2 3" xfId="51912"/>
    <cellStyle name="Normal 12 4 3" xfId="51913"/>
    <cellStyle name="Normal 12 4 3 2" xfId="51914"/>
    <cellStyle name="Normal 12 4 4" xfId="51915"/>
    <cellStyle name="Normal 12 5" xfId="51916"/>
    <cellStyle name="Normal 12 5 2" xfId="51917"/>
    <cellStyle name="Normal 12 5 2 2" xfId="51918"/>
    <cellStyle name="Normal 12 5 3" xfId="51919"/>
    <cellStyle name="Normal 12 6" xfId="51920"/>
    <cellStyle name="Normal 12 6 2" xfId="51921"/>
    <cellStyle name="Normal 12 7" xfId="51922"/>
    <cellStyle name="Normal 12 8" xfId="51923"/>
    <cellStyle name="Normal 13" xfId="51924"/>
    <cellStyle name="Normal 13 10" xfId="51925"/>
    <cellStyle name="Normal 13 10 2" xfId="51926"/>
    <cellStyle name="Normal 13 10 3" xfId="51927"/>
    <cellStyle name="Normal 13 11" xfId="51928"/>
    <cellStyle name="Normal 13 11 2" xfId="51929"/>
    <cellStyle name="Normal 13 11 3" xfId="51930"/>
    <cellStyle name="Normal 13 12" xfId="51931"/>
    <cellStyle name="Normal 13 12 2" xfId="51932"/>
    <cellStyle name="Normal 13 13" xfId="51933"/>
    <cellStyle name="Normal 13 14" xfId="51934"/>
    <cellStyle name="Normal 13 15" xfId="51935"/>
    <cellStyle name="Normal 13 2" xfId="51936"/>
    <cellStyle name="Normal 13 2 10" xfId="51937"/>
    <cellStyle name="Normal 13 2 10 2" xfId="51938"/>
    <cellStyle name="Normal 13 2 10 3" xfId="51939"/>
    <cellStyle name="Normal 13 2 11" xfId="51940"/>
    <cellStyle name="Normal 13 2 11 2" xfId="51941"/>
    <cellStyle name="Normal 13 2 12" xfId="51942"/>
    <cellStyle name="Normal 13 2 13" xfId="51943"/>
    <cellStyle name="Normal 13 2 14" xfId="51944"/>
    <cellStyle name="Normal 13 2 2" xfId="51945"/>
    <cellStyle name="Normal 13 2 2 10" xfId="51946"/>
    <cellStyle name="Normal 13 2 2 10 2" xfId="51947"/>
    <cellStyle name="Normal 13 2 2 11" xfId="51948"/>
    <cellStyle name="Normal 13 2 2 12" xfId="51949"/>
    <cellStyle name="Normal 13 2 2 13" xfId="51950"/>
    <cellStyle name="Normal 13 2 2 2" xfId="51951"/>
    <cellStyle name="Normal 13 2 2 2 10" xfId="51952"/>
    <cellStyle name="Normal 13 2 2 2 2" xfId="51953"/>
    <cellStyle name="Normal 13 2 2 2 2 2" xfId="51954"/>
    <cellStyle name="Normal 13 2 2 2 2 2 2" xfId="51955"/>
    <cellStyle name="Normal 13 2 2 2 2 2 2 2" xfId="51956"/>
    <cellStyle name="Normal 13 2 2 2 2 2 2 3" xfId="51957"/>
    <cellStyle name="Normal 13 2 2 2 2 2 3" xfId="51958"/>
    <cellStyle name="Normal 13 2 2 2 2 2 3 2" xfId="51959"/>
    <cellStyle name="Normal 13 2 2 2 2 2 3 3" xfId="51960"/>
    <cellStyle name="Normal 13 2 2 2 2 2 4" xfId="51961"/>
    <cellStyle name="Normal 13 2 2 2 2 2 4 2" xfId="51962"/>
    <cellStyle name="Normal 13 2 2 2 2 2 5" xfId="51963"/>
    <cellStyle name="Normal 13 2 2 2 2 2 6" xfId="51964"/>
    <cellStyle name="Normal 13 2 2 2 2 3" xfId="51965"/>
    <cellStyle name="Normal 13 2 2 2 2 3 2" xfId="51966"/>
    <cellStyle name="Normal 13 2 2 2 2 3 2 2" xfId="51967"/>
    <cellStyle name="Normal 13 2 2 2 2 3 2 3" xfId="51968"/>
    <cellStyle name="Normal 13 2 2 2 2 3 3" xfId="51969"/>
    <cellStyle name="Normal 13 2 2 2 2 3 3 2" xfId="51970"/>
    <cellStyle name="Normal 13 2 2 2 2 3 3 3" xfId="51971"/>
    <cellStyle name="Normal 13 2 2 2 2 3 4" xfId="51972"/>
    <cellStyle name="Normal 13 2 2 2 2 3 4 2" xfId="51973"/>
    <cellStyle name="Normal 13 2 2 2 2 3 5" xfId="51974"/>
    <cellStyle name="Normal 13 2 2 2 2 3 6" xfId="51975"/>
    <cellStyle name="Normal 13 2 2 2 2 4" xfId="51976"/>
    <cellStyle name="Normal 13 2 2 2 2 4 2" xfId="51977"/>
    <cellStyle name="Normal 13 2 2 2 2 4 2 2" xfId="51978"/>
    <cellStyle name="Normal 13 2 2 2 2 4 2 3" xfId="51979"/>
    <cellStyle name="Normal 13 2 2 2 2 4 3" xfId="51980"/>
    <cellStyle name="Normal 13 2 2 2 2 4 3 2" xfId="51981"/>
    <cellStyle name="Normal 13 2 2 2 2 4 4" xfId="51982"/>
    <cellStyle name="Normal 13 2 2 2 2 4 5" xfId="51983"/>
    <cellStyle name="Normal 13 2 2 2 2 5" xfId="51984"/>
    <cellStyle name="Normal 13 2 2 2 2 5 2" xfId="51985"/>
    <cellStyle name="Normal 13 2 2 2 2 5 3" xfId="51986"/>
    <cellStyle name="Normal 13 2 2 2 2 6" xfId="51987"/>
    <cellStyle name="Normal 13 2 2 2 2 6 2" xfId="51988"/>
    <cellStyle name="Normal 13 2 2 2 2 6 3" xfId="51989"/>
    <cellStyle name="Normal 13 2 2 2 2 7" xfId="51990"/>
    <cellStyle name="Normal 13 2 2 2 2 7 2" xfId="51991"/>
    <cellStyle name="Normal 13 2 2 2 2 8" xfId="51992"/>
    <cellStyle name="Normal 13 2 2 2 2 9" xfId="51993"/>
    <cellStyle name="Normal 13 2 2 2 3" xfId="51994"/>
    <cellStyle name="Normal 13 2 2 2 3 2" xfId="51995"/>
    <cellStyle name="Normal 13 2 2 2 3 2 2" xfId="51996"/>
    <cellStyle name="Normal 13 2 2 2 3 2 3" xfId="51997"/>
    <cellStyle name="Normal 13 2 2 2 3 3" xfId="51998"/>
    <cellStyle name="Normal 13 2 2 2 3 3 2" xfId="51999"/>
    <cellStyle name="Normal 13 2 2 2 3 3 3" xfId="52000"/>
    <cellStyle name="Normal 13 2 2 2 3 4" xfId="52001"/>
    <cellStyle name="Normal 13 2 2 2 3 4 2" xfId="52002"/>
    <cellStyle name="Normal 13 2 2 2 3 5" xfId="52003"/>
    <cellStyle name="Normal 13 2 2 2 3 6" xfId="52004"/>
    <cellStyle name="Normal 13 2 2 2 4" xfId="52005"/>
    <cellStyle name="Normal 13 2 2 2 4 2" xfId="52006"/>
    <cellStyle name="Normal 13 2 2 2 4 2 2" xfId="52007"/>
    <cellStyle name="Normal 13 2 2 2 4 2 3" xfId="52008"/>
    <cellStyle name="Normal 13 2 2 2 4 3" xfId="52009"/>
    <cellStyle name="Normal 13 2 2 2 4 3 2" xfId="52010"/>
    <cellStyle name="Normal 13 2 2 2 4 3 3" xfId="52011"/>
    <cellStyle name="Normal 13 2 2 2 4 4" xfId="52012"/>
    <cellStyle name="Normal 13 2 2 2 4 4 2" xfId="52013"/>
    <cellStyle name="Normal 13 2 2 2 4 5" xfId="52014"/>
    <cellStyle name="Normal 13 2 2 2 4 6" xfId="52015"/>
    <cellStyle name="Normal 13 2 2 2 5" xfId="52016"/>
    <cellStyle name="Normal 13 2 2 2 5 2" xfId="52017"/>
    <cellStyle name="Normal 13 2 2 2 5 2 2" xfId="52018"/>
    <cellStyle name="Normal 13 2 2 2 5 2 3" xfId="52019"/>
    <cellStyle name="Normal 13 2 2 2 5 3" xfId="52020"/>
    <cellStyle name="Normal 13 2 2 2 5 3 2" xfId="52021"/>
    <cellStyle name="Normal 13 2 2 2 5 4" xfId="52022"/>
    <cellStyle name="Normal 13 2 2 2 5 5" xfId="52023"/>
    <cellStyle name="Normal 13 2 2 2 6" xfId="52024"/>
    <cellStyle name="Normal 13 2 2 2 6 2" xfId="52025"/>
    <cellStyle name="Normal 13 2 2 2 6 3" xfId="52026"/>
    <cellStyle name="Normal 13 2 2 2 7" xfId="52027"/>
    <cellStyle name="Normal 13 2 2 2 7 2" xfId="52028"/>
    <cellStyle name="Normal 13 2 2 2 7 3" xfId="52029"/>
    <cellStyle name="Normal 13 2 2 2 8" xfId="52030"/>
    <cellStyle name="Normal 13 2 2 2 8 2" xfId="52031"/>
    <cellStyle name="Normal 13 2 2 2 9" xfId="52032"/>
    <cellStyle name="Normal 13 2 2 3" xfId="52033"/>
    <cellStyle name="Normal 13 2 2 3 2" xfId="52034"/>
    <cellStyle name="Normal 13 2 2 3 2 2" xfId="52035"/>
    <cellStyle name="Normal 13 2 2 3 2 2 2" xfId="52036"/>
    <cellStyle name="Normal 13 2 2 3 2 2 3" xfId="52037"/>
    <cellStyle name="Normal 13 2 2 3 2 3" xfId="52038"/>
    <cellStyle name="Normal 13 2 2 3 2 3 2" xfId="52039"/>
    <cellStyle name="Normal 13 2 2 3 2 3 3" xfId="52040"/>
    <cellStyle name="Normal 13 2 2 3 2 4" xfId="52041"/>
    <cellStyle name="Normal 13 2 2 3 2 4 2" xfId="52042"/>
    <cellStyle name="Normal 13 2 2 3 2 5" xfId="52043"/>
    <cellStyle name="Normal 13 2 2 3 2 6" xfId="52044"/>
    <cellStyle name="Normal 13 2 2 3 3" xfId="52045"/>
    <cellStyle name="Normal 13 2 2 3 3 2" xfId="52046"/>
    <cellStyle name="Normal 13 2 2 3 3 2 2" xfId="52047"/>
    <cellStyle name="Normal 13 2 2 3 3 2 3" xfId="52048"/>
    <cellStyle name="Normal 13 2 2 3 3 3" xfId="52049"/>
    <cellStyle name="Normal 13 2 2 3 3 3 2" xfId="52050"/>
    <cellStyle name="Normal 13 2 2 3 3 3 3" xfId="52051"/>
    <cellStyle name="Normal 13 2 2 3 3 4" xfId="52052"/>
    <cellStyle name="Normal 13 2 2 3 3 4 2" xfId="52053"/>
    <cellStyle name="Normal 13 2 2 3 3 5" xfId="52054"/>
    <cellStyle name="Normal 13 2 2 3 3 6" xfId="52055"/>
    <cellStyle name="Normal 13 2 2 3 4" xfId="52056"/>
    <cellStyle name="Normal 13 2 2 3 4 2" xfId="52057"/>
    <cellStyle name="Normal 13 2 2 3 4 2 2" xfId="52058"/>
    <cellStyle name="Normal 13 2 2 3 4 2 3" xfId="52059"/>
    <cellStyle name="Normal 13 2 2 3 4 3" xfId="52060"/>
    <cellStyle name="Normal 13 2 2 3 4 3 2" xfId="52061"/>
    <cellStyle name="Normal 13 2 2 3 4 4" xfId="52062"/>
    <cellStyle name="Normal 13 2 2 3 4 5" xfId="52063"/>
    <cellStyle name="Normal 13 2 2 3 5" xfId="52064"/>
    <cellStyle name="Normal 13 2 2 3 5 2" xfId="52065"/>
    <cellStyle name="Normal 13 2 2 3 5 3" xfId="52066"/>
    <cellStyle name="Normal 13 2 2 3 6" xfId="52067"/>
    <cellStyle name="Normal 13 2 2 3 6 2" xfId="52068"/>
    <cellStyle name="Normal 13 2 2 3 6 3" xfId="52069"/>
    <cellStyle name="Normal 13 2 2 3 7" xfId="52070"/>
    <cellStyle name="Normal 13 2 2 3 7 2" xfId="52071"/>
    <cellStyle name="Normal 13 2 2 3 8" xfId="52072"/>
    <cellStyle name="Normal 13 2 2 3 9" xfId="52073"/>
    <cellStyle name="Normal 13 2 2 4" xfId="52074"/>
    <cellStyle name="Normal 13 2 2 4 2" xfId="52075"/>
    <cellStyle name="Normal 13 2 2 4 2 2" xfId="52076"/>
    <cellStyle name="Normal 13 2 2 4 2 2 2" xfId="52077"/>
    <cellStyle name="Normal 13 2 2 4 2 2 3" xfId="52078"/>
    <cellStyle name="Normal 13 2 2 4 2 3" xfId="52079"/>
    <cellStyle name="Normal 13 2 2 4 2 3 2" xfId="52080"/>
    <cellStyle name="Normal 13 2 2 4 2 3 3" xfId="52081"/>
    <cellStyle name="Normal 13 2 2 4 2 4" xfId="52082"/>
    <cellStyle name="Normal 13 2 2 4 2 4 2" xfId="52083"/>
    <cellStyle name="Normal 13 2 2 4 2 5" xfId="52084"/>
    <cellStyle name="Normal 13 2 2 4 2 6" xfId="52085"/>
    <cellStyle name="Normal 13 2 2 4 3" xfId="52086"/>
    <cellStyle name="Normal 13 2 2 4 3 2" xfId="52087"/>
    <cellStyle name="Normal 13 2 2 4 3 2 2" xfId="52088"/>
    <cellStyle name="Normal 13 2 2 4 3 2 3" xfId="52089"/>
    <cellStyle name="Normal 13 2 2 4 3 3" xfId="52090"/>
    <cellStyle name="Normal 13 2 2 4 3 3 2" xfId="52091"/>
    <cellStyle name="Normal 13 2 2 4 3 3 3" xfId="52092"/>
    <cellStyle name="Normal 13 2 2 4 3 4" xfId="52093"/>
    <cellStyle name="Normal 13 2 2 4 3 4 2" xfId="52094"/>
    <cellStyle name="Normal 13 2 2 4 3 5" xfId="52095"/>
    <cellStyle name="Normal 13 2 2 4 3 6" xfId="52096"/>
    <cellStyle name="Normal 13 2 2 4 4" xfId="52097"/>
    <cellStyle name="Normal 13 2 2 4 4 2" xfId="52098"/>
    <cellStyle name="Normal 13 2 2 4 4 2 2" xfId="52099"/>
    <cellStyle name="Normal 13 2 2 4 4 2 3" xfId="52100"/>
    <cellStyle name="Normal 13 2 2 4 4 3" xfId="52101"/>
    <cellStyle name="Normal 13 2 2 4 4 3 2" xfId="52102"/>
    <cellStyle name="Normal 13 2 2 4 4 4" xfId="52103"/>
    <cellStyle name="Normal 13 2 2 4 4 5" xfId="52104"/>
    <cellStyle name="Normal 13 2 2 4 5" xfId="52105"/>
    <cellStyle name="Normal 13 2 2 4 5 2" xfId="52106"/>
    <cellStyle name="Normal 13 2 2 4 5 3" xfId="52107"/>
    <cellStyle name="Normal 13 2 2 4 6" xfId="52108"/>
    <cellStyle name="Normal 13 2 2 4 6 2" xfId="52109"/>
    <cellStyle name="Normal 13 2 2 4 6 3" xfId="52110"/>
    <cellStyle name="Normal 13 2 2 4 7" xfId="52111"/>
    <cellStyle name="Normal 13 2 2 4 7 2" xfId="52112"/>
    <cellStyle name="Normal 13 2 2 4 8" xfId="52113"/>
    <cellStyle name="Normal 13 2 2 4 9" xfId="52114"/>
    <cellStyle name="Normal 13 2 2 5" xfId="52115"/>
    <cellStyle name="Normal 13 2 2 5 2" xfId="52116"/>
    <cellStyle name="Normal 13 2 2 5 2 2" xfId="52117"/>
    <cellStyle name="Normal 13 2 2 5 2 3" xfId="52118"/>
    <cellStyle name="Normal 13 2 2 5 3" xfId="52119"/>
    <cellStyle name="Normal 13 2 2 5 3 2" xfId="52120"/>
    <cellStyle name="Normal 13 2 2 5 3 3" xfId="52121"/>
    <cellStyle name="Normal 13 2 2 5 4" xfId="52122"/>
    <cellStyle name="Normal 13 2 2 5 4 2" xfId="52123"/>
    <cellStyle name="Normal 13 2 2 5 5" xfId="52124"/>
    <cellStyle name="Normal 13 2 2 5 6" xfId="52125"/>
    <cellStyle name="Normal 13 2 2 6" xfId="52126"/>
    <cellStyle name="Normal 13 2 2 6 2" xfId="52127"/>
    <cellStyle name="Normal 13 2 2 6 2 2" xfId="52128"/>
    <cellStyle name="Normal 13 2 2 6 2 3" xfId="52129"/>
    <cellStyle name="Normal 13 2 2 6 3" xfId="52130"/>
    <cellStyle name="Normal 13 2 2 6 3 2" xfId="52131"/>
    <cellStyle name="Normal 13 2 2 6 3 3" xfId="52132"/>
    <cellStyle name="Normal 13 2 2 6 4" xfId="52133"/>
    <cellStyle name="Normal 13 2 2 6 4 2" xfId="52134"/>
    <cellStyle name="Normal 13 2 2 6 5" xfId="52135"/>
    <cellStyle name="Normal 13 2 2 6 6" xfId="52136"/>
    <cellStyle name="Normal 13 2 2 7" xfId="52137"/>
    <cellStyle name="Normal 13 2 2 7 2" xfId="52138"/>
    <cellStyle name="Normal 13 2 2 7 2 2" xfId="52139"/>
    <cellStyle name="Normal 13 2 2 7 2 3" xfId="52140"/>
    <cellStyle name="Normal 13 2 2 7 3" xfId="52141"/>
    <cellStyle name="Normal 13 2 2 7 3 2" xfId="52142"/>
    <cellStyle name="Normal 13 2 2 7 4" xfId="52143"/>
    <cellStyle name="Normal 13 2 2 7 5" xfId="52144"/>
    <cellStyle name="Normal 13 2 2 8" xfId="52145"/>
    <cellStyle name="Normal 13 2 2 8 2" xfId="52146"/>
    <cellStyle name="Normal 13 2 2 8 3" xfId="52147"/>
    <cellStyle name="Normal 13 2 2 9" xfId="52148"/>
    <cellStyle name="Normal 13 2 2 9 2" xfId="52149"/>
    <cellStyle name="Normal 13 2 2 9 3" xfId="52150"/>
    <cellStyle name="Normal 13 2 3" xfId="52151"/>
    <cellStyle name="Normal 13 2 3 10" xfId="52152"/>
    <cellStyle name="Normal 13 2 3 2" xfId="52153"/>
    <cellStyle name="Normal 13 2 3 2 2" xfId="52154"/>
    <cellStyle name="Normal 13 2 3 2 2 2" xfId="52155"/>
    <cellStyle name="Normal 13 2 3 2 2 2 2" xfId="52156"/>
    <cellStyle name="Normal 13 2 3 2 2 2 3" xfId="52157"/>
    <cellStyle name="Normal 13 2 3 2 2 3" xfId="52158"/>
    <cellStyle name="Normal 13 2 3 2 2 3 2" xfId="52159"/>
    <cellStyle name="Normal 13 2 3 2 2 3 3" xfId="52160"/>
    <cellStyle name="Normal 13 2 3 2 2 4" xfId="52161"/>
    <cellStyle name="Normal 13 2 3 2 2 4 2" xfId="52162"/>
    <cellStyle name="Normal 13 2 3 2 2 5" xfId="52163"/>
    <cellStyle name="Normal 13 2 3 2 2 6" xfId="52164"/>
    <cellStyle name="Normal 13 2 3 2 3" xfId="52165"/>
    <cellStyle name="Normal 13 2 3 2 3 2" xfId="52166"/>
    <cellStyle name="Normal 13 2 3 2 3 2 2" xfId="52167"/>
    <cellStyle name="Normal 13 2 3 2 3 2 3" xfId="52168"/>
    <cellStyle name="Normal 13 2 3 2 3 3" xfId="52169"/>
    <cellStyle name="Normal 13 2 3 2 3 3 2" xfId="52170"/>
    <cellStyle name="Normal 13 2 3 2 3 3 3" xfId="52171"/>
    <cellStyle name="Normal 13 2 3 2 3 4" xfId="52172"/>
    <cellStyle name="Normal 13 2 3 2 3 4 2" xfId="52173"/>
    <cellStyle name="Normal 13 2 3 2 3 5" xfId="52174"/>
    <cellStyle name="Normal 13 2 3 2 3 6" xfId="52175"/>
    <cellStyle name="Normal 13 2 3 2 4" xfId="52176"/>
    <cellStyle name="Normal 13 2 3 2 4 2" xfId="52177"/>
    <cellStyle name="Normal 13 2 3 2 4 2 2" xfId="52178"/>
    <cellStyle name="Normal 13 2 3 2 4 2 3" xfId="52179"/>
    <cellStyle name="Normal 13 2 3 2 4 3" xfId="52180"/>
    <cellStyle name="Normal 13 2 3 2 4 3 2" xfId="52181"/>
    <cellStyle name="Normal 13 2 3 2 4 4" xfId="52182"/>
    <cellStyle name="Normal 13 2 3 2 4 5" xfId="52183"/>
    <cellStyle name="Normal 13 2 3 2 5" xfId="52184"/>
    <cellStyle name="Normal 13 2 3 2 5 2" xfId="52185"/>
    <cellStyle name="Normal 13 2 3 2 5 3" xfId="52186"/>
    <cellStyle name="Normal 13 2 3 2 6" xfId="52187"/>
    <cellStyle name="Normal 13 2 3 2 6 2" xfId="52188"/>
    <cellStyle name="Normal 13 2 3 2 6 3" xfId="52189"/>
    <cellStyle name="Normal 13 2 3 2 7" xfId="52190"/>
    <cellStyle name="Normal 13 2 3 2 7 2" xfId="52191"/>
    <cellStyle name="Normal 13 2 3 2 8" xfId="52192"/>
    <cellStyle name="Normal 13 2 3 2 9" xfId="52193"/>
    <cellStyle name="Normal 13 2 3 3" xfId="52194"/>
    <cellStyle name="Normal 13 2 3 3 2" xfId="52195"/>
    <cellStyle name="Normal 13 2 3 3 2 2" xfId="52196"/>
    <cellStyle name="Normal 13 2 3 3 2 3" xfId="52197"/>
    <cellStyle name="Normal 13 2 3 3 3" xfId="52198"/>
    <cellStyle name="Normal 13 2 3 3 3 2" xfId="52199"/>
    <cellStyle name="Normal 13 2 3 3 3 3" xfId="52200"/>
    <cellStyle name="Normal 13 2 3 3 4" xfId="52201"/>
    <cellStyle name="Normal 13 2 3 3 4 2" xfId="52202"/>
    <cellStyle name="Normal 13 2 3 3 5" xfId="52203"/>
    <cellStyle name="Normal 13 2 3 3 6" xfId="52204"/>
    <cellStyle name="Normal 13 2 3 4" xfId="52205"/>
    <cellStyle name="Normal 13 2 3 4 2" xfId="52206"/>
    <cellStyle name="Normal 13 2 3 4 2 2" xfId="52207"/>
    <cellStyle name="Normal 13 2 3 4 2 3" xfId="52208"/>
    <cellStyle name="Normal 13 2 3 4 3" xfId="52209"/>
    <cellStyle name="Normal 13 2 3 4 3 2" xfId="52210"/>
    <cellStyle name="Normal 13 2 3 4 3 3" xfId="52211"/>
    <cellStyle name="Normal 13 2 3 4 4" xfId="52212"/>
    <cellStyle name="Normal 13 2 3 4 4 2" xfId="52213"/>
    <cellStyle name="Normal 13 2 3 4 5" xfId="52214"/>
    <cellStyle name="Normal 13 2 3 4 6" xfId="52215"/>
    <cellStyle name="Normal 13 2 3 5" xfId="52216"/>
    <cellStyle name="Normal 13 2 3 5 2" xfId="52217"/>
    <cellStyle name="Normal 13 2 3 5 2 2" xfId="52218"/>
    <cellStyle name="Normal 13 2 3 5 2 3" xfId="52219"/>
    <cellStyle name="Normal 13 2 3 5 3" xfId="52220"/>
    <cellStyle name="Normal 13 2 3 5 3 2" xfId="52221"/>
    <cellStyle name="Normal 13 2 3 5 4" xfId="52222"/>
    <cellStyle name="Normal 13 2 3 5 5" xfId="52223"/>
    <cellStyle name="Normal 13 2 3 6" xfId="52224"/>
    <cellStyle name="Normal 13 2 3 6 2" xfId="52225"/>
    <cellStyle name="Normal 13 2 3 6 3" xfId="52226"/>
    <cellStyle name="Normal 13 2 3 7" xfId="52227"/>
    <cellStyle name="Normal 13 2 3 7 2" xfId="52228"/>
    <cellStyle name="Normal 13 2 3 7 3" xfId="52229"/>
    <cellStyle name="Normal 13 2 3 8" xfId="52230"/>
    <cellStyle name="Normal 13 2 3 8 2" xfId="52231"/>
    <cellStyle name="Normal 13 2 3 9" xfId="52232"/>
    <cellStyle name="Normal 13 2 4" xfId="52233"/>
    <cellStyle name="Normal 13 2 4 2" xfId="52234"/>
    <cellStyle name="Normal 13 2 4 2 2" xfId="52235"/>
    <cellStyle name="Normal 13 2 4 2 2 2" xfId="52236"/>
    <cellStyle name="Normal 13 2 4 2 2 3" xfId="52237"/>
    <cellStyle name="Normal 13 2 4 2 3" xfId="52238"/>
    <cellStyle name="Normal 13 2 4 2 3 2" xfId="52239"/>
    <cellStyle name="Normal 13 2 4 2 3 3" xfId="52240"/>
    <cellStyle name="Normal 13 2 4 2 4" xfId="52241"/>
    <cellStyle name="Normal 13 2 4 2 4 2" xfId="52242"/>
    <cellStyle name="Normal 13 2 4 2 5" xfId="52243"/>
    <cellStyle name="Normal 13 2 4 2 6" xfId="52244"/>
    <cellStyle name="Normal 13 2 4 3" xfId="52245"/>
    <cellStyle name="Normal 13 2 4 3 2" xfId="52246"/>
    <cellStyle name="Normal 13 2 4 3 2 2" xfId="52247"/>
    <cellStyle name="Normal 13 2 4 3 2 3" xfId="52248"/>
    <cellStyle name="Normal 13 2 4 3 3" xfId="52249"/>
    <cellStyle name="Normal 13 2 4 3 3 2" xfId="52250"/>
    <cellStyle name="Normal 13 2 4 3 3 3" xfId="52251"/>
    <cellStyle name="Normal 13 2 4 3 4" xfId="52252"/>
    <cellStyle name="Normal 13 2 4 3 4 2" xfId="52253"/>
    <cellStyle name="Normal 13 2 4 3 5" xfId="52254"/>
    <cellStyle name="Normal 13 2 4 3 6" xfId="52255"/>
    <cellStyle name="Normal 13 2 4 4" xfId="52256"/>
    <cellStyle name="Normal 13 2 4 4 2" xfId="52257"/>
    <cellStyle name="Normal 13 2 4 4 2 2" xfId="52258"/>
    <cellStyle name="Normal 13 2 4 4 2 3" xfId="52259"/>
    <cellStyle name="Normal 13 2 4 4 3" xfId="52260"/>
    <cellStyle name="Normal 13 2 4 4 3 2" xfId="52261"/>
    <cellStyle name="Normal 13 2 4 4 4" xfId="52262"/>
    <cellStyle name="Normal 13 2 4 4 5" xfId="52263"/>
    <cellStyle name="Normal 13 2 4 5" xfId="52264"/>
    <cellStyle name="Normal 13 2 4 5 2" xfId="52265"/>
    <cellStyle name="Normal 13 2 4 5 3" xfId="52266"/>
    <cellStyle name="Normal 13 2 4 6" xfId="52267"/>
    <cellStyle name="Normal 13 2 4 6 2" xfId="52268"/>
    <cellStyle name="Normal 13 2 4 6 3" xfId="52269"/>
    <cellStyle name="Normal 13 2 4 7" xfId="52270"/>
    <cellStyle name="Normal 13 2 4 7 2" xfId="52271"/>
    <cellStyle name="Normal 13 2 4 8" xfId="52272"/>
    <cellStyle name="Normal 13 2 4 9" xfId="52273"/>
    <cellStyle name="Normal 13 2 5" xfId="52274"/>
    <cellStyle name="Normal 13 2 5 2" xfId="52275"/>
    <cellStyle name="Normal 13 2 5 2 2" xfId="52276"/>
    <cellStyle name="Normal 13 2 5 2 2 2" xfId="52277"/>
    <cellStyle name="Normal 13 2 5 2 2 3" xfId="52278"/>
    <cellStyle name="Normal 13 2 5 2 3" xfId="52279"/>
    <cellStyle name="Normal 13 2 5 2 3 2" xfId="52280"/>
    <cellStyle name="Normal 13 2 5 2 3 3" xfId="52281"/>
    <cellStyle name="Normal 13 2 5 2 4" xfId="52282"/>
    <cellStyle name="Normal 13 2 5 2 4 2" xfId="52283"/>
    <cellStyle name="Normal 13 2 5 2 5" xfId="52284"/>
    <cellStyle name="Normal 13 2 5 2 6" xfId="52285"/>
    <cellStyle name="Normal 13 2 5 3" xfId="52286"/>
    <cellStyle name="Normal 13 2 5 3 2" xfId="52287"/>
    <cellStyle name="Normal 13 2 5 3 2 2" xfId="52288"/>
    <cellStyle name="Normal 13 2 5 3 2 3" xfId="52289"/>
    <cellStyle name="Normal 13 2 5 3 3" xfId="52290"/>
    <cellStyle name="Normal 13 2 5 3 3 2" xfId="52291"/>
    <cellStyle name="Normal 13 2 5 3 3 3" xfId="52292"/>
    <cellStyle name="Normal 13 2 5 3 4" xfId="52293"/>
    <cellStyle name="Normal 13 2 5 3 4 2" xfId="52294"/>
    <cellStyle name="Normal 13 2 5 3 5" xfId="52295"/>
    <cellStyle name="Normal 13 2 5 3 6" xfId="52296"/>
    <cellStyle name="Normal 13 2 5 4" xfId="52297"/>
    <cellStyle name="Normal 13 2 5 4 2" xfId="52298"/>
    <cellStyle name="Normal 13 2 5 4 2 2" xfId="52299"/>
    <cellStyle name="Normal 13 2 5 4 2 3" xfId="52300"/>
    <cellStyle name="Normal 13 2 5 4 3" xfId="52301"/>
    <cellStyle name="Normal 13 2 5 4 3 2" xfId="52302"/>
    <cellStyle name="Normal 13 2 5 4 4" xfId="52303"/>
    <cellStyle name="Normal 13 2 5 4 5" xfId="52304"/>
    <cellStyle name="Normal 13 2 5 5" xfId="52305"/>
    <cellStyle name="Normal 13 2 5 5 2" xfId="52306"/>
    <cellStyle name="Normal 13 2 5 5 3" xfId="52307"/>
    <cellStyle name="Normal 13 2 5 6" xfId="52308"/>
    <cellStyle name="Normal 13 2 5 6 2" xfId="52309"/>
    <cellStyle name="Normal 13 2 5 6 3" xfId="52310"/>
    <cellStyle name="Normal 13 2 5 7" xfId="52311"/>
    <cellStyle name="Normal 13 2 5 7 2" xfId="52312"/>
    <cellStyle name="Normal 13 2 5 8" xfId="52313"/>
    <cellStyle name="Normal 13 2 5 9" xfId="52314"/>
    <cellStyle name="Normal 13 2 6" xfId="52315"/>
    <cellStyle name="Normal 13 2 6 2" xfId="52316"/>
    <cellStyle name="Normal 13 2 6 2 2" xfId="52317"/>
    <cellStyle name="Normal 13 2 6 2 3" xfId="52318"/>
    <cellStyle name="Normal 13 2 6 3" xfId="52319"/>
    <cellStyle name="Normal 13 2 6 3 2" xfId="52320"/>
    <cellStyle name="Normal 13 2 6 3 3" xfId="52321"/>
    <cellStyle name="Normal 13 2 6 4" xfId="52322"/>
    <cellStyle name="Normal 13 2 6 4 2" xfId="52323"/>
    <cellStyle name="Normal 13 2 6 5" xfId="52324"/>
    <cellStyle name="Normal 13 2 6 6" xfId="52325"/>
    <cellStyle name="Normal 13 2 7" xfId="52326"/>
    <cellStyle name="Normal 13 2 7 2" xfId="52327"/>
    <cellStyle name="Normal 13 2 7 2 2" xfId="52328"/>
    <cellStyle name="Normal 13 2 7 2 3" xfId="52329"/>
    <cellStyle name="Normal 13 2 7 3" xfId="52330"/>
    <cellStyle name="Normal 13 2 7 3 2" xfId="52331"/>
    <cellStyle name="Normal 13 2 7 3 3" xfId="52332"/>
    <cellStyle name="Normal 13 2 7 4" xfId="52333"/>
    <cellStyle name="Normal 13 2 7 4 2" xfId="52334"/>
    <cellStyle name="Normal 13 2 7 5" xfId="52335"/>
    <cellStyle name="Normal 13 2 7 6" xfId="52336"/>
    <cellStyle name="Normal 13 2 8" xfId="52337"/>
    <cellStyle name="Normal 13 2 8 2" xfId="52338"/>
    <cellStyle name="Normal 13 2 8 2 2" xfId="52339"/>
    <cellStyle name="Normal 13 2 8 2 3" xfId="52340"/>
    <cellStyle name="Normal 13 2 8 3" xfId="52341"/>
    <cellStyle name="Normal 13 2 8 3 2" xfId="52342"/>
    <cellStyle name="Normal 13 2 8 4" xfId="52343"/>
    <cellStyle name="Normal 13 2 8 5" xfId="52344"/>
    <cellStyle name="Normal 13 2 9" xfId="52345"/>
    <cellStyle name="Normal 13 2 9 2" xfId="52346"/>
    <cellStyle name="Normal 13 2 9 3" xfId="52347"/>
    <cellStyle name="Normal 13 3" xfId="52348"/>
    <cellStyle name="Normal 13 3 10" xfId="52349"/>
    <cellStyle name="Normal 13 3 10 2" xfId="52350"/>
    <cellStyle name="Normal 13 3 11" xfId="52351"/>
    <cellStyle name="Normal 13 3 12" xfId="52352"/>
    <cellStyle name="Normal 13 3 13" xfId="52353"/>
    <cellStyle name="Normal 13 3 2" xfId="52354"/>
    <cellStyle name="Normal 13 3 2 10" xfId="52355"/>
    <cellStyle name="Normal 13 3 2 2" xfId="52356"/>
    <cellStyle name="Normal 13 3 2 2 2" xfId="52357"/>
    <cellStyle name="Normal 13 3 2 2 2 2" xfId="52358"/>
    <cellStyle name="Normal 13 3 2 2 2 2 2" xfId="52359"/>
    <cellStyle name="Normal 13 3 2 2 2 2 3" xfId="52360"/>
    <cellStyle name="Normal 13 3 2 2 2 3" xfId="52361"/>
    <cellStyle name="Normal 13 3 2 2 2 3 2" xfId="52362"/>
    <cellStyle name="Normal 13 3 2 2 2 3 3" xfId="52363"/>
    <cellStyle name="Normal 13 3 2 2 2 4" xfId="52364"/>
    <cellStyle name="Normal 13 3 2 2 2 4 2" xfId="52365"/>
    <cellStyle name="Normal 13 3 2 2 2 5" xfId="52366"/>
    <cellStyle name="Normal 13 3 2 2 2 6" xfId="52367"/>
    <cellStyle name="Normal 13 3 2 2 3" xfId="52368"/>
    <cellStyle name="Normal 13 3 2 2 3 2" xfId="52369"/>
    <cellStyle name="Normal 13 3 2 2 3 2 2" xfId="52370"/>
    <cellStyle name="Normal 13 3 2 2 3 2 3" xfId="52371"/>
    <cellStyle name="Normal 13 3 2 2 3 3" xfId="52372"/>
    <cellStyle name="Normal 13 3 2 2 3 3 2" xfId="52373"/>
    <cellStyle name="Normal 13 3 2 2 3 3 3" xfId="52374"/>
    <cellStyle name="Normal 13 3 2 2 3 4" xfId="52375"/>
    <cellStyle name="Normal 13 3 2 2 3 4 2" xfId="52376"/>
    <cellStyle name="Normal 13 3 2 2 3 5" xfId="52377"/>
    <cellStyle name="Normal 13 3 2 2 3 6" xfId="52378"/>
    <cellStyle name="Normal 13 3 2 2 4" xfId="52379"/>
    <cellStyle name="Normal 13 3 2 2 4 2" xfId="52380"/>
    <cellStyle name="Normal 13 3 2 2 4 2 2" xfId="52381"/>
    <cellStyle name="Normal 13 3 2 2 4 2 3" xfId="52382"/>
    <cellStyle name="Normal 13 3 2 2 4 3" xfId="52383"/>
    <cellStyle name="Normal 13 3 2 2 4 3 2" xfId="52384"/>
    <cellStyle name="Normal 13 3 2 2 4 4" xfId="52385"/>
    <cellStyle name="Normal 13 3 2 2 4 5" xfId="52386"/>
    <cellStyle name="Normal 13 3 2 2 5" xfId="52387"/>
    <cellStyle name="Normal 13 3 2 2 5 2" xfId="52388"/>
    <cellStyle name="Normal 13 3 2 2 5 3" xfId="52389"/>
    <cellStyle name="Normal 13 3 2 2 6" xfId="52390"/>
    <cellStyle name="Normal 13 3 2 2 6 2" xfId="52391"/>
    <cellStyle name="Normal 13 3 2 2 6 3" xfId="52392"/>
    <cellStyle name="Normal 13 3 2 2 7" xfId="52393"/>
    <cellStyle name="Normal 13 3 2 2 7 2" xfId="52394"/>
    <cellStyle name="Normal 13 3 2 2 8" xfId="52395"/>
    <cellStyle name="Normal 13 3 2 2 9" xfId="52396"/>
    <cellStyle name="Normal 13 3 2 3" xfId="52397"/>
    <cellStyle name="Normal 13 3 2 3 2" xfId="52398"/>
    <cellStyle name="Normal 13 3 2 3 2 2" xfId="52399"/>
    <cellStyle name="Normal 13 3 2 3 2 3" xfId="52400"/>
    <cellStyle name="Normal 13 3 2 3 3" xfId="52401"/>
    <cellStyle name="Normal 13 3 2 3 3 2" xfId="52402"/>
    <cellStyle name="Normal 13 3 2 3 3 3" xfId="52403"/>
    <cellStyle name="Normal 13 3 2 3 4" xfId="52404"/>
    <cellStyle name="Normal 13 3 2 3 4 2" xfId="52405"/>
    <cellStyle name="Normal 13 3 2 3 5" xfId="52406"/>
    <cellStyle name="Normal 13 3 2 3 6" xfId="52407"/>
    <cellStyle name="Normal 13 3 2 4" xfId="52408"/>
    <cellStyle name="Normal 13 3 2 4 2" xfId="52409"/>
    <cellStyle name="Normal 13 3 2 4 2 2" xfId="52410"/>
    <cellStyle name="Normal 13 3 2 4 2 3" xfId="52411"/>
    <cellStyle name="Normal 13 3 2 4 3" xfId="52412"/>
    <cellStyle name="Normal 13 3 2 4 3 2" xfId="52413"/>
    <cellStyle name="Normal 13 3 2 4 3 3" xfId="52414"/>
    <cellStyle name="Normal 13 3 2 4 4" xfId="52415"/>
    <cellStyle name="Normal 13 3 2 4 4 2" xfId="52416"/>
    <cellStyle name="Normal 13 3 2 4 5" xfId="52417"/>
    <cellStyle name="Normal 13 3 2 4 6" xfId="52418"/>
    <cellStyle name="Normal 13 3 2 5" xfId="52419"/>
    <cellStyle name="Normal 13 3 2 5 2" xfId="52420"/>
    <cellStyle name="Normal 13 3 2 5 2 2" xfId="52421"/>
    <cellStyle name="Normal 13 3 2 5 2 3" xfId="52422"/>
    <cellStyle name="Normal 13 3 2 5 3" xfId="52423"/>
    <cellStyle name="Normal 13 3 2 5 3 2" xfId="52424"/>
    <cellStyle name="Normal 13 3 2 5 4" xfId="52425"/>
    <cellStyle name="Normal 13 3 2 5 5" xfId="52426"/>
    <cellStyle name="Normal 13 3 2 6" xfId="52427"/>
    <cellStyle name="Normal 13 3 2 6 2" xfId="52428"/>
    <cellStyle name="Normal 13 3 2 6 3" xfId="52429"/>
    <cellStyle name="Normal 13 3 2 7" xfId="52430"/>
    <cellStyle name="Normal 13 3 2 7 2" xfId="52431"/>
    <cellStyle name="Normal 13 3 2 7 3" xfId="52432"/>
    <cellStyle name="Normal 13 3 2 8" xfId="52433"/>
    <cellStyle name="Normal 13 3 2 8 2" xfId="52434"/>
    <cellStyle name="Normal 13 3 2 9" xfId="52435"/>
    <cellStyle name="Normal 13 3 3" xfId="52436"/>
    <cellStyle name="Normal 13 3 3 2" xfId="52437"/>
    <cellStyle name="Normal 13 3 3 2 2" xfId="52438"/>
    <cellStyle name="Normal 13 3 3 2 2 2" xfId="52439"/>
    <cellStyle name="Normal 13 3 3 2 2 3" xfId="52440"/>
    <cellStyle name="Normal 13 3 3 2 3" xfId="52441"/>
    <cellStyle name="Normal 13 3 3 2 3 2" xfId="52442"/>
    <cellStyle name="Normal 13 3 3 2 3 3" xfId="52443"/>
    <cellStyle name="Normal 13 3 3 2 4" xfId="52444"/>
    <cellStyle name="Normal 13 3 3 2 4 2" xfId="52445"/>
    <cellStyle name="Normal 13 3 3 2 5" xfId="52446"/>
    <cellStyle name="Normal 13 3 3 2 6" xfId="52447"/>
    <cellStyle name="Normal 13 3 3 3" xfId="52448"/>
    <cellStyle name="Normal 13 3 3 3 2" xfId="52449"/>
    <cellStyle name="Normal 13 3 3 3 2 2" xfId="52450"/>
    <cellStyle name="Normal 13 3 3 3 2 3" xfId="52451"/>
    <cellStyle name="Normal 13 3 3 3 3" xfId="52452"/>
    <cellStyle name="Normal 13 3 3 3 3 2" xfId="52453"/>
    <cellStyle name="Normal 13 3 3 3 3 3" xfId="52454"/>
    <cellStyle name="Normal 13 3 3 3 4" xfId="52455"/>
    <cellStyle name="Normal 13 3 3 3 4 2" xfId="52456"/>
    <cellStyle name="Normal 13 3 3 3 5" xfId="52457"/>
    <cellStyle name="Normal 13 3 3 3 6" xfId="52458"/>
    <cellStyle name="Normal 13 3 3 4" xfId="52459"/>
    <cellStyle name="Normal 13 3 3 4 2" xfId="52460"/>
    <cellStyle name="Normal 13 3 3 4 2 2" xfId="52461"/>
    <cellStyle name="Normal 13 3 3 4 2 3" xfId="52462"/>
    <cellStyle name="Normal 13 3 3 4 3" xfId="52463"/>
    <cellStyle name="Normal 13 3 3 4 3 2" xfId="52464"/>
    <cellStyle name="Normal 13 3 3 4 4" xfId="52465"/>
    <cellStyle name="Normal 13 3 3 4 5" xfId="52466"/>
    <cellStyle name="Normal 13 3 3 5" xfId="52467"/>
    <cellStyle name="Normal 13 3 3 5 2" xfId="52468"/>
    <cellStyle name="Normal 13 3 3 5 3" xfId="52469"/>
    <cellStyle name="Normal 13 3 3 6" xfId="52470"/>
    <cellStyle name="Normal 13 3 3 6 2" xfId="52471"/>
    <cellStyle name="Normal 13 3 3 6 3" xfId="52472"/>
    <cellStyle name="Normal 13 3 3 7" xfId="52473"/>
    <cellStyle name="Normal 13 3 3 7 2" xfId="52474"/>
    <cellStyle name="Normal 13 3 3 8" xfId="52475"/>
    <cellStyle name="Normal 13 3 3 9" xfId="52476"/>
    <cellStyle name="Normal 13 3 4" xfId="52477"/>
    <cellStyle name="Normal 13 3 4 2" xfId="52478"/>
    <cellStyle name="Normal 13 3 4 2 2" xfId="52479"/>
    <cellStyle name="Normal 13 3 4 2 2 2" xfId="52480"/>
    <cellStyle name="Normal 13 3 4 2 2 3" xfId="52481"/>
    <cellStyle name="Normal 13 3 4 2 3" xfId="52482"/>
    <cellStyle name="Normal 13 3 4 2 3 2" xfId="52483"/>
    <cellStyle name="Normal 13 3 4 2 3 3" xfId="52484"/>
    <cellStyle name="Normal 13 3 4 2 4" xfId="52485"/>
    <cellStyle name="Normal 13 3 4 2 4 2" xfId="52486"/>
    <cellStyle name="Normal 13 3 4 2 5" xfId="52487"/>
    <cellStyle name="Normal 13 3 4 2 6" xfId="52488"/>
    <cellStyle name="Normal 13 3 4 3" xfId="52489"/>
    <cellStyle name="Normal 13 3 4 3 2" xfId="52490"/>
    <cellStyle name="Normal 13 3 4 3 2 2" xfId="52491"/>
    <cellStyle name="Normal 13 3 4 3 2 3" xfId="52492"/>
    <cellStyle name="Normal 13 3 4 3 3" xfId="52493"/>
    <cellStyle name="Normal 13 3 4 3 3 2" xfId="52494"/>
    <cellStyle name="Normal 13 3 4 3 3 3" xfId="52495"/>
    <cellStyle name="Normal 13 3 4 3 4" xfId="52496"/>
    <cellStyle name="Normal 13 3 4 3 4 2" xfId="52497"/>
    <cellStyle name="Normal 13 3 4 3 5" xfId="52498"/>
    <cellStyle name="Normal 13 3 4 3 6" xfId="52499"/>
    <cellStyle name="Normal 13 3 4 4" xfId="52500"/>
    <cellStyle name="Normal 13 3 4 4 2" xfId="52501"/>
    <cellStyle name="Normal 13 3 4 4 2 2" xfId="52502"/>
    <cellStyle name="Normal 13 3 4 4 2 3" xfId="52503"/>
    <cellStyle name="Normal 13 3 4 4 3" xfId="52504"/>
    <cellStyle name="Normal 13 3 4 4 3 2" xfId="52505"/>
    <cellStyle name="Normal 13 3 4 4 4" xfId="52506"/>
    <cellStyle name="Normal 13 3 4 4 5" xfId="52507"/>
    <cellStyle name="Normal 13 3 4 5" xfId="52508"/>
    <cellStyle name="Normal 13 3 4 5 2" xfId="52509"/>
    <cellStyle name="Normal 13 3 4 5 3" xfId="52510"/>
    <cellStyle name="Normal 13 3 4 6" xfId="52511"/>
    <cellStyle name="Normal 13 3 4 6 2" xfId="52512"/>
    <cellStyle name="Normal 13 3 4 6 3" xfId="52513"/>
    <cellStyle name="Normal 13 3 4 7" xfId="52514"/>
    <cellStyle name="Normal 13 3 4 7 2" xfId="52515"/>
    <cellStyle name="Normal 13 3 4 8" xfId="52516"/>
    <cellStyle name="Normal 13 3 4 9" xfId="52517"/>
    <cellStyle name="Normal 13 3 5" xfId="52518"/>
    <cellStyle name="Normal 13 3 5 2" xfId="52519"/>
    <cellStyle name="Normal 13 3 5 2 2" xfId="52520"/>
    <cellStyle name="Normal 13 3 5 2 3" xfId="52521"/>
    <cellStyle name="Normal 13 3 5 3" xfId="52522"/>
    <cellStyle name="Normal 13 3 5 3 2" xfId="52523"/>
    <cellStyle name="Normal 13 3 5 3 3" xfId="52524"/>
    <cellStyle name="Normal 13 3 5 4" xfId="52525"/>
    <cellStyle name="Normal 13 3 5 4 2" xfId="52526"/>
    <cellStyle name="Normal 13 3 5 5" xfId="52527"/>
    <cellStyle name="Normal 13 3 5 6" xfId="52528"/>
    <cellStyle name="Normal 13 3 6" xfId="52529"/>
    <cellStyle name="Normal 13 3 6 2" xfId="52530"/>
    <cellStyle name="Normal 13 3 6 2 2" xfId="52531"/>
    <cellStyle name="Normal 13 3 6 2 3" xfId="52532"/>
    <cellStyle name="Normal 13 3 6 3" xfId="52533"/>
    <cellStyle name="Normal 13 3 6 3 2" xfId="52534"/>
    <cellStyle name="Normal 13 3 6 3 3" xfId="52535"/>
    <cellStyle name="Normal 13 3 6 4" xfId="52536"/>
    <cellStyle name="Normal 13 3 6 4 2" xfId="52537"/>
    <cellStyle name="Normal 13 3 6 5" xfId="52538"/>
    <cellStyle name="Normal 13 3 6 6" xfId="52539"/>
    <cellStyle name="Normal 13 3 7" xfId="52540"/>
    <cellStyle name="Normal 13 3 7 2" xfId="52541"/>
    <cellStyle name="Normal 13 3 7 2 2" xfId="52542"/>
    <cellStyle name="Normal 13 3 7 2 3" xfId="52543"/>
    <cellStyle name="Normal 13 3 7 3" xfId="52544"/>
    <cellStyle name="Normal 13 3 7 3 2" xfId="52545"/>
    <cellStyle name="Normal 13 3 7 4" xfId="52546"/>
    <cellStyle name="Normal 13 3 7 5" xfId="52547"/>
    <cellStyle name="Normal 13 3 8" xfId="52548"/>
    <cellStyle name="Normal 13 3 8 2" xfId="52549"/>
    <cellStyle name="Normal 13 3 8 3" xfId="52550"/>
    <cellStyle name="Normal 13 3 9" xfId="52551"/>
    <cellStyle name="Normal 13 3 9 2" xfId="52552"/>
    <cellStyle name="Normal 13 3 9 3" xfId="52553"/>
    <cellStyle name="Normal 13 4" xfId="52554"/>
    <cellStyle name="Normal 13 4 10" xfId="52555"/>
    <cellStyle name="Normal 13 4 2" xfId="52556"/>
    <cellStyle name="Normal 13 4 2 2" xfId="52557"/>
    <cellStyle name="Normal 13 4 2 2 2" xfId="52558"/>
    <cellStyle name="Normal 13 4 2 2 2 2" xfId="52559"/>
    <cellStyle name="Normal 13 4 2 2 2 3" xfId="52560"/>
    <cellStyle name="Normal 13 4 2 2 3" xfId="52561"/>
    <cellStyle name="Normal 13 4 2 2 3 2" xfId="52562"/>
    <cellStyle name="Normal 13 4 2 2 3 3" xfId="52563"/>
    <cellStyle name="Normal 13 4 2 2 4" xfId="52564"/>
    <cellStyle name="Normal 13 4 2 2 4 2" xfId="52565"/>
    <cellStyle name="Normal 13 4 2 2 5" xfId="52566"/>
    <cellStyle name="Normal 13 4 2 2 6" xfId="52567"/>
    <cellStyle name="Normal 13 4 2 3" xfId="52568"/>
    <cellStyle name="Normal 13 4 2 3 2" xfId="52569"/>
    <cellStyle name="Normal 13 4 2 3 2 2" xfId="52570"/>
    <cellStyle name="Normal 13 4 2 3 2 3" xfId="52571"/>
    <cellStyle name="Normal 13 4 2 3 3" xfId="52572"/>
    <cellStyle name="Normal 13 4 2 3 3 2" xfId="52573"/>
    <cellStyle name="Normal 13 4 2 3 3 3" xfId="52574"/>
    <cellStyle name="Normal 13 4 2 3 4" xfId="52575"/>
    <cellStyle name="Normal 13 4 2 3 4 2" xfId="52576"/>
    <cellStyle name="Normal 13 4 2 3 5" xfId="52577"/>
    <cellStyle name="Normal 13 4 2 3 6" xfId="52578"/>
    <cellStyle name="Normal 13 4 2 4" xfId="52579"/>
    <cellStyle name="Normal 13 4 2 4 2" xfId="52580"/>
    <cellStyle name="Normal 13 4 2 4 2 2" xfId="52581"/>
    <cellStyle name="Normal 13 4 2 4 2 3" xfId="52582"/>
    <cellStyle name="Normal 13 4 2 4 3" xfId="52583"/>
    <cellStyle name="Normal 13 4 2 4 3 2" xfId="52584"/>
    <cellStyle name="Normal 13 4 2 4 4" xfId="52585"/>
    <cellStyle name="Normal 13 4 2 4 5" xfId="52586"/>
    <cellStyle name="Normal 13 4 2 5" xfId="52587"/>
    <cellStyle name="Normal 13 4 2 5 2" xfId="52588"/>
    <cellStyle name="Normal 13 4 2 5 3" xfId="52589"/>
    <cellStyle name="Normal 13 4 2 6" xfId="52590"/>
    <cellStyle name="Normal 13 4 2 6 2" xfId="52591"/>
    <cellStyle name="Normal 13 4 2 6 3" xfId="52592"/>
    <cellStyle name="Normal 13 4 2 7" xfId="52593"/>
    <cellStyle name="Normal 13 4 2 7 2" xfId="52594"/>
    <cellStyle name="Normal 13 4 2 8" xfId="52595"/>
    <cellStyle name="Normal 13 4 2 9" xfId="52596"/>
    <cellStyle name="Normal 13 4 3" xfId="52597"/>
    <cellStyle name="Normal 13 4 3 2" xfId="52598"/>
    <cellStyle name="Normal 13 4 3 2 2" xfId="52599"/>
    <cellStyle name="Normal 13 4 3 2 3" xfId="52600"/>
    <cellStyle name="Normal 13 4 3 3" xfId="52601"/>
    <cellStyle name="Normal 13 4 3 3 2" xfId="52602"/>
    <cellStyle name="Normal 13 4 3 3 3" xfId="52603"/>
    <cellStyle name="Normal 13 4 3 4" xfId="52604"/>
    <cellStyle name="Normal 13 4 3 4 2" xfId="52605"/>
    <cellStyle name="Normal 13 4 3 5" xfId="52606"/>
    <cellStyle name="Normal 13 4 3 6" xfId="52607"/>
    <cellStyle name="Normal 13 4 4" xfId="52608"/>
    <cellStyle name="Normal 13 4 4 2" xfId="52609"/>
    <cellStyle name="Normal 13 4 4 2 2" xfId="52610"/>
    <cellStyle name="Normal 13 4 4 2 3" xfId="52611"/>
    <cellStyle name="Normal 13 4 4 3" xfId="52612"/>
    <cellStyle name="Normal 13 4 4 3 2" xfId="52613"/>
    <cellStyle name="Normal 13 4 4 3 3" xfId="52614"/>
    <cellStyle name="Normal 13 4 4 4" xfId="52615"/>
    <cellStyle name="Normal 13 4 4 4 2" xfId="52616"/>
    <cellStyle name="Normal 13 4 4 5" xfId="52617"/>
    <cellStyle name="Normal 13 4 4 6" xfId="52618"/>
    <cellStyle name="Normal 13 4 5" xfId="52619"/>
    <cellStyle name="Normal 13 4 5 2" xfId="52620"/>
    <cellStyle name="Normal 13 4 5 2 2" xfId="52621"/>
    <cellStyle name="Normal 13 4 5 2 3" xfId="52622"/>
    <cellStyle name="Normal 13 4 5 3" xfId="52623"/>
    <cellStyle name="Normal 13 4 5 3 2" xfId="52624"/>
    <cellStyle name="Normal 13 4 5 4" xfId="52625"/>
    <cellStyle name="Normal 13 4 5 5" xfId="52626"/>
    <cellStyle name="Normal 13 4 6" xfId="52627"/>
    <cellStyle name="Normal 13 4 6 2" xfId="52628"/>
    <cellStyle name="Normal 13 4 6 3" xfId="52629"/>
    <cellStyle name="Normal 13 4 7" xfId="52630"/>
    <cellStyle name="Normal 13 4 7 2" xfId="52631"/>
    <cellStyle name="Normal 13 4 7 3" xfId="52632"/>
    <cellStyle name="Normal 13 4 8" xfId="52633"/>
    <cellStyle name="Normal 13 4 8 2" xfId="52634"/>
    <cellStyle name="Normal 13 4 9" xfId="52635"/>
    <cellStyle name="Normal 13 5" xfId="52636"/>
    <cellStyle name="Normal 13 5 2" xfId="52637"/>
    <cellStyle name="Normal 13 5 2 2" xfId="52638"/>
    <cellStyle name="Normal 13 5 2 2 2" xfId="52639"/>
    <cellStyle name="Normal 13 5 2 2 3" xfId="52640"/>
    <cellStyle name="Normal 13 5 2 3" xfId="52641"/>
    <cellStyle name="Normal 13 5 2 3 2" xfId="52642"/>
    <cellStyle name="Normal 13 5 2 3 3" xfId="52643"/>
    <cellStyle name="Normal 13 5 2 4" xfId="52644"/>
    <cellStyle name="Normal 13 5 2 4 2" xfId="52645"/>
    <cellStyle name="Normal 13 5 2 5" xfId="52646"/>
    <cellStyle name="Normal 13 5 2 6" xfId="52647"/>
    <cellStyle name="Normal 13 5 3" xfId="52648"/>
    <cellStyle name="Normal 13 5 3 2" xfId="52649"/>
    <cellStyle name="Normal 13 5 3 2 2" xfId="52650"/>
    <cellStyle name="Normal 13 5 3 2 3" xfId="52651"/>
    <cellStyle name="Normal 13 5 3 3" xfId="52652"/>
    <cellStyle name="Normal 13 5 3 3 2" xfId="52653"/>
    <cellStyle name="Normal 13 5 3 3 3" xfId="52654"/>
    <cellStyle name="Normal 13 5 3 4" xfId="52655"/>
    <cellStyle name="Normal 13 5 3 4 2" xfId="52656"/>
    <cellStyle name="Normal 13 5 3 5" xfId="52657"/>
    <cellStyle name="Normal 13 5 3 6" xfId="52658"/>
    <cellStyle name="Normal 13 5 4" xfId="52659"/>
    <cellStyle name="Normal 13 5 4 2" xfId="52660"/>
    <cellStyle name="Normal 13 5 4 2 2" xfId="52661"/>
    <cellStyle name="Normal 13 5 4 2 3" xfId="52662"/>
    <cellStyle name="Normal 13 5 4 3" xfId="52663"/>
    <cellStyle name="Normal 13 5 4 3 2" xfId="52664"/>
    <cellStyle name="Normal 13 5 4 4" xfId="52665"/>
    <cellStyle name="Normal 13 5 4 5" xfId="52666"/>
    <cellStyle name="Normal 13 5 5" xfId="52667"/>
    <cellStyle name="Normal 13 5 5 2" xfId="52668"/>
    <cellStyle name="Normal 13 5 5 3" xfId="52669"/>
    <cellStyle name="Normal 13 5 6" xfId="52670"/>
    <cellStyle name="Normal 13 5 6 2" xfId="52671"/>
    <cellStyle name="Normal 13 5 6 3" xfId="52672"/>
    <cellStyle name="Normal 13 5 7" xfId="52673"/>
    <cellStyle name="Normal 13 5 7 2" xfId="52674"/>
    <cellStyle name="Normal 13 5 8" xfId="52675"/>
    <cellStyle name="Normal 13 5 9" xfId="52676"/>
    <cellStyle name="Normal 13 6" xfId="52677"/>
    <cellStyle name="Normal 13 6 2" xfId="52678"/>
    <cellStyle name="Normal 13 6 2 2" xfId="52679"/>
    <cellStyle name="Normal 13 6 2 2 2" xfId="52680"/>
    <cellStyle name="Normal 13 6 2 2 3" xfId="52681"/>
    <cellStyle name="Normal 13 6 2 3" xfId="52682"/>
    <cellStyle name="Normal 13 6 2 3 2" xfId="52683"/>
    <cellStyle name="Normal 13 6 2 3 3" xfId="52684"/>
    <cellStyle name="Normal 13 6 2 4" xfId="52685"/>
    <cellStyle name="Normal 13 6 2 4 2" xfId="52686"/>
    <cellStyle name="Normal 13 6 2 5" xfId="52687"/>
    <cellStyle name="Normal 13 6 2 6" xfId="52688"/>
    <cellStyle name="Normal 13 6 3" xfId="52689"/>
    <cellStyle name="Normal 13 6 3 2" xfId="52690"/>
    <cellStyle name="Normal 13 6 3 2 2" xfId="52691"/>
    <cellStyle name="Normal 13 6 3 2 3" xfId="52692"/>
    <cellStyle name="Normal 13 6 3 3" xfId="52693"/>
    <cellStyle name="Normal 13 6 3 3 2" xfId="52694"/>
    <cellStyle name="Normal 13 6 3 3 3" xfId="52695"/>
    <cellStyle name="Normal 13 6 3 4" xfId="52696"/>
    <cellStyle name="Normal 13 6 3 4 2" xfId="52697"/>
    <cellStyle name="Normal 13 6 3 5" xfId="52698"/>
    <cellStyle name="Normal 13 6 3 6" xfId="52699"/>
    <cellStyle name="Normal 13 6 4" xfId="52700"/>
    <cellStyle name="Normal 13 6 4 2" xfId="52701"/>
    <cellStyle name="Normal 13 6 4 2 2" xfId="52702"/>
    <cellStyle name="Normal 13 6 4 2 3" xfId="52703"/>
    <cellStyle name="Normal 13 6 4 3" xfId="52704"/>
    <cellStyle name="Normal 13 6 4 3 2" xfId="52705"/>
    <cellStyle name="Normal 13 6 4 4" xfId="52706"/>
    <cellStyle name="Normal 13 6 4 5" xfId="52707"/>
    <cellStyle name="Normal 13 6 5" xfId="52708"/>
    <cellStyle name="Normal 13 6 5 2" xfId="52709"/>
    <cellStyle name="Normal 13 6 5 3" xfId="52710"/>
    <cellStyle name="Normal 13 6 6" xfId="52711"/>
    <cellStyle name="Normal 13 6 6 2" xfId="52712"/>
    <cellStyle name="Normal 13 6 6 3" xfId="52713"/>
    <cellStyle name="Normal 13 6 7" xfId="52714"/>
    <cellStyle name="Normal 13 6 7 2" xfId="52715"/>
    <cellStyle name="Normal 13 6 8" xfId="52716"/>
    <cellStyle name="Normal 13 6 9" xfId="52717"/>
    <cellStyle name="Normal 13 7" xfId="52718"/>
    <cellStyle name="Normal 13 7 2" xfId="52719"/>
    <cellStyle name="Normal 13 7 2 2" xfId="52720"/>
    <cellStyle name="Normal 13 7 2 3" xfId="52721"/>
    <cellStyle name="Normal 13 7 3" xfId="52722"/>
    <cellStyle name="Normal 13 7 3 2" xfId="52723"/>
    <cellStyle name="Normal 13 7 3 3" xfId="52724"/>
    <cellStyle name="Normal 13 7 4" xfId="52725"/>
    <cellStyle name="Normal 13 7 4 2" xfId="52726"/>
    <cellStyle name="Normal 13 7 5" xfId="52727"/>
    <cellStyle name="Normal 13 7 6" xfId="52728"/>
    <cellStyle name="Normal 13 8" xfId="52729"/>
    <cellStyle name="Normal 13 8 2" xfId="52730"/>
    <cellStyle name="Normal 13 8 2 2" xfId="52731"/>
    <cellStyle name="Normal 13 8 2 3" xfId="52732"/>
    <cellStyle name="Normal 13 8 3" xfId="52733"/>
    <cellStyle name="Normal 13 8 3 2" xfId="52734"/>
    <cellStyle name="Normal 13 8 3 3" xfId="52735"/>
    <cellStyle name="Normal 13 8 4" xfId="52736"/>
    <cellStyle name="Normal 13 8 4 2" xfId="52737"/>
    <cellStyle name="Normal 13 8 5" xfId="52738"/>
    <cellStyle name="Normal 13 8 6" xfId="52739"/>
    <cellStyle name="Normal 13 9" xfId="52740"/>
    <cellStyle name="Normal 13 9 2" xfId="52741"/>
    <cellStyle name="Normal 13 9 2 2" xfId="52742"/>
    <cellStyle name="Normal 13 9 2 3" xfId="52743"/>
    <cellStyle name="Normal 13 9 3" xfId="52744"/>
    <cellStyle name="Normal 13 9 3 2" xfId="52745"/>
    <cellStyle name="Normal 13 9 4" xfId="52746"/>
    <cellStyle name="Normal 13 9 5" xfId="52747"/>
    <cellStyle name="Normal 14" xfId="52748"/>
    <cellStyle name="Normal 14 2" xfId="52749"/>
    <cellStyle name="Normal 14 2 2" xfId="52750"/>
    <cellStyle name="Normal 14 2 2 2" xfId="52751"/>
    <cellStyle name="Normal 14 2 2 2 2" xfId="52752"/>
    <cellStyle name="Normal 14 2 2 3" xfId="52753"/>
    <cellStyle name="Normal 14 2 2 4" xfId="52754"/>
    <cellStyle name="Normal 14 2 3" xfId="52755"/>
    <cellStyle name="Normal 14 2 3 2" xfId="52756"/>
    <cellStyle name="Normal 14 2 4" xfId="52757"/>
    <cellStyle name="Normal 14 2 4 2" xfId="52758"/>
    <cellStyle name="Normal 14 2 5" xfId="52759"/>
    <cellStyle name="Normal 14 2 6" xfId="52760"/>
    <cellStyle name="Normal 14 2 7" xfId="52761"/>
    <cellStyle name="Normal 14 3" xfId="52762"/>
    <cellStyle name="Normal 14 3 2" xfId="52763"/>
    <cellStyle name="Normal 14 3 2 2" xfId="52764"/>
    <cellStyle name="Normal 14 3 3" xfId="52765"/>
    <cellStyle name="Normal 14 3 4" xfId="52766"/>
    <cellStyle name="Normal 14 4" xfId="52767"/>
    <cellStyle name="Normal 14 4 2" xfId="52768"/>
    <cellStyle name="Normal 14 4 3" xfId="52769"/>
    <cellStyle name="Normal 14 4 4" xfId="52770"/>
    <cellStyle name="Normal 14 5" xfId="52771"/>
    <cellStyle name="Normal 14 6" xfId="52772"/>
    <cellStyle name="Normal 15" xfId="52773"/>
    <cellStyle name="Normal 15 10" xfId="52774"/>
    <cellStyle name="Normal 15 10 2" xfId="52775"/>
    <cellStyle name="Normal 15 10 3" xfId="52776"/>
    <cellStyle name="Normal 15 11" xfId="52777"/>
    <cellStyle name="Normal 15 11 2" xfId="52778"/>
    <cellStyle name="Normal 15 12" xfId="52779"/>
    <cellStyle name="Normal 15 13" xfId="52780"/>
    <cellStyle name="Normal 15 14" xfId="52781"/>
    <cellStyle name="Normal 15 2" xfId="52782"/>
    <cellStyle name="Normal 15 2 10" xfId="52783"/>
    <cellStyle name="Normal 15 2 10 2" xfId="52784"/>
    <cellStyle name="Normal 15 2 11" xfId="52785"/>
    <cellStyle name="Normal 15 2 12" xfId="52786"/>
    <cellStyle name="Normal 15 2 13" xfId="52787"/>
    <cellStyle name="Normal 15 2 2" xfId="52788"/>
    <cellStyle name="Normal 15 2 2 10" xfId="52789"/>
    <cellStyle name="Normal 15 2 2 11" xfId="52790"/>
    <cellStyle name="Normal 15 2 2 2" xfId="52791"/>
    <cellStyle name="Normal 15 2 2 2 10" xfId="52792"/>
    <cellStyle name="Normal 15 2 2 2 2" xfId="52793"/>
    <cellStyle name="Normal 15 2 2 2 2 2" xfId="52794"/>
    <cellStyle name="Normal 15 2 2 2 2 2 2" xfId="52795"/>
    <cellStyle name="Normal 15 2 2 2 2 2 3" xfId="52796"/>
    <cellStyle name="Normal 15 2 2 2 2 3" xfId="52797"/>
    <cellStyle name="Normal 15 2 2 2 2 3 2" xfId="52798"/>
    <cellStyle name="Normal 15 2 2 2 2 3 3" xfId="52799"/>
    <cellStyle name="Normal 15 2 2 2 2 4" xfId="52800"/>
    <cellStyle name="Normal 15 2 2 2 2 4 2" xfId="52801"/>
    <cellStyle name="Normal 15 2 2 2 2 5" xfId="52802"/>
    <cellStyle name="Normal 15 2 2 2 2 6" xfId="52803"/>
    <cellStyle name="Normal 15 2 2 2 2 7" xfId="52804"/>
    <cellStyle name="Normal 15 2 2 2 3" xfId="52805"/>
    <cellStyle name="Normal 15 2 2 2 3 2" xfId="52806"/>
    <cellStyle name="Normal 15 2 2 2 3 2 2" xfId="52807"/>
    <cellStyle name="Normal 15 2 2 2 3 2 3" xfId="52808"/>
    <cellStyle name="Normal 15 2 2 2 3 3" xfId="52809"/>
    <cellStyle name="Normal 15 2 2 2 3 3 2" xfId="52810"/>
    <cellStyle name="Normal 15 2 2 2 3 3 3" xfId="52811"/>
    <cellStyle name="Normal 15 2 2 2 3 4" xfId="52812"/>
    <cellStyle name="Normal 15 2 2 2 3 4 2" xfId="52813"/>
    <cellStyle name="Normal 15 2 2 2 3 5" xfId="52814"/>
    <cellStyle name="Normal 15 2 2 2 3 6" xfId="52815"/>
    <cellStyle name="Normal 15 2 2 2 3 7" xfId="52816"/>
    <cellStyle name="Normal 15 2 2 2 4" xfId="52817"/>
    <cellStyle name="Normal 15 2 2 2 4 2" xfId="52818"/>
    <cellStyle name="Normal 15 2 2 2 4 2 2" xfId="52819"/>
    <cellStyle name="Normal 15 2 2 2 4 2 3" xfId="52820"/>
    <cellStyle name="Normal 15 2 2 2 4 3" xfId="52821"/>
    <cellStyle name="Normal 15 2 2 2 4 3 2" xfId="52822"/>
    <cellStyle name="Normal 15 2 2 2 4 4" xfId="52823"/>
    <cellStyle name="Normal 15 2 2 2 4 5" xfId="52824"/>
    <cellStyle name="Normal 15 2 2 2 5" xfId="52825"/>
    <cellStyle name="Normal 15 2 2 2 5 2" xfId="52826"/>
    <cellStyle name="Normal 15 2 2 2 5 3" xfId="52827"/>
    <cellStyle name="Normal 15 2 2 2 6" xfId="52828"/>
    <cellStyle name="Normal 15 2 2 2 6 2" xfId="52829"/>
    <cellStyle name="Normal 15 2 2 2 6 3" xfId="52830"/>
    <cellStyle name="Normal 15 2 2 2 7" xfId="52831"/>
    <cellStyle name="Normal 15 2 2 2 7 2" xfId="52832"/>
    <cellStyle name="Normal 15 2 2 2 8" xfId="52833"/>
    <cellStyle name="Normal 15 2 2 2 9" xfId="52834"/>
    <cellStyle name="Normal 15 2 2 3" xfId="52835"/>
    <cellStyle name="Normal 15 2 2 3 2" xfId="52836"/>
    <cellStyle name="Normal 15 2 2 3 2 2" xfId="52837"/>
    <cellStyle name="Normal 15 2 2 3 2 3" xfId="52838"/>
    <cellStyle name="Normal 15 2 2 3 3" xfId="52839"/>
    <cellStyle name="Normal 15 2 2 3 3 2" xfId="52840"/>
    <cellStyle name="Normal 15 2 2 3 3 3" xfId="52841"/>
    <cellStyle name="Normal 15 2 2 3 4" xfId="52842"/>
    <cellStyle name="Normal 15 2 2 3 4 2" xfId="52843"/>
    <cellStyle name="Normal 15 2 2 3 5" xfId="52844"/>
    <cellStyle name="Normal 15 2 2 3 6" xfId="52845"/>
    <cellStyle name="Normal 15 2 2 3 7" xfId="52846"/>
    <cellStyle name="Normal 15 2 2 4" xfId="52847"/>
    <cellStyle name="Normal 15 2 2 4 2" xfId="52848"/>
    <cellStyle name="Normal 15 2 2 4 2 2" xfId="52849"/>
    <cellStyle name="Normal 15 2 2 4 2 3" xfId="52850"/>
    <cellStyle name="Normal 15 2 2 4 3" xfId="52851"/>
    <cellStyle name="Normal 15 2 2 4 3 2" xfId="52852"/>
    <cellStyle name="Normal 15 2 2 4 3 3" xfId="52853"/>
    <cellStyle name="Normal 15 2 2 4 4" xfId="52854"/>
    <cellStyle name="Normal 15 2 2 4 4 2" xfId="52855"/>
    <cellStyle name="Normal 15 2 2 4 5" xfId="52856"/>
    <cellStyle name="Normal 15 2 2 4 6" xfId="52857"/>
    <cellStyle name="Normal 15 2 2 4 7" xfId="52858"/>
    <cellStyle name="Normal 15 2 2 5" xfId="52859"/>
    <cellStyle name="Normal 15 2 2 5 2" xfId="52860"/>
    <cellStyle name="Normal 15 2 2 5 2 2" xfId="52861"/>
    <cellStyle name="Normal 15 2 2 5 2 3" xfId="52862"/>
    <cellStyle name="Normal 15 2 2 5 3" xfId="52863"/>
    <cellStyle name="Normal 15 2 2 5 3 2" xfId="52864"/>
    <cellStyle name="Normal 15 2 2 5 4" xfId="52865"/>
    <cellStyle name="Normal 15 2 2 5 5" xfId="52866"/>
    <cellStyle name="Normal 15 2 2 6" xfId="52867"/>
    <cellStyle name="Normal 15 2 2 6 2" xfId="52868"/>
    <cellStyle name="Normal 15 2 2 6 3" xfId="52869"/>
    <cellStyle name="Normal 15 2 2 7" xfId="52870"/>
    <cellStyle name="Normal 15 2 2 7 2" xfId="52871"/>
    <cellStyle name="Normal 15 2 2 7 3" xfId="52872"/>
    <cellStyle name="Normal 15 2 2 8" xfId="52873"/>
    <cellStyle name="Normal 15 2 2 8 2" xfId="52874"/>
    <cellStyle name="Normal 15 2 2 9" xfId="52875"/>
    <cellStyle name="Normal 15 2 3" xfId="52876"/>
    <cellStyle name="Normal 15 2 3 10" xfId="52877"/>
    <cellStyle name="Normal 15 2 3 2" xfId="52878"/>
    <cellStyle name="Normal 15 2 3 2 2" xfId="52879"/>
    <cellStyle name="Normal 15 2 3 2 2 2" xfId="52880"/>
    <cellStyle name="Normal 15 2 3 2 2 3" xfId="52881"/>
    <cellStyle name="Normal 15 2 3 2 2 4" xfId="52882"/>
    <cellStyle name="Normal 15 2 3 2 3" xfId="52883"/>
    <cellStyle name="Normal 15 2 3 2 3 2" xfId="52884"/>
    <cellStyle name="Normal 15 2 3 2 3 3" xfId="52885"/>
    <cellStyle name="Normal 15 2 3 2 4" xfId="52886"/>
    <cellStyle name="Normal 15 2 3 2 4 2" xfId="52887"/>
    <cellStyle name="Normal 15 2 3 2 5" xfId="52888"/>
    <cellStyle name="Normal 15 2 3 2 6" xfId="52889"/>
    <cellStyle name="Normal 15 2 3 2 7" xfId="52890"/>
    <cellStyle name="Normal 15 2 3 3" xfId="52891"/>
    <cellStyle name="Normal 15 2 3 3 2" xfId="52892"/>
    <cellStyle name="Normal 15 2 3 3 2 2" xfId="52893"/>
    <cellStyle name="Normal 15 2 3 3 2 3" xfId="52894"/>
    <cellStyle name="Normal 15 2 3 3 3" xfId="52895"/>
    <cellStyle name="Normal 15 2 3 3 3 2" xfId="52896"/>
    <cellStyle name="Normal 15 2 3 3 3 3" xfId="52897"/>
    <cellStyle name="Normal 15 2 3 3 4" xfId="52898"/>
    <cellStyle name="Normal 15 2 3 3 4 2" xfId="52899"/>
    <cellStyle name="Normal 15 2 3 3 5" xfId="52900"/>
    <cellStyle name="Normal 15 2 3 3 6" xfId="52901"/>
    <cellStyle name="Normal 15 2 3 3 7" xfId="52902"/>
    <cellStyle name="Normal 15 2 3 4" xfId="52903"/>
    <cellStyle name="Normal 15 2 3 4 2" xfId="52904"/>
    <cellStyle name="Normal 15 2 3 4 2 2" xfId="52905"/>
    <cellStyle name="Normal 15 2 3 4 2 3" xfId="52906"/>
    <cellStyle name="Normal 15 2 3 4 3" xfId="52907"/>
    <cellStyle name="Normal 15 2 3 4 3 2" xfId="52908"/>
    <cellStyle name="Normal 15 2 3 4 4" xfId="52909"/>
    <cellStyle name="Normal 15 2 3 4 5" xfId="52910"/>
    <cellStyle name="Normal 15 2 3 5" xfId="52911"/>
    <cellStyle name="Normal 15 2 3 5 2" xfId="52912"/>
    <cellStyle name="Normal 15 2 3 5 3" xfId="52913"/>
    <cellStyle name="Normal 15 2 3 6" xfId="52914"/>
    <cellStyle name="Normal 15 2 3 6 2" xfId="52915"/>
    <cellStyle name="Normal 15 2 3 6 3" xfId="52916"/>
    <cellStyle name="Normal 15 2 3 7" xfId="52917"/>
    <cellStyle name="Normal 15 2 3 7 2" xfId="52918"/>
    <cellStyle name="Normal 15 2 3 8" xfId="52919"/>
    <cellStyle name="Normal 15 2 3 9" xfId="52920"/>
    <cellStyle name="Normal 15 2 4" xfId="52921"/>
    <cellStyle name="Normal 15 2 4 10" xfId="52922"/>
    <cellStyle name="Normal 15 2 4 2" xfId="52923"/>
    <cellStyle name="Normal 15 2 4 2 2" xfId="52924"/>
    <cellStyle name="Normal 15 2 4 2 2 2" xfId="52925"/>
    <cellStyle name="Normal 15 2 4 2 2 3" xfId="52926"/>
    <cellStyle name="Normal 15 2 4 2 3" xfId="52927"/>
    <cellStyle name="Normal 15 2 4 2 3 2" xfId="52928"/>
    <cellStyle name="Normal 15 2 4 2 3 3" xfId="52929"/>
    <cellStyle name="Normal 15 2 4 2 4" xfId="52930"/>
    <cellStyle name="Normal 15 2 4 2 4 2" xfId="52931"/>
    <cellStyle name="Normal 15 2 4 2 5" xfId="52932"/>
    <cellStyle name="Normal 15 2 4 2 6" xfId="52933"/>
    <cellStyle name="Normal 15 2 4 2 7" xfId="52934"/>
    <cellStyle name="Normal 15 2 4 3" xfId="52935"/>
    <cellStyle name="Normal 15 2 4 3 2" xfId="52936"/>
    <cellStyle name="Normal 15 2 4 3 2 2" xfId="52937"/>
    <cellStyle name="Normal 15 2 4 3 2 3" xfId="52938"/>
    <cellStyle name="Normal 15 2 4 3 3" xfId="52939"/>
    <cellStyle name="Normal 15 2 4 3 3 2" xfId="52940"/>
    <cellStyle name="Normal 15 2 4 3 3 3" xfId="52941"/>
    <cellStyle name="Normal 15 2 4 3 4" xfId="52942"/>
    <cellStyle name="Normal 15 2 4 3 4 2" xfId="52943"/>
    <cellStyle name="Normal 15 2 4 3 5" xfId="52944"/>
    <cellStyle name="Normal 15 2 4 3 6" xfId="52945"/>
    <cellStyle name="Normal 15 2 4 4" xfId="52946"/>
    <cellStyle name="Normal 15 2 4 4 2" xfId="52947"/>
    <cellStyle name="Normal 15 2 4 4 2 2" xfId="52948"/>
    <cellStyle name="Normal 15 2 4 4 2 3" xfId="52949"/>
    <cellStyle name="Normal 15 2 4 4 3" xfId="52950"/>
    <cellStyle name="Normal 15 2 4 4 3 2" xfId="52951"/>
    <cellStyle name="Normal 15 2 4 4 4" xfId="52952"/>
    <cellStyle name="Normal 15 2 4 4 5" xfId="52953"/>
    <cellStyle name="Normal 15 2 4 5" xfId="52954"/>
    <cellStyle name="Normal 15 2 4 5 2" xfId="52955"/>
    <cellStyle name="Normal 15 2 4 5 3" xfId="52956"/>
    <cellStyle name="Normal 15 2 4 6" xfId="52957"/>
    <cellStyle name="Normal 15 2 4 6 2" xfId="52958"/>
    <cellStyle name="Normal 15 2 4 6 3" xfId="52959"/>
    <cellStyle name="Normal 15 2 4 7" xfId="52960"/>
    <cellStyle name="Normal 15 2 4 7 2" xfId="52961"/>
    <cellStyle name="Normal 15 2 4 8" xfId="52962"/>
    <cellStyle name="Normal 15 2 4 9" xfId="52963"/>
    <cellStyle name="Normal 15 2 5" xfId="52964"/>
    <cellStyle name="Normal 15 2 5 2" xfId="52965"/>
    <cellStyle name="Normal 15 2 5 2 2" xfId="52966"/>
    <cellStyle name="Normal 15 2 5 2 3" xfId="52967"/>
    <cellStyle name="Normal 15 2 5 2 4" xfId="52968"/>
    <cellStyle name="Normal 15 2 5 3" xfId="52969"/>
    <cellStyle name="Normal 15 2 5 3 2" xfId="52970"/>
    <cellStyle name="Normal 15 2 5 3 3" xfId="52971"/>
    <cellStyle name="Normal 15 2 5 4" xfId="52972"/>
    <cellStyle name="Normal 15 2 5 4 2" xfId="52973"/>
    <cellStyle name="Normal 15 2 5 5" xfId="52974"/>
    <cellStyle name="Normal 15 2 5 6" xfId="52975"/>
    <cellStyle name="Normal 15 2 5 7" xfId="52976"/>
    <cellStyle name="Normal 15 2 6" xfId="52977"/>
    <cellStyle name="Normal 15 2 6 2" xfId="52978"/>
    <cellStyle name="Normal 15 2 6 2 2" xfId="52979"/>
    <cellStyle name="Normal 15 2 6 2 3" xfId="52980"/>
    <cellStyle name="Normal 15 2 6 3" xfId="52981"/>
    <cellStyle name="Normal 15 2 6 3 2" xfId="52982"/>
    <cellStyle name="Normal 15 2 6 3 3" xfId="52983"/>
    <cellStyle name="Normal 15 2 6 4" xfId="52984"/>
    <cellStyle name="Normal 15 2 6 4 2" xfId="52985"/>
    <cellStyle name="Normal 15 2 6 5" xfId="52986"/>
    <cellStyle name="Normal 15 2 6 6" xfId="52987"/>
    <cellStyle name="Normal 15 2 6 7" xfId="52988"/>
    <cellStyle name="Normal 15 2 7" xfId="52989"/>
    <cellStyle name="Normal 15 2 7 2" xfId="52990"/>
    <cellStyle name="Normal 15 2 7 2 2" xfId="52991"/>
    <cellStyle name="Normal 15 2 7 2 3" xfId="52992"/>
    <cellStyle name="Normal 15 2 7 3" xfId="52993"/>
    <cellStyle name="Normal 15 2 7 3 2" xfId="52994"/>
    <cellStyle name="Normal 15 2 7 4" xfId="52995"/>
    <cellStyle name="Normal 15 2 7 5" xfId="52996"/>
    <cellStyle name="Normal 15 2 8" xfId="52997"/>
    <cellStyle name="Normal 15 2 8 2" xfId="52998"/>
    <cellStyle name="Normal 15 2 8 3" xfId="52999"/>
    <cellStyle name="Normal 15 2 9" xfId="53000"/>
    <cellStyle name="Normal 15 2 9 2" xfId="53001"/>
    <cellStyle name="Normal 15 2 9 3" xfId="53002"/>
    <cellStyle name="Normal 15 3" xfId="53003"/>
    <cellStyle name="Normal 15 3 10" xfId="53004"/>
    <cellStyle name="Normal 15 3 11" xfId="53005"/>
    <cellStyle name="Normal 15 3 2" xfId="53006"/>
    <cellStyle name="Normal 15 3 2 10" xfId="53007"/>
    <cellStyle name="Normal 15 3 2 2" xfId="53008"/>
    <cellStyle name="Normal 15 3 2 2 2" xfId="53009"/>
    <cellStyle name="Normal 15 3 2 2 2 2" xfId="53010"/>
    <cellStyle name="Normal 15 3 2 2 2 3" xfId="53011"/>
    <cellStyle name="Normal 15 3 2 2 3" xfId="53012"/>
    <cellStyle name="Normal 15 3 2 2 3 2" xfId="53013"/>
    <cellStyle name="Normal 15 3 2 2 3 3" xfId="53014"/>
    <cellStyle name="Normal 15 3 2 2 4" xfId="53015"/>
    <cellStyle name="Normal 15 3 2 2 4 2" xfId="53016"/>
    <cellStyle name="Normal 15 3 2 2 5" xfId="53017"/>
    <cellStyle name="Normal 15 3 2 2 6" xfId="53018"/>
    <cellStyle name="Normal 15 3 2 2 7" xfId="53019"/>
    <cellStyle name="Normal 15 3 2 3" xfId="53020"/>
    <cellStyle name="Normal 15 3 2 3 2" xfId="53021"/>
    <cellStyle name="Normal 15 3 2 3 2 2" xfId="53022"/>
    <cellStyle name="Normal 15 3 2 3 2 3" xfId="53023"/>
    <cellStyle name="Normal 15 3 2 3 3" xfId="53024"/>
    <cellStyle name="Normal 15 3 2 3 3 2" xfId="53025"/>
    <cellStyle name="Normal 15 3 2 3 3 3" xfId="53026"/>
    <cellStyle name="Normal 15 3 2 3 4" xfId="53027"/>
    <cellStyle name="Normal 15 3 2 3 4 2" xfId="53028"/>
    <cellStyle name="Normal 15 3 2 3 5" xfId="53029"/>
    <cellStyle name="Normal 15 3 2 3 6" xfId="53030"/>
    <cellStyle name="Normal 15 3 2 3 7" xfId="53031"/>
    <cellStyle name="Normal 15 3 2 4" xfId="53032"/>
    <cellStyle name="Normal 15 3 2 4 2" xfId="53033"/>
    <cellStyle name="Normal 15 3 2 4 2 2" xfId="53034"/>
    <cellStyle name="Normal 15 3 2 4 2 3" xfId="53035"/>
    <cellStyle name="Normal 15 3 2 4 3" xfId="53036"/>
    <cellStyle name="Normal 15 3 2 4 3 2" xfId="53037"/>
    <cellStyle name="Normal 15 3 2 4 4" xfId="53038"/>
    <cellStyle name="Normal 15 3 2 4 5" xfId="53039"/>
    <cellStyle name="Normal 15 3 2 5" xfId="53040"/>
    <cellStyle name="Normal 15 3 2 5 2" xfId="53041"/>
    <cellStyle name="Normal 15 3 2 5 3" xfId="53042"/>
    <cellStyle name="Normal 15 3 2 6" xfId="53043"/>
    <cellStyle name="Normal 15 3 2 6 2" xfId="53044"/>
    <cellStyle name="Normal 15 3 2 6 3" xfId="53045"/>
    <cellStyle name="Normal 15 3 2 7" xfId="53046"/>
    <cellStyle name="Normal 15 3 2 7 2" xfId="53047"/>
    <cellStyle name="Normal 15 3 2 8" xfId="53048"/>
    <cellStyle name="Normal 15 3 2 9" xfId="53049"/>
    <cellStyle name="Normal 15 3 3" xfId="53050"/>
    <cellStyle name="Normal 15 3 3 2" xfId="53051"/>
    <cellStyle name="Normal 15 3 3 2 2" xfId="53052"/>
    <cellStyle name="Normal 15 3 3 2 3" xfId="53053"/>
    <cellStyle name="Normal 15 3 3 3" xfId="53054"/>
    <cellStyle name="Normal 15 3 3 3 2" xfId="53055"/>
    <cellStyle name="Normal 15 3 3 3 3" xfId="53056"/>
    <cellStyle name="Normal 15 3 3 4" xfId="53057"/>
    <cellStyle name="Normal 15 3 3 4 2" xfId="53058"/>
    <cellStyle name="Normal 15 3 3 5" xfId="53059"/>
    <cellStyle name="Normal 15 3 3 6" xfId="53060"/>
    <cellStyle name="Normal 15 3 3 7" xfId="53061"/>
    <cellStyle name="Normal 15 3 4" xfId="53062"/>
    <cellStyle name="Normal 15 3 4 2" xfId="53063"/>
    <cellStyle name="Normal 15 3 4 2 2" xfId="53064"/>
    <cellStyle name="Normal 15 3 4 2 3" xfId="53065"/>
    <cellStyle name="Normal 15 3 4 3" xfId="53066"/>
    <cellStyle name="Normal 15 3 4 3 2" xfId="53067"/>
    <cellStyle name="Normal 15 3 4 3 3" xfId="53068"/>
    <cellStyle name="Normal 15 3 4 4" xfId="53069"/>
    <cellStyle name="Normal 15 3 4 4 2" xfId="53070"/>
    <cellStyle name="Normal 15 3 4 5" xfId="53071"/>
    <cellStyle name="Normal 15 3 4 6" xfId="53072"/>
    <cellStyle name="Normal 15 3 4 7" xfId="53073"/>
    <cellStyle name="Normal 15 3 5" xfId="53074"/>
    <cellStyle name="Normal 15 3 5 2" xfId="53075"/>
    <cellStyle name="Normal 15 3 5 2 2" xfId="53076"/>
    <cellStyle name="Normal 15 3 5 2 3" xfId="53077"/>
    <cellStyle name="Normal 15 3 5 3" xfId="53078"/>
    <cellStyle name="Normal 15 3 5 3 2" xfId="53079"/>
    <cellStyle name="Normal 15 3 5 4" xfId="53080"/>
    <cellStyle name="Normal 15 3 5 5" xfId="53081"/>
    <cellStyle name="Normal 15 3 6" xfId="53082"/>
    <cellStyle name="Normal 15 3 6 2" xfId="53083"/>
    <cellStyle name="Normal 15 3 6 3" xfId="53084"/>
    <cellStyle name="Normal 15 3 7" xfId="53085"/>
    <cellStyle name="Normal 15 3 7 2" xfId="53086"/>
    <cellStyle name="Normal 15 3 7 3" xfId="53087"/>
    <cellStyle name="Normal 15 3 8" xfId="53088"/>
    <cellStyle name="Normal 15 3 8 2" xfId="53089"/>
    <cellStyle name="Normal 15 3 9" xfId="53090"/>
    <cellStyle name="Normal 15 4" xfId="53091"/>
    <cellStyle name="Normal 15 4 10" xfId="53092"/>
    <cellStyle name="Normal 15 4 2" xfId="53093"/>
    <cellStyle name="Normal 15 4 2 2" xfId="53094"/>
    <cellStyle name="Normal 15 4 2 2 2" xfId="53095"/>
    <cellStyle name="Normal 15 4 2 2 3" xfId="53096"/>
    <cellStyle name="Normal 15 4 2 2 4" xfId="53097"/>
    <cellStyle name="Normal 15 4 2 3" xfId="53098"/>
    <cellStyle name="Normal 15 4 2 3 2" xfId="53099"/>
    <cellStyle name="Normal 15 4 2 3 3" xfId="53100"/>
    <cellStyle name="Normal 15 4 2 4" xfId="53101"/>
    <cellStyle name="Normal 15 4 2 4 2" xfId="53102"/>
    <cellStyle name="Normal 15 4 2 5" xfId="53103"/>
    <cellStyle name="Normal 15 4 2 6" xfId="53104"/>
    <cellStyle name="Normal 15 4 2 7" xfId="53105"/>
    <cellStyle name="Normal 15 4 3" xfId="53106"/>
    <cellStyle name="Normal 15 4 3 2" xfId="53107"/>
    <cellStyle name="Normal 15 4 3 2 2" xfId="53108"/>
    <cellStyle name="Normal 15 4 3 2 3" xfId="53109"/>
    <cellStyle name="Normal 15 4 3 3" xfId="53110"/>
    <cellStyle name="Normal 15 4 3 3 2" xfId="53111"/>
    <cellStyle name="Normal 15 4 3 3 3" xfId="53112"/>
    <cellStyle name="Normal 15 4 3 4" xfId="53113"/>
    <cellStyle name="Normal 15 4 3 4 2" xfId="53114"/>
    <cellStyle name="Normal 15 4 3 5" xfId="53115"/>
    <cellStyle name="Normal 15 4 3 6" xfId="53116"/>
    <cellStyle name="Normal 15 4 3 7" xfId="53117"/>
    <cellStyle name="Normal 15 4 4" xfId="53118"/>
    <cellStyle name="Normal 15 4 4 2" xfId="53119"/>
    <cellStyle name="Normal 15 4 4 2 2" xfId="53120"/>
    <cellStyle name="Normal 15 4 4 2 3" xfId="53121"/>
    <cellStyle name="Normal 15 4 4 3" xfId="53122"/>
    <cellStyle name="Normal 15 4 4 3 2" xfId="53123"/>
    <cellStyle name="Normal 15 4 4 4" xfId="53124"/>
    <cellStyle name="Normal 15 4 4 5" xfId="53125"/>
    <cellStyle name="Normal 15 4 5" xfId="53126"/>
    <cellStyle name="Normal 15 4 5 2" xfId="53127"/>
    <cellStyle name="Normal 15 4 5 3" xfId="53128"/>
    <cellStyle name="Normal 15 4 6" xfId="53129"/>
    <cellStyle name="Normal 15 4 6 2" xfId="53130"/>
    <cellStyle name="Normal 15 4 6 3" xfId="53131"/>
    <cellStyle name="Normal 15 4 7" xfId="53132"/>
    <cellStyle name="Normal 15 4 7 2" xfId="53133"/>
    <cellStyle name="Normal 15 4 8" xfId="53134"/>
    <cellStyle name="Normal 15 4 9" xfId="53135"/>
    <cellStyle name="Normal 15 5" xfId="53136"/>
    <cellStyle name="Normal 15 5 10" xfId="53137"/>
    <cellStyle name="Normal 15 5 2" xfId="53138"/>
    <cellStyle name="Normal 15 5 2 2" xfId="53139"/>
    <cellStyle name="Normal 15 5 2 2 2" xfId="53140"/>
    <cellStyle name="Normal 15 5 2 2 3" xfId="53141"/>
    <cellStyle name="Normal 15 5 2 3" xfId="53142"/>
    <cellStyle name="Normal 15 5 2 3 2" xfId="53143"/>
    <cellStyle name="Normal 15 5 2 3 3" xfId="53144"/>
    <cellStyle name="Normal 15 5 2 4" xfId="53145"/>
    <cellStyle name="Normal 15 5 2 4 2" xfId="53146"/>
    <cellStyle name="Normal 15 5 2 5" xfId="53147"/>
    <cellStyle name="Normal 15 5 2 6" xfId="53148"/>
    <cellStyle name="Normal 15 5 2 7" xfId="53149"/>
    <cellStyle name="Normal 15 5 3" xfId="53150"/>
    <cellStyle name="Normal 15 5 3 2" xfId="53151"/>
    <cellStyle name="Normal 15 5 3 2 2" xfId="53152"/>
    <cellStyle name="Normal 15 5 3 2 3" xfId="53153"/>
    <cellStyle name="Normal 15 5 3 3" xfId="53154"/>
    <cellStyle name="Normal 15 5 3 3 2" xfId="53155"/>
    <cellStyle name="Normal 15 5 3 3 3" xfId="53156"/>
    <cellStyle name="Normal 15 5 3 4" xfId="53157"/>
    <cellStyle name="Normal 15 5 3 4 2" xfId="53158"/>
    <cellStyle name="Normal 15 5 3 5" xfId="53159"/>
    <cellStyle name="Normal 15 5 3 6" xfId="53160"/>
    <cellStyle name="Normal 15 5 4" xfId="53161"/>
    <cellStyle name="Normal 15 5 4 2" xfId="53162"/>
    <cellStyle name="Normal 15 5 4 2 2" xfId="53163"/>
    <cellStyle name="Normal 15 5 4 2 3" xfId="53164"/>
    <cellStyle name="Normal 15 5 4 3" xfId="53165"/>
    <cellStyle name="Normal 15 5 4 3 2" xfId="53166"/>
    <cellStyle name="Normal 15 5 4 4" xfId="53167"/>
    <cellStyle name="Normal 15 5 4 5" xfId="53168"/>
    <cellStyle name="Normal 15 5 5" xfId="53169"/>
    <cellStyle name="Normal 15 5 5 2" xfId="53170"/>
    <cellStyle name="Normal 15 5 5 3" xfId="53171"/>
    <cellStyle name="Normal 15 5 6" xfId="53172"/>
    <cellStyle name="Normal 15 5 6 2" xfId="53173"/>
    <cellStyle name="Normal 15 5 6 3" xfId="53174"/>
    <cellStyle name="Normal 15 5 7" xfId="53175"/>
    <cellStyle name="Normal 15 5 7 2" xfId="53176"/>
    <cellStyle name="Normal 15 5 8" xfId="53177"/>
    <cellStyle name="Normal 15 5 9" xfId="53178"/>
    <cellStyle name="Normal 15 6" xfId="53179"/>
    <cellStyle name="Normal 15 6 2" xfId="53180"/>
    <cellStyle name="Normal 15 6 2 2" xfId="53181"/>
    <cellStyle name="Normal 15 6 2 3" xfId="53182"/>
    <cellStyle name="Normal 15 6 2 4" xfId="53183"/>
    <cellStyle name="Normal 15 6 3" xfId="53184"/>
    <cellStyle name="Normal 15 6 3 2" xfId="53185"/>
    <cellStyle name="Normal 15 6 3 3" xfId="53186"/>
    <cellStyle name="Normal 15 6 4" xfId="53187"/>
    <cellStyle name="Normal 15 6 4 2" xfId="53188"/>
    <cellStyle name="Normal 15 6 5" xfId="53189"/>
    <cellStyle name="Normal 15 6 6" xfId="53190"/>
    <cellStyle name="Normal 15 6 7" xfId="53191"/>
    <cellStyle name="Normal 15 7" xfId="53192"/>
    <cellStyle name="Normal 15 7 2" xfId="53193"/>
    <cellStyle name="Normal 15 7 2 2" xfId="53194"/>
    <cellStyle name="Normal 15 7 2 3" xfId="53195"/>
    <cellStyle name="Normal 15 7 3" xfId="53196"/>
    <cellStyle name="Normal 15 7 3 2" xfId="53197"/>
    <cellStyle name="Normal 15 7 3 3" xfId="53198"/>
    <cellStyle name="Normal 15 7 4" xfId="53199"/>
    <cellStyle name="Normal 15 7 4 2" xfId="53200"/>
    <cellStyle name="Normal 15 7 5" xfId="53201"/>
    <cellStyle name="Normal 15 7 6" xfId="53202"/>
    <cellStyle name="Normal 15 7 7" xfId="53203"/>
    <cellStyle name="Normal 15 8" xfId="53204"/>
    <cellStyle name="Normal 15 8 2" xfId="53205"/>
    <cellStyle name="Normal 15 8 2 2" xfId="53206"/>
    <cellStyle name="Normal 15 8 2 3" xfId="53207"/>
    <cellStyle name="Normal 15 8 3" xfId="53208"/>
    <cellStyle name="Normal 15 8 3 2" xfId="53209"/>
    <cellStyle name="Normal 15 8 4" xfId="53210"/>
    <cellStyle name="Normal 15 8 5" xfId="53211"/>
    <cellStyle name="Normal 15 9" xfId="53212"/>
    <cellStyle name="Normal 15 9 2" xfId="53213"/>
    <cellStyle name="Normal 15 9 3" xfId="53214"/>
    <cellStyle name="Normal 16" xfId="53215"/>
    <cellStyle name="Normal 16 2" xfId="53216"/>
    <cellStyle name="Normal 16 2 2" xfId="53217"/>
    <cellStyle name="Normal 16 2 2 2" xfId="53218"/>
    <cellStyle name="Normal 16 2 3" xfId="53219"/>
    <cellStyle name="Normal 16 2 4" xfId="53220"/>
    <cellStyle name="Normal 16 3" xfId="53221"/>
    <cellStyle name="Normal 16 3 2" xfId="53222"/>
    <cellStyle name="Normal 16 4" xfId="53223"/>
    <cellStyle name="Normal 16 4 2" xfId="53224"/>
    <cellStyle name="Normal 16 5" xfId="53225"/>
    <cellStyle name="Normal 16 6" xfId="53226"/>
    <cellStyle name="Normal 17" xfId="53227"/>
    <cellStyle name="Normal 17 10" xfId="53228"/>
    <cellStyle name="Normal 17 10 2" xfId="53229"/>
    <cellStyle name="Normal 17 11" xfId="53230"/>
    <cellStyle name="Normal 17 12" xfId="53231"/>
    <cellStyle name="Normal 17 13" xfId="53232"/>
    <cellStyle name="Normal 17 2" xfId="53233"/>
    <cellStyle name="Normal 17 2 10" xfId="53234"/>
    <cellStyle name="Normal 17 2 11" xfId="53235"/>
    <cellStyle name="Normal 17 2 2" xfId="53236"/>
    <cellStyle name="Normal 17 2 2 10" xfId="53237"/>
    <cellStyle name="Normal 17 2 2 2" xfId="53238"/>
    <cellStyle name="Normal 17 2 2 2 2" xfId="53239"/>
    <cellStyle name="Normal 17 2 2 2 2 2" xfId="53240"/>
    <cellStyle name="Normal 17 2 2 2 2 3" xfId="53241"/>
    <cellStyle name="Normal 17 2 2 2 3" xfId="53242"/>
    <cellStyle name="Normal 17 2 2 2 3 2" xfId="53243"/>
    <cellStyle name="Normal 17 2 2 2 3 3" xfId="53244"/>
    <cellStyle name="Normal 17 2 2 2 4" xfId="53245"/>
    <cellStyle name="Normal 17 2 2 2 4 2" xfId="53246"/>
    <cellStyle name="Normal 17 2 2 2 5" xfId="53247"/>
    <cellStyle name="Normal 17 2 2 2 6" xfId="53248"/>
    <cellStyle name="Normal 17 2 2 2 7" xfId="53249"/>
    <cellStyle name="Normal 17 2 2 3" xfId="53250"/>
    <cellStyle name="Normal 17 2 2 3 2" xfId="53251"/>
    <cellStyle name="Normal 17 2 2 3 2 2" xfId="53252"/>
    <cellStyle name="Normal 17 2 2 3 2 3" xfId="53253"/>
    <cellStyle name="Normal 17 2 2 3 3" xfId="53254"/>
    <cellStyle name="Normal 17 2 2 3 3 2" xfId="53255"/>
    <cellStyle name="Normal 17 2 2 3 3 3" xfId="53256"/>
    <cellStyle name="Normal 17 2 2 3 4" xfId="53257"/>
    <cellStyle name="Normal 17 2 2 3 4 2" xfId="53258"/>
    <cellStyle name="Normal 17 2 2 3 5" xfId="53259"/>
    <cellStyle name="Normal 17 2 2 3 6" xfId="53260"/>
    <cellStyle name="Normal 17 2 2 3 7" xfId="53261"/>
    <cellStyle name="Normal 17 2 2 4" xfId="53262"/>
    <cellStyle name="Normal 17 2 2 4 2" xfId="53263"/>
    <cellStyle name="Normal 17 2 2 4 2 2" xfId="53264"/>
    <cellStyle name="Normal 17 2 2 4 2 3" xfId="53265"/>
    <cellStyle name="Normal 17 2 2 4 3" xfId="53266"/>
    <cellStyle name="Normal 17 2 2 4 3 2" xfId="53267"/>
    <cellStyle name="Normal 17 2 2 4 4" xfId="53268"/>
    <cellStyle name="Normal 17 2 2 4 5" xfId="53269"/>
    <cellStyle name="Normal 17 2 2 5" xfId="53270"/>
    <cellStyle name="Normal 17 2 2 5 2" xfId="53271"/>
    <cellStyle name="Normal 17 2 2 5 3" xfId="53272"/>
    <cellStyle name="Normal 17 2 2 6" xfId="53273"/>
    <cellStyle name="Normal 17 2 2 6 2" xfId="53274"/>
    <cellStyle name="Normal 17 2 2 6 3" xfId="53275"/>
    <cellStyle name="Normal 17 2 2 7" xfId="53276"/>
    <cellStyle name="Normal 17 2 2 7 2" xfId="53277"/>
    <cellStyle name="Normal 17 2 2 8" xfId="53278"/>
    <cellStyle name="Normal 17 2 2 9" xfId="53279"/>
    <cellStyle name="Normal 17 2 3" xfId="53280"/>
    <cellStyle name="Normal 17 2 3 2" xfId="53281"/>
    <cellStyle name="Normal 17 2 3 2 2" xfId="53282"/>
    <cellStyle name="Normal 17 2 3 2 3" xfId="53283"/>
    <cellStyle name="Normal 17 2 3 3" xfId="53284"/>
    <cellStyle name="Normal 17 2 3 3 2" xfId="53285"/>
    <cellStyle name="Normal 17 2 3 3 3" xfId="53286"/>
    <cellStyle name="Normal 17 2 3 4" xfId="53287"/>
    <cellStyle name="Normal 17 2 3 4 2" xfId="53288"/>
    <cellStyle name="Normal 17 2 3 5" xfId="53289"/>
    <cellStyle name="Normal 17 2 3 6" xfId="53290"/>
    <cellStyle name="Normal 17 2 3 7" xfId="53291"/>
    <cellStyle name="Normal 17 2 4" xfId="53292"/>
    <cellStyle name="Normal 17 2 4 2" xfId="53293"/>
    <cellStyle name="Normal 17 2 4 2 2" xfId="53294"/>
    <cellStyle name="Normal 17 2 4 2 3" xfId="53295"/>
    <cellStyle name="Normal 17 2 4 3" xfId="53296"/>
    <cellStyle name="Normal 17 2 4 3 2" xfId="53297"/>
    <cellStyle name="Normal 17 2 4 3 3" xfId="53298"/>
    <cellStyle name="Normal 17 2 4 4" xfId="53299"/>
    <cellStyle name="Normal 17 2 4 4 2" xfId="53300"/>
    <cellStyle name="Normal 17 2 4 5" xfId="53301"/>
    <cellStyle name="Normal 17 2 4 6" xfId="53302"/>
    <cellStyle name="Normal 17 2 4 7" xfId="53303"/>
    <cellStyle name="Normal 17 2 5" xfId="53304"/>
    <cellStyle name="Normal 17 2 5 2" xfId="53305"/>
    <cellStyle name="Normal 17 2 5 2 2" xfId="53306"/>
    <cellStyle name="Normal 17 2 5 2 3" xfId="53307"/>
    <cellStyle name="Normal 17 2 5 3" xfId="53308"/>
    <cellStyle name="Normal 17 2 5 3 2" xfId="53309"/>
    <cellStyle name="Normal 17 2 5 4" xfId="53310"/>
    <cellStyle name="Normal 17 2 5 5" xfId="53311"/>
    <cellStyle name="Normal 17 2 6" xfId="53312"/>
    <cellStyle name="Normal 17 2 6 2" xfId="53313"/>
    <cellStyle name="Normal 17 2 6 3" xfId="53314"/>
    <cellStyle name="Normal 17 2 7" xfId="53315"/>
    <cellStyle name="Normal 17 2 7 2" xfId="53316"/>
    <cellStyle name="Normal 17 2 7 3" xfId="53317"/>
    <cellStyle name="Normal 17 2 8" xfId="53318"/>
    <cellStyle name="Normal 17 2 8 2" xfId="53319"/>
    <cellStyle name="Normal 17 2 9" xfId="53320"/>
    <cellStyle name="Normal 17 3" xfId="53321"/>
    <cellStyle name="Normal 17 3 10" xfId="53322"/>
    <cellStyle name="Normal 17 3 2" xfId="53323"/>
    <cellStyle name="Normal 17 3 2 2" xfId="53324"/>
    <cellStyle name="Normal 17 3 2 2 2" xfId="53325"/>
    <cellStyle name="Normal 17 3 2 2 3" xfId="53326"/>
    <cellStyle name="Normal 17 3 2 2 4" xfId="53327"/>
    <cellStyle name="Normal 17 3 2 3" xfId="53328"/>
    <cellStyle name="Normal 17 3 2 3 2" xfId="53329"/>
    <cellStyle name="Normal 17 3 2 3 3" xfId="53330"/>
    <cellStyle name="Normal 17 3 2 4" xfId="53331"/>
    <cellStyle name="Normal 17 3 2 4 2" xfId="53332"/>
    <cellStyle name="Normal 17 3 2 5" xfId="53333"/>
    <cellStyle name="Normal 17 3 2 6" xfId="53334"/>
    <cellStyle name="Normal 17 3 2 7" xfId="53335"/>
    <cellStyle name="Normal 17 3 3" xfId="53336"/>
    <cellStyle name="Normal 17 3 3 2" xfId="53337"/>
    <cellStyle name="Normal 17 3 3 2 2" xfId="53338"/>
    <cellStyle name="Normal 17 3 3 2 3" xfId="53339"/>
    <cellStyle name="Normal 17 3 3 3" xfId="53340"/>
    <cellStyle name="Normal 17 3 3 3 2" xfId="53341"/>
    <cellStyle name="Normal 17 3 3 3 3" xfId="53342"/>
    <cellStyle name="Normal 17 3 3 4" xfId="53343"/>
    <cellStyle name="Normal 17 3 3 4 2" xfId="53344"/>
    <cellStyle name="Normal 17 3 3 5" xfId="53345"/>
    <cellStyle name="Normal 17 3 3 6" xfId="53346"/>
    <cellStyle name="Normal 17 3 3 7" xfId="53347"/>
    <cellStyle name="Normal 17 3 4" xfId="53348"/>
    <cellStyle name="Normal 17 3 4 2" xfId="53349"/>
    <cellStyle name="Normal 17 3 4 2 2" xfId="53350"/>
    <cellStyle name="Normal 17 3 4 2 3" xfId="53351"/>
    <cellStyle name="Normal 17 3 4 3" xfId="53352"/>
    <cellStyle name="Normal 17 3 4 3 2" xfId="53353"/>
    <cellStyle name="Normal 17 3 4 4" xfId="53354"/>
    <cellStyle name="Normal 17 3 4 5" xfId="53355"/>
    <cellStyle name="Normal 17 3 5" xfId="53356"/>
    <cellStyle name="Normal 17 3 5 2" xfId="53357"/>
    <cellStyle name="Normal 17 3 5 3" xfId="53358"/>
    <cellStyle name="Normal 17 3 6" xfId="53359"/>
    <cellStyle name="Normal 17 3 6 2" xfId="53360"/>
    <cellStyle name="Normal 17 3 6 3" xfId="53361"/>
    <cellStyle name="Normal 17 3 7" xfId="53362"/>
    <cellStyle name="Normal 17 3 7 2" xfId="53363"/>
    <cellStyle name="Normal 17 3 8" xfId="53364"/>
    <cellStyle name="Normal 17 3 9" xfId="53365"/>
    <cellStyle name="Normal 17 4" xfId="53366"/>
    <cellStyle name="Normal 17 4 10" xfId="53367"/>
    <cellStyle name="Normal 17 4 2" xfId="53368"/>
    <cellStyle name="Normal 17 4 2 2" xfId="53369"/>
    <cellStyle name="Normal 17 4 2 2 2" xfId="53370"/>
    <cellStyle name="Normal 17 4 2 2 3" xfId="53371"/>
    <cellStyle name="Normal 17 4 2 3" xfId="53372"/>
    <cellStyle name="Normal 17 4 2 3 2" xfId="53373"/>
    <cellStyle name="Normal 17 4 2 3 3" xfId="53374"/>
    <cellStyle name="Normal 17 4 2 4" xfId="53375"/>
    <cellStyle name="Normal 17 4 2 4 2" xfId="53376"/>
    <cellStyle name="Normal 17 4 2 5" xfId="53377"/>
    <cellStyle name="Normal 17 4 2 6" xfId="53378"/>
    <cellStyle name="Normal 17 4 2 7" xfId="53379"/>
    <cellStyle name="Normal 17 4 3" xfId="53380"/>
    <cellStyle name="Normal 17 4 3 2" xfId="53381"/>
    <cellStyle name="Normal 17 4 3 2 2" xfId="53382"/>
    <cellStyle name="Normal 17 4 3 2 3" xfId="53383"/>
    <cellStyle name="Normal 17 4 3 3" xfId="53384"/>
    <cellStyle name="Normal 17 4 3 3 2" xfId="53385"/>
    <cellStyle name="Normal 17 4 3 3 3" xfId="53386"/>
    <cellStyle name="Normal 17 4 3 4" xfId="53387"/>
    <cellStyle name="Normal 17 4 3 4 2" xfId="53388"/>
    <cellStyle name="Normal 17 4 3 5" xfId="53389"/>
    <cellStyle name="Normal 17 4 3 6" xfId="53390"/>
    <cellStyle name="Normal 17 4 4" xfId="53391"/>
    <cellStyle name="Normal 17 4 4 2" xfId="53392"/>
    <cellStyle name="Normal 17 4 4 2 2" xfId="53393"/>
    <cellStyle name="Normal 17 4 4 2 3" xfId="53394"/>
    <cellStyle name="Normal 17 4 4 3" xfId="53395"/>
    <cellStyle name="Normal 17 4 4 3 2" xfId="53396"/>
    <cellStyle name="Normal 17 4 4 4" xfId="53397"/>
    <cellStyle name="Normal 17 4 4 5" xfId="53398"/>
    <cellStyle name="Normal 17 4 5" xfId="53399"/>
    <cellStyle name="Normal 17 4 5 2" xfId="53400"/>
    <cellStyle name="Normal 17 4 5 3" xfId="53401"/>
    <cellStyle name="Normal 17 4 6" xfId="53402"/>
    <cellStyle name="Normal 17 4 6 2" xfId="53403"/>
    <cellStyle name="Normal 17 4 6 3" xfId="53404"/>
    <cellStyle name="Normal 17 4 7" xfId="53405"/>
    <cellStyle name="Normal 17 4 7 2" xfId="53406"/>
    <cellStyle name="Normal 17 4 8" xfId="53407"/>
    <cellStyle name="Normal 17 4 9" xfId="53408"/>
    <cellStyle name="Normal 17 5" xfId="53409"/>
    <cellStyle name="Normal 17 5 2" xfId="53410"/>
    <cellStyle name="Normal 17 5 2 2" xfId="53411"/>
    <cellStyle name="Normal 17 5 2 3" xfId="53412"/>
    <cellStyle name="Normal 17 5 2 4" xfId="53413"/>
    <cellStyle name="Normal 17 5 3" xfId="53414"/>
    <cellStyle name="Normal 17 5 3 2" xfId="53415"/>
    <cellStyle name="Normal 17 5 3 3" xfId="53416"/>
    <cellStyle name="Normal 17 5 4" xfId="53417"/>
    <cellStyle name="Normal 17 5 4 2" xfId="53418"/>
    <cellStyle name="Normal 17 5 5" xfId="53419"/>
    <cellStyle name="Normal 17 5 6" xfId="53420"/>
    <cellStyle name="Normal 17 5 7" xfId="53421"/>
    <cellStyle name="Normal 17 6" xfId="53422"/>
    <cellStyle name="Normal 17 6 2" xfId="53423"/>
    <cellStyle name="Normal 17 6 2 2" xfId="53424"/>
    <cellStyle name="Normal 17 6 2 3" xfId="53425"/>
    <cellStyle name="Normal 17 6 3" xfId="53426"/>
    <cellStyle name="Normal 17 6 3 2" xfId="53427"/>
    <cellStyle name="Normal 17 6 3 3" xfId="53428"/>
    <cellStyle name="Normal 17 6 4" xfId="53429"/>
    <cellStyle name="Normal 17 6 4 2" xfId="53430"/>
    <cellStyle name="Normal 17 6 5" xfId="53431"/>
    <cellStyle name="Normal 17 6 6" xfId="53432"/>
    <cellStyle name="Normal 17 6 7" xfId="53433"/>
    <cellStyle name="Normal 17 7" xfId="53434"/>
    <cellStyle name="Normal 17 7 2" xfId="53435"/>
    <cellStyle name="Normal 17 7 2 2" xfId="53436"/>
    <cellStyle name="Normal 17 7 2 3" xfId="53437"/>
    <cellStyle name="Normal 17 7 3" xfId="53438"/>
    <cellStyle name="Normal 17 7 3 2" xfId="53439"/>
    <cellStyle name="Normal 17 7 4" xfId="53440"/>
    <cellStyle name="Normal 17 7 5" xfId="53441"/>
    <cellStyle name="Normal 17 8" xfId="53442"/>
    <cellStyle name="Normal 17 8 2" xfId="53443"/>
    <cellStyle name="Normal 17 8 3" xfId="53444"/>
    <cellStyle name="Normal 17 9" xfId="53445"/>
    <cellStyle name="Normal 17 9 2" xfId="53446"/>
    <cellStyle name="Normal 17 9 3" xfId="53447"/>
    <cellStyle name="Normal 18" xfId="53448"/>
    <cellStyle name="Normal 18 2" xfId="53449"/>
    <cellStyle name="Normal 18 2 2" xfId="53450"/>
    <cellStyle name="Normal 18 2 2 2" xfId="53451"/>
    <cellStyle name="Normal 18 2 2 3" xfId="53452"/>
    <cellStyle name="Normal 18 2 3" xfId="53453"/>
    <cellStyle name="Normal 18 2 4" xfId="53454"/>
    <cellStyle name="Normal 18 2 5" xfId="53455"/>
    <cellStyle name="Normal 18 2 6" xfId="53456"/>
    <cellStyle name="Normal 18 2 7" xfId="53457"/>
    <cellStyle name="Normal 18 3" xfId="53458"/>
    <cellStyle name="Normal 18 3 2" xfId="53459"/>
    <cellStyle name="Normal 18 3 2 2" xfId="53460"/>
    <cellStyle name="Normal 18 3 3" xfId="53461"/>
    <cellStyle name="Normal 18 3 4" xfId="53462"/>
    <cellStyle name="Normal 18 3 5" xfId="53463"/>
    <cellStyle name="Normal 18 3 6" xfId="53464"/>
    <cellStyle name="Normal 18 4" xfId="53465"/>
    <cellStyle name="Normal 18 4 2" xfId="53466"/>
    <cellStyle name="Normal 18 5" xfId="53467"/>
    <cellStyle name="Normal 18 5 2" xfId="53468"/>
    <cellStyle name="Normal 18 6" xfId="53469"/>
    <cellStyle name="Normal 18 7" xfId="53470"/>
    <cellStyle name="Normal 18 8" xfId="53471"/>
    <cellStyle name="Normal 19" xfId="53472"/>
    <cellStyle name="Normal 19 2" xfId="53473"/>
    <cellStyle name="Normal 19 2 2" xfId="53474"/>
    <cellStyle name="Normal 19 2 2 2" xfId="53475"/>
    <cellStyle name="Normal 19 2 3" xfId="53476"/>
    <cellStyle name="Normal 19 2 4" xfId="53477"/>
    <cellStyle name="Normal 19 3" xfId="53478"/>
    <cellStyle name="Normal 19 3 2" xfId="53479"/>
    <cellStyle name="Normal 19 4" xfId="53480"/>
    <cellStyle name="Normal 19 4 2" xfId="53481"/>
    <cellStyle name="Normal 19 5" xfId="53482"/>
    <cellStyle name="Normal 19 6" xfId="53483"/>
    <cellStyle name="Normal 2" xfId="6"/>
    <cellStyle name="Normal 2 10" xfId="53484"/>
    <cellStyle name="Normal 2 10 2" xfId="53485"/>
    <cellStyle name="Normal 2 10 2 2" xfId="53486"/>
    <cellStyle name="Normal 2 10 3" xfId="53487"/>
    <cellStyle name="Normal 2 11" xfId="53488"/>
    <cellStyle name="Normal 2 11 2" xfId="53489"/>
    <cellStyle name="Normal 2 11 2 2" xfId="53490"/>
    <cellStyle name="Normal 2 11 3" xfId="53491"/>
    <cellStyle name="Normal 2 12" xfId="53492"/>
    <cellStyle name="Normal 2 12 2" xfId="53493"/>
    <cellStyle name="Normal 2 13" xfId="53494"/>
    <cellStyle name="Normal 2 14" xfId="53495"/>
    <cellStyle name="Normal 2 15" xfId="53496"/>
    <cellStyle name="Normal 2 16" xfId="53497"/>
    <cellStyle name="Normal 2 17" xfId="53498"/>
    <cellStyle name="Normal 2 18" xfId="53499"/>
    <cellStyle name="Normal 2 18 2" xfId="53500"/>
    <cellStyle name="Normal 2 18 2 2" xfId="53501"/>
    <cellStyle name="Normal 2 18 3" xfId="53502"/>
    <cellStyle name="Normal 2 18 4" xfId="53503"/>
    <cellStyle name="Normal 2 19" xfId="53504"/>
    <cellStyle name="Normal 2 19 2" xfId="53505"/>
    <cellStyle name="Normal 2 2" xfId="53506"/>
    <cellStyle name="Normal 2 2 2" xfId="53507"/>
    <cellStyle name="Normal 2 2 2 2" xfId="53508"/>
    <cellStyle name="Normal 2 2 2 2 2" xfId="53509"/>
    <cellStyle name="Normal 2 2 2 2 3" xfId="53510"/>
    <cellStyle name="Normal 2 2 2 3" xfId="53511"/>
    <cellStyle name="Normal 2 2 2 3 2" xfId="53512"/>
    <cellStyle name="Normal 2 2 2 3 3" xfId="53513"/>
    <cellStyle name="Normal 2 2 2 4" xfId="53514"/>
    <cellStyle name="Normal 2 2 2 4 2" xfId="53515"/>
    <cellStyle name="Normal 2 2 2 5" xfId="53516"/>
    <cellStyle name="Normal 2 2 3" xfId="53517"/>
    <cellStyle name="Normal 2 2 3 2" xfId="53518"/>
    <cellStyle name="Normal 2 2 3 3" xfId="53519"/>
    <cellStyle name="Normal 2 2 4" xfId="53520"/>
    <cellStyle name="Normal 2 2 4 2" xfId="53521"/>
    <cellStyle name="Normal 2 2 4 2 2" xfId="53522"/>
    <cellStyle name="Normal 2 2 4 2 2 2" xfId="53523"/>
    <cellStyle name="Normal 2 2 4 2 2 2 2" xfId="53524"/>
    <cellStyle name="Normal 2 2 4 2 2 3" xfId="53525"/>
    <cellStyle name="Normal 2 2 4 2 2 4" xfId="53526"/>
    <cellStyle name="Normal 2 2 4 2 3" xfId="53527"/>
    <cellStyle name="Normal 2 2 4 2 3 2" xfId="53528"/>
    <cellStyle name="Normal 2 2 4 2 4" xfId="53529"/>
    <cellStyle name="Normal 2 2 4 2 5" xfId="53530"/>
    <cellStyle name="Normal 2 2 4 3" xfId="53531"/>
    <cellStyle name="Normal 2 2 4 3 2" xfId="53532"/>
    <cellStyle name="Normal 2 2 4 3 2 2" xfId="53533"/>
    <cellStyle name="Normal 2 2 4 3 3" xfId="53534"/>
    <cellStyle name="Normal 2 2 4 3 4" xfId="53535"/>
    <cellStyle name="Normal 2 2 4 4" xfId="53536"/>
    <cellStyle name="Normal 2 2 4 4 2" xfId="53537"/>
    <cellStyle name="Normal 2 2 4 5" xfId="53538"/>
    <cellStyle name="Normal 2 2 4 5 2" xfId="53539"/>
    <cellStyle name="Normal 2 2 4 6" xfId="53540"/>
    <cellStyle name="Normal 2 2 4 7" xfId="53541"/>
    <cellStyle name="Normal 2 2 5" xfId="53542"/>
    <cellStyle name="Normal 2 2 5 2" xfId="53543"/>
    <cellStyle name="Normal 2 2 5 2 2" xfId="53544"/>
    <cellStyle name="Normal 2 2 5 2 3" xfId="53545"/>
    <cellStyle name="Normal 2 2 5 3" xfId="53546"/>
    <cellStyle name="Normal 2 2 5 4" xfId="53547"/>
    <cellStyle name="Normal 2 2 5 5" xfId="53548"/>
    <cellStyle name="Normal 2 2 5 6" xfId="53549"/>
    <cellStyle name="Normal 2 2 6" xfId="53550"/>
    <cellStyle name="Normal 2 2 6 2" xfId="53551"/>
    <cellStyle name="Normal 2 2 6 2 2" xfId="53552"/>
    <cellStyle name="Normal 2 2 6 3" xfId="53553"/>
    <cellStyle name="Normal 2 2 6 4" xfId="53554"/>
    <cellStyle name="Normal 2 2 6 5" xfId="53555"/>
    <cellStyle name="Normal 2 2 7" xfId="53556"/>
    <cellStyle name="Normal 2 2 8" xfId="53557"/>
    <cellStyle name="Normal 2 2 8 2" xfId="53558"/>
    <cellStyle name="Normal 2 2 8 3" xfId="53559"/>
    <cellStyle name="Normal 2 20" xfId="53560"/>
    <cellStyle name="Normal 2 20 2" xfId="53561"/>
    <cellStyle name="Normal 2 20 3" xfId="53562"/>
    <cellStyle name="Normal 2 21" xfId="53563"/>
    <cellStyle name="Normal 2 21 2" xfId="53564"/>
    <cellStyle name="Normal 2 22" xfId="53565"/>
    <cellStyle name="Normal 2 3" xfId="53566"/>
    <cellStyle name="Normal 2 3 2" xfId="53567"/>
    <cellStyle name="Normal 2 3 2 2" xfId="53568"/>
    <cellStyle name="Normal 2 3 2 3" xfId="53569"/>
    <cellStyle name="Normal 2 3 2 4" xfId="53570"/>
    <cellStyle name="Normal 2 3 3" xfId="53571"/>
    <cellStyle name="Normal 2 3 3 2" xfId="53572"/>
    <cellStyle name="Normal 2 3 3 3" xfId="53573"/>
    <cellStyle name="Normal 2 3 4" xfId="53574"/>
    <cellStyle name="Normal 2 3 4 2" xfId="53575"/>
    <cellStyle name="Normal 2 3 4 2 2" xfId="53576"/>
    <cellStyle name="Normal 2 3 4 3" xfId="53577"/>
    <cellStyle name="Normal 2 3 4 4" xfId="53578"/>
    <cellStyle name="Normal 2 3 4 5" xfId="53579"/>
    <cellStyle name="Normal 2 3 5" xfId="53580"/>
    <cellStyle name="Normal 2 3 5 2" xfId="53581"/>
    <cellStyle name="Normal 2 3 5 2 2" xfId="53582"/>
    <cellStyle name="Normal 2 3 5 3" xfId="53583"/>
    <cellStyle name="Normal 2 3 5 4" xfId="53584"/>
    <cellStyle name="Normal 2 3 5 5" xfId="53585"/>
    <cellStyle name="Normal 2 3 6" xfId="53586"/>
    <cellStyle name="Normal 2 3 6 2" xfId="53587"/>
    <cellStyle name="Normal 2 4" xfId="53588"/>
    <cellStyle name="Normal 2 4 2" xfId="53589"/>
    <cellStyle name="Normal 2 4 2 2" xfId="53590"/>
    <cellStyle name="Normal 2 4 2 2 2" xfId="53591"/>
    <cellStyle name="Normal 2 4 2 3" xfId="53592"/>
    <cellStyle name="Normal 2 4 2 3 2" xfId="53593"/>
    <cellStyle name="Normal 2 4 2 4" xfId="53594"/>
    <cellStyle name="Normal 2 4 2 5" xfId="53595"/>
    <cellStyle name="Normal 2 4 3" xfId="53596"/>
    <cellStyle name="Normal 2 4 3 2" xfId="53597"/>
    <cellStyle name="Normal 2 4 3 2 2" xfId="53598"/>
    <cellStyle name="Normal 2 4 3 3" xfId="53599"/>
    <cellStyle name="Normal 2 4 3 3 2" xfId="53600"/>
    <cellStyle name="Normal 2 4 3 4" xfId="53601"/>
    <cellStyle name="Normal 2 4 3 5" xfId="53602"/>
    <cellStyle name="Normal 2 4 4" xfId="53603"/>
    <cellStyle name="Normal 2 4 4 2" xfId="53604"/>
    <cellStyle name="Normal 2 4 4 2 2" xfId="53605"/>
    <cellStyle name="Normal 2 4 4 3" xfId="53606"/>
    <cellStyle name="Normal 2 4 4 4" xfId="53607"/>
    <cellStyle name="Normal 2 4 5" xfId="53608"/>
    <cellStyle name="Normal 2 4 5 2" xfId="53609"/>
    <cellStyle name="Normal 2 4 6" xfId="53610"/>
    <cellStyle name="Normal 2 4 7" xfId="53611"/>
    <cellStyle name="Normal 2 4 8" xfId="53612"/>
    <cellStyle name="Normal 2 41" xfId="53613"/>
    <cellStyle name="Normal 2 43" xfId="53614"/>
    <cellStyle name="Normal 2 5" xfId="53615"/>
    <cellStyle name="Normal 2 5 2" xfId="53616"/>
    <cellStyle name="Normal 2 5 2 2" xfId="53617"/>
    <cellStyle name="Normal 2 5 2 2 2" xfId="53618"/>
    <cellStyle name="Normal 2 5 2 2 2 2" xfId="53619"/>
    <cellStyle name="Normal 2 5 2 2 3" xfId="53620"/>
    <cellStyle name="Normal 2 5 2 2 4" xfId="53621"/>
    <cellStyle name="Normal 2 5 2 3" xfId="53622"/>
    <cellStyle name="Normal 2 5 2 3 2" xfId="53623"/>
    <cellStyle name="Normal 2 5 2 3 2 2" xfId="53624"/>
    <cellStyle name="Normal 2 5 2 3 3" xfId="53625"/>
    <cellStyle name="Normal 2 5 2 3 4" xfId="53626"/>
    <cellStyle name="Normal 2 5 2 4" xfId="53627"/>
    <cellStyle name="Normal 2 5 2 4 2" xfId="53628"/>
    <cellStyle name="Normal 2 5 2 5" xfId="53629"/>
    <cellStyle name="Normal 2 5 2 6" xfId="53630"/>
    <cellStyle name="Normal 2 5 2 7" xfId="53631"/>
    <cellStyle name="Normal 2 5 3" xfId="53632"/>
    <cellStyle name="Normal 2 5 3 2" xfId="53633"/>
    <cellStyle name="Normal 2 5 3 2 2" xfId="53634"/>
    <cellStyle name="Normal 2 5 3 3" xfId="53635"/>
    <cellStyle name="Normal 2 5 3 4" xfId="53636"/>
    <cellStyle name="Normal 2 5 4" xfId="53637"/>
    <cellStyle name="Normal 2 5 4 2" xfId="53638"/>
    <cellStyle name="Normal 2 5 4 2 2" xfId="53639"/>
    <cellStyle name="Normal 2 5 4 3" xfId="53640"/>
    <cellStyle name="Normal 2 5 4 4" xfId="53641"/>
    <cellStyle name="Normal 2 5 5" xfId="53642"/>
    <cellStyle name="Normal 2 5 6" xfId="53643"/>
    <cellStyle name="Normal 2 6" xfId="53644"/>
    <cellStyle name="Normal 2 6 2" xfId="53645"/>
    <cellStyle name="Normal 2 6 2 2" xfId="53646"/>
    <cellStyle name="Normal 2 6 3" xfId="53647"/>
    <cellStyle name="Normal 2 6 3 2" xfId="53648"/>
    <cellStyle name="Normal 2 6 4" xfId="53649"/>
    <cellStyle name="Normal 2 6 4 2" xfId="53650"/>
    <cellStyle name="Normal 2 6 5" xfId="53651"/>
    <cellStyle name="Normal 2 6 5 2" xfId="53652"/>
    <cellStyle name="Normal 2 6 6" xfId="53653"/>
    <cellStyle name="Normal 2 6 7" xfId="53654"/>
    <cellStyle name="Normal 2 7" xfId="53655"/>
    <cellStyle name="Normal 2 7 2" xfId="53656"/>
    <cellStyle name="Normal 2 7 2 2" xfId="53657"/>
    <cellStyle name="Normal 2 7 2 2 2" xfId="53658"/>
    <cellStyle name="Normal 2 7 2 2 3" xfId="53659"/>
    <cellStyle name="Normal 2 7 2 3" xfId="53660"/>
    <cellStyle name="Normal 2 7 2 3 2" xfId="53661"/>
    <cellStyle name="Normal 2 7 2 4" xfId="53662"/>
    <cellStyle name="Normal 2 7 2 5" xfId="53663"/>
    <cellStyle name="Normal 2 7 3" xfId="53664"/>
    <cellStyle name="Normal 2 7 3 2" xfId="53665"/>
    <cellStyle name="Normal 2 7 3 2 2" xfId="53666"/>
    <cellStyle name="Normal 2 7 3 3" xfId="53667"/>
    <cellStyle name="Normal 2 7 3 4" xfId="53668"/>
    <cellStyle name="Normal 2 7 3 5" xfId="53669"/>
    <cellStyle name="Normal 2 7 4" xfId="53670"/>
    <cellStyle name="Normal 2 7 4 2" xfId="53671"/>
    <cellStyle name="Normal 2 7 4 2 2" xfId="53672"/>
    <cellStyle name="Normal 2 7 4 3" xfId="53673"/>
    <cellStyle name="Normal 2 7 4 4" xfId="53674"/>
    <cellStyle name="Normal 2 7 4 5" xfId="53675"/>
    <cellStyle name="Normal 2 7 5" xfId="53676"/>
    <cellStyle name="Normal 2 7 6" xfId="53677"/>
    <cellStyle name="Normal 2 8" xfId="53678"/>
    <cellStyle name="Normal 2 8 2" xfId="53679"/>
    <cellStyle name="Normal 2 8 2 2" xfId="53680"/>
    <cellStyle name="Normal 2 8 2 2 2" xfId="53681"/>
    <cellStyle name="Normal 2 8 2 3" xfId="53682"/>
    <cellStyle name="Normal 2 8 2 4" xfId="53683"/>
    <cellStyle name="Normal 2 8 2 5" xfId="53684"/>
    <cellStyle name="Normal 2 8 3" xfId="53685"/>
    <cellStyle name="Normal 2 8 3 2" xfId="53686"/>
    <cellStyle name="Normal 2 8 3 2 2" xfId="53687"/>
    <cellStyle name="Normal 2 8 3 3" xfId="53688"/>
    <cellStyle name="Normal 2 8 3 4" xfId="53689"/>
    <cellStyle name="Normal 2 8 3 5" xfId="53690"/>
    <cellStyle name="Normal 2 8 4" xfId="53691"/>
    <cellStyle name="Normal 2 8 5" xfId="53692"/>
    <cellStyle name="Normal 2 9" xfId="53693"/>
    <cellStyle name="Normal 2 9 2" xfId="53694"/>
    <cellStyle name="Normal 2 9 2 2" xfId="53695"/>
    <cellStyle name="Normal 2 9 2 2 2" xfId="53696"/>
    <cellStyle name="Normal 2 9 2 3" xfId="53697"/>
    <cellStyle name="Normal 2 9 2 4" xfId="53698"/>
    <cellStyle name="Normal 2 9 2 5" xfId="53699"/>
    <cellStyle name="Normal 2 9 3" xfId="53700"/>
    <cellStyle name="Normal 2_183302" xfId="53701"/>
    <cellStyle name="Normal 20" xfId="53702"/>
    <cellStyle name="Normal 20 2" xfId="53703"/>
    <cellStyle name="Normal 20 2 2" xfId="53704"/>
    <cellStyle name="Normal 20 2 2 2" xfId="53705"/>
    <cellStyle name="Normal 20 2 3" xfId="53706"/>
    <cellStyle name="Normal 20 2 4" xfId="53707"/>
    <cellStyle name="Normal 20 2 5" xfId="53708"/>
    <cellStyle name="Normal 20 3" xfId="53709"/>
    <cellStyle name="Normal 20 3 2" xfId="53710"/>
    <cellStyle name="Normal 20 3 3" xfId="53711"/>
    <cellStyle name="Normal 20 3 4" xfId="53712"/>
    <cellStyle name="Normal 20 4" xfId="53713"/>
    <cellStyle name="Normal 20 4 2" xfId="53714"/>
    <cellStyle name="Normal 20 5" xfId="53715"/>
    <cellStyle name="Normal 20 5 2" xfId="53716"/>
    <cellStyle name="Normal 20 6" xfId="53717"/>
    <cellStyle name="Normal 20 7" xfId="53718"/>
    <cellStyle name="Normal 20 8" xfId="53719"/>
    <cellStyle name="Normal 21" xfId="53720"/>
    <cellStyle name="Normal 21 2" xfId="53721"/>
    <cellStyle name="Normal 21 2 2" xfId="53722"/>
    <cellStyle name="Normal 21 3" xfId="53723"/>
    <cellStyle name="Normal 21 3 2" xfId="53724"/>
    <cellStyle name="Normal 21 4" xfId="53725"/>
    <cellStyle name="Normal 21 4 2" xfId="53726"/>
    <cellStyle name="Normal 21 5" xfId="53727"/>
    <cellStyle name="Normal 21 5 2" xfId="53728"/>
    <cellStyle name="Normal 21 6" xfId="53729"/>
    <cellStyle name="Normal 21 7" xfId="53730"/>
    <cellStyle name="Normal 21 8" xfId="53731"/>
    <cellStyle name="Normal 22" xfId="53732"/>
    <cellStyle name="Normal 22 2" xfId="53733"/>
    <cellStyle name="Normal 22 2 2" xfId="53734"/>
    <cellStyle name="Normal 22 2 3" xfId="53735"/>
    <cellStyle name="Normal 22 2 4" xfId="53736"/>
    <cellStyle name="Normal 22 2 5" xfId="53737"/>
    <cellStyle name="Normal 22 3" xfId="53738"/>
    <cellStyle name="Normal 22 3 2" xfId="53739"/>
    <cellStyle name="Normal 22 4" xfId="53740"/>
    <cellStyle name="Normal 22 4 2" xfId="53741"/>
    <cellStyle name="Normal 22 5" xfId="53742"/>
    <cellStyle name="Normal 22 6" xfId="53743"/>
    <cellStyle name="Normal 23" xfId="53744"/>
    <cellStyle name="Normal 23 2" xfId="53745"/>
    <cellStyle name="Normal 23 2 2" xfId="53746"/>
    <cellStyle name="Normal 23 2 2 2" xfId="53747"/>
    <cellStyle name="Normal 23 2 3" xfId="53748"/>
    <cellStyle name="Normal 23 2 4" xfId="53749"/>
    <cellStyle name="Normal 23 2 5" xfId="53750"/>
    <cellStyle name="Normal 23 3" xfId="53751"/>
    <cellStyle name="Normal 23 3 2" xfId="53752"/>
    <cellStyle name="Normal 23 3 3" xfId="53753"/>
    <cellStyle name="Normal 23 4" xfId="53754"/>
    <cellStyle name="Normal 23 5" xfId="53755"/>
    <cellStyle name="Normal 24" xfId="53756"/>
    <cellStyle name="Normal 24 2" xfId="53757"/>
    <cellStyle name="Normal 24 2 2" xfId="53758"/>
    <cellStyle name="Normal 24 3" xfId="53759"/>
    <cellStyle name="Normal 24 4" xfId="53760"/>
    <cellStyle name="Normal 25" xfId="53761"/>
    <cellStyle name="Normal 25 2" xfId="53762"/>
    <cellStyle name="Normal 25 3" xfId="53763"/>
    <cellStyle name="Normal 26" xfId="53764"/>
    <cellStyle name="Normal 26 2" xfId="53765"/>
    <cellStyle name="Normal 26 2 2" xfId="53766"/>
    <cellStyle name="Normal 26 3" xfId="53767"/>
    <cellStyle name="Normal 26 3 2" xfId="53768"/>
    <cellStyle name="Normal 26 3 3" xfId="53769"/>
    <cellStyle name="Normal 26 4" xfId="53770"/>
    <cellStyle name="Normal 26 4 2" xfId="53771"/>
    <cellStyle name="Normal 26 4 3" xfId="53772"/>
    <cellStyle name="Normal 26 5" xfId="53773"/>
    <cellStyle name="Normal 26 5 2" xfId="53774"/>
    <cellStyle name="Normal 26 6" xfId="53775"/>
    <cellStyle name="Normal 26 7" xfId="53776"/>
    <cellStyle name="Normal 26 8" xfId="53777"/>
    <cellStyle name="Normal 27" xfId="53778"/>
    <cellStyle name="Normal 27 2" xfId="53779"/>
    <cellStyle name="Normal 27 2 2" xfId="53780"/>
    <cellStyle name="Normal 27 2 2 2" xfId="53781"/>
    <cellStyle name="Normal 27 2 2 3" xfId="53782"/>
    <cellStyle name="Normal 27 2 3" xfId="53783"/>
    <cellStyle name="Normal 27 2 4" xfId="53784"/>
    <cellStyle name="Normal 27 3" xfId="53785"/>
    <cellStyle name="Normal 27 3 2" xfId="53786"/>
    <cellStyle name="Normal 27 3 3" xfId="53787"/>
    <cellStyle name="Normal 27 4" xfId="53788"/>
    <cellStyle name="Normal 27 5" xfId="53789"/>
    <cellStyle name="Normal 28" xfId="53790"/>
    <cellStyle name="Normal 28 2" xfId="53791"/>
    <cellStyle name="Normal 28 2 2" xfId="53792"/>
    <cellStyle name="Normal 28 2 2 2" xfId="53793"/>
    <cellStyle name="Normal 28 2 3" xfId="53794"/>
    <cellStyle name="Normal 28 2 3 2" xfId="53795"/>
    <cellStyle name="Normal 28 2 4" xfId="53796"/>
    <cellStyle name="Normal 28 3" xfId="53797"/>
    <cellStyle name="Normal 28 3 2" xfId="53798"/>
    <cellStyle name="Normal 28 4" xfId="53799"/>
    <cellStyle name="Normal 28 4 2" xfId="53800"/>
    <cellStyle name="Normal 28 4 3" xfId="53801"/>
    <cellStyle name="Normal 28 5" xfId="53802"/>
    <cellStyle name="Normal 28 5 2" xfId="53803"/>
    <cellStyle name="Normal 28 6" xfId="53804"/>
    <cellStyle name="Normal 28 7" xfId="53805"/>
    <cellStyle name="Normal 28 8" xfId="53806"/>
    <cellStyle name="Normal 29" xfId="53807"/>
    <cellStyle name="Normal 29 2" xfId="53808"/>
    <cellStyle name="Normal 29 2 2" xfId="53809"/>
    <cellStyle name="Normal 29 2 3" xfId="53810"/>
    <cellStyle name="Normal 29 2 4" xfId="53811"/>
    <cellStyle name="Normal 29 3" xfId="53812"/>
    <cellStyle name="Normal 29 3 2" xfId="53813"/>
    <cellStyle name="Normal 29 4" xfId="53814"/>
    <cellStyle name="Normal 29 5" xfId="53815"/>
    <cellStyle name="Normal 29 6" xfId="53816"/>
    <cellStyle name="Normal 3" xfId="53817"/>
    <cellStyle name="Normal 3 10" xfId="53818"/>
    <cellStyle name="Normal 3 11" xfId="53819"/>
    <cellStyle name="Normal 3 12" xfId="53820"/>
    <cellStyle name="Normal 3 13" xfId="53821"/>
    <cellStyle name="Normal 3 14" xfId="53822"/>
    <cellStyle name="Normal 3 15" xfId="53823"/>
    <cellStyle name="Normal 3 16" xfId="53824"/>
    <cellStyle name="Normal 3 17" xfId="53825"/>
    <cellStyle name="Normal 3 17 2" xfId="53826"/>
    <cellStyle name="Normal 3 17 2 2" xfId="53827"/>
    <cellStyle name="Normal 3 17 3" xfId="53828"/>
    <cellStyle name="Normal 3 18" xfId="53829"/>
    <cellStyle name="Normal 3 18 2" xfId="53830"/>
    <cellStyle name="Normal 3 18 2 2" xfId="53831"/>
    <cellStyle name="Normal 3 18 2 3" xfId="53832"/>
    <cellStyle name="Normal 3 18 3" xfId="53833"/>
    <cellStyle name="Normal 3 18 3 2" xfId="53834"/>
    <cellStyle name="Normal 3 18 4" xfId="53835"/>
    <cellStyle name="Normal 3 18 5" xfId="53836"/>
    <cellStyle name="Normal 3 18 6" xfId="53837"/>
    <cellStyle name="Normal 3 19" xfId="53838"/>
    <cellStyle name="Normal 3 19 2" xfId="53839"/>
    <cellStyle name="Normal 3 19 3" xfId="53840"/>
    <cellStyle name="Normal 3 2" xfId="53841"/>
    <cellStyle name="Normal 3 2 2" xfId="53842"/>
    <cellStyle name="Normal 3 2 2 2" xfId="53843"/>
    <cellStyle name="Normal 3 2 2 3" xfId="53844"/>
    <cellStyle name="Normal 3 2 3" xfId="53845"/>
    <cellStyle name="Normal 3 2 3 2" xfId="53846"/>
    <cellStyle name="Normal 3 2 3 3" xfId="53847"/>
    <cellStyle name="Normal 3 2 4" xfId="53848"/>
    <cellStyle name="Normal 3 2 4 2" xfId="53849"/>
    <cellStyle name="Normal 3 2 4 3" xfId="53850"/>
    <cellStyle name="Normal 3 2 4 4" xfId="53851"/>
    <cellStyle name="Normal 3 20" xfId="53852"/>
    <cellStyle name="Normal 3 20 2" xfId="53853"/>
    <cellStyle name="Normal 3 20 3" xfId="53854"/>
    <cellStyle name="Normal 3 21" xfId="53855"/>
    <cellStyle name="Normal 3 22" xfId="53856"/>
    <cellStyle name="Normal 3 23" xfId="53857"/>
    <cellStyle name="Normal 3 3" xfId="53858"/>
    <cellStyle name="Normal 3 3 2" xfId="53859"/>
    <cellStyle name="Normal 3 3 2 2" xfId="53860"/>
    <cellStyle name="Normal 3 3 2 2 2" xfId="53861"/>
    <cellStyle name="Normal 3 3 2 3" xfId="53862"/>
    <cellStyle name="Normal 3 3 3" xfId="53863"/>
    <cellStyle name="Normal 3 3 3 2" xfId="53864"/>
    <cellStyle name="Normal 3 3 4" xfId="53865"/>
    <cellStyle name="Normal 3 3 5" xfId="53866"/>
    <cellStyle name="Normal 3 4" xfId="53867"/>
    <cellStyle name="Normal 3 4 2" xfId="53868"/>
    <cellStyle name="Normal 3 4 2 2" xfId="53869"/>
    <cellStyle name="Normal 3 4 3" xfId="53870"/>
    <cellStyle name="Normal 3 4 3 2" xfId="53871"/>
    <cellStyle name="Normal 3 4 4" xfId="53872"/>
    <cellStyle name="Normal 3 4 5" xfId="53873"/>
    <cellStyle name="Normal 3 5" xfId="53874"/>
    <cellStyle name="Normal 3 5 2" xfId="53875"/>
    <cellStyle name="Normal 3 6" xfId="53876"/>
    <cellStyle name="Normal 3 7" xfId="53877"/>
    <cellStyle name="Normal 3 8" xfId="53878"/>
    <cellStyle name="Normal 3 9" xfId="53879"/>
    <cellStyle name="Normal 3_183302" xfId="53880"/>
    <cellStyle name="Normal 30" xfId="53881"/>
    <cellStyle name="Normal 30 2" xfId="53882"/>
    <cellStyle name="Normal 30 2 2" xfId="53883"/>
    <cellStyle name="Normal 30 2 3" xfId="53884"/>
    <cellStyle name="Normal 30 2 4" xfId="53885"/>
    <cellStyle name="Normal 30 3" xfId="53886"/>
    <cellStyle name="Normal 30 3 2" xfId="53887"/>
    <cellStyle name="Normal 30 4" xfId="53888"/>
    <cellStyle name="Normal 30 5" xfId="53889"/>
    <cellStyle name="Normal 30 6" xfId="53890"/>
    <cellStyle name="Normal 30 7" xfId="53891"/>
    <cellStyle name="Normal 31" xfId="53892"/>
    <cellStyle name="Normal 31 2" xfId="53893"/>
    <cellStyle name="Normal 31 2 2" xfId="53894"/>
    <cellStyle name="Normal 31 2 3" xfId="53895"/>
    <cellStyle name="Normal 31 2 4" xfId="53896"/>
    <cellStyle name="Normal 31 3" xfId="53897"/>
    <cellStyle name="Normal 31 3 2" xfId="53898"/>
    <cellStyle name="Normal 31 4" xfId="53899"/>
    <cellStyle name="Normal 31 5" xfId="53900"/>
    <cellStyle name="Normal 31 6" xfId="53901"/>
    <cellStyle name="Normal 31 7" xfId="53902"/>
    <cellStyle name="Normal 32" xfId="53903"/>
    <cellStyle name="Normal 32 2" xfId="53904"/>
    <cellStyle name="Normal 32 2 2" xfId="53905"/>
    <cellStyle name="Normal 32 2 3" xfId="53906"/>
    <cellStyle name="Normal 32 2 4" xfId="53907"/>
    <cellStyle name="Normal 32 3" xfId="53908"/>
    <cellStyle name="Normal 32 3 2" xfId="53909"/>
    <cellStyle name="Normal 32 4" xfId="53910"/>
    <cellStyle name="Normal 32 5" xfId="53911"/>
    <cellStyle name="Normal 32 6" xfId="53912"/>
    <cellStyle name="Normal 32 7" xfId="53913"/>
    <cellStyle name="Normal 33" xfId="53914"/>
    <cellStyle name="Normal 33 2" xfId="53915"/>
    <cellStyle name="Normal 33 2 2" xfId="53916"/>
    <cellStyle name="Normal 33 2 3" xfId="53917"/>
    <cellStyle name="Normal 33 2 4" xfId="53918"/>
    <cellStyle name="Normal 33 3" xfId="53919"/>
    <cellStyle name="Normal 33 4" xfId="53920"/>
    <cellStyle name="Normal 33 5" xfId="53921"/>
    <cellStyle name="Normal 33 6" xfId="53922"/>
    <cellStyle name="Normal 34" xfId="53923"/>
    <cellStyle name="Normal 34 2" xfId="53924"/>
    <cellStyle name="Normal 34 2 2" xfId="53925"/>
    <cellStyle name="Normal 34 3" xfId="53926"/>
    <cellStyle name="Normal 34 4" xfId="53927"/>
    <cellStyle name="Normal 34 4 2" xfId="53928"/>
    <cellStyle name="Normal 34 4 3" xfId="53929"/>
    <cellStyle name="Normal 34 5" xfId="53930"/>
    <cellStyle name="Normal 34 6" xfId="53931"/>
    <cellStyle name="Normal 34 7" xfId="53932"/>
    <cellStyle name="Normal 35" xfId="53933"/>
    <cellStyle name="Normal 35 2" xfId="53934"/>
    <cellStyle name="Normal 35 2 2" xfId="53935"/>
    <cellStyle name="Normal 35 2 3" xfId="53936"/>
    <cellStyle name="Normal 35 3" xfId="53937"/>
    <cellStyle name="Normal 35 4" xfId="53938"/>
    <cellStyle name="Normal 35 5" xfId="53939"/>
    <cellStyle name="Normal 36" xfId="53940"/>
    <cellStyle name="Normal 36 2" xfId="53941"/>
    <cellStyle name="Normal 36 2 2" xfId="53942"/>
    <cellStyle name="Normal 36 2 3" xfId="53943"/>
    <cellStyle name="Normal 36 3" xfId="53944"/>
    <cellStyle name="Normal 36 4" xfId="53945"/>
    <cellStyle name="Normal 36 5" xfId="53946"/>
    <cellStyle name="Normal 37" xfId="53947"/>
    <cellStyle name="Normal 37 2" xfId="53948"/>
    <cellStyle name="Normal 37 2 2" xfId="53949"/>
    <cellStyle name="Normal 37 3" xfId="53950"/>
    <cellStyle name="Normal 37 4" xfId="53951"/>
    <cellStyle name="Normal 37 5" xfId="53952"/>
    <cellStyle name="Normal 38" xfId="53953"/>
    <cellStyle name="Normal 38 2" xfId="53954"/>
    <cellStyle name="Normal 38 2 2" xfId="53955"/>
    <cellStyle name="Normal 38 3" xfId="53956"/>
    <cellStyle name="Normal 38 4" xfId="53957"/>
    <cellStyle name="Normal 38 5" xfId="53958"/>
    <cellStyle name="Normal 39" xfId="53959"/>
    <cellStyle name="Normal 39 2" xfId="53960"/>
    <cellStyle name="Normal 39 3" xfId="53961"/>
    <cellStyle name="Normal 4" xfId="53962"/>
    <cellStyle name="Normal 4 10" xfId="53963"/>
    <cellStyle name="Normal 4 11" xfId="53964"/>
    <cellStyle name="Normal 4 2" xfId="53965"/>
    <cellStyle name="Normal 4 2 10" xfId="53966"/>
    <cellStyle name="Normal 4 2 10 2" xfId="53967"/>
    <cellStyle name="Normal 4 2 10 2 2" xfId="53968"/>
    <cellStyle name="Normal 4 2 10 3" xfId="53969"/>
    <cellStyle name="Normal 4 2 10 4" xfId="53970"/>
    <cellStyle name="Normal 4 2 10 5" xfId="53971"/>
    <cellStyle name="Normal 4 2 11" xfId="53972"/>
    <cellStyle name="Normal 4 2 2" xfId="53973"/>
    <cellStyle name="Normal 4 2 2 10" xfId="53974"/>
    <cellStyle name="Normal 4 2 2 11" xfId="53975"/>
    <cellStyle name="Normal 4 2 2 2" xfId="53976"/>
    <cellStyle name="Normal 4 2 2 2 10" xfId="53977"/>
    <cellStyle name="Normal 4 2 2 2 2" xfId="53978"/>
    <cellStyle name="Normal 4 2 2 2 2 2" xfId="53979"/>
    <cellStyle name="Normal 4 2 2 2 2 2 2" xfId="53980"/>
    <cellStyle name="Normal 4 2 2 2 2 2 2 2" xfId="53981"/>
    <cellStyle name="Normal 4 2 2 2 2 2 2 2 2" xfId="53982"/>
    <cellStyle name="Normal 4 2 2 2 2 2 2 2 3" xfId="53983"/>
    <cellStyle name="Normal 4 2 2 2 2 2 2 3" xfId="53984"/>
    <cellStyle name="Normal 4 2 2 2 2 2 2 3 2" xfId="53985"/>
    <cellStyle name="Normal 4 2 2 2 2 2 2 4" xfId="53986"/>
    <cellStyle name="Normal 4 2 2 2 2 2 2 5" xfId="53987"/>
    <cellStyle name="Normal 4 2 2 2 2 2 3" xfId="53988"/>
    <cellStyle name="Normal 4 2 2 2 2 2 3 2" xfId="53989"/>
    <cellStyle name="Normal 4 2 2 2 2 2 3 3" xfId="53990"/>
    <cellStyle name="Normal 4 2 2 2 2 2 4" xfId="53991"/>
    <cellStyle name="Normal 4 2 2 2 2 2 4 2" xfId="53992"/>
    <cellStyle name="Normal 4 2 2 2 2 2 5" xfId="53993"/>
    <cellStyle name="Normal 4 2 2 2 2 2 6" xfId="53994"/>
    <cellStyle name="Normal 4 2 2 2 2 3" xfId="53995"/>
    <cellStyle name="Normal 4 2 2 2 2 3 2" xfId="53996"/>
    <cellStyle name="Normal 4 2 2 2 2 3 2 2" xfId="53997"/>
    <cellStyle name="Normal 4 2 2 2 2 3 2 2 2" xfId="53998"/>
    <cellStyle name="Normal 4 2 2 2 2 3 2 3" xfId="53999"/>
    <cellStyle name="Normal 4 2 2 2 2 3 2 4" xfId="54000"/>
    <cellStyle name="Normal 4 2 2 2 2 3 2 5" xfId="54001"/>
    <cellStyle name="Normal 4 2 2 2 2 3 3" xfId="54002"/>
    <cellStyle name="Normal 4 2 2 2 2 3 3 2" xfId="54003"/>
    <cellStyle name="Normal 4 2 2 2 2 3 4" xfId="54004"/>
    <cellStyle name="Normal 4 2 2 2 2 3 5" xfId="54005"/>
    <cellStyle name="Normal 4 2 2 2 2 3 6" xfId="54006"/>
    <cellStyle name="Normal 4 2 2 2 2 4" xfId="54007"/>
    <cellStyle name="Normal 4 2 2 2 2 4 2" xfId="54008"/>
    <cellStyle name="Normal 4 2 2 2 2 4 2 2" xfId="54009"/>
    <cellStyle name="Normal 4 2 2 2 2 4 3" xfId="54010"/>
    <cellStyle name="Normal 4 2 2 2 2 4 4" xfId="54011"/>
    <cellStyle name="Normal 4 2 2 2 2 4 5" xfId="54012"/>
    <cellStyle name="Normal 4 2 2 2 2 5" xfId="54013"/>
    <cellStyle name="Normal 4 2 2 2 2 5 2" xfId="54014"/>
    <cellStyle name="Normal 4 2 2 2 2 5 2 2" xfId="54015"/>
    <cellStyle name="Normal 4 2 2 2 2 5 3" xfId="54016"/>
    <cellStyle name="Normal 4 2 2 2 2 5 4" xfId="54017"/>
    <cellStyle name="Normal 4 2 2 2 2 5 5" xfId="54018"/>
    <cellStyle name="Normal 4 2 2 2 2 6" xfId="54019"/>
    <cellStyle name="Normal 4 2 2 2 2 6 2" xfId="54020"/>
    <cellStyle name="Normal 4 2 2 2 2 7" xfId="54021"/>
    <cellStyle name="Normal 4 2 2 2 2 8" xfId="54022"/>
    <cellStyle name="Normal 4 2 2 2 2 9" xfId="54023"/>
    <cellStyle name="Normal 4 2 2 2 3" xfId="54024"/>
    <cellStyle name="Normal 4 2 2 2 3 2" xfId="54025"/>
    <cellStyle name="Normal 4 2 2 2 3 2 2" xfId="54026"/>
    <cellStyle name="Normal 4 2 2 2 3 2 2 2" xfId="54027"/>
    <cellStyle name="Normal 4 2 2 2 3 2 2 3" xfId="54028"/>
    <cellStyle name="Normal 4 2 2 2 3 2 3" xfId="54029"/>
    <cellStyle name="Normal 4 2 2 2 3 2 3 2" xfId="54030"/>
    <cellStyle name="Normal 4 2 2 2 3 2 4" xfId="54031"/>
    <cellStyle name="Normal 4 2 2 2 3 2 5" xfId="54032"/>
    <cellStyle name="Normal 4 2 2 2 3 3" xfId="54033"/>
    <cellStyle name="Normal 4 2 2 2 3 3 2" xfId="54034"/>
    <cellStyle name="Normal 4 2 2 2 3 3 3" xfId="54035"/>
    <cellStyle name="Normal 4 2 2 2 3 4" xfId="54036"/>
    <cellStyle name="Normal 4 2 2 2 3 4 2" xfId="54037"/>
    <cellStyle name="Normal 4 2 2 2 3 5" xfId="54038"/>
    <cellStyle name="Normal 4 2 2 2 3 6" xfId="54039"/>
    <cellStyle name="Normal 4 2 2 2 4" xfId="54040"/>
    <cellStyle name="Normal 4 2 2 2 4 2" xfId="54041"/>
    <cellStyle name="Normal 4 2 2 2 4 2 2" xfId="54042"/>
    <cellStyle name="Normal 4 2 2 2 4 2 2 2" xfId="54043"/>
    <cellStyle name="Normal 4 2 2 2 4 2 3" xfId="54044"/>
    <cellStyle name="Normal 4 2 2 2 4 2 4" xfId="54045"/>
    <cellStyle name="Normal 4 2 2 2 4 2 5" xfId="54046"/>
    <cellStyle name="Normal 4 2 2 2 4 3" xfId="54047"/>
    <cellStyle name="Normal 4 2 2 2 4 3 2" xfId="54048"/>
    <cellStyle name="Normal 4 2 2 2 4 4" xfId="54049"/>
    <cellStyle name="Normal 4 2 2 2 4 5" xfId="54050"/>
    <cellStyle name="Normal 4 2 2 2 4 6" xfId="54051"/>
    <cellStyle name="Normal 4 2 2 2 5" xfId="54052"/>
    <cellStyle name="Normal 4 2 2 2 5 2" xfId="54053"/>
    <cellStyle name="Normal 4 2 2 2 5 2 2" xfId="54054"/>
    <cellStyle name="Normal 4 2 2 2 5 3" xfId="54055"/>
    <cellStyle name="Normal 4 2 2 2 5 4" xfId="54056"/>
    <cellStyle name="Normal 4 2 2 2 5 5" xfId="54057"/>
    <cellStyle name="Normal 4 2 2 2 6" xfId="54058"/>
    <cellStyle name="Normal 4 2 2 2 6 2" xfId="54059"/>
    <cellStyle name="Normal 4 2 2 2 6 2 2" xfId="54060"/>
    <cellStyle name="Normal 4 2 2 2 6 3" xfId="54061"/>
    <cellStyle name="Normal 4 2 2 2 6 4" xfId="54062"/>
    <cellStyle name="Normal 4 2 2 2 6 5" xfId="54063"/>
    <cellStyle name="Normal 4 2 2 2 7" xfId="54064"/>
    <cellStyle name="Normal 4 2 2 2 7 2" xfId="54065"/>
    <cellStyle name="Normal 4 2 2 2 8" xfId="54066"/>
    <cellStyle name="Normal 4 2 2 2 9" xfId="54067"/>
    <cellStyle name="Normal 4 2 2 3" xfId="54068"/>
    <cellStyle name="Normal 4 2 2 3 2" xfId="54069"/>
    <cellStyle name="Normal 4 2 2 3 2 2" xfId="54070"/>
    <cellStyle name="Normal 4 2 2 3 2 2 2" xfId="54071"/>
    <cellStyle name="Normal 4 2 2 3 2 2 2 2" xfId="54072"/>
    <cellStyle name="Normal 4 2 2 3 2 2 2 3" xfId="54073"/>
    <cellStyle name="Normal 4 2 2 3 2 2 3" xfId="54074"/>
    <cellStyle name="Normal 4 2 2 3 2 2 3 2" xfId="54075"/>
    <cellStyle name="Normal 4 2 2 3 2 2 4" xfId="54076"/>
    <cellStyle name="Normal 4 2 2 3 2 2 5" xfId="54077"/>
    <cellStyle name="Normal 4 2 2 3 2 3" xfId="54078"/>
    <cellStyle name="Normal 4 2 2 3 2 3 2" xfId="54079"/>
    <cellStyle name="Normal 4 2 2 3 2 3 3" xfId="54080"/>
    <cellStyle name="Normal 4 2 2 3 2 4" xfId="54081"/>
    <cellStyle name="Normal 4 2 2 3 2 4 2" xfId="54082"/>
    <cellStyle name="Normal 4 2 2 3 2 5" xfId="54083"/>
    <cellStyle name="Normal 4 2 2 3 2 6" xfId="54084"/>
    <cellStyle name="Normal 4 2 2 3 3" xfId="54085"/>
    <cellStyle name="Normal 4 2 2 3 3 2" xfId="54086"/>
    <cellStyle name="Normal 4 2 2 3 3 2 2" xfId="54087"/>
    <cellStyle name="Normal 4 2 2 3 3 2 2 2" xfId="54088"/>
    <cellStyle name="Normal 4 2 2 3 3 2 3" xfId="54089"/>
    <cellStyle name="Normal 4 2 2 3 3 2 4" xfId="54090"/>
    <cellStyle name="Normal 4 2 2 3 3 2 5" xfId="54091"/>
    <cellStyle name="Normal 4 2 2 3 3 3" xfId="54092"/>
    <cellStyle name="Normal 4 2 2 3 3 3 2" xfId="54093"/>
    <cellStyle name="Normal 4 2 2 3 3 4" xfId="54094"/>
    <cellStyle name="Normal 4 2 2 3 3 5" xfId="54095"/>
    <cellStyle name="Normal 4 2 2 3 3 6" xfId="54096"/>
    <cellStyle name="Normal 4 2 2 3 4" xfId="54097"/>
    <cellStyle name="Normal 4 2 2 3 4 2" xfId="54098"/>
    <cellStyle name="Normal 4 2 2 3 4 2 2" xfId="54099"/>
    <cellStyle name="Normal 4 2 2 3 4 3" xfId="54100"/>
    <cellStyle name="Normal 4 2 2 3 4 4" xfId="54101"/>
    <cellStyle name="Normal 4 2 2 3 4 5" xfId="54102"/>
    <cellStyle name="Normal 4 2 2 3 5" xfId="54103"/>
    <cellStyle name="Normal 4 2 2 3 5 2" xfId="54104"/>
    <cellStyle name="Normal 4 2 2 3 5 2 2" xfId="54105"/>
    <cellStyle name="Normal 4 2 2 3 5 3" xfId="54106"/>
    <cellStyle name="Normal 4 2 2 3 5 4" xfId="54107"/>
    <cellStyle name="Normal 4 2 2 3 5 5" xfId="54108"/>
    <cellStyle name="Normal 4 2 2 3 6" xfId="54109"/>
    <cellStyle name="Normal 4 2 2 3 6 2" xfId="54110"/>
    <cellStyle name="Normal 4 2 2 3 7" xfId="54111"/>
    <cellStyle name="Normal 4 2 2 3 8" xfId="54112"/>
    <cellStyle name="Normal 4 2 2 3 9" xfId="54113"/>
    <cellStyle name="Normal 4 2 2 4" xfId="54114"/>
    <cellStyle name="Normal 4 2 2 4 2" xfId="54115"/>
    <cellStyle name="Normal 4 2 2 4 2 2" xfId="54116"/>
    <cellStyle name="Normal 4 2 2 4 2 2 2" xfId="54117"/>
    <cellStyle name="Normal 4 2 2 4 2 2 3" xfId="54118"/>
    <cellStyle name="Normal 4 2 2 4 2 3" xfId="54119"/>
    <cellStyle name="Normal 4 2 2 4 2 3 2" xfId="54120"/>
    <cellStyle name="Normal 4 2 2 4 2 4" xfId="54121"/>
    <cellStyle name="Normal 4 2 2 4 2 5" xfId="54122"/>
    <cellStyle name="Normal 4 2 2 4 3" xfId="54123"/>
    <cellStyle name="Normal 4 2 2 4 3 2" xfId="54124"/>
    <cellStyle name="Normal 4 2 2 4 3 3" xfId="54125"/>
    <cellStyle name="Normal 4 2 2 4 4" xfId="54126"/>
    <cellStyle name="Normal 4 2 2 4 4 2" xfId="54127"/>
    <cellStyle name="Normal 4 2 2 4 5" xfId="54128"/>
    <cellStyle name="Normal 4 2 2 4 6" xfId="54129"/>
    <cellStyle name="Normal 4 2 2 5" xfId="54130"/>
    <cellStyle name="Normal 4 2 2 5 2" xfId="54131"/>
    <cellStyle name="Normal 4 2 2 5 2 2" xfId="54132"/>
    <cellStyle name="Normal 4 2 2 5 2 2 2" xfId="54133"/>
    <cellStyle name="Normal 4 2 2 5 2 3" xfId="54134"/>
    <cellStyle name="Normal 4 2 2 5 2 4" xfId="54135"/>
    <cellStyle name="Normal 4 2 2 5 2 5" xfId="54136"/>
    <cellStyle name="Normal 4 2 2 5 3" xfId="54137"/>
    <cellStyle name="Normal 4 2 2 5 3 2" xfId="54138"/>
    <cellStyle name="Normal 4 2 2 5 4" xfId="54139"/>
    <cellStyle name="Normal 4 2 2 5 5" xfId="54140"/>
    <cellStyle name="Normal 4 2 2 5 6" xfId="54141"/>
    <cellStyle name="Normal 4 2 2 6" xfId="54142"/>
    <cellStyle name="Normal 4 2 2 6 2" xfId="54143"/>
    <cellStyle name="Normal 4 2 2 6 2 2" xfId="54144"/>
    <cellStyle name="Normal 4 2 2 6 3" xfId="54145"/>
    <cellStyle name="Normal 4 2 2 6 4" xfId="54146"/>
    <cellStyle name="Normal 4 2 2 6 5" xfId="54147"/>
    <cellStyle name="Normal 4 2 2 7" xfId="54148"/>
    <cellStyle name="Normal 4 2 2 7 2" xfId="54149"/>
    <cellStyle name="Normal 4 2 2 7 2 2" xfId="54150"/>
    <cellStyle name="Normal 4 2 2 7 3" xfId="54151"/>
    <cellStyle name="Normal 4 2 2 7 4" xfId="54152"/>
    <cellStyle name="Normal 4 2 2 7 5" xfId="54153"/>
    <cellStyle name="Normal 4 2 2 8" xfId="54154"/>
    <cellStyle name="Normal 4 2 2 8 2" xfId="54155"/>
    <cellStyle name="Normal 4 2 2 9" xfId="54156"/>
    <cellStyle name="Normal 4 2 3" xfId="54157"/>
    <cellStyle name="Normal 4 2 3 10" xfId="54158"/>
    <cellStyle name="Normal 4 2 3 11" xfId="54159"/>
    <cellStyle name="Normal 4 2 3 2" xfId="54160"/>
    <cellStyle name="Normal 4 2 3 2 10" xfId="54161"/>
    <cellStyle name="Normal 4 2 3 2 2" xfId="54162"/>
    <cellStyle name="Normal 4 2 3 2 2 2" xfId="54163"/>
    <cellStyle name="Normal 4 2 3 2 2 2 2" xfId="54164"/>
    <cellStyle name="Normal 4 2 3 2 2 2 2 2" xfId="54165"/>
    <cellStyle name="Normal 4 2 3 2 2 2 2 2 2" xfId="54166"/>
    <cellStyle name="Normal 4 2 3 2 2 2 2 2 3" xfId="54167"/>
    <cellStyle name="Normal 4 2 3 2 2 2 2 3" xfId="54168"/>
    <cellStyle name="Normal 4 2 3 2 2 2 2 3 2" xfId="54169"/>
    <cellStyle name="Normal 4 2 3 2 2 2 2 4" xfId="54170"/>
    <cellStyle name="Normal 4 2 3 2 2 2 2 5" xfId="54171"/>
    <cellStyle name="Normal 4 2 3 2 2 2 3" xfId="54172"/>
    <cellStyle name="Normal 4 2 3 2 2 2 3 2" xfId="54173"/>
    <cellStyle name="Normal 4 2 3 2 2 2 3 3" xfId="54174"/>
    <cellStyle name="Normal 4 2 3 2 2 2 4" xfId="54175"/>
    <cellStyle name="Normal 4 2 3 2 2 2 4 2" xfId="54176"/>
    <cellStyle name="Normal 4 2 3 2 2 2 5" xfId="54177"/>
    <cellStyle name="Normal 4 2 3 2 2 2 6" xfId="54178"/>
    <cellStyle name="Normal 4 2 3 2 2 3" xfId="54179"/>
    <cellStyle name="Normal 4 2 3 2 2 3 2" xfId="54180"/>
    <cellStyle name="Normal 4 2 3 2 2 3 2 2" xfId="54181"/>
    <cellStyle name="Normal 4 2 3 2 2 3 2 2 2" xfId="54182"/>
    <cellStyle name="Normal 4 2 3 2 2 3 2 3" xfId="54183"/>
    <cellStyle name="Normal 4 2 3 2 2 3 2 4" xfId="54184"/>
    <cellStyle name="Normal 4 2 3 2 2 3 2 5" xfId="54185"/>
    <cellStyle name="Normal 4 2 3 2 2 3 3" xfId="54186"/>
    <cellStyle name="Normal 4 2 3 2 2 3 3 2" xfId="54187"/>
    <cellStyle name="Normal 4 2 3 2 2 3 4" xfId="54188"/>
    <cellStyle name="Normal 4 2 3 2 2 3 5" xfId="54189"/>
    <cellStyle name="Normal 4 2 3 2 2 3 6" xfId="54190"/>
    <cellStyle name="Normal 4 2 3 2 2 4" xfId="54191"/>
    <cellStyle name="Normal 4 2 3 2 2 4 2" xfId="54192"/>
    <cellStyle name="Normal 4 2 3 2 2 4 2 2" xfId="54193"/>
    <cellStyle name="Normal 4 2 3 2 2 4 3" xfId="54194"/>
    <cellStyle name="Normal 4 2 3 2 2 4 4" xfId="54195"/>
    <cellStyle name="Normal 4 2 3 2 2 4 5" xfId="54196"/>
    <cellStyle name="Normal 4 2 3 2 2 5" xfId="54197"/>
    <cellStyle name="Normal 4 2 3 2 2 5 2" xfId="54198"/>
    <cellStyle name="Normal 4 2 3 2 2 5 2 2" xfId="54199"/>
    <cellStyle name="Normal 4 2 3 2 2 5 3" xfId="54200"/>
    <cellStyle name="Normal 4 2 3 2 2 5 4" xfId="54201"/>
    <cellStyle name="Normal 4 2 3 2 2 5 5" xfId="54202"/>
    <cellStyle name="Normal 4 2 3 2 2 6" xfId="54203"/>
    <cellStyle name="Normal 4 2 3 2 2 6 2" xfId="54204"/>
    <cellStyle name="Normal 4 2 3 2 2 7" xfId="54205"/>
    <cellStyle name="Normal 4 2 3 2 2 8" xfId="54206"/>
    <cellStyle name="Normal 4 2 3 2 2 9" xfId="54207"/>
    <cellStyle name="Normal 4 2 3 2 3" xfId="54208"/>
    <cellStyle name="Normal 4 2 3 2 3 2" xfId="54209"/>
    <cellStyle name="Normal 4 2 3 2 3 2 2" xfId="54210"/>
    <cellStyle name="Normal 4 2 3 2 3 2 2 2" xfId="54211"/>
    <cellStyle name="Normal 4 2 3 2 3 2 2 3" xfId="54212"/>
    <cellStyle name="Normal 4 2 3 2 3 2 3" xfId="54213"/>
    <cellStyle name="Normal 4 2 3 2 3 2 3 2" xfId="54214"/>
    <cellStyle name="Normal 4 2 3 2 3 2 4" xfId="54215"/>
    <cellStyle name="Normal 4 2 3 2 3 2 5" xfId="54216"/>
    <cellStyle name="Normal 4 2 3 2 3 3" xfId="54217"/>
    <cellStyle name="Normal 4 2 3 2 3 3 2" xfId="54218"/>
    <cellStyle name="Normal 4 2 3 2 3 3 3" xfId="54219"/>
    <cellStyle name="Normal 4 2 3 2 3 4" xfId="54220"/>
    <cellStyle name="Normal 4 2 3 2 3 4 2" xfId="54221"/>
    <cellStyle name="Normal 4 2 3 2 3 5" xfId="54222"/>
    <cellStyle name="Normal 4 2 3 2 3 6" xfId="54223"/>
    <cellStyle name="Normal 4 2 3 2 4" xfId="54224"/>
    <cellStyle name="Normal 4 2 3 2 4 2" xfId="54225"/>
    <cellStyle name="Normal 4 2 3 2 4 2 2" xfId="54226"/>
    <cellStyle name="Normal 4 2 3 2 4 2 2 2" xfId="54227"/>
    <cellStyle name="Normal 4 2 3 2 4 2 3" xfId="54228"/>
    <cellStyle name="Normal 4 2 3 2 4 2 4" xfId="54229"/>
    <cellStyle name="Normal 4 2 3 2 4 2 5" xfId="54230"/>
    <cellStyle name="Normal 4 2 3 2 4 3" xfId="54231"/>
    <cellStyle name="Normal 4 2 3 2 4 3 2" xfId="54232"/>
    <cellStyle name="Normal 4 2 3 2 4 4" xfId="54233"/>
    <cellStyle name="Normal 4 2 3 2 4 5" xfId="54234"/>
    <cellStyle name="Normal 4 2 3 2 4 6" xfId="54235"/>
    <cellStyle name="Normal 4 2 3 2 5" xfId="54236"/>
    <cellStyle name="Normal 4 2 3 2 5 2" xfId="54237"/>
    <cellStyle name="Normal 4 2 3 2 5 2 2" xfId="54238"/>
    <cellStyle name="Normal 4 2 3 2 5 3" xfId="54239"/>
    <cellStyle name="Normal 4 2 3 2 5 4" xfId="54240"/>
    <cellStyle name="Normal 4 2 3 2 5 5" xfId="54241"/>
    <cellStyle name="Normal 4 2 3 2 6" xfId="54242"/>
    <cellStyle name="Normal 4 2 3 2 6 2" xfId="54243"/>
    <cellStyle name="Normal 4 2 3 2 6 2 2" xfId="54244"/>
    <cellStyle name="Normal 4 2 3 2 6 3" xfId="54245"/>
    <cellStyle name="Normal 4 2 3 2 6 4" xfId="54246"/>
    <cellStyle name="Normal 4 2 3 2 6 5" xfId="54247"/>
    <cellStyle name="Normal 4 2 3 2 7" xfId="54248"/>
    <cellStyle name="Normal 4 2 3 2 7 2" xfId="54249"/>
    <cellStyle name="Normal 4 2 3 2 8" xfId="54250"/>
    <cellStyle name="Normal 4 2 3 2 9" xfId="54251"/>
    <cellStyle name="Normal 4 2 3 3" xfId="54252"/>
    <cellStyle name="Normal 4 2 3 3 2" xfId="54253"/>
    <cellStyle name="Normal 4 2 3 3 2 2" xfId="54254"/>
    <cellStyle name="Normal 4 2 3 3 2 2 2" xfId="54255"/>
    <cellStyle name="Normal 4 2 3 3 2 2 2 2" xfId="54256"/>
    <cellStyle name="Normal 4 2 3 3 2 2 2 3" xfId="54257"/>
    <cellStyle name="Normal 4 2 3 3 2 2 3" xfId="54258"/>
    <cellStyle name="Normal 4 2 3 3 2 2 3 2" xfId="54259"/>
    <cellStyle name="Normal 4 2 3 3 2 2 4" xfId="54260"/>
    <cellStyle name="Normal 4 2 3 3 2 2 5" xfId="54261"/>
    <cellStyle name="Normal 4 2 3 3 2 3" xfId="54262"/>
    <cellStyle name="Normal 4 2 3 3 2 3 2" xfId="54263"/>
    <cellStyle name="Normal 4 2 3 3 2 3 3" xfId="54264"/>
    <cellStyle name="Normal 4 2 3 3 2 4" xfId="54265"/>
    <cellStyle name="Normal 4 2 3 3 2 4 2" xfId="54266"/>
    <cellStyle name="Normal 4 2 3 3 2 5" xfId="54267"/>
    <cellStyle name="Normal 4 2 3 3 2 6" xfId="54268"/>
    <cellStyle name="Normal 4 2 3 3 3" xfId="54269"/>
    <cellStyle name="Normal 4 2 3 3 3 2" xfId="54270"/>
    <cellStyle name="Normal 4 2 3 3 3 2 2" xfId="54271"/>
    <cellStyle name="Normal 4 2 3 3 3 2 2 2" xfId="54272"/>
    <cellStyle name="Normal 4 2 3 3 3 2 3" xfId="54273"/>
    <cellStyle name="Normal 4 2 3 3 3 2 4" xfId="54274"/>
    <cellStyle name="Normal 4 2 3 3 3 2 5" xfId="54275"/>
    <cellStyle name="Normal 4 2 3 3 3 3" xfId="54276"/>
    <cellStyle name="Normal 4 2 3 3 3 3 2" xfId="54277"/>
    <cellStyle name="Normal 4 2 3 3 3 4" xfId="54278"/>
    <cellStyle name="Normal 4 2 3 3 3 5" xfId="54279"/>
    <cellStyle name="Normal 4 2 3 3 3 6" xfId="54280"/>
    <cellStyle name="Normal 4 2 3 3 4" xfId="54281"/>
    <cellStyle name="Normal 4 2 3 3 4 2" xfId="54282"/>
    <cellStyle name="Normal 4 2 3 3 4 2 2" xfId="54283"/>
    <cellStyle name="Normal 4 2 3 3 4 3" xfId="54284"/>
    <cellStyle name="Normal 4 2 3 3 4 4" xfId="54285"/>
    <cellStyle name="Normal 4 2 3 3 4 5" xfId="54286"/>
    <cellStyle name="Normal 4 2 3 3 5" xfId="54287"/>
    <cellStyle name="Normal 4 2 3 3 5 2" xfId="54288"/>
    <cellStyle name="Normal 4 2 3 3 5 2 2" xfId="54289"/>
    <cellStyle name="Normal 4 2 3 3 5 3" xfId="54290"/>
    <cellStyle name="Normal 4 2 3 3 5 4" xfId="54291"/>
    <cellStyle name="Normal 4 2 3 3 5 5" xfId="54292"/>
    <cellStyle name="Normal 4 2 3 3 6" xfId="54293"/>
    <cellStyle name="Normal 4 2 3 3 6 2" xfId="54294"/>
    <cellStyle name="Normal 4 2 3 3 7" xfId="54295"/>
    <cellStyle name="Normal 4 2 3 3 8" xfId="54296"/>
    <cellStyle name="Normal 4 2 3 3 9" xfId="54297"/>
    <cellStyle name="Normal 4 2 3 4" xfId="54298"/>
    <cellStyle name="Normal 4 2 3 4 2" xfId="54299"/>
    <cellStyle name="Normal 4 2 3 4 2 2" xfId="54300"/>
    <cellStyle name="Normal 4 2 3 4 2 2 2" xfId="54301"/>
    <cellStyle name="Normal 4 2 3 4 2 2 3" xfId="54302"/>
    <cellStyle name="Normal 4 2 3 4 2 3" xfId="54303"/>
    <cellStyle name="Normal 4 2 3 4 2 3 2" xfId="54304"/>
    <cellStyle name="Normal 4 2 3 4 2 4" xfId="54305"/>
    <cellStyle name="Normal 4 2 3 4 2 5" xfId="54306"/>
    <cellStyle name="Normal 4 2 3 4 3" xfId="54307"/>
    <cellStyle name="Normal 4 2 3 4 3 2" xfId="54308"/>
    <cellStyle name="Normal 4 2 3 4 3 3" xfId="54309"/>
    <cellStyle name="Normal 4 2 3 4 4" xfId="54310"/>
    <cellStyle name="Normal 4 2 3 4 4 2" xfId="54311"/>
    <cellStyle name="Normal 4 2 3 4 5" xfId="54312"/>
    <cellStyle name="Normal 4 2 3 4 6" xfId="54313"/>
    <cellStyle name="Normal 4 2 3 5" xfId="54314"/>
    <cellStyle name="Normal 4 2 3 5 2" xfId="54315"/>
    <cellStyle name="Normal 4 2 3 5 2 2" xfId="54316"/>
    <cellStyle name="Normal 4 2 3 5 2 2 2" xfId="54317"/>
    <cellStyle name="Normal 4 2 3 5 2 3" xfId="54318"/>
    <cellStyle name="Normal 4 2 3 5 2 4" xfId="54319"/>
    <cellStyle name="Normal 4 2 3 5 2 5" xfId="54320"/>
    <cellStyle name="Normal 4 2 3 5 3" xfId="54321"/>
    <cellStyle name="Normal 4 2 3 5 3 2" xfId="54322"/>
    <cellStyle name="Normal 4 2 3 5 4" xfId="54323"/>
    <cellStyle name="Normal 4 2 3 5 5" xfId="54324"/>
    <cellStyle name="Normal 4 2 3 5 6" xfId="54325"/>
    <cellStyle name="Normal 4 2 3 6" xfId="54326"/>
    <cellStyle name="Normal 4 2 3 6 2" xfId="54327"/>
    <cellStyle name="Normal 4 2 3 6 2 2" xfId="54328"/>
    <cellStyle name="Normal 4 2 3 6 3" xfId="54329"/>
    <cellStyle name="Normal 4 2 3 6 4" xfId="54330"/>
    <cellStyle name="Normal 4 2 3 6 5" xfId="54331"/>
    <cellStyle name="Normal 4 2 3 7" xfId="54332"/>
    <cellStyle name="Normal 4 2 3 7 2" xfId="54333"/>
    <cellStyle name="Normal 4 2 3 7 2 2" xfId="54334"/>
    <cellStyle name="Normal 4 2 3 7 3" xfId="54335"/>
    <cellStyle name="Normal 4 2 3 7 4" xfId="54336"/>
    <cellStyle name="Normal 4 2 3 7 5" xfId="54337"/>
    <cellStyle name="Normal 4 2 3 8" xfId="54338"/>
    <cellStyle name="Normal 4 2 3 8 2" xfId="54339"/>
    <cellStyle name="Normal 4 2 3 9" xfId="54340"/>
    <cellStyle name="Normal 4 2 4" xfId="54341"/>
    <cellStyle name="Normal 4 2 4 10" xfId="54342"/>
    <cellStyle name="Normal 4 2 4 2" xfId="54343"/>
    <cellStyle name="Normal 4 2 4 2 2" xfId="54344"/>
    <cellStyle name="Normal 4 2 4 2 2 2" xfId="54345"/>
    <cellStyle name="Normal 4 2 4 2 2 2 2" xfId="54346"/>
    <cellStyle name="Normal 4 2 4 2 2 2 2 2" xfId="54347"/>
    <cellStyle name="Normal 4 2 4 2 2 2 2 3" xfId="54348"/>
    <cellStyle name="Normal 4 2 4 2 2 2 3" xfId="54349"/>
    <cellStyle name="Normal 4 2 4 2 2 2 3 2" xfId="54350"/>
    <cellStyle name="Normal 4 2 4 2 2 2 4" xfId="54351"/>
    <cellStyle name="Normal 4 2 4 2 2 2 5" xfId="54352"/>
    <cellStyle name="Normal 4 2 4 2 2 3" xfId="54353"/>
    <cellStyle name="Normal 4 2 4 2 2 3 2" xfId="54354"/>
    <cellStyle name="Normal 4 2 4 2 2 3 3" xfId="54355"/>
    <cellStyle name="Normal 4 2 4 2 2 4" xfId="54356"/>
    <cellStyle name="Normal 4 2 4 2 2 4 2" xfId="54357"/>
    <cellStyle name="Normal 4 2 4 2 2 5" xfId="54358"/>
    <cellStyle name="Normal 4 2 4 2 2 6" xfId="54359"/>
    <cellStyle name="Normal 4 2 4 2 3" xfId="54360"/>
    <cellStyle name="Normal 4 2 4 2 3 2" xfId="54361"/>
    <cellStyle name="Normal 4 2 4 2 3 2 2" xfId="54362"/>
    <cellStyle name="Normal 4 2 4 2 3 2 2 2" xfId="54363"/>
    <cellStyle name="Normal 4 2 4 2 3 2 3" xfId="54364"/>
    <cellStyle name="Normal 4 2 4 2 3 2 4" xfId="54365"/>
    <cellStyle name="Normal 4 2 4 2 3 2 5" xfId="54366"/>
    <cellStyle name="Normal 4 2 4 2 3 3" xfId="54367"/>
    <cellStyle name="Normal 4 2 4 2 3 3 2" xfId="54368"/>
    <cellStyle name="Normal 4 2 4 2 3 4" xfId="54369"/>
    <cellStyle name="Normal 4 2 4 2 3 5" xfId="54370"/>
    <cellStyle name="Normal 4 2 4 2 3 6" xfId="54371"/>
    <cellStyle name="Normal 4 2 4 2 4" xfId="54372"/>
    <cellStyle name="Normal 4 2 4 2 4 2" xfId="54373"/>
    <cellStyle name="Normal 4 2 4 2 4 2 2" xfId="54374"/>
    <cellStyle name="Normal 4 2 4 2 4 3" xfId="54375"/>
    <cellStyle name="Normal 4 2 4 2 4 4" xfId="54376"/>
    <cellStyle name="Normal 4 2 4 2 4 5" xfId="54377"/>
    <cellStyle name="Normal 4 2 4 2 5" xfId="54378"/>
    <cellStyle name="Normal 4 2 4 2 5 2" xfId="54379"/>
    <cellStyle name="Normal 4 2 4 2 5 2 2" xfId="54380"/>
    <cellStyle name="Normal 4 2 4 2 5 3" xfId="54381"/>
    <cellStyle name="Normal 4 2 4 2 5 4" xfId="54382"/>
    <cellStyle name="Normal 4 2 4 2 5 5" xfId="54383"/>
    <cellStyle name="Normal 4 2 4 2 6" xfId="54384"/>
    <cellStyle name="Normal 4 2 4 2 6 2" xfId="54385"/>
    <cellStyle name="Normal 4 2 4 2 7" xfId="54386"/>
    <cellStyle name="Normal 4 2 4 2 8" xfId="54387"/>
    <cellStyle name="Normal 4 2 4 2 9" xfId="54388"/>
    <cellStyle name="Normal 4 2 4 3" xfId="54389"/>
    <cellStyle name="Normal 4 2 4 3 2" xfId="54390"/>
    <cellStyle name="Normal 4 2 4 3 2 2" xfId="54391"/>
    <cellStyle name="Normal 4 2 4 3 2 2 2" xfId="54392"/>
    <cellStyle name="Normal 4 2 4 3 2 2 3" xfId="54393"/>
    <cellStyle name="Normal 4 2 4 3 2 3" xfId="54394"/>
    <cellStyle name="Normal 4 2 4 3 2 3 2" xfId="54395"/>
    <cellStyle name="Normal 4 2 4 3 2 4" xfId="54396"/>
    <cellStyle name="Normal 4 2 4 3 2 5" xfId="54397"/>
    <cellStyle name="Normal 4 2 4 3 3" xfId="54398"/>
    <cellStyle name="Normal 4 2 4 3 3 2" xfId="54399"/>
    <cellStyle name="Normal 4 2 4 3 3 3" xfId="54400"/>
    <cellStyle name="Normal 4 2 4 3 4" xfId="54401"/>
    <cellStyle name="Normal 4 2 4 3 4 2" xfId="54402"/>
    <cellStyle name="Normal 4 2 4 3 5" xfId="54403"/>
    <cellStyle name="Normal 4 2 4 3 6" xfId="54404"/>
    <cellStyle name="Normal 4 2 4 4" xfId="54405"/>
    <cellStyle name="Normal 4 2 4 4 2" xfId="54406"/>
    <cellStyle name="Normal 4 2 4 4 2 2" xfId="54407"/>
    <cellStyle name="Normal 4 2 4 4 2 2 2" xfId="54408"/>
    <cellStyle name="Normal 4 2 4 4 2 3" xfId="54409"/>
    <cellStyle name="Normal 4 2 4 4 2 4" xfId="54410"/>
    <cellStyle name="Normal 4 2 4 4 2 5" xfId="54411"/>
    <cellStyle name="Normal 4 2 4 4 3" xfId="54412"/>
    <cellStyle name="Normal 4 2 4 4 3 2" xfId="54413"/>
    <cellStyle name="Normal 4 2 4 4 4" xfId="54414"/>
    <cellStyle name="Normal 4 2 4 4 5" xfId="54415"/>
    <cellStyle name="Normal 4 2 4 4 6" xfId="54416"/>
    <cellStyle name="Normal 4 2 4 5" xfId="54417"/>
    <cellStyle name="Normal 4 2 4 5 2" xfId="54418"/>
    <cellStyle name="Normal 4 2 4 5 2 2" xfId="54419"/>
    <cellStyle name="Normal 4 2 4 5 3" xfId="54420"/>
    <cellStyle name="Normal 4 2 4 5 4" xfId="54421"/>
    <cellStyle name="Normal 4 2 4 5 5" xfId="54422"/>
    <cellStyle name="Normal 4 2 4 6" xfId="54423"/>
    <cellStyle name="Normal 4 2 4 6 2" xfId="54424"/>
    <cellStyle name="Normal 4 2 4 6 2 2" xfId="54425"/>
    <cellStyle name="Normal 4 2 4 6 3" xfId="54426"/>
    <cellStyle name="Normal 4 2 4 6 4" xfId="54427"/>
    <cellStyle name="Normal 4 2 4 6 5" xfId="54428"/>
    <cellStyle name="Normal 4 2 4 7" xfId="54429"/>
    <cellStyle name="Normal 4 2 4 7 2" xfId="54430"/>
    <cellStyle name="Normal 4 2 4 8" xfId="54431"/>
    <cellStyle name="Normal 4 2 4 9" xfId="54432"/>
    <cellStyle name="Normal 4 2 5" xfId="54433"/>
    <cellStyle name="Normal 4 2 5 2" xfId="54434"/>
    <cellStyle name="Normal 4 2 5 2 2" xfId="54435"/>
    <cellStyle name="Normal 4 2 5 2 2 2" xfId="54436"/>
    <cellStyle name="Normal 4 2 5 2 2 2 2" xfId="54437"/>
    <cellStyle name="Normal 4 2 5 2 2 2 3" xfId="54438"/>
    <cellStyle name="Normal 4 2 5 2 2 3" xfId="54439"/>
    <cellStyle name="Normal 4 2 5 2 2 3 2" xfId="54440"/>
    <cellStyle name="Normal 4 2 5 2 2 4" xfId="54441"/>
    <cellStyle name="Normal 4 2 5 2 2 5" xfId="54442"/>
    <cellStyle name="Normal 4 2 5 2 3" xfId="54443"/>
    <cellStyle name="Normal 4 2 5 2 3 2" xfId="54444"/>
    <cellStyle name="Normal 4 2 5 2 3 3" xfId="54445"/>
    <cellStyle name="Normal 4 2 5 2 4" xfId="54446"/>
    <cellStyle name="Normal 4 2 5 2 4 2" xfId="54447"/>
    <cellStyle name="Normal 4 2 5 2 5" xfId="54448"/>
    <cellStyle name="Normal 4 2 5 2 6" xfId="54449"/>
    <cellStyle name="Normal 4 2 5 3" xfId="54450"/>
    <cellStyle name="Normal 4 2 5 3 2" xfId="54451"/>
    <cellStyle name="Normal 4 2 5 3 2 2" xfId="54452"/>
    <cellStyle name="Normal 4 2 5 3 2 2 2" xfId="54453"/>
    <cellStyle name="Normal 4 2 5 3 2 3" xfId="54454"/>
    <cellStyle name="Normal 4 2 5 3 2 4" xfId="54455"/>
    <cellStyle name="Normal 4 2 5 3 2 5" xfId="54456"/>
    <cellStyle name="Normal 4 2 5 3 3" xfId="54457"/>
    <cellStyle name="Normal 4 2 5 3 3 2" xfId="54458"/>
    <cellStyle name="Normal 4 2 5 3 4" xfId="54459"/>
    <cellStyle name="Normal 4 2 5 3 5" xfId="54460"/>
    <cellStyle name="Normal 4 2 5 3 6" xfId="54461"/>
    <cellStyle name="Normal 4 2 5 4" xfId="54462"/>
    <cellStyle name="Normal 4 2 5 4 2" xfId="54463"/>
    <cellStyle name="Normal 4 2 5 4 2 2" xfId="54464"/>
    <cellStyle name="Normal 4 2 5 4 3" xfId="54465"/>
    <cellStyle name="Normal 4 2 5 4 4" xfId="54466"/>
    <cellStyle name="Normal 4 2 5 4 5" xfId="54467"/>
    <cellStyle name="Normal 4 2 5 5" xfId="54468"/>
    <cellStyle name="Normal 4 2 5 5 2" xfId="54469"/>
    <cellStyle name="Normal 4 2 5 5 2 2" xfId="54470"/>
    <cellStyle name="Normal 4 2 5 5 3" xfId="54471"/>
    <cellStyle name="Normal 4 2 5 5 4" xfId="54472"/>
    <cellStyle name="Normal 4 2 5 5 5" xfId="54473"/>
    <cellStyle name="Normal 4 2 5 6" xfId="54474"/>
    <cellStyle name="Normal 4 2 5 6 2" xfId="54475"/>
    <cellStyle name="Normal 4 2 5 7" xfId="54476"/>
    <cellStyle name="Normal 4 2 5 8" xfId="54477"/>
    <cellStyle name="Normal 4 2 5 9" xfId="54478"/>
    <cellStyle name="Normal 4 2 6" xfId="54479"/>
    <cellStyle name="Normal 4 2 6 2" xfId="54480"/>
    <cellStyle name="Normal 4 2 6 2 2" xfId="54481"/>
    <cellStyle name="Normal 4 2 6 2 2 2" xfId="54482"/>
    <cellStyle name="Normal 4 2 6 2 2 3" xfId="54483"/>
    <cellStyle name="Normal 4 2 6 2 3" xfId="54484"/>
    <cellStyle name="Normal 4 2 6 2 3 2" xfId="54485"/>
    <cellStyle name="Normal 4 2 6 2 4" xfId="54486"/>
    <cellStyle name="Normal 4 2 6 2 5" xfId="54487"/>
    <cellStyle name="Normal 4 2 6 3" xfId="54488"/>
    <cellStyle name="Normal 4 2 6 3 2" xfId="54489"/>
    <cellStyle name="Normal 4 2 6 3 3" xfId="54490"/>
    <cellStyle name="Normal 4 2 6 4" xfId="54491"/>
    <cellStyle name="Normal 4 2 6 4 2" xfId="54492"/>
    <cellStyle name="Normal 4 2 6 5" xfId="54493"/>
    <cellStyle name="Normal 4 2 6 6" xfId="54494"/>
    <cellStyle name="Normal 4 2 7" xfId="54495"/>
    <cellStyle name="Normal 4 2 7 2" xfId="54496"/>
    <cellStyle name="Normal 4 2 7 2 2" xfId="54497"/>
    <cellStyle name="Normal 4 2 7 2 2 2" xfId="54498"/>
    <cellStyle name="Normal 4 2 7 2 3" xfId="54499"/>
    <cellStyle name="Normal 4 2 7 2 4" xfId="54500"/>
    <cellStyle name="Normal 4 2 7 2 5" xfId="54501"/>
    <cellStyle name="Normal 4 2 7 3" xfId="54502"/>
    <cellStyle name="Normal 4 2 7 3 2" xfId="54503"/>
    <cellStyle name="Normal 4 2 7 4" xfId="54504"/>
    <cellStyle name="Normal 4 2 7 5" xfId="54505"/>
    <cellStyle name="Normal 4 2 7 6" xfId="54506"/>
    <cellStyle name="Normal 4 2 8" xfId="54507"/>
    <cellStyle name="Normal 4 2 8 2" xfId="54508"/>
    <cellStyle name="Normal 4 2 8 2 2" xfId="54509"/>
    <cellStyle name="Normal 4 2 8 3" xfId="54510"/>
    <cellStyle name="Normal 4 2 8 4" xfId="54511"/>
    <cellStyle name="Normal 4 2 8 5" xfId="54512"/>
    <cellStyle name="Normal 4 2 9" xfId="54513"/>
    <cellStyle name="Normal 4 2 9 2" xfId="54514"/>
    <cellStyle name="Normal 4 2 9 2 2" xfId="54515"/>
    <cellStyle name="Normal 4 2 9 3" xfId="54516"/>
    <cellStyle name="Normal 4 2 9 4" xfId="54517"/>
    <cellStyle name="Normal 4 2 9 5" xfId="54518"/>
    <cellStyle name="Normal 4 3" xfId="54519"/>
    <cellStyle name="Normal 4 3 2" xfId="54520"/>
    <cellStyle name="Normal 4 3 2 2" xfId="54521"/>
    <cellStyle name="Normal 4 3 2 2 2" xfId="54522"/>
    <cellStyle name="Normal 4 3 2 2 2 2" xfId="54523"/>
    <cellStyle name="Normal 4 3 2 2 3" xfId="54524"/>
    <cellStyle name="Normal 4 3 2 3" xfId="54525"/>
    <cellStyle name="Normal 4 3 2 3 2" xfId="54526"/>
    <cellStyle name="Normal 4 3 2 4" xfId="54527"/>
    <cellStyle name="Normal 4 3 2 5" xfId="54528"/>
    <cellStyle name="Normal 4 3 3" xfId="54529"/>
    <cellStyle name="Normal 4 3 3 2" xfId="54530"/>
    <cellStyle name="Normal 4 3 3 2 2" xfId="54531"/>
    <cellStyle name="Normal 4 3 3 3" xfId="54532"/>
    <cellStyle name="Normal 4 3 4" xfId="54533"/>
    <cellStyle name="Normal 4 3 4 2" xfId="54534"/>
    <cellStyle name="Normal 4 3 5" xfId="54535"/>
    <cellStyle name="Normal 4 3 6" xfId="54536"/>
    <cellStyle name="Normal 4 4" xfId="54537"/>
    <cellStyle name="Normal 4 4 2" xfId="54538"/>
    <cellStyle name="Normal 4 4 2 2" xfId="54539"/>
    <cellStyle name="Normal 4 4 2 2 2" xfId="54540"/>
    <cellStyle name="Normal 4 4 2 2 3" xfId="54541"/>
    <cellStyle name="Normal 4 4 2 3" xfId="54542"/>
    <cellStyle name="Normal 4 4 2 4" xfId="54543"/>
    <cellStyle name="Normal 4 4 3" xfId="54544"/>
    <cellStyle name="Normal 4 4 3 2" xfId="54545"/>
    <cellStyle name="Normal 4 4 3 3" xfId="54546"/>
    <cellStyle name="Normal 4 4 4" xfId="54547"/>
    <cellStyle name="Normal 4 4 5" xfId="54548"/>
    <cellStyle name="Normal 4 4 6" xfId="54549"/>
    <cellStyle name="Normal 4 4 7" xfId="54550"/>
    <cellStyle name="Normal 4 5" xfId="54551"/>
    <cellStyle name="Normal 4 5 2" xfId="54552"/>
    <cellStyle name="Normal 4 5 2 2" xfId="54553"/>
    <cellStyle name="Normal 4 5 2 3" xfId="54554"/>
    <cellStyle name="Normal 4 5 3" xfId="54555"/>
    <cellStyle name="Normal 4 5 4" xfId="54556"/>
    <cellStyle name="Normal 4 6" xfId="54557"/>
    <cellStyle name="Normal 4 6 2" xfId="54558"/>
    <cellStyle name="Normal 4 6 3" xfId="54559"/>
    <cellStyle name="Normal 4 7" xfId="54560"/>
    <cellStyle name="Normal 4 7 2" xfId="54561"/>
    <cellStyle name="Normal 4 8" xfId="54562"/>
    <cellStyle name="Normal 4 9" xfId="54563"/>
    <cellStyle name="Normal 4_183302" xfId="54564"/>
    <cellStyle name="Normal 40" xfId="54565"/>
    <cellStyle name="Normal 40 2" xfId="54566"/>
    <cellStyle name="Normal 41" xfId="54567"/>
    <cellStyle name="Normal 41 2" xfId="54568"/>
    <cellStyle name="Normal 42" xfId="54569"/>
    <cellStyle name="Normal 42 2" xfId="54570"/>
    <cellStyle name="Normal 42 3" xfId="54571"/>
    <cellStyle name="Normal 42 4" xfId="54572"/>
    <cellStyle name="Normal 43" xfId="54573"/>
    <cellStyle name="Normal 43 2" xfId="54574"/>
    <cellStyle name="Normal 43 3" xfId="54575"/>
    <cellStyle name="Normal 44" xfId="54576"/>
    <cellStyle name="Normal 44 2" xfId="54577"/>
    <cellStyle name="Normal 44 3" xfId="54578"/>
    <cellStyle name="Normal 45" xfId="54579"/>
    <cellStyle name="Normal 45 2" xfId="54580"/>
    <cellStyle name="Normal 45 3" xfId="54581"/>
    <cellStyle name="Normal 46" xfId="54582"/>
    <cellStyle name="Normal 46 2" xfId="54583"/>
    <cellStyle name="Normal 46 2 2" xfId="54584"/>
    <cellStyle name="Normal 46 3" xfId="54585"/>
    <cellStyle name="Normal 47" xfId="54586"/>
    <cellStyle name="Normal 47 2" xfId="54587"/>
    <cellStyle name="Normal 47 3" xfId="54588"/>
    <cellStyle name="Normal 48" xfId="3"/>
    <cellStyle name="Normal 48 2" xfId="54589"/>
    <cellStyle name="Normal 48 3" xfId="54590"/>
    <cellStyle name="Normal 49" xfId="54591"/>
    <cellStyle name="Normal 49 2" xfId="54592"/>
    <cellStyle name="Normal 49 3" xfId="54593"/>
    <cellStyle name="Normal 5" xfId="54594"/>
    <cellStyle name="Normal 5 10" xfId="54595"/>
    <cellStyle name="Normal 5 10 2" xfId="54596"/>
    <cellStyle name="Normal 5 10 2 2" xfId="54597"/>
    <cellStyle name="Normal 5 10 2 2 2" xfId="54598"/>
    <cellStyle name="Normal 5 10 2 3" xfId="54599"/>
    <cellStyle name="Normal 5 10 3" xfId="54600"/>
    <cellStyle name="Normal 5 10 3 2" xfId="54601"/>
    <cellStyle name="Normal 5 10 4" xfId="54602"/>
    <cellStyle name="Normal 5 11" xfId="54603"/>
    <cellStyle name="Normal 5 11 2" xfId="54604"/>
    <cellStyle name="Normal 5 11 2 2" xfId="54605"/>
    <cellStyle name="Normal 5 11 3" xfId="54606"/>
    <cellStyle name="Normal 5 12" xfId="54607"/>
    <cellStyle name="Normal 5 12 2" xfId="54608"/>
    <cellStyle name="Normal 5 13" xfId="54609"/>
    <cellStyle name="Normal 5 2" xfId="54610"/>
    <cellStyle name="Normal 5 2 10" xfId="54611"/>
    <cellStyle name="Normal 5 2 11" xfId="54612"/>
    <cellStyle name="Normal 5 2 2" xfId="54613"/>
    <cellStyle name="Normal 5 2 2 2" xfId="54614"/>
    <cellStyle name="Normal 5 2 2 2 2" xfId="54615"/>
    <cellStyle name="Normal 5 2 2 2 2 2" xfId="54616"/>
    <cellStyle name="Normal 5 2 2 2 2 2 2" xfId="54617"/>
    <cellStyle name="Normal 5 2 2 2 2 2 2 2" xfId="54618"/>
    <cellStyle name="Normal 5 2 2 2 2 2 2 2 2" xfId="54619"/>
    <cellStyle name="Normal 5 2 2 2 2 2 2 3" xfId="54620"/>
    <cellStyle name="Normal 5 2 2 2 2 2 3" xfId="54621"/>
    <cellStyle name="Normal 5 2 2 2 2 2 3 2" xfId="54622"/>
    <cellStyle name="Normal 5 2 2 2 2 2 4" xfId="54623"/>
    <cellStyle name="Normal 5 2 2 2 2 3" xfId="54624"/>
    <cellStyle name="Normal 5 2 2 2 2 3 2" xfId="54625"/>
    <cellStyle name="Normal 5 2 2 2 2 3 2 2" xfId="54626"/>
    <cellStyle name="Normal 5 2 2 2 2 3 3" xfId="54627"/>
    <cellStyle name="Normal 5 2 2 2 2 4" xfId="54628"/>
    <cellStyle name="Normal 5 2 2 2 2 4 2" xfId="54629"/>
    <cellStyle name="Normal 5 2 2 2 2 5" xfId="54630"/>
    <cellStyle name="Normal 5 2 2 2 2 6" xfId="54631"/>
    <cellStyle name="Normal 5 2 2 2 3" xfId="54632"/>
    <cellStyle name="Normal 5 2 2 2 3 2" xfId="54633"/>
    <cellStyle name="Normal 5 2 2 2 3 2 2" xfId="54634"/>
    <cellStyle name="Normal 5 2 2 2 3 2 2 2" xfId="54635"/>
    <cellStyle name="Normal 5 2 2 2 3 2 3" xfId="54636"/>
    <cellStyle name="Normal 5 2 2 2 3 3" xfId="54637"/>
    <cellStyle name="Normal 5 2 2 2 3 3 2" xfId="54638"/>
    <cellStyle name="Normal 5 2 2 2 3 4" xfId="54639"/>
    <cellStyle name="Normal 5 2 2 2 4" xfId="54640"/>
    <cellStyle name="Normal 5 2 2 2 4 2" xfId="54641"/>
    <cellStyle name="Normal 5 2 2 2 4 2 2" xfId="54642"/>
    <cellStyle name="Normal 5 2 2 2 4 3" xfId="54643"/>
    <cellStyle name="Normal 5 2 2 2 5" xfId="54644"/>
    <cellStyle name="Normal 5 2 2 2 5 2" xfId="54645"/>
    <cellStyle name="Normal 5 2 2 2 6" xfId="54646"/>
    <cellStyle name="Normal 5 2 2 2 7" xfId="54647"/>
    <cellStyle name="Normal 5 2 2 3" xfId="54648"/>
    <cellStyle name="Normal 5 2 2 3 2" xfId="54649"/>
    <cellStyle name="Normal 5 2 2 3 2 2" xfId="54650"/>
    <cellStyle name="Normal 5 2 2 3 2 2 2" xfId="54651"/>
    <cellStyle name="Normal 5 2 2 3 2 2 2 2" xfId="54652"/>
    <cellStyle name="Normal 5 2 2 3 2 2 3" xfId="54653"/>
    <cellStyle name="Normal 5 2 2 3 2 3" xfId="54654"/>
    <cellStyle name="Normal 5 2 2 3 2 3 2" xfId="54655"/>
    <cellStyle name="Normal 5 2 2 3 2 4" xfId="54656"/>
    <cellStyle name="Normal 5 2 2 3 3" xfId="54657"/>
    <cellStyle name="Normal 5 2 2 3 3 2" xfId="54658"/>
    <cellStyle name="Normal 5 2 2 3 3 2 2" xfId="54659"/>
    <cellStyle name="Normal 5 2 2 3 3 3" xfId="54660"/>
    <cellStyle name="Normal 5 2 2 3 4" xfId="54661"/>
    <cellStyle name="Normal 5 2 2 3 4 2" xfId="54662"/>
    <cellStyle name="Normal 5 2 2 3 5" xfId="54663"/>
    <cellStyle name="Normal 5 2 2 3 6" xfId="54664"/>
    <cellStyle name="Normal 5 2 2 4" xfId="54665"/>
    <cellStyle name="Normal 5 2 2 4 2" xfId="54666"/>
    <cellStyle name="Normal 5 2 2 4 2 2" xfId="54667"/>
    <cellStyle name="Normal 5 2 2 4 2 2 2" xfId="54668"/>
    <cellStyle name="Normal 5 2 2 4 2 2 2 2" xfId="54669"/>
    <cellStyle name="Normal 5 2 2 4 2 2 3" xfId="54670"/>
    <cellStyle name="Normal 5 2 2 4 2 3" xfId="54671"/>
    <cellStyle name="Normal 5 2 2 4 2 3 2" xfId="54672"/>
    <cellStyle name="Normal 5 2 2 4 2 4" xfId="54673"/>
    <cellStyle name="Normal 5 2 2 4 3" xfId="54674"/>
    <cellStyle name="Normal 5 2 2 4 3 2" xfId="54675"/>
    <cellStyle name="Normal 5 2 2 4 3 2 2" xfId="54676"/>
    <cellStyle name="Normal 5 2 2 4 3 3" xfId="54677"/>
    <cellStyle name="Normal 5 2 2 4 4" xfId="54678"/>
    <cellStyle name="Normal 5 2 2 4 4 2" xfId="54679"/>
    <cellStyle name="Normal 5 2 2 4 5" xfId="54680"/>
    <cellStyle name="Normal 5 2 2 5" xfId="54681"/>
    <cellStyle name="Normal 5 2 2 5 2" xfId="54682"/>
    <cellStyle name="Normal 5 2 2 5 2 2" xfId="54683"/>
    <cellStyle name="Normal 5 2 2 5 2 2 2" xfId="54684"/>
    <cellStyle name="Normal 5 2 2 5 2 3" xfId="54685"/>
    <cellStyle name="Normal 5 2 2 5 3" xfId="54686"/>
    <cellStyle name="Normal 5 2 2 5 3 2" xfId="54687"/>
    <cellStyle name="Normal 5 2 2 5 4" xfId="54688"/>
    <cellStyle name="Normal 5 2 2 6" xfId="54689"/>
    <cellStyle name="Normal 5 2 2 6 2" xfId="54690"/>
    <cellStyle name="Normal 5 2 2 6 2 2" xfId="54691"/>
    <cellStyle name="Normal 5 2 2 6 3" xfId="54692"/>
    <cellStyle name="Normal 5 2 2 7" xfId="54693"/>
    <cellStyle name="Normal 5 2 2 7 2" xfId="54694"/>
    <cellStyle name="Normal 5 2 2 8" xfId="54695"/>
    <cellStyle name="Normal 5 2 2 9" xfId="54696"/>
    <cellStyle name="Normal 5 2 3" xfId="54697"/>
    <cellStyle name="Normal 5 2 3 2" xfId="54698"/>
    <cellStyle name="Normal 5 2 3 2 2" xfId="54699"/>
    <cellStyle name="Normal 5 2 3 2 2 2" xfId="54700"/>
    <cellStyle name="Normal 5 2 3 2 2 2 2" xfId="54701"/>
    <cellStyle name="Normal 5 2 3 2 2 2 2 2" xfId="54702"/>
    <cellStyle name="Normal 5 2 3 2 2 2 3" xfId="54703"/>
    <cellStyle name="Normal 5 2 3 2 2 3" xfId="54704"/>
    <cellStyle name="Normal 5 2 3 2 2 3 2" xfId="54705"/>
    <cellStyle name="Normal 5 2 3 2 2 4" xfId="54706"/>
    <cellStyle name="Normal 5 2 3 2 3" xfId="54707"/>
    <cellStyle name="Normal 5 2 3 2 3 2" xfId="54708"/>
    <cellStyle name="Normal 5 2 3 2 3 2 2" xfId="54709"/>
    <cellStyle name="Normal 5 2 3 2 3 3" xfId="54710"/>
    <cellStyle name="Normal 5 2 3 2 4" xfId="54711"/>
    <cellStyle name="Normal 5 2 3 2 4 2" xfId="54712"/>
    <cellStyle name="Normal 5 2 3 2 5" xfId="54713"/>
    <cellStyle name="Normal 5 2 3 3" xfId="54714"/>
    <cellStyle name="Normal 5 2 3 3 2" xfId="54715"/>
    <cellStyle name="Normal 5 2 3 3 2 2" xfId="54716"/>
    <cellStyle name="Normal 5 2 3 3 2 2 2" xfId="54717"/>
    <cellStyle name="Normal 5 2 3 3 2 3" xfId="54718"/>
    <cellStyle name="Normal 5 2 3 3 3" xfId="54719"/>
    <cellStyle name="Normal 5 2 3 3 3 2" xfId="54720"/>
    <cellStyle name="Normal 5 2 3 3 4" xfId="54721"/>
    <cellStyle name="Normal 5 2 3 4" xfId="54722"/>
    <cellStyle name="Normal 5 2 3 4 2" xfId="54723"/>
    <cellStyle name="Normal 5 2 3 4 2 2" xfId="54724"/>
    <cellStyle name="Normal 5 2 3 4 3" xfId="54725"/>
    <cellStyle name="Normal 5 2 3 5" xfId="54726"/>
    <cellStyle name="Normal 5 2 3 5 2" xfId="54727"/>
    <cellStyle name="Normal 5 2 3 6" xfId="54728"/>
    <cellStyle name="Normal 5 2 3 7" xfId="54729"/>
    <cellStyle name="Normal 5 2 4" xfId="54730"/>
    <cellStyle name="Normal 5 2 4 2" xfId="54731"/>
    <cellStyle name="Normal 5 2 4 2 2" xfId="54732"/>
    <cellStyle name="Normal 5 2 4 2 2 2" xfId="54733"/>
    <cellStyle name="Normal 5 2 4 2 2 2 2" xfId="54734"/>
    <cellStyle name="Normal 5 2 4 2 2 3" xfId="54735"/>
    <cellStyle name="Normal 5 2 4 2 3" xfId="54736"/>
    <cellStyle name="Normal 5 2 4 2 3 2" xfId="54737"/>
    <cellStyle name="Normal 5 2 4 2 4" xfId="54738"/>
    <cellStyle name="Normal 5 2 4 2 5" xfId="54739"/>
    <cellStyle name="Normal 5 2 4 3" xfId="54740"/>
    <cellStyle name="Normal 5 2 4 3 2" xfId="54741"/>
    <cellStyle name="Normal 5 2 4 3 2 2" xfId="54742"/>
    <cellStyle name="Normal 5 2 4 3 3" xfId="54743"/>
    <cellStyle name="Normal 5 2 4 4" xfId="54744"/>
    <cellStyle name="Normal 5 2 4 4 2" xfId="54745"/>
    <cellStyle name="Normal 5 2 4 5" xfId="54746"/>
    <cellStyle name="Normal 5 2 4 6" xfId="54747"/>
    <cellStyle name="Normal 5 2 5" xfId="54748"/>
    <cellStyle name="Normal 5 2 5 2" xfId="54749"/>
    <cellStyle name="Normal 5 2 5 2 2" xfId="54750"/>
    <cellStyle name="Normal 5 2 5 2 2 2" xfId="54751"/>
    <cellStyle name="Normal 5 2 5 2 2 2 2" xfId="54752"/>
    <cellStyle name="Normal 5 2 5 2 2 3" xfId="54753"/>
    <cellStyle name="Normal 5 2 5 2 3" xfId="54754"/>
    <cellStyle name="Normal 5 2 5 2 3 2" xfId="54755"/>
    <cellStyle name="Normal 5 2 5 2 4" xfId="54756"/>
    <cellStyle name="Normal 5 2 5 3" xfId="54757"/>
    <cellStyle name="Normal 5 2 5 3 2" xfId="54758"/>
    <cellStyle name="Normal 5 2 5 3 2 2" xfId="54759"/>
    <cellStyle name="Normal 5 2 5 3 3" xfId="54760"/>
    <cellStyle name="Normal 5 2 5 4" xfId="54761"/>
    <cellStyle name="Normal 5 2 5 4 2" xfId="54762"/>
    <cellStyle name="Normal 5 2 5 5" xfId="54763"/>
    <cellStyle name="Normal 5 2 5 6" xfId="54764"/>
    <cellStyle name="Normal 5 2 6" xfId="54765"/>
    <cellStyle name="Normal 5 2 6 2" xfId="54766"/>
    <cellStyle name="Normal 5 2 6 2 2" xfId="54767"/>
    <cellStyle name="Normal 5 2 6 2 2 2" xfId="54768"/>
    <cellStyle name="Normal 5 2 6 2 3" xfId="54769"/>
    <cellStyle name="Normal 5 2 6 3" xfId="54770"/>
    <cellStyle name="Normal 5 2 6 3 2" xfId="54771"/>
    <cellStyle name="Normal 5 2 6 4" xfId="54772"/>
    <cellStyle name="Normal 5 2 7" xfId="54773"/>
    <cellStyle name="Normal 5 2 7 2" xfId="54774"/>
    <cellStyle name="Normal 5 2 7 2 2" xfId="54775"/>
    <cellStyle name="Normal 5 2 7 3" xfId="54776"/>
    <cellStyle name="Normal 5 2 8" xfId="54777"/>
    <cellStyle name="Normal 5 2 8 2" xfId="54778"/>
    <cellStyle name="Normal 5 2 9" xfId="54779"/>
    <cellStyle name="Normal 5 3" xfId="54780"/>
    <cellStyle name="Normal 5 3 10" xfId="54781"/>
    <cellStyle name="Normal 5 3 11" xfId="54782"/>
    <cellStyle name="Normal 5 3 2" xfId="54783"/>
    <cellStyle name="Normal 5 3 2 2" xfId="54784"/>
    <cellStyle name="Normal 5 3 2 2 2" xfId="54785"/>
    <cellStyle name="Normal 5 3 2 2 2 2" xfId="54786"/>
    <cellStyle name="Normal 5 3 2 2 2 2 2" xfId="54787"/>
    <cellStyle name="Normal 5 3 2 2 2 2 2 2" xfId="54788"/>
    <cellStyle name="Normal 5 3 2 2 2 2 2 2 2" xfId="54789"/>
    <cellStyle name="Normal 5 3 2 2 2 2 2 3" xfId="54790"/>
    <cellStyle name="Normal 5 3 2 2 2 2 3" xfId="54791"/>
    <cellStyle name="Normal 5 3 2 2 2 2 3 2" xfId="54792"/>
    <cellStyle name="Normal 5 3 2 2 2 2 4" xfId="54793"/>
    <cellStyle name="Normal 5 3 2 2 2 3" xfId="54794"/>
    <cellStyle name="Normal 5 3 2 2 2 3 2" xfId="54795"/>
    <cellStyle name="Normal 5 3 2 2 2 3 2 2" xfId="54796"/>
    <cellStyle name="Normal 5 3 2 2 2 3 3" xfId="54797"/>
    <cellStyle name="Normal 5 3 2 2 2 4" xfId="54798"/>
    <cellStyle name="Normal 5 3 2 2 2 4 2" xfId="54799"/>
    <cellStyle name="Normal 5 3 2 2 2 5" xfId="54800"/>
    <cellStyle name="Normal 5 3 2 2 3" xfId="54801"/>
    <cellStyle name="Normal 5 3 2 2 3 2" xfId="54802"/>
    <cellStyle name="Normal 5 3 2 2 3 2 2" xfId="54803"/>
    <cellStyle name="Normal 5 3 2 2 3 2 2 2" xfId="54804"/>
    <cellStyle name="Normal 5 3 2 2 3 2 3" xfId="54805"/>
    <cellStyle name="Normal 5 3 2 2 3 3" xfId="54806"/>
    <cellStyle name="Normal 5 3 2 2 3 3 2" xfId="54807"/>
    <cellStyle name="Normal 5 3 2 2 3 4" xfId="54808"/>
    <cellStyle name="Normal 5 3 2 2 4" xfId="54809"/>
    <cellStyle name="Normal 5 3 2 2 4 2" xfId="54810"/>
    <cellStyle name="Normal 5 3 2 2 4 2 2" xfId="54811"/>
    <cellStyle name="Normal 5 3 2 2 4 3" xfId="54812"/>
    <cellStyle name="Normal 5 3 2 2 5" xfId="54813"/>
    <cellStyle name="Normal 5 3 2 2 5 2" xfId="54814"/>
    <cellStyle name="Normal 5 3 2 2 6" xfId="54815"/>
    <cellStyle name="Normal 5 3 2 3" xfId="54816"/>
    <cellStyle name="Normal 5 3 2 3 2" xfId="54817"/>
    <cellStyle name="Normal 5 3 2 3 2 2" xfId="54818"/>
    <cellStyle name="Normal 5 3 2 3 2 2 2" xfId="54819"/>
    <cellStyle name="Normal 5 3 2 3 2 2 2 2" xfId="54820"/>
    <cellStyle name="Normal 5 3 2 3 2 2 3" xfId="54821"/>
    <cellStyle name="Normal 5 3 2 3 2 3" xfId="54822"/>
    <cellStyle name="Normal 5 3 2 3 2 3 2" xfId="54823"/>
    <cellStyle name="Normal 5 3 2 3 2 4" xfId="54824"/>
    <cellStyle name="Normal 5 3 2 3 3" xfId="54825"/>
    <cellStyle name="Normal 5 3 2 3 3 2" xfId="54826"/>
    <cellStyle name="Normal 5 3 2 3 3 2 2" xfId="54827"/>
    <cellStyle name="Normal 5 3 2 3 3 3" xfId="54828"/>
    <cellStyle name="Normal 5 3 2 3 4" xfId="54829"/>
    <cellStyle name="Normal 5 3 2 3 4 2" xfId="54830"/>
    <cellStyle name="Normal 5 3 2 3 5" xfId="54831"/>
    <cellStyle name="Normal 5 3 2 4" xfId="54832"/>
    <cellStyle name="Normal 5 3 2 4 2" xfId="54833"/>
    <cellStyle name="Normal 5 3 2 4 2 2" xfId="54834"/>
    <cellStyle name="Normal 5 3 2 4 2 2 2" xfId="54835"/>
    <cellStyle name="Normal 5 3 2 4 2 2 2 2" xfId="54836"/>
    <cellStyle name="Normal 5 3 2 4 2 2 3" xfId="54837"/>
    <cellStyle name="Normal 5 3 2 4 2 3" xfId="54838"/>
    <cellStyle name="Normal 5 3 2 4 2 3 2" xfId="54839"/>
    <cellStyle name="Normal 5 3 2 4 2 4" xfId="54840"/>
    <cellStyle name="Normal 5 3 2 4 3" xfId="54841"/>
    <cellStyle name="Normal 5 3 2 4 3 2" xfId="54842"/>
    <cellStyle name="Normal 5 3 2 4 3 2 2" xfId="54843"/>
    <cellStyle name="Normal 5 3 2 4 3 3" xfId="54844"/>
    <cellStyle name="Normal 5 3 2 4 4" xfId="54845"/>
    <cellStyle name="Normal 5 3 2 4 4 2" xfId="54846"/>
    <cellStyle name="Normal 5 3 2 4 5" xfId="54847"/>
    <cellStyle name="Normal 5 3 2 5" xfId="54848"/>
    <cellStyle name="Normal 5 3 2 5 2" xfId="54849"/>
    <cellStyle name="Normal 5 3 2 5 2 2" xfId="54850"/>
    <cellStyle name="Normal 5 3 2 5 2 2 2" xfId="54851"/>
    <cellStyle name="Normal 5 3 2 5 2 3" xfId="54852"/>
    <cellStyle name="Normal 5 3 2 5 3" xfId="54853"/>
    <cellStyle name="Normal 5 3 2 5 3 2" xfId="54854"/>
    <cellStyle name="Normal 5 3 2 5 4" xfId="54855"/>
    <cellStyle name="Normal 5 3 2 6" xfId="54856"/>
    <cellStyle name="Normal 5 3 2 6 2" xfId="54857"/>
    <cellStyle name="Normal 5 3 2 6 2 2" xfId="54858"/>
    <cellStyle name="Normal 5 3 2 6 3" xfId="54859"/>
    <cellStyle name="Normal 5 3 2 7" xfId="54860"/>
    <cellStyle name="Normal 5 3 2 7 2" xfId="54861"/>
    <cellStyle name="Normal 5 3 2 8" xfId="54862"/>
    <cellStyle name="Normal 5 3 3" xfId="54863"/>
    <cellStyle name="Normal 5 3 3 2" xfId="54864"/>
    <cellStyle name="Normal 5 3 3 2 2" xfId="54865"/>
    <cellStyle name="Normal 5 3 3 2 2 2" xfId="54866"/>
    <cellStyle name="Normal 5 3 3 2 2 2 2" xfId="54867"/>
    <cellStyle name="Normal 5 3 3 2 2 2 2 2" xfId="54868"/>
    <cellStyle name="Normal 5 3 3 2 2 2 3" xfId="54869"/>
    <cellStyle name="Normal 5 3 3 2 2 3" xfId="54870"/>
    <cellStyle name="Normal 5 3 3 2 2 3 2" xfId="54871"/>
    <cellStyle name="Normal 5 3 3 2 2 4" xfId="54872"/>
    <cellStyle name="Normal 5 3 3 2 3" xfId="54873"/>
    <cellStyle name="Normal 5 3 3 2 3 2" xfId="54874"/>
    <cellStyle name="Normal 5 3 3 2 3 2 2" xfId="54875"/>
    <cellStyle name="Normal 5 3 3 2 3 3" xfId="54876"/>
    <cellStyle name="Normal 5 3 3 2 4" xfId="54877"/>
    <cellStyle name="Normal 5 3 3 2 4 2" xfId="54878"/>
    <cellStyle name="Normal 5 3 3 2 5" xfId="54879"/>
    <cellStyle name="Normal 5 3 3 3" xfId="54880"/>
    <cellStyle name="Normal 5 3 3 3 2" xfId="54881"/>
    <cellStyle name="Normal 5 3 3 3 2 2" xfId="54882"/>
    <cellStyle name="Normal 5 3 3 3 2 2 2" xfId="54883"/>
    <cellStyle name="Normal 5 3 3 3 2 3" xfId="54884"/>
    <cellStyle name="Normal 5 3 3 3 3" xfId="54885"/>
    <cellStyle name="Normal 5 3 3 3 3 2" xfId="54886"/>
    <cellStyle name="Normal 5 3 3 3 4" xfId="54887"/>
    <cellStyle name="Normal 5 3 3 4" xfId="54888"/>
    <cellStyle name="Normal 5 3 3 4 2" xfId="54889"/>
    <cellStyle name="Normal 5 3 3 4 2 2" xfId="54890"/>
    <cellStyle name="Normal 5 3 3 4 3" xfId="54891"/>
    <cellStyle name="Normal 5 3 3 5" xfId="54892"/>
    <cellStyle name="Normal 5 3 3 5 2" xfId="54893"/>
    <cellStyle name="Normal 5 3 3 6" xfId="54894"/>
    <cellStyle name="Normal 5 3 4" xfId="54895"/>
    <cellStyle name="Normal 5 3 4 2" xfId="54896"/>
    <cellStyle name="Normal 5 3 4 2 2" xfId="54897"/>
    <cellStyle name="Normal 5 3 4 2 2 2" xfId="54898"/>
    <cellStyle name="Normal 5 3 4 2 2 2 2" xfId="54899"/>
    <cellStyle name="Normal 5 3 4 2 2 3" xfId="54900"/>
    <cellStyle name="Normal 5 3 4 2 3" xfId="54901"/>
    <cellStyle name="Normal 5 3 4 2 3 2" xfId="54902"/>
    <cellStyle name="Normal 5 3 4 2 4" xfId="54903"/>
    <cellStyle name="Normal 5 3 4 3" xfId="54904"/>
    <cellStyle name="Normal 5 3 4 3 2" xfId="54905"/>
    <cellStyle name="Normal 5 3 4 3 2 2" xfId="54906"/>
    <cellStyle name="Normal 5 3 4 3 3" xfId="54907"/>
    <cellStyle name="Normal 5 3 4 4" xfId="54908"/>
    <cellStyle name="Normal 5 3 4 4 2" xfId="54909"/>
    <cellStyle name="Normal 5 3 4 5" xfId="54910"/>
    <cellStyle name="Normal 5 3 5" xfId="54911"/>
    <cellStyle name="Normal 5 3 5 2" xfId="54912"/>
    <cellStyle name="Normal 5 3 5 2 2" xfId="54913"/>
    <cellStyle name="Normal 5 3 5 2 2 2" xfId="54914"/>
    <cellStyle name="Normal 5 3 5 2 2 2 2" xfId="54915"/>
    <cellStyle name="Normal 5 3 5 2 2 3" xfId="54916"/>
    <cellStyle name="Normal 5 3 5 2 3" xfId="54917"/>
    <cellStyle name="Normal 5 3 5 2 3 2" xfId="54918"/>
    <cellStyle name="Normal 5 3 5 2 4" xfId="54919"/>
    <cellStyle name="Normal 5 3 5 3" xfId="54920"/>
    <cellStyle name="Normal 5 3 5 3 2" xfId="54921"/>
    <cellStyle name="Normal 5 3 5 3 2 2" xfId="54922"/>
    <cellStyle name="Normal 5 3 5 3 3" xfId="54923"/>
    <cellStyle name="Normal 5 3 5 4" xfId="54924"/>
    <cellStyle name="Normal 5 3 5 4 2" xfId="54925"/>
    <cellStyle name="Normal 5 3 5 5" xfId="54926"/>
    <cellStyle name="Normal 5 3 6" xfId="54927"/>
    <cellStyle name="Normal 5 3 6 2" xfId="54928"/>
    <cellStyle name="Normal 5 3 6 2 2" xfId="54929"/>
    <cellStyle name="Normal 5 3 6 2 2 2" xfId="54930"/>
    <cellStyle name="Normal 5 3 6 2 3" xfId="54931"/>
    <cellStyle name="Normal 5 3 6 3" xfId="54932"/>
    <cellStyle name="Normal 5 3 6 3 2" xfId="54933"/>
    <cellStyle name="Normal 5 3 6 4" xfId="54934"/>
    <cellStyle name="Normal 5 3 7" xfId="54935"/>
    <cellStyle name="Normal 5 3 7 2" xfId="54936"/>
    <cellStyle name="Normal 5 3 7 2 2" xfId="54937"/>
    <cellStyle name="Normal 5 3 7 3" xfId="54938"/>
    <cellStyle name="Normal 5 3 8" xfId="54939"/>
    <cellStyle name="Normal 5 3 8 2" xfId="54940"/>
    <cellStyle name="Normal 5 3 9" xfId="54941"/>
    <cellStyle name="Normal 5 4" xfId="54942"/>
    <cellStyle name="Normal 5 4 10" xfId="54943"/>
    <cellStyle name="Normal 5 4 2" xfId="54944"/>
    <cellStyle name="Normal 5 4 2 2" xfId="54945"/>
    <cellStyle name="Normal 5 4 2 2 2" xfId="54946"/>
    <cellStyle name="Normal 5 4 2 2 2 2" xfId="54947"/>
    <cellStyle name="Normal 5 4 2 2 2 2 2" xfId="54948"/>
    <cellStyle name="Normal 5 4 2 2 2 2 2 2" xfId="54949"/>
    <cellStyle name="Normal 5 4 2 2 2 2 3" xfId="54950"/>
    <cellStyle name="Normal 5 4 2 2 2 3" xfId="54951"/>
    <cellStyle name="Normal 5 4 2 2 2 3 2" xfId="54952"/>
    <cellStyle name="Normal 5 4 2 2 2 4" xfId="54953"/>
    <cellStyle name="Normal 5 4 2 2 3" xfId="54954"/>
    <cellStyle name="Normal 5 4 2 2 3 2" xfId="54955"/>
    <cellStyle name="Normal 5 4 2 2 3 2 2" xfId="54956"/>
    <cellStyle name="Normal 5 4 2 2 3 3" xfId="54957"/>
    <cellStyle name="Normal 5 4 2 2 4" xfId="54958"/>
    <cellStyle name="Normal 5 4 2 2 4 2" xfId="54959"/>
    <cellStyle name="Normal 5 4 2 2 5" xfId="54960"/>
    <cellStyle name="Normal 5 4 2 2 6" xfId="54961"/>
    <cellStyle name="Normal 5 4 2 3" xfId="54962"/>
    <cellStyle name="Normal 5 4 2 3 2" xfId="54963"/>
    <cellStyle name="Normal 5 4 2 3 2 2" xfId="54964"/>
    <cellStyle name="Normal 5 4 2 3 2 2 2" xfId="54965"/>
    <cellStyle name="Normal 5 4 2 3 2 2 2 2" xfId="54966"/>
    <cellStyle name="Normal 5 4 2 3 2 2 3" xfId="54967"/>
    <cellStyle name="Normal 5 4 2 3 2 3" xfId="54968"/>
    <cellStyle name="Normal 5 4 2 3 2 3 2" xfId="54969"/>
    <cellStyle name="Normal 5 4 2 3 2 4" xfId="54970"/>
    <cellStyle name="Normal 5 4 2 3 3" xfId="54971"/>
    <cellStyle name="Normal 5 4 2 3 3 2" xfId="54972"/>
    <cellStyle name="Normal 5 4 2 3 3 2 2" xfId="54973"/>
    <cellStyle name="Normal 5 4 2 3 3 3" xfId="54974"/>
    <cellStyle name="Normal 5 4 2 3 4" xfId="54975"/>
    <cellStyle name="Normal 5 4 2 3 4 2" xfId="54976"/>
    <cellStyle name="Normal 5 4 2 3 5" xfId="54977"/>
    <cellStyle name="Normal 5 4 2 4" xfId="54978"/>
    <cellStyle name="Normal 5 4 2 4 2" xfId="54979"/>
    <cellStyle name="Normal 5 4 2 4 2 2" xfId="54980"/>
    <cellStyle name="Normal 5 4 2 4 2 2 2" xfId="54981"/>
    <cellStyle name="Normal 5 4 2 4 2 2 2 2" xfId="54982"/>
    <cellStyle name="Normal 5 4 2 4 2 2 2 3" xfId="54983"/>
    <cellStyle name="Normal 5 4 2 4 2 2 2 4" xfId="54984"/>
    <cellStyle name="Normal 5 4 2 4 2 2 3" xfId="54985"/>
    <cellStyle name="Normal 5 4 2 4 2 2 3 2" xfId="54986"/>
    <cellStyle name="Normal 5 4 2 4 2 2 3 3" xfId="54987"/>
    <cellStyle name="Normal 5 4 2 4 2 2 4" xfId="54988"/>
    <cellStyle name="Normal 5 4 2 4 2 2 4 2" xfId="54989"/>
    <cellStyle name="Normal 5 4 2 4 2 2 5" xfId="54990"/>
    <cellStyle name="Normal 5 4 2 4 2 2 6" xfId="54991"/>
    <cellStyle name="Normal 5 4 2 4 2 3" xfId="54992"/>
    <cellStyle name="Normal 5 4 2 4 2 3 2" xfId="54993"/>
    <cellStyle name="Normal 5 4 2 4 2 4" xfId="54994"/>
    <cellStyle name="Normal 5 4 2 4 2 5" xfId="54995"/>
    <cellStyle name="Normal 5 4 2 4 3" xfId="54996"/>
    <cellStyle name="Normal 5 4 2 4 3 2" xfId="54997"/>
    <cellStyle name="Normal 5 4 2 4 4" xfId="54998"/>
    <cellStyle name="Normal 5 4 2 4 4 2" xfId="54999"/>
    <cellStyle name="Normal 5 4 2 4 5" xfId="55000"/>
    <cellStyle name="Normal 5 4 2 4 6" xfId="55001"/>
    <cellStyle name="Normal 5 4 2 5" xfId="55002"/>
    <cellStyle name="Normal 5 4 2 5 2" xfId="55003"/>
    <cellStyle name="Normal 5 4 2 5 2 2" xfId="55004"/>
    <cellStyle name="Normal 5 4 2 5 3" xfId="55005"/>
    <cellStyle name="Normal 5 4 2 6" xfId="55006"/>
    <cellStyle name="Normal 5 4 2 6 2" xfId="55007"/>
    <cellStyle name="Normal 5 4 2 7" xfId="55008"/>
    <cellStyle name="Normal 5 4 2 8" xfId="55009"/>
    <cellStyle name="Normal 5 4 3" xfId="55010"/>
    <cellStyle name="Normal 5 4 3 2" xfId="55011"/>
    <cellStyle name="Normal 5 4 3 2 2" xfId="55012"/>
    <cellStyle name="Normal 5 4 3 2 2 2" xfId="55013"/>
    <cellStyle name="Normal 5 4 3 2 2 2 2" xfId="55014"/>
    <cellStyle name="Normal 5 4 3 2 2 2 2 2" xfId="55015"/>
    <cellStyle name="Normal 5 4 3 2 2 2 3" xfId="55016"/>
    <cellStyle name="Normal 5 4 3 2 2 3" xfId="55017"/>
    <cellStyle name="Normal 5 4 3 2 2 3 2" xfId="55018"/>
    <cellStyle name="Normal 5 4 3 2 2 4" xfId="55019"/>
    <cellStyle name="Normal 5 4 3 2 3" xfId="55020"/>
    <cellStyle name="Normal 5 4 3 2 3 2" xfId="55021"/>
    <cellStyle name="Normal 5 4 3 2 3 2 2" xfId="55022"/>
    <cellStyle name="Normal 5 4 3 2 3 3" xfId="55023"/>
    <cellStyle name="Normal 5 4 3 2 4" xfId="55024"/>
    <cellStyle name="Normal 5 4 3 2 4 2" xfId="55025"/>
    <cellStyle name="Normal 5 4 3 2 5" xfId="55026"/>
    <cellStyle name="Normal 5 4 3 3" xfId="55027"/>
    <cellStyle name="Normal 5 4 3 3 2" xfId="55028"/>
    <cellStyle name="Normal 5 4 3 3 2 2" xfId="55029"/>
    <cellStyle name="Normal 5 4 3 3 2 2 2" xfId="55030"/>
    <cellStyle name="Normal 5 4 3 3 2 3" xfId="55031"/>
    <cellStyle name="Normal 5 4 3 3 3" xfId="55032"/>
    <cellStyle name="Normal 5 4 3 3 3 2" xfId="55033"/>
    <cellStyle name="Normal 5 4 3 3 4" xfId="55034"/>
    <cellStyle name="Normal 5 4 3 4" xfId="55035"/>
    <cellStyle name="Normal 5 4 3 4 2" xfId="55036"/>
    <cellStyle name="Normal 5 4 3 4 2 2" xfId="55037"/>
    <cellStyle name="Normal 5 4 3 4 3" xfId="55038"/>
    <cellStyle name="Normal 5 4 3 5" xfId="55039"/>
    <cellStyle name="Normal 5 4 3 5 2" xfId="55040"/>
    <cellStyle name="Normal 5 4 3 6" xfId="55041"/>
    <cellStyle name="Normal 5 4 3 7" xfId="55042"/>
    <cellStyle name="Normal 5 4 4" xfId="55043"/>
    <cellStyle name="Normal 5 4 4 2" xfId="55044"/>
    <cellStyle name="Normal 5 4 4 2 2" xfId="55045"/>
    <cellStyle name="Normal 5 4 4 2 2 2" xfId="55046"/>
    <cellStyle name="Normal 5 4 4 2 2 2 2" xfId="55047"/>
    <cellStyle name="Normal 5 4 4 2 2 3" xfId="55048"/>
    <cellStyle name="Normal 5 4 4 2 3" xfId="55049"/>
    <cellStyle name="Normal 5 4 4 2 3 2" xfId="55050"/>
    <cellStyle name="Normal 5 4 4 2 4" xfId="55051"/>
    <cellStyle name="Normal 5 4 4 3" xfId="55052"/>
    <cellStyle name="Normal 5 4 4 3 2" xfId="55053"/>
    <cellStyle name="Normal 5 4 4 3 2 2" xfId="55054"/>
    <cellStyle name="Normal 5 4 4 3 3" xfId="55055"/>
    <cellStyle name="Normal 5 4 4 4" xfId="55056"/>
    <cellStyle name="Normal 5 4 4 4 2" xfId="55057"/>
    <cellStyle name="Normal 5 4 4 5" xfId="55058"/>
    <cellStyle name="Normal 5 4 5" xfId="55059"/>
    <cellStyle name="Normal 5 4 5 2" xfId="55060"/>
    <cellStyle name="Normal 5 4 5 2 2" xfId="55061"/>
    <cellStyle name="Normal 5 4 5 2 2 2" xfId="55062"/>
    <cellStyle name="Normal 5 4 5 2 2 2 2" xfId="55063"/>
    <cellStyle name="Normal 5 4 5 2 2 3" xfId="55064"/>
    <cellStyle name="Normal 5 4 5 2 3" xfId="55065"/>
    <cellStyle name="Normal 5 4 5 2 3 2" xfId="55066"/>
    <cellStyle name="Normal 5 4 5 2 4" xfId="55067"/>
    <cellStyle name="Normal 5 4 5 3" xfId="55068"/>
    <cellStyle name="Normal 5 4 5 3 2" xfId="55069"/>
    <cellStyle name="Normal 5 4 5 3 2 2" xfId="55070"/>
    <cellStyle name="Normal 5 4 5 3 3" xfId="55071"/>
    <cellStyle name="Normal 5 4 5 4" xfId="55072"/>
    <cellStyle name="Normal 5 4 5 4 2" xfId="55073"/>
    <cellStyle name="Normal 5 4 5 5" xfId="55074"/>
    <cellStyle name="Normal 5 4 6" xfId="55075"/>
    <cellStyle name="Normal 5 4 6 2" xfId="55076"/>
    <cellStyle name="Normal 5 4 6 2 2" xfId="55077"/>
    <cellStyle name="Normal 5 4 6 2 2 2" xfId="55078"/>
    <cellStyle name="Normal 5 4 6 2 3" xfId="55079"/>
    <cellStyle name="Normal 5 4 6 3" xfId="55080"/>
    <cellStyle name="Normal 5 4 6 3 2" xfId="55081"/>
    <cellStyle name="Normal 5 4 6 4" xfId="55082"/>
    <cellStyle name="Normal 5 4 7" xfId="55083"/>
    <cellStyle name="Normal 5 4 7 2" xfId="55084"/>
    <cellStyle name="Normal 5 4 7 2 2" xfId="55085"/>
    <cellStyle name="Normal 5 4 7 3" xfId="55086"/>
    <cellStyle name="Normal 5 4 8" xfId="55087"/>
    <cellStyle name="Normal 5 4 8 2" xfId="55088"/>
    <cellStyle name="Normal 5 4 9" xfId="55089"/>
    <cellStyle name="Normal 5 5" xfId="55090"/>
    <cellStyle name="Normal 5 5 10" xfId="55091"/>
    <cellStyle name="Normal 5 5 2" xfId="55092"/>
    <cellStyle name="Normal 5 5 2 2" xfId="55093"/>
    <cellStyle name="Normal 5 5 2 2 2" xfId="55094"/>
    <cellStyle name="Normal 5 5 2 2 2 2" xfId="55095"/>
    <cellStyle name="Normal 5 5 2 2 2 2 2" xfId="55096"/>
    <cellStyle name="Normal 5 5 2 2 2 3" xfId="55097"/>
    <cellStyle name="Normal 5 5 2 2 3" xfId="55098"/>
    <cellStyle name="Normal 5 5 2 2 3 2" xfId="55099"/>
    <cellStyle name="Normal 5 5 2 2 4" xfId="55100"/>
    <cellStyle name="Normal 5 5 2 2 5" xfId="55101"/>
    <cellStyle name="Normal 5 5 2 3" xfId="55102"/>
    <cellStyle name="Normal 5 5 2 3 2" xfId="55103"/>
    <cellStyle name="Normal 5 5 2 3 2 2" xfId="55104"/>
    <cellStyle name="Normal 5 5 2 3 2 2 2" xfId="55105"/>
    <cellStyle name="Normal 5 5 2 3 2 2 2 2" xfId="55106"/>
    <cellStyle name="Normal 5 5 2 3 2 2 2 3" xfId="55107"/>
    <cellStyle name="Normal 5 5 2 3 2 2 2 4" xfId="55108"/>
    <cellStyle name="Normal 5 5 2 3 2 2 3" xfId="55109"/>
    <cellStyle name="Normal 5 5 2 3 2 2 3 2" xfId="55110"/>
    <cellStyle name="Normal 5 5 2 3 2 2 3 3" xfId="55111"/>
    <cellStyle name="Normal 5 5 2 3 2 2 4" xfId="55112"/>
    <cellStyle name="Normal 5 5 2 3 2 2 4 2" xfId="55113"/>
    <cellStyle name="Normal 5 5 2 3 2 2 5" xfId="55114"/>
    <cellStyle name="Normal 5 5 2 3 2 2 6" xfId="55115"/>
    <cellStyle name="Normal 5 5 2 3 2 3" xfId="55116"/>
    <cellStyle name="Normal 5 5 2 3 2 3 2" xfId="55117"/>
    <cellStyle name="Normal 5 5 2 3 2 4" xfId="55118"/>
    <cellStyle name="Normal 5 5 2 3 2 5" xfId="55119"/>
    <cellStyle name="Normal 5 5 2 3 3" xfId="55120"/>
    <cellStyle name="Normal 5 5 2 3 3 2" xfId="55121"/>
    <cellStyle name="Normal 5 5 2 3 4" xfId="55122"/>
    <cellStyle name="Normal 5 5 2 3 4 2" xfId="55123"/>
    <cellStyle name="Normal 5 5 2 3 5" xfId="55124"/>
    <cellStyle name="Normal 5 5 2 3 6" xfId="55125"/>
    <cellStyle name="Normal 5 5 2 4" xfId="55126"/>
    <cellStyle name="Normal 5 5 2 4 2" xfId="55127"/>
    <cellStyle name="Normal 5 5 2 5" xfId="55128"/>
    <cellStyle name="Normal 5 5 2 5 2" xfId="55129"/>
    <cellStyle name="Normal 5 5 2 6" xfId="55130"/>
    <cellStyle name="Normal 5 5 2 7" xfId="55131"/>
    <cellStyle name="Normal 5 5 3" xfId="55132"/>
    <cellStyle name="Normal 5 5 3 2" xfId="55133"/>
    <cellStyle name="Normal 5 5 3 2 2" xfId="55134"/>
    <cellStyle name="Normal 5 5 3 2 2 2" xfId="55135"/>
    <cellStyle name="Normal 5 5 3 2 2 2 2" xfId="55136"/>
    <cellStyle name="Normal 5 5 3 2 2 3" xfId="55137"/>
    <cellStyle name="Normal 5 5 3 2 3" xfId="55138"/>
    <cellStyle name="Normal 5 5 3 2 3 2" xfId="55139"/>
    <cellStyle name="Normal 5 5 3 2 4" xfId="55140"/>
    <cellStyle name="Normal 5 5 3 3" xfId="55141"/>
    <cellStyle name="Normal 5 5 3 3 2" xfId="55142"/>
    <cellStyle name="Normal 5 5 3 3 2 2" xfId="55143"/>
    <cellStyle name="Normal 5 5 3 3 3" xfId="55144"/>
    <cellStyle name="Normal 5 5 3 4" xfId="55145"/>
    <cellStyle name="Normal 5 5 3 4 2" xfId="55146"/>
    <cellStyle name="Normal 5 5 3 5" xfId="55147"/>
    <cellStyle name="Normal 5 5 4" xfId="55148"/>
    <cellStyle name="Normal 5 5 4 2" xfId="55149"/>
    <cellStyle name="Normal 5 5 4 2 2" xfId="55150"/>
    <cellStyle name="Normal 5 5 4 2 2 2" xfId="55151"/>
    <cellStyle name="Normal 5 5 4 2 3" xfId="55152"/>
    <cellStyle name="Normal 5 5 4 3" xfId="55153"/>
    <cellStyle name="Normal 5 5 4 3 2" xfId="55154"/>
    <cellStyle name="Normal 5 5 4 4" xfId="55155"/>
    <cellStyle name="Normal 5 5 5" xfId="55156"/>
    <cellStyle name="Normal 5 5 5 2" xfId="55157"/>
    <cellStyle name="Normal 5 5 5 2 2" xfId="55158"/>
    <cellStyle name="Normal 5 5 5 3" xfId="55159"/>
    <cellStyle name="Normal 5 5 6" xfId="55160"/>
    <cellStyle name="Normal 5 5 6 2" xfId="55161"/>
    <cellStyle name="Normal 5 5 7" xfId="55162"/>
    <cellStyle name="Normal 5 5 8" xfId="55163"/>
    <cellStyle name="Normal 5 5 8 2" xfId="55164"/>
    <cellStyle name="Normal 5 5 9" xfId="55165"/>
    <cellStyle name="Normal 5 6" xfId="55166"/>
    <cellStyle name="Normal 5 6 2" xfId="55167"/>
    <cellStyle name="Normal 5 6 2 2" xfId="55168"/>
    <cellStyle name="Normal 5 6 2 2 2" xfId="55169"/>
    <cellStyle name="Normal 5 6 2 2 2 2" xfId="55170"/>
    <cellStyle name="Normal 5 6 2 2 2 2 2" xfId="55171"/>
    <cellStyle name="Normal 5 6 2 2 2 3" xfId="55172"/>
    <cellStyle name="Normal 5 6 2 2 3" xfId="55173"/>
    <cellStyle name="Normal 5 6 2 2 3 2" xfId="55174"/>
    <cellStyle name="Normal 5 6 2 2 4" xfId="55175"/>
    <cellStyle name="Normal 5 6 2 3" xfId="55176"/>
    <cellStyle name="Normal 5 6 2 3 2" xfId="55177"/>
    <cellStyle name="Normal 5 6 2 3 2 2" xfId="55178"/>
    <cellStyle name="Normal 5 6 2 3 3" xfId="55179"/>
    <cellStyle name="Normal 5 6 2 4" xfId="55180"/>
    <cellStyle name="Normal 5 6 2 4 2" xfId="55181"/>
    <cellStyle name="Normal 5 6 2 5" xfId="55182"/>
    <cellStyle name="Normal 5 6 3" xfId="55183"/>
    <cellStyle name="Normal 5 6 3 2" xfId="55184"/>
    <cellStyle name="Normal 5 6 3 2 2" xfId="55185"/>
    <cellStyle name="Normal 5 6 3 2 2 2" xfId="55186"/>
    <cellStyle name="Normal 5 6 3 2 3" xfId="55187"/>
    <cellStyle name="Normal 5 6 3 3" xfId="55188"/>
    <cellStyle name="Normal 5 6 3 3 2" xfId="55189"/>
    <cellStyle name="Normal 5 6 3 4" xfId="55190"/>
    <cellStyle name="Normal 5 6 4" xfId="55191"/>
    <cellStyle name="Normal 5 6 4 2" xfId="55192"/>
    <cellStyle name="Normal 5 6 4 2 2" xfId="55193"/>
    <cellStyle name="Normal 5 6 4 3" xfId="55194"/>
    <cellStyle name="Normal 5 6 5" xfId="55195"/>
    <cellStyle name="Normal 5 6 5 2" xfId="55196"/>
    <cellStyle name="Normal 5 6 6" xfId="55197"/>
    <cellStyle name="Normal 5 7" xfId="55198"/>
    <cellStyle name="Normal 5 7 2" xfId="55199"/>
    <cellStyle name="Normal 5 7 2 2" xfId="55200"/>
    <cellStyle name="Normal 5 7 2 2 2" xfId="55201"/>
    <cellStyle name="Normal 5 7 2 2 2 2" xfId="55202"/>
    <cellStyle name="Normal 5 7 2 2 3" xfId="55203"/>
    <cellStyle name="Normal 5 7 2 3" xfId="55204"/>
    <cellStyle name="Normal 5 7 2 3 2" xfId="55205"/>
    <cellStyle name="Normal 5 7 2 4" xfId="55206"/>
    <cellStyle name="Normal 5 7 3" xfId="55207"/>
    <cellStyle name="Normal 5 7 3 2" xfId="55208"/>
    <cellStyle name="Normal 5 7 3 2 2" xfId="55209"/>
    <cellStyle name="Normal 5 7 3 3" xfId="55210"/>
    <cellStyle name="Normal 5 7 4" xfId="55211"/>
    <cellStyle name="Normal 5 7 4 2" xfId="55212"/>
    <cellStyle name="Normal 5 7 5" xfId="55213"/>
    <cellStyle name="Normal 5 8" xfId="55214"/>
    <cellStyle name="Normal 5 8 2" xfId="55215"/>
    <cellStyle name="Normal 5 8 2 2" xfId="55216"/>
    <cellStyle name="Normal 5 8 2 2 2" xfId="55217"/>
    <cellStyle name="Normal 5 8 2 2 2 2" xfId="55218"/>
    <cellStyle name="Normal 5 8 2 2 3" xfId="55219"/>
    <cellStyle name="Normal 5 8 2 3" xfId="55220"/>
    <cellStyle name="Normal 5 8 2 3 2" xfId="55221"/>
    <cellStyle name="Normal 5 8 2 4" xfId="55222"/>
    <cellStyle name="Normal 5 8 3" xfId="55223"/>
    <cellStyle name="Normal 5 8 3 2" xfId="55224"/>
    <cellStyle name="Normal 5 8 3 2 2" xfId="55225"/>
    <cellStyle name="Normal 5 8 3 3" xfId="55226"/>
    <cellStyle name="Normal 5 8 4" xfId="55227"/>
    <cellStyle name="Normal 5 8 4 2" xfId="55228"/>
    <cellStyle name="Normal 5 8 5" xfId="55229"/>
    <cellStyle name="Normal 5 9" xfId="55230"/>
    <cellStyle name="Normal 5 9 2" xfId="55231"/>
    <cellStyle name="Normal 5 9 2 2" xfId="55232"/>
    <cellStyle name="Normal 5 9 2 2 2" xfId="55233"/>
    <cellStyle name="Normal 5 9 2 3" xfId="55234"/>
    <cellStyle name="Normal 5 9 3" xfId="55235"/>
    <cellStyle name="Normal 5 9 3 2" xfId="55236"/>
    <cellStyle name="Normal 5 9 4" xfId="55237"/>
    <cellStyle name="Normal 5_183302" xfId="55238"/>
    <cellStyle name="Normal 50" xfId="55239"/>
    <cellStyle name="Normal 50 2" xfId="55240"/>
    <cellStyle name="Normal 50 3" xfId="55241"/>
    <cellStyle name="Normal 51" xfId="55242"/>
    <cellStyle name="Normal 51 2" xfId="55243"/>
    <cellStyle name="Normal 51 3" xfId="55244"/>
    <cellStyle name="Normal 52" xfId="55245"/>
    <cellStyle name="Normal 52 2" xfId="55246"/>
    <cellStyle name="Normal 52 3" xfId="55247"/>
    <cellStyle name="Normal 53" xfId="55248"/>
    <cellStyle name="Normal 53 2" xfId="55249"/>
    <cellStyle name="Normal 53 3" xfId="55250"/>
    <cellStyle name="Normal 54" xfId="55251"/>
    <cellStyle name="Normal 54 2" xfId="55252"/>
    <cellStyle name="Normal 54 3" xfId="55253"/>
    <cellStyle name="Normal 55" xfId="55254"/>
    <cellStyle name="Normal 55 2" xfId="55255"/>
    <cellStyle name="Normal 55 3" xfId="55256"/>
    <cellStyle name="Normal 56" xfId="55257"/>
    <cellStyle name="Normal 56 2" xfId="55258"/>
    <cellStyle name="Normal 57" xfId="55259"/>
    <cellStyle name="Normal 57 2" xfId="55260"/>
    <cellStyle name="Normal 58" xfId="55261"/>
    <cellStyle name="Normal 58 2" xfId="55262"/>
    <cellStyle name="Normal 59" xfId="55263"/>
    <cellStyle name="Normal 6" xfId="55264"/>
    <cellStyle name="Normal 6 10" xfId="55265"/>
    <cellStyle name="Normal 6 11" xfId="55266"/>
    <cellStyle name="Normal 6 2" xfId="55267"/>
    <cellStyle name="Normal 6 2 2" xfId="55268"/>
    <cellStyle name="Normal 6 2 2 2" xfId="55269"/>
    <cellStyle name="Normal 6 2 2 2 2" xfId="55270"/>
    <cellStyle name="Normal 6 2 2 2 2 2" xfId="55271"/>
    <cellStyle name="Normal 6 2 2 2 2 2 2" xfId="55272"/>
    <cellStyle name="Normal 6 2 2 2 2 3" xfId="55273"/>
    <cellStyle name="Normal 6 2 2 2 3" xfId="55274"/>
    <cellStyle name="Normal 6 2 2 2 3 2" xfId="55275"/>
    <cellStyle name="Normal 6 2 2 2 4" xfId="55276"/>
    <cellStyle name="Normal 6 2 2 2 5" xfId="55277"/>
    <cellStyle name="Normal 6 2 2 3" xfId="55278"/>
    <cellStyle name="Normal 6 2 2 3 2" xfId="55279"/>
    <cellStyle name="Normal 6 2 2 3 2 2" xfId="55280"/>
    <cellStyle name="Normal 6 2 2 3 3" xfId="55281"/>
    <cellStyle name="Normal 6 2 2 4" xfId="55282"/>
    <cellStyle name="Normal 6 2 2 4 2" xfId="55283"/>
    <cellStyle name="Normal 6 2 2 5" xfId="55284"/>
    <cellStyle name="Normal 6 2 2 6" xfId="55285"/>
    <cellStyle name="Normal 6 2 3" xfId="55286"/>
    <cellStyle name="Normal 6 2 3 2" xfId="55287"/>
    <cellStyle name="Normal 6 2 3 2 2" xfId="55288"/>
    <cellStyle name="Normal 6 2 3 2 2 2" xfId="55289"/>
    <cellStyle name="Normal 6 2 3 2 3" xfId="55290"/>
    <cellStyle name="Normal 6 2 3 3" xfId="55291"/>
    <cellStyle name="Normal 6 2 3 3 2" xfId="55292"/>
    <cellStyle name="Normal 6 2 3 4" xfId="55293"/>
    <cellStyle name="Normal 6 2 3 5" xfId="55294"/>
    <cellStyle name="Normal 6 2 4" xfId="55295"/>
    <cellStyle name="Normal 6 2 4 2" xfId="55296"/>
    <cellStyle name="Normal 6 2 4 2 2" xfId="55297"/>
    <cellStyle name="Normal 6 2 4 3" xfId="55298"/>
    <cellStyle name="Normal 6 2 5" xfId="55299"/>
    <cellStyle name="Normal 6 2 5 2" xfId="55300"/>
    <cellStyle name="Normal 6 2 6" xfId="55301"/>
    <cellStyle name="Normal 6 2 7" xfId="55302"/>
    <cellStyle name="Normal 6 2 8" xfId="55303"/>
    <cellStyle name="Normal 6 3" xfId="55304"/>
    <cellStyle name="Normal 6 3 2" xfId="55305"/>
    <cellStyle name="Normal 6 3 2 2" xfId="55306"/>
    <cellStyle name="Normal 6 3 2 2 2" xfId="55307"/>
    <cellStyle name="Normal 6 3 2 2 2 2" xfId="55308"/>
    <cellStyle name="Normal 6 3 2 2 3" xfId="55309"/>
    <cellStyle name="Normal 6 3 2 3" xfId="55310"/>
    <cellStyle name="Normal 6 3 2 3 2" xfId="55311"/>
    <cellStyle name="Normal 6 3 2 4" xfId="55312"/>
    <cellStyle name="Normal 6 3 2 5" xfId="55313"/>
    <cellStyle name="Normal 6 3 3" xfId="55314"/>
    <cellStyle name="Normal 6 3 3 2" xfId="55315"/>
    <cellStyle name="Normal 6 3 3 2 2" xfId="55316"/>
    <cellStyle name="Normal 6 3 3 3" xfId="55317"/>
    <cellStyle name="Normal 6 3 4" xfId="55318"/>
    <cellStyle name="Normal 6 3 4 2" xfId="55319"/>
    <cellStyle name="Normal 6 3 5" xfId="55320"/>
    <cellStyle name="Normal 6 3 6" xfId="55321"/>
    <cellStyle name="Normal 6 3 7" xfId="55322"/>
    <cellStyle name="Normal 6 4" xfId="55323"/>
    <cellStyle name="Normal 6 4 2" xfId="55324"/>
    <cellStyle name="Normal 6 4 2 2" xfId="55325"/>
    <cellStyle name="Normal 6 4 2 2 2" xfId="55326"/>
    <cellStyle name="Normal 6 4 2 2 3" xfId="55327"/>
    <cellStyle name="Normal 6 4 2 3" xfId="55328"/>
    <cellStyle name="Normal 6 4 2 3 2" xfId="55329"/>
    <cellStyle name="Normal 6 4 2 4" xfId="55330"/>
    <cellStyle name="Normal 6 4 2 5" xfId="55331"/>
    <cellStyle name="Normal 6 4 2 6" xfId="55332"/>
    <cellStyle name="Normal 6 4 3" xfId="55333"/>
    <cellStyle name="Normal 6 4 3 2" xfId="55334"/>
    <cellStyle name="Normal 6 4 3 3" xfId="55335"/>
    <cellStyle name="Normal 6 4 4" xfId="55336"/>
    <cellStyle name="Normal 6 4 4 2" xfId="55337"/>
    <cellStyle name="Normal 6 4 4 3" xfId="55338"/>
    <cellStyle name="Normal 6 4 5" xfId="55339"/>
    <cellStyle name="Normal 6 4 5 2" xfId="55340"/>
    <cellStyle name="Normal 6 4 6" xfId="55341"/>
    <cellStyle name="Normal 6 4 7" xfId="55342"/>
    <cellStyle name="Normal 6 4 8" xfId="55343"/>
    <cellStyle name="Normal 6 5" xfId="55344"/>
    <cellStyle name="Normal 6 5 2" xfId="55345"/>
    <cellStyle name="Normal 6 5 2 2" xfId="55346"/>
    <cellStyle name="Normal 6 5 2 2 2" xfId="55347"/>
    <cellStyle name="Normal 6 5 2 3" xfId="55348"/>
    <cellStyle name="Normal 6 5 3" xfId="55349"/>
    <cellStyle name="Normal 6 5 3 2" xfId="55350"/>
    <cellStyle name="Normal 6 5 4" xfId="55351"/>
    <cellStyle name="Normal 6 5 5" xfId="55352"/>
    <cellStyle name="Normal 6 5 6" xfId="55353"/>
    <cellStyle name="Normal 6 6" xfId="55354"/>
    <cellStyle name="Normal 6 6 2" xfId="55355"/>
    <cellStyle name="Normal 6 6 2 2" xfId="55356"/>
    <cellStyle name="Normal 6 6 3" xfId="55357"/>
    <cellStyle name="Normal 6 6 4" xfId="55358"/>
    <cellStyle name="Normal 6 6 5" xfId="55359"/>
    <cellStyle name="Normal 6 7" xfId="55360"/>
    <cellStyle name="Normal 6 7 2" xfId="55361"/>
    <cellStyle name="Normal 6 7 3" xfId="55362"/>
    <cellStyle name="Normal 6 8" xfId="55363"/>
    <cellStyle name="Normal 6 8 2" xfId="55364"/>
    <cellStyle name="Normal 6 8 3" xfId="55365"/>
    <cellStyle name="Normal 6 9" xfId="55366"/>
    <cellStyle name="Normal 6_183302" xfId="55367"/>
    <cellStyle name="Normal 60" xfId="55368"/>
    <cellStyle name="Normal 61" xfId="55369"/>
    <cellStyle name="Normal 62" xfId="55370"/>
    <cellStyle name="Normal 63" xfId="55371"/>
    <cellStyle name="Normal 64" xfId="55372"/>
    <cellStyle name="Normal 65" xfId="55373"/>
    <cellStyle name="Normal 66" xfId="55374"/>
    <cellStyle name="Normal 67" xfId="55375"/>
    <cellStyle name="Normal 68" xfId="55376"/>
    <cellStyle name="Normal 69" xfId="55377"/>
    <cellStyle name="Normal 7" xfId="55378"/>
    <cellStyle name="Normal 7 10" xfId="55379"/>
    <cellStyle name="Normal 7 11" xfId="55380"/>
    <cellStyle name="Normal 7 2" xfId="55381"/>
    <cellStyle name="Normal 7 2 2" xfId="55382"/>
    <cellStyle name="Normal 7 2 2 2" xfId="55383"/>
    <cellStyle name="Normal 7 2 2 2 2" xfId="55384"/>
    <cellStyle name="Normal 7 2 2 2 2 2" xfId="55385"/>
    <cellStyle name="Normal 7 2 2 2 2 2 2" xfId="55386"/>
    <cellStyle name="Normal 7 2 2 2 2 2 2 2" xfId="55387"/>
    <cellStyle name="Normal 7 2 2 2 2 2 3" xfId="55388"/>
    <cellStyle name="Normal 7 2 2 2 2 3" xfId="55389"/>
    <cellStyle name="Normal 7 2 2 2 2 3 2" xfId="55390"/>
    <cellStyle name="Normal 7 2 2 2 2 4" xfId="55391"/>
    <cellStyle name="Normal 7 2 2 2 3" xfId="55392"/>
    <cellStyle name="Normal 7 2 2 2 3 2" xfId="55393"/>
    <cellStyle name="Normal 7 2 2 2 3 2 2" xfId="55394"/>
    <cellStyle name="Normal 7 2 2 2 3 3" xfId="55395"/>
    <cellStyle name="Normal 7 2 2 2 4" xfId="55396"/>
    <cellStyle name="Normal 7 2 2 2 4 2" xfId="55397"/>
    <cellStyle name="Normal 7 2 2 2 5" xfId="55398"/>
    <cellStyle name="Normal 7 2 2 2 6" xfId="55399"/>
    <cellStyle name="Normal 7 2 2 3" xfId="55400"/>
    <cellStyle name="Normal 7 2 2 3 2" xfId="55401"/>
    <cellStyle name="Normal 7 2 2 3 2 2" xfId="55402"/>
    <cellStyle name="Normal 7 2 2 3 2 2 2" xfId="55403"/>
    <cellStyle name="Normal 7 2 2 3 2 3" xfId="55404"/>
    <cellStyle name="Normal 7 2 2 3 3" xfId="55405"/>
    <cellStyle name="Normal 7 2 2 3 3 2" xfId="55406"/>
    <cellStyle name="Normal 7 2 2 3 4" xfId="55407"/>
    <cellStyle name="Normal 7 2 2 4" xfId="55408"/>
    <cellStyle name="Normal 7 2 2 4 2" xfId="55409"/>
    <cellStyle name="Normal 7 2 2 4 2 2" xfId="55410"/>
    <cellStyle name="Normal 7 2 2 4 3" xfId="55411"/>
    <cellStyle name="Normal 7 2 2 5" xfId="55412"/>
    <cellStyle name="Normal 7 2 2 5 2" xfId="55413"/>
    <cellStyle name="Normal 7 2 2 6" xfId="55414"/>
    <cellStyle name="Normal 7 2 2 7" xfId="55415"/>
    <cellStyle name="Normal 7 2 3" xfId="55416"/>
    <cellStyle name="Normal 7 2 3 2" xfId="55417"/>
    <cellStyle name="Normal 7 2 3 2 2" xfId="55418"/>
    <cellStyle name="Normal 7 2 3 2 2 2" xfId="55419"/>
    <cellStyle name="Normal 7 2 3 2 2 2 2" xfId="55420"/>
    <cellStyle name="Normal 7 2 3 2 2 3" xfId="55421"/>
    <cellStyle name="Normal 7 2 3 2 3" xfId="55422"/>
    <cellStyle name="Normal 7 2 3 2 3 2" xfId="55423"/>
    <cellStyle name="Normal 7 2 3 2 4" xfId="55424"/>
    <cellStyle name="Normal 7 2 3 3" xfId="55425"/>
    <cellStyle name="Normal 7 2 3 3 2" xfId="55426"/>
    <cellStyle name="Normal 7 2 3 3 2 2" xfId="55427"/>
    <cellStyle name="Normal 7 2 3 3 3" xfId="55428"/>
    <cellStyle name="Normal 7 2 3 4" xfId="55429"/>
    <cellStyle name="Normal 7 2 3 4 2" xfId="55430"/>
    <cellStyle name="Normal 7 2 3 5" xfId="55431"/>
    <cellStyle name="Normal 7 2 3 6" xfId="55432"/>
    <cellStyle name="Normal 7 2 4" xfId="55433"/>
    <cellStyle name="Normal 7 2 4 2" xfId="55434"/>
    <cellStyle name="Normal 7 2 4 2 2" xfId="55435"/>
    <cellStyle name="Normal 7 2 4 2 2 2" xfId="55436"/>
    <cellStyle name="Normal 7 2 4 2 2 2 2" xfId="55437"/>
    <cellStyle name="Normal 7 2 4 2 2 3" xfId="55438"/>
    <cellStyle name="Normal 7 2 4 2 3" xfId="55439"/>
    <cellStyle name="Normal 7 2 4 2 3 2" xfId="55440"/>
    <cellStyle name="Normal 7 2 4 2 4" xfId="55441"/>
    <cellStyle name="Normal 7 2 4 3" xfId="55442"/>
    <cellStyle name="Normal 7 2 4 3 2" xfId="55443"/>
    <cellStyle name="Normal 7 2 4 3 2 2" xfId="55444"/>
    <cellStyle name="Normal 7 2 4 3 3" xfId="55445"/>
    <cellStyle name="Normal 7 2 4 4" xfId="55446"/>
    <cellStyle name="Normal 7 2 4 4 2" xfId="55447"/>
    <cellStyle name="Normal 7 2 4 5" xfId="55448"/>
    <cellStyle name="Normal 7 2 5" xfId="55449"/>
    <cellStyle name="Normal 7 2 5 2" xfId="55450"/>
    <cellStyle name="Normal 7 2 5 2 2" xfId="55451"/>
    <cellStyle name="Normal 7 2 5 2 2 2" xfId="55452"/>
    <cellStyle name="Normal 7 2 5 2 3" xfId="55453"/>
    <cellStyle name="Normal 7 2 5 3" xfId="55454"/>
    <cellStyle name="Normal 7 2 5 3 2" xfId="55455"/>
    <cellStyle name="Normal 7 2 5 4" xfId="55456"/>
    <cellStyle name="Normal 7 2 6" xfId="55457"/>
    <cellStyle name="Normal 7 2 6 2" xfId="55458"/>
    <cellStyle name="Normal 7 2 6 2 2" xfId="55459"/>
    <cellStyle name="Normal 7 2 6 3" xfId="55460"/>
    <cellStyle name="Normal 7 2 7" xfId="55461"/>
    <cellStyle name="Normal 7 2 7 2" xfId="55462"/>
    <cellStyle name="Normal 7 2 8" xfId="55463"/>
    <cellStyle name="Normal 7 2 9" xfId="55464"/>
    <cellStyle name="Normal 7 3" xfId="55465"/>
    <cellStyle name="Normal 7 3 2" xfId="55466"/>
    <cellStyle name="Normal 7 3 2 2" xfId="55467"/>
    <cellStyle name="Normal 7 3 2 2 2" xfId="55468"/>
    <cellStyle name="Normal 7 3 2 2 2 2" xfId="55469"/>
    <cellStyle name="Normal 7 3 2 2 2 2 2" xfId="55470"/>
    <cellStyle name="Normal 7 3 2 2 2 3" xfId="55471"/>
    <cellStyle name="Normal 7 3 2 2 3" xfId="55472"/>
    <cellStyle name="Normal 7 3 2 2 3 2" xfId="55473"/>
    <cellStyle name="Normal 7 3 2 2 4" xfId="55474"/>
    <cellStyle name="Normal 7 3 2 3" xfId="55475"/>
    <cellStyle name="Normal 7 3 2 3 2" xfId="55476"/>
    <cellStyle name="Normal 7 3 2 3 2 2" xfId="55477"/>
    <cellStyle name="Normal 7 3 2 3 3" xfId="55478"/>
    <cellStyle name="Normal 7 3 2 4" xfId="55479"/>
    <cellStyle name="Normal 7 3 2 4 2" xfId="55480"/>
    <cellStyle name="Normal 7 3 2 5" xfId="55481"/>
    <cellStyle name="Normal 7 3 2 6" xfId="55482"/>
    <cellStyle name="Normal 7 3 3" xfId="55483"/>
    <cellStyle name="Normal 7 3 3 2" xfId="55484"/>
    <cellStyle name="Normal 7 3 3 2 2" xfId="55485"/>
    <cellStyle name="Normal 7 3 3 2 2 2" xfId="55486"/>
    <cellStyle name="Normal 7 3 3 2 3" xfId="55487"/>
    <cellStyle name="Normal 7 3 3 3" xfId="55488"/>
    <cellStyle name="Normal 7 3 3 3 2" xfId="55489"/>
    <cellStyle name="Normal 7 3 3 4" xfId="55490"/>
    <cellStyle name="Normal 7 3 4" xfId="55491"/>
    <cellStyle name="Normal 7 3 4 2" xfId="55492"/>
    <cellStyle name="Normal 7 3 4 2 2" xfId="55493"/>
    <cellStyle name="Normal 7 3 4 3" xfId="55494"/>
    <cellStyle name="Normal 7 3 5" xfId="55495"/>
    <cellStyle name="Normal 7 3 5 2" xfId="55496"/>
    <cellStyle name="Normal 7 3 6" xfId="55497"/>
    <cellStyle name="Normal 7 3 7" xfId="55498"/>
    <cellStyle name="Normal 7 4" xfId="55499"/>
    <cellStyle name="Normal 7 4 2" xfId="55500"/>
    <cellStyle name="Normal 7 4 2 2" xfId="55501"/>
    <cellStyle name="Normal 7 4 2 2 2" xfId="55502"/>
    <cellStyle name="Normal 7 4 2 2 2 2" xfId="55503"/>
    <cellStyle name="Normal 7 4 2 2 3" xfId="55504"/>
    <cellStyle name="Normal 7 4 2 3" xfId="55505"/>
    <cellStyle name="Normal 7 4 2 3 2" xfId="55506"/>
    <cellStyle name="Normal 7 4 2 4" xfId="55507"/>
    <cellStyle name="Normal 7 4 2 5" xfId="55508"/>
    <cellStyle name="Normal 7 4 3" xfId="55509"/>
    <cellStyle name="Normal 7 4 3 2" xfId="55510"/>
    <cellStyle name="Normal 7 4 3 2 2" xfId="55511"/>
    <cellStyle name="Normal 7 4 3 3" xfId="55512"/>
    <cellStyle name="Normal 7 4 4" xfId="55513"/>
    <cellStyle name="Normal 7 4 4 2" xfId="55514"/>
    <cellStyle name="Normal 7 4 5" xfId="55515"/>
    <cellStyle name="Normal 7 4 6" xfId="55516"/>
    <cellStyle name="Normal 7 4 7" xfId="55517"/>
    <cellStyle name="Normal 7 5" xfId="55518"/>
    <cellStyle name="Normal 7 5 2" xfId="55519"/>
    <cellStyle name="Normal 7 5 2 2" xfId="55520"/>
    <cellStyle name="Normal 7 5 2 2 2" xfId="55521"/>
    <cellStyle name="Normal 7 5 2 2 2 2" xfId="55522"/>
    <cellStyle name="Normal 7 5 2 2 3" xfId="55523"/>
    <cellStyle name="Normal 7 5 2 3" xfId="55524"/>
    <cellStyle name="Normal 7 5 2 3 2" xfId="55525"/>
    <cellStyle name="Normal 7 5 2 4" xfId="55526"/>
    <cellStyle name="Normal 7 5 3" xfId="55527"/>
    <cellStyle name="Normal 7 5 3 2" xfId="55528"/>
    <cellStyle name="Normal 7 5 3 2 2" xfId="55529"/>
    <cellStyle name="Normal 7 5 3 3" xfId="55530"/>
    <cellStyle name="Normal 7 5 4" xfId="55531"/>
    <cellStyle name="Normal 7 5 4 2" xfId="55532"/>
    <cellStyle name="Normal 7 5 5" xfId="55533"/>
    <cellStyle name="Normal 7 5 6" xfId="55534"/>
    <cellStyle name="Normal 7 6" xfId="55535"/>
    <cellStyle name="Normal 7 6 2" xfId="55536"/>
    <cellStyle name="Normal 7 6 2 2" xfId="55537"/>
    <cellStyle name="Normal 7 6 2 2 2" xfId="55538"/>
    <cellStyle name="Normal 7 6 2 3" xfId="55539"/>
    <cellStyle name="Normal 7 6 3" xfId="55540"/>
    <cellStyle name="Normal 7 6 3 2" xfId="55541"/>
    <cellStyle name="Normal 7 6 4" xfId="55542"/>
    <cellStyle name="Normal 7 7" xfId="55543"/>
    <cellStyle name="Normal 7 7 2" xfId="55544"/>
    <cellStyle name="Normal 7 7 2 2" xfId="55545"/>
    <cellStyle name="Normal 7 7 3" xfId="55546"/>
    <cellStyle name="Normal 7 8" xfId="55547"/>
    <cellStyle name="Normal 7 8 2" xfId="55548"/>
    <cellStyle name="Normal 7 8 2 2" xfId="55549"/>
    <cellStyle name="Normal 7 8 3" xfId="55550"/>
    <cellStyle name="Normal 7 9" xfId="55551"/>
    <cellStyle name="Normal 7 9 2" xfId="55552"/>
    <cellStyle name="Normal 7_183302" xfId="55553"/>
    <cellStyle name="Normal 70" xfId="55554"/>
    <cellStyle name="Normal 71" xfId="55555"/>
    <cellStyle name="Normal 72" xfId="55556"/>
    <cellStyle name="Normal 73" xfId="55557"/>
    <cellStyle name="Normal 74" xfId="55558"/>
    <cellStyle name="Normal 75" xfId="55559"/>
    <cellStyle name="Normal 76" xfId="55560"/>
    <cellStyle name="Normal 77" xfId="55561"/>
    <cellStyle name="Normal 78" xfId="55562"/>
    <cellStyle name="Normal 79" xfId="55563"/>
    <cellStyle name="Normal 8" xfId="55564"/>
    <cellStyle name="Normal 8 2" xfId="55565"/>
    <cellStyle name="Normal 8 2 2" xfId="55566"/>
    <cellStyle name="Normal 8 2 2 2" xfId="55567"/>
    <cellStyle name="Normal 8 2 2 2 2" xfId="55568"/>
    <cellStyle name="Normal 8 2 2 2 2 2" xfId="55569"/>
    <cellStyle name="Normal 8 2 2 2 2 2 2" xfId="55570"/>
    <cellStyle name="Normal 8 2 2 2 2 3" xfId="55571"/>
    <cellStyle name="Normal 8 2 2 2 3" xfId="55572"/>
    <cellStyle name="Normal 8 2 2 2 3 2" xfId="55573"/>
    <cellStyle name="Normal 8 2 2 2 4" xfId="55574"/>
    <cellStyle name="Normal 8 2 2 2 5" xfId="55575"/>
    <cellStyle name="Normal 8 2 2 3" xfId="55576"/>
    <cellStyle name="Normal 8 2 2 3 2" xfId="55577"/>
    <cellStyle name="Normal 8 2 2 3 2 2" xfId="55578"/>
    <cellStyle name="Normal 8 2 2 3 3" xfId="55579"/>
    <cellStyle name="Normal 8 2 2 4" xfId="55580"/>
    <cellStyle name="Normal 8 2 2 4 2" xfId="55581"/>
    <cellStyle name="Normal 8 2 2 5" xfId="55582"/>
    <cellStyle name="Normal 8 2 2 6" xfId="55583"/>
    <cellStyle name="Normal 8 2 3" xfId="55584"/>
    <cellStyle name="Normal 8 2 3 2" xfId="55585"/>
    <cellStyle name="Normal 8 2 3 2 2" xfId="55586"/>
    <cellStyle name="Normal 8 2 3 2 2 2" xfId="55587"/>
    <cellStyle name="Normal 8 2 3 2 3" xfId="55588"/>
    <cellStyle name="Normal 8 2 3 3" xfId="55589"/>
    <cellStyle name="Normal 8 2 3 3 2" xfId="55590"/>
    <cellStyle name="Normal 8 2 3 4" xfId="55591"/>
    <cellStyle name="Normal 8 2 3 5" xfId="55592"/>
    <cellStyle name="Normal 8 2 4" xfId="55593"/>
    <cellStyle name="Normal 8 2 4 2" xfId="55594"/>
    <cellStyle name="Normal 8 2 4 2 2" xfId="55595"/>
    <cellStyle name="Normal 8 2 4 3" xfId="55596"/>
    <cellStyle name="Normal 8 2 5" xfId="55597"/>
    <cellStyle name="Normal 8 2 5 2" xfId="55598"/>
    <cellStyle name="Normal 8 2 6" xfId="55599"/>
    <cellStyle name="Normal 8 2 7" xfId="55600"/>
    <cellStyle name="Normal 8 2 8" xfId="55601"/>
    <cellStyle name="Normal 8 3" xfId="55602"/>
    <cellStyle name="Normal 8 3 2" xfId="55603"/>
    <cellStyle name="Normal 8 3 2 2" xfId="55604"/>
    <cellStyle name="Normal 8 3 2 2 2" xfId="55605"/>
    <cellStyle name="Normal 8 3 2 2 2 2" xfId="55606"/>
    <cellStyle name="Normal 8 3 2 2 3" xfId="55607"/>
    <cellStyle name="Normal 8 3 2 3" xfId="55608"/>
    <cellStyle name="Normal 8 3 2 3 2" xfId="55609"/>
    <cellStyle name="Normal 8 3 2 4" xfId="55610"/>
    <cellStyle name="Normal 8 3 2 5" xfId="55611"/>
    <cellStyle name="Normal 8 3 3" xfId="55612"/>
    <cellStyle name="Normal 8 3 3 2" xfId="55613"/>
    <cellStyle name="Normal 8 3 3 2 2" xfId="55614"/>
    <cellStyle name="Normal 8 3 3 3" xfId="55615"/>
    <cellStyle name="Normal 8 3 4" xfId="55616"/>
    <cellStyle name="Normal 8 3 4 2" xfId="55617"/>
    <cellStyle name="Normal 8 3 5" xfId="55618"/>
    <cellStyle name="Normal 8 3 6" xfId="55619"/>
    <cellStyle name="Normal 8 4" xfId="55620"/>
    <cellStyle name="Normal 8 4 2" xfId="55621"/>
    <cellStyle name="Normal 8 4 2 2" xfId="55622"/>
    <cellStyle name="Normal 8 4 2 2 2" xfId="55623"/>
    <cellStyle name="Normal 8 4 2 3" xfId="55624"/>
    <cellStyle name="Normal 8 4 3" xfId="55625"/>
    <cellStyle name="Normal 8 4 3 2" xfId="55626"/>
    <cellStyle name="Normal 8 4 4" xfId="55627"/>
    <cellStyle name="Normal 8 4 5" xfId="55628"/>
    <cellStyle name="Normal 8 5" xfId="55629"/>
    <cellStyle name="Normal 8 5 2" xfId="55630"/>
    <cellStyle name="Normal 8 5 2 2" xfId="55631"/>
    <cellStyle name="Normal 8 5 3" xfId="55632"/>
    <cellStyle name="Normal 8 6" xfId="55633"/>
    <cellStyle name="Normal 8 6 2" xfId="55634"/>
    <cellStyle name="Normal 8 7" xfId="55635"/>
    <cellStyle name="Normal 8 8" xfId="55636"/>
    <cellStyle name="Normal 8_183302" xfId="55637"/>
    <cellStyle name="Normal 80" xfId="55638"/>
    <cellStyle name="Normal 81" xfId="55639"/>
    <cellStyle name="Normal 82" xfId="55640"/>
    <cellStyle name="Normal 83" xfId="55641"/>
    <cellStyle name="Normal 84" xfId="55642"/>
    <cellStyle name="Normal 85" xfId="55643"/>
    <cellStyle name="Normal 9" xfId="55644"/>
    <cellStyle name="Normal 9 2" xfId="55645"/>
    <cellStyle name="Normal 9 2 2" xfId="55646"/>
    <cellStyle name="Normal 9 2 2 2" xfId="55647"/>
    <cellStyle name="Normal 9 2 2 2 2" xfId="55648"/>
    <cellStyle name="Normal 9 2 2 2 2 2" xfId="55649"/>
    <cellStyle name="Normal 9 2 2 2 2 2 2" xfId="55650"/>
    <cellStyle name="Normal 9 2 2 2 2 3" xfId="55651"/>
    <cellStyle name="Normal 9 2 2 2 2 4" xfId="55652"/>
    <cellStyle name="Normal 9 2 2 2 3" xfId="55653"/>
    <cellStyle name="Normal 9 2 2 2 3 2" xfId="55654"/>
    <cellStyle name="Normal 9 2 2 2 4" xfId="55655"/>
    <cellStyle name="Normal 9 2 2 2 5" xfId="55656"/>
    <cellStyle name="Normal 9 2 2 2 6" xfId="55657"/>
    <cellStyle name="Normal 9 2 2 3" xfId="55658"/>
    <cellStyle name="Normal 9 2 2 3 2" xfId="55659"/>
    <cellStyle name="Normal 9 2 2 3 2 2" xfId="55660"/>
    <cellStyle name="Normal 9 2 2 3 3" xfId="55661"/>
    <cellStyle name="Normal 9 2 2 3 4" xfId="55662"/>
    <cellStyle name="Normal 9 2 2 4" xfId="55663"/>
    <cellStyle name="Normal 9 2 2 4 2" xfId="55664"/>
    <cellStyle name="Normal 9 2 2 5" xfId="55665"/>
    <cellStyle name="Normal 9 2 2 6" xfId="55666"/>
    <cellStyle name="Normal 9 2 2 7" xfId="55667"/>
    <cellStyle name="Normal 9 2 3" xfId="55668"/>
    <cellStyle name="Normal 9 2 3 2" xfId="55669"/>
    <cellStyle name="Normal 9 2 3 2 2" xfId="55670"/>
    <cellStyle name="Normal 9 2 3 2 2 2" xfId="55671"/>
    <cellStyle name="Normal 9 2 3 2 3" xfId="55672"/>
    <cellStyle name="Normal 9 2 3 2 4" xfId="55673"/>
    <cellStyle name="Normal 9 2 3 3" xfId="55674"/>
    <cellStyle name="Normal 9 2 3 3 2" xfId="55675"/>
    <cellStyle name="Normal 9 2 3 4" xfId="55676"/>
    <cellStyle name="Normal 9 2 3 5" xfId="55677"/>
    <cellStyle name="Normal 9 2 3 6" xfId="55678"/>
    <cellStyle name="Normal 9 2 4" xfId="55679"/>
    <cellStyle name="Normal 9 2 4 2" xfId="55680"/>
    <cellStyle name="Normal 9 2 4 2 2" xfId="55681"/>
    <cellStyle name="Normal 9 2 4 3" xfId="55682"/>
    <cellStyle name="Normal 9 2 4 4" xfId="55683"/>
    <cellStyle name="Normal 9 2 5" xfId="55684"/>
    <cellStyle name="Normal 9 2 5 2" xfId="55685"/>
    <cellStyle name="Normal 9 2 6" xfId="55686"/>
    <cellStyle name="Normal 9 2 7" xfId="55687"/>
    <cellStyle name="Normal 9 2 8" xfId="55688"/>
    <cellStyle name="Normal 9 3" xfId="55689"/>
    <cellStyle name="Normal 9 3 2" xfId="55690"/>
    <cellStyle name="Normal 9 3 2 2" xfId="55691"/>
    <cellStyle name="Normal 9 3 2 2 2" xfId="55692"/>
    <cellStyle name="Normal 9 3 2 2 2 2" xfId="55693"/>
    <cellStyle name="Normal 9 3 2 2 3" xfId="55694"/>
    <cellStyle name="Normal 9 3 2 2 4" xfId="55695"/>
    <cellStyle name="Normal 9 3 2 3" xfId="55696"/>
    <cellStyle name="Normal 9 3 2 3 2" xfId="55697"/>
    <cellStyle name="Normal 9 3 2 4" xfId="55698"/>
    <cellStyle name="Normal 9 3 2 5" xfId="55699"/>
    <cellStyle name="Normal 9 3 2 6" xfId="55700"/>
    <cellStyle name="Normal 9 3 3" xfId="55701"/>
    <cellStyle name="Normal 9 3 3 2" xfId="55702"/>
    <cellStyle name="Normal 9 3 3 2 2" xfId="55703"/>
    <cellStyle name="Normal 9 3 3 3" xfId="55704"/>
    <cellStyle name="Normal 9 3 3 4" xfId="55705"/>
    <cellStyle name="Normal 9 3 4" xfId="55706"/>
    <cellStyle name="Normal 9 3 4 2" xfId="55707"/>
    <cellStyle name="Normal 9 3 5" xfId="55708"/>
    <cellStyle name="Normal 9 3 6" xfId="55709"/>
    <cellStyle name="Normal 9 3 7" xfId="55710"/>
    <cellStyle name="Normal 9 4" xfId="55711"/>
    <cellStyle name="Normal 9 4 2" xfId="55712"/>
    <cellStyle name="Normal 9 4 2 2" xfId="55713"/>
    <cellStyle name="Normal 9 4 2 2 2" xfId="55714"/>
    <cellStyle name="Normal 9 4 2 3" xfId="55715"/>
    <cellStyle name="Normal 9 4 2 4" xfId="55716"/>
    <cellStyle name="Normal 9 4 3" xfId="55717"/>
    <cellStyle name="Normal 9 4 3 2" xfId="55718"/>
    <cellStyle name="Normal 9 4 4" xfId="55719"/>
    <cellStyle name="Normal 9 4 5" xfId="55720"/>
    <cellStyle name="Normal 9 4 6" xfId="55721"/>
    <cellStyle name="Normal 9 5" xfId="55722"/>
    <cellStyle name="Normal 9 5 2" xfId="55723"/>
    <cellStyle name="Normal 9 5 2 2" xfId="55724"/>
    <cellStyle name="Normal 9 5 3" xfId="55725"/>
    <cellStyle name="Normal 9 5 4" xfId="55726"/>
    <cellStyle name="Normal 9 6" xfId="55727"/>
    <cellStyle name="Normal 9 6 2" xfId="55728"/>
    <cellStyle name="Normal 9 7" xfId="55729"/>
    <cellStyle name="Normal 9 8" xfId="55730"/>
    <cellStyle name="Normal 9 9" xfId="55731"/>
    <cellStyle name="Note 10" xfId="55732"/>
    <cellStyle name="Note 10 10" xfId="55733"/>
    <cellStyle name="Note 10 10 2" xfId="55734"/>
    <cellStyle name="Note 10 11" xfId="55735"/>
    <cellStyle name="Note 10 12" xfId="55736"/>
    <cellStyle name="Note 10 13" xfId="55737"/>
    <cellStyle name="Note 10 2" xfId="55738"/>
    <cellStyle name="Note 10 2 10" xfId="55739"/>
    <cellStyle name="Note 10 2 2" xfId="55740"/>
    <cellStyle name="Note 10 2 2 2" xfId="55741"/>
    <cellStyle name="Note 10 2 3" xfId="55742"/>
    <cellStyle name="Note 10 2 3 2" xfId="55743"/>
    <cellStyle name="Note 10 2 4" xfId="55744"/>
    <cellStyle name="Note 10 2 4 2" xfId="55745"/>
    <cellStyle name="Note 10 2 5" xfId="55746"/>
    <cellStyle name="Note 10 2 5 2" xfId="55747"/>
    <cellStyle name="Note 10 2 6" xfId="55748"/>
    <cellStyle name="Note 10 2 6 2" xfId="55749"/>
    <cellStyle name="Note 10 2 7" xfId="55750"/>
    <cellStyle name="Note 10 2 7 2" xfId="55751"/>
    <cellStyle name="Note 10 2 8" xfId="55752"/>
    <cellStyle name="Note 10 2 8 2" xfId="55753"/>
    <cellStyle name="Note 10 2 9" xfId="55754"/>
    <cellStyle name="Note 10 2 9 2" xfId="55755"/>
    <cellStyle name="Note 10 3" xfId="55756"/>
    <cellStyle name="Note 10 3 2" xfId="55757"/>
    <cellStyle name="Note 10 4" xfId="55758"/>
    <cellStyle name="Note 10 4 2" xfId="55759"/>
    <cellStyle name="Note 10 5" xfId="55760"/>
    <cellStyle name="Note 10 5 2" xfId="55761"/>
    <cellStyle name="Note 10 6" xfId="55762"/>
    <cellStyle name="Note 10 6 2" xfId="55763"/>
    <cellStyle name="Note 10 7" xfId="55764"/>
    <cellStyle name="Note 10 7 2" xfId="55765"/>
    <cellStyle name="Note 10 8" xfId="55766"/>
    <cellStyle name="Note 10 8 2" xfId="55767"/>
    <cellStyle name="Note 10 9" xfId="55768"/>
    <cellStyle name="Note 10 9 2" xfId="55769"/>
    <cellStyle name="Note 11" xfId="55770"/>
    <cellStyle name="Note 11 10" xfId="55771"/>
    <cellStyle name="Note 11 10 2" xfId="55772"/>
    <cellStyle name="Note 11 11" xfId="55773"/>
    <cellStyle name="Note 11 12" xfId="55774"/>
    <cellStyle name="Note 11 13" xfId="55775"/>
    <cellStyle name="Note 11 2" xfId="55776"/>
    <cellStyle name="Note 11 2 10" xfId="55777"/>
    <cellStyle name="Note 11 2 2" xfId="55778"/>
    <cellStyle name="Note 11 2 2 2" xfId="55779"/>
    <cellStyle name="Note 11 2 3" xfId="55780"/>
    <cellStyle name="Note 11 2 3 2" xfId="55781"/>
    <cellStyle name="Note 11 2 4" xfId="55782"/>
    <cellStyle name="Note 11 2 4 2" xfId="55783"/>
    <cellStyle name="Note 11 2 5" xfId="55784"/>
    <cellStyle name="Note 11 2 5 2" xfId="55785"/>
    <cellStyle name="Note 11 2 6" xfId="55786"/>
    <cellStyle name="Note 11 2 6 2" xfId="55787"/>
    <cellStyle name="Note 11 2 7" xfId="55788"/>
    <cellStyle name="Note 11 2 7 2" xfId="55789"/>
    <cellStyle name="Note 11 2 8" xfId="55790"/>
    <cellStyle name="Note 11 2 8 2" xfId="55791"/>
    <cellStyle name="Note 11 2 9" xfId="55792"/>
    <cellStyle name="Note 11 2 9 2" xfId="55793"/>
    <cellStyle name="Note 11 3" xfId="55794"/>
    <cellStyle name="Note 11 3 2" xfId="55795"/>
    <cellStyle name="Note 11 4" xfId="55796"/>
    <cellStyle name="Note 11 4 2" xfId="55797"/>
    <cellStyle name="Note 11 5" xfId="55798"/>
    <cellStyle name="Note 11 5 2" xfId="55799"/>
    <cellStyle name="Note 11 6" xfId="55800"/>
    <cellStyle name="Note 11 6 2" xfId="55801"/>
    <cellStyle name="Note 11 7" xfId="55802"/>
    <cellStyle name="Note 11 7 2" xfId="55803"/>
    <cellStyle name="Note 11 8" xfId="55804"/>
    <cellStyle name="Note 11 8 2" xfId="55805"/>
    <cellStyle name="Note 11 9" xfId="55806"/>
    <cellStyle name="Note 11 9 2" xfId="55807"/>
    <cellStyle name="Note 12" xfId="55808"/>
    <cellStyle name="Note 12 10" xfId="55809"/>
    <cellStyle name="Note 12 10 2" xfId="55810"/>
    <cellStyle name="Note 12 11" xfId="55811"/>
    <cellStyle name="Note 12 12" xfId="55812"/>
    <cellStyle name="Note 12 13" xfId="55813"/>
    <cellStyle name="Note 12 2" xfId="55814"/>
    <cellStyle name="Note 12 2 10" xfId="55815"/>
    <cellStyle name="Note 12 2 2" xfId="55816"/>
    <cellStyle name="Note 12 2 2 2" xfId="55817"/>
    <cellStyle name="Note 12 2 3" xfId="55818"/>
    <cellStyle name="Note 12 2 3 2" xfId="55819"/>
    <cellStyle name="Note 12 2 4" xfId="55820"/>
    <cellStyle name="Note 12 2 4 2" xfId="55821"/>
    <cellStyle name="Note 12 2 5" xfId="55822"/>
    <cellStyle name="Note 12 2 5 2" xfId="55823"/>
    <cellStyle name="Note 12 2 6" xfId="55824"/>
    <cellStyle name="Note 12 2 6 2" xfId="55825"/>
    <cellStyle name="Note 12 2 7" xfId="55826"/>
    <cellStyle name="Note 12 2 7 2" xfId="55827"/>
    <cellStyle name="Note 12 2 8" xfId="55828"/>
    <cellStyle name="Note 12 2 8 2" xfId="55829"/>
    <cellStyle name="Note 12 2 9" xfId="55830"/>
    <cellStyle name="Note 12 2 9 2" xfId="55831"/>
    <cellStyle name="Note 12 3" xfId="55832"/>
    <cellStyle name="Note 12 3 2" xfId="55833"/>
    <cellStyle name="Note 12 4" xfId="55834"/>
    <cellStyle name="Note 12 4 2" xfId="55835"/>
    <cellStyle name="Note 12 5" xfId="55836"/>
    <cellStyle name="Note 12 5 2" xfId="55837"/>
    <cellStyle name="Note 12 6" xfId="55838"/>
    <cellStyle name="Note 12 6 2" xfId="55839"/>
    <cellStyle name="Note 12 7" xfId="55840"/>
    <cellStyle name="Note 12 7 2" xfId="55841"/>
    <cellStyle name="Note 12 8" xfId="55842"/>
    <cellStyle name="Note 12 8 2" xfId="55843"/>
    <cellStyle name="Note 12 9" xfId="55844"/>
    <cellStyle name="Note 12 9 2" xfId="55845"/>
    <cellStyle name="Note 13" xfId="55846"/>
    <cellStyle name="Note 13 10" xfId="55847"/>
    <cellStyle name="Note 13 10 2" xfId="55848"/>
    <cellStyle name="Note 13 11" xfId="55849"/>
    <cellStyle name="Note 13 12" xfId="55850"/>
    <cellStyle name="Note 13 13" xfId="55851"/>
    <cellStyle name="Note 13 2" xfId="55852"/>
    <cellStyle name="Note 13 2 10" xfId="55853"/>
    <cellStyle name="Note 13 2 2" xfId="55854"/>
    <cellStyle name="Note 13 2 2 2" xfId="55855"/>
    <cellStyle name="Note 13 2 3" xfId="55856"/>
    <cellStyle name="Note 13 2 3 2" xfId="55857"/>
    <cellStyle name="Note 13 2 4" xfId="55858"/>
    <cellStyle name="Note 13 2 4 2" xfId="55859"/>
    <cellStyle name="Note 13 2 5" xfId="55860"/>
    <cellStyle name="Note 13 2 5 2" xfId="55861"/>
    <cellStyle name="Note 13 2 6" xfId="55862"/>
    <cellStyle name="Note 13 2 6 2" xfId="55863"/>
    <cellStyle name="Note 13 2 7" xfId="55864"/>
    <cellStyle name="Note 13 2 7 2" xfId="55865"/>
    <cellStyle name="Note 13 2 8" xfId="55866"/>
    <cellStyle name="Note 13 2 8 2" xfId="55867"/>
    <cellStyle name="Note 13 2 9" xfId="55868"/>
    <cellStyle name="Note 13 2 9 2" xfId="55869"/>
    <cellStyle name="Note 13 3" xfId="55870"/>
    <cellStyle name="Note 13 3 2" xfId="55871"/>
    <cellStyle name="Note 13 4" xfId="55872"/>
    <cellStyle name="Note 13 4 2" xfId="55873"/>
    <cellStyle name="Note 13 5" xfId="55874"/>
    <cellStyle name="Note 13 5 2" xfId="55875"/>
    <cellStyle name="Note 13 6" xfId="55876"/>
    <cellStyle name="Note 13 6 2" xfId="55877"/>
    <cellStyle name="Note 13 7" xfId="55878"/>
    <cellStyle name="Note 13 7 2" xfId="55879"/>
    <cellStyle name="Note 13 8" xfId="55880"/>
    <cellStyle name="Note 13 8 2" xfId="55881"/>
    <cellStyle name="Note 13 9" xfId="55882"/>
    <cellStyle name="Note 13 9 2" xfId="55883"/>
    <cellStyle name="Note 14" xfId="55884"/>
    <cellStyle name="Note 14 10" xfId="55885"/>
    <cellStyle name="Note 14 10 2" xfId="55886"/>
    <cellStyle name="Note 14 11" xfId="55887"/>
    <cellStyle name="Note 14 12" xfId="55888"/>
    <cellStyle name="Note 14 13" xfId="55889"/>
    <cellStyle name="Note 14 2" xfId="55890"/>
    <cellStyle name="Note 14 2 10" xfId="55891"/>
    <cellStyle name="Note 14 2 2" xfId="55892"/>
    <cellStyle name="Note 14 2 2 2" xfId="55893"/>
    <cellStyle name="Note 14 2 3" xfId="55894"/>
    <cellStyle name="Note 14 2 3 2" xfId="55895"/>
    <cellStyle name="Note 14 2 4" xfId="55896"/>
    <cellStyle name="Note 14 2 4 2" xfId="55897"/>
    <cellStyle name="Note 14 2 5" xfId="55898"/>
    <cellStyle name="Note 14 2 5 2" xfId="55899"/>
    <cellStyle name="Note 14 2 6" xfId="55900"/>
    <cellStyle name="Note 14 2 6 2" xfId="55901"/>
    <cellStyle name="Note 14 2 7" xfId="55902"/>
    <cellStyle name="Note 14 2 7 2" xfId="55903"/>
    <cellStyle name="Note 14 2 8" xfId="55904"/>
    <cellStyle name="Note 14 2 8 2" xfId="55905"/>
    <cellStyle name="Note 14 2 9" xfId="55906"/>
    <cellStyle name="Note 14 2 9 2" xfId="55907"/>
    <cellStyle name="Note 14 3" xfId="55908"/>
    <cellStyle name="Note 14 3 2" xfId="55909"/>
    <cellStyle name="Note 14 4" xfId="55910"/>
    <cellStyle name="Note 14 4 2" xfId="55911"/>
    <cellStyle name="Note 14 5" xfId="55912"/>
    <cellStyle name="Note 14 5 2" xfId="55913"/>
    <cellStyle name="Note 14 6" xfId="55914"/>
    <cellStyle name="Note 14 6 2" xfId="55915"/>
    <cellStyle name="Note 14 7" xfId="55916"/>
    <cellStyle name="Note 14 7 2" xfId="55917"/>
    <cellStyle name="Note 14 8" xfId="55918"/>
    <cellStyle name="Note 14 8 2" xfId="55919"/>
    <cellStyle name="Note 14 9" xfId="55920"/>
    <cellStyle name="Note 14 9 2" xfId="55921"/>
    <cellStyle name="Note 15" xfId="55922"/>
    <cellStyle name="Note 15 10" xfId="55923"/>
    <cellStyle name="Note 15 10 2" xfId="55924"/>
    <cellStyle name="Note 15 11" xfId="55925"/>
    <cellStyle name="Note 15 12" xfId="55926"/>
    <cellStyle name="Note 15 2" xfId="55927"/>
    <cellStyle name="Note 15 2 10" xfId="55928"/>
    <cellStyle name="Note 15 2 2" xfId="55929"/>
    <cellStyle name="Note 15 2 2 2" xfId="55930"/>
    <cellStyle name="Note 15 2 3" xfId="55931"/>
    <cellStyle name="Note 15 2 3 2" xfId="55932"/>
    <cellStyle name="Note 15 2 4" xfId="55933"/>
    <cellStyle name="Note 15 2 4 2" xfId="55934"/>
    <cellStyle name="Note 15 2 5" xfId="55935"/>
    <cellStyle name="Note 15 2 5 2" xfId="55936"/>
    <cellStyle name="Note 15 2 6" xfId="55937"/>
    <cellStyle name="Note 15 2 6 2" xfId="55938"/>
    <cellStyle name="Note 15 2 7" xfId="55939"/>
    <cellStyle name="Note 15 2 7 2" xfId="55940"/>
    <cellStyle name="Note 15 2 8" xfId="55941"/>
    <cellStyle name="Note 15 2 8 2" xfId="55942"/>
    <cellStyle name="Note 15 2 9" xfId="55943"/>
    <cellStyle name="Note 15 2 9 2" xfId="55944"/>
    <cellStyle name="Note 15 3" xfId="55945"/>
    <cellStyle name="Note 15 3 2" xfId="55946"/>
    <cellStyle name="Note 15 4" xfId="55947"/>
    <cellStyle name="Note 15 4 2" xfId="55948"/>
    <cellStyle name="Note 15 5" xfId="55949"/>
    <cellStyle name="Note 15 5 2" xfId="55950"/>
    <cellStyle name="Note 15 6" xfId="55951"/>
    <cellStyle name="Note 15 6 2" xfId="55952"/>
    <cellStyle name="Note 15 7" xfId="55953"/>
    <cellStyle name="Note 15 7 2" xfId="55954"/>
    <cellStyle name="Note 15 8" xfId="55955"/>
    <cellStyle name="Note 15 8 2" xfId="55956"/>
    <cellStyle name="Note 15 9" xfId="55957"/>
    <cellStyle name="Note 15 9 2" xfId="55958"/>
    <cellStyle name="Note 16" xfId="55959"/>
    <cellStyle name="Note 16 10" xfId="55960"/>
    <cellStyle name="Note 16 10 2" xfId="55961"/>
    <cellStyle name="Note 16 11" xfId="55962"/>
    <cellStyle name="Note 16 2" xfId="55963"/>
    <cellStyle name="Note 16 2 10" xfId="55964"/>
    <cellStyle name="Note 16 2 2" xfId="55965"/>
    <cellStyle name="Note 16 2 2 2" xfId="55966"/>
    <cellStyle name="Note 16 2 3" xfId="55967"/>
    <cellStyle name="Note 16 2 3 2" xfId="55968"/>
    <cellStyle name="Note 16 2 4" xfId="55969"/>
    <cellStyle name="Note 16 2 4 2" xfId="55970"/>
    <cellStyle name="Note 16 2 5" xfId="55971"/>
    <cellStyle name="Note 16 2 5 2" xfId="55972"/>
    <cellStyle name="Note 16 2 6" xfId="55973"/>
    <cellStyle name="Note 16 2 6 2" xfId="55974"/>
    <cellStyle name="Note 16 2 7" xfId="55975"/>
    <cellStyle name="Note 16 2 7 2" xfId="55976"/>
    <cellStyle name="Note 16 2 8" xfId="55977"/>
    <cellStyle name="Note 16 2 8 2" xfId="55978"/>
    <cellStyle name="Note 16 2 9" xfId="55979"/>
    <cellStyle name="Note 16 2 9 2" xfId="55980"/>
    <cellStyle name="Note 16 3" xfId="55981"/>
    <cellStyle name="Note 16 3 2" xfId="55982"/>
    <cellStyle name="Note 16 4" xfId="55983"/>
    <cellStyle name="Note 16 4 2" xfId="55984"/>
    <cellStyle name="Note 16 5" xfId="55985"/>
    <cellStyle name="Note 16 5 2" xfId="55986"/>
    <cellStyle name="Note 16 6" xfId="55987"/>
    <cellStyle name="Note 16 6 2" xfId="55988"/>
    <cellStyle name="Note 16 7" xfId="55989"/>
    <cellStyle name="Note 16 7 2" xfId="55990"/>
    <cellStyle name="Note 16 8" xfId="55991"/>
    <cellStyle name="Note 16 8 2" xfId="55992"/>
    <cellStyle name="Note 16 9" xfId="55993"/>
    <cellStyle name="Note 16 9 2" xfId="55994"/>
    <cellStyle name="Note 17" xfId="55995"/>
    <cellStyle name="Note 17 10" xfId="55996"/>
    <cellStyle name="Note 17 10 2" xfId="55997"/>
    <cellStyle name="Note 17 11" xfId="55998"/>
    <cellStyle name="Note 17 2" xfId="55999"/>
    <cellStyle name="Note 17 2 10" xfId="56000"/>
    <cellStyle name="Note 17 2 2" xfId="56001"/>
    <cellStyle name="Note 17 2 2 2" xfId="56002"/>
    <cellStyle name="Note 17 2 3" xfId="56003"/>
    <cellStyle name="Note 17 2 3 2" xfId="56004"/>
    <cellStyle name="Note 17 2 4" xfId="56005"/>
    <cellStyle name="Note 17 2 4 2" xfId="56006"/>
    <cellStyle name="Note 17 2 5" xfId="56007"/>
    <cellStyle name="Note 17 2 5 2" xfId="56008"/>
    <cellStyle name="Note 17 2 6" xfId="56009"/>
    <cellStyle name="Note 17 2 6 2" xfId="56010"/>
    <cellStyle name="Note 17 2 7" xfId="56011"/>
    <cellStyle name="Note 17 2 7 2" xfId="56012"/>
    <cellStyle name="Note 17 2 8" xfId="56013"/>
    <cellStyle name="Note 17 2 8 2" xfId="56014"/>
    <cellStyle name="Note 17 2 9" xfId="56015"/>
    <cellStyle name="Note 17 2 9 2" xfId="56016"/>
    <cellStyle name="Note 17 3" xfId="56017"/>
    <cellStyle name="Note 17 3 2" xfId="56018"/>
    <cellStyle name="Note 17 4" xfId="56019"/>
    <cellStyle name="Note 17 4 2" xfId="56020"/>
    <cellStyle name="Note 17 5" xfId="56021"/>
    <cellStyle name="Note 17 5 2" xfId="56022"/>
    <cellStyle name="Note 17 6" xfId="56023"/>
    <cellStyle name="Note 17 6 2" xfId="56024"/>
    <cellStyle name="Note 17 7" xfId="56025"/>
    <cellStyle name="Note 17 7 2" xfId="56026"/>
    <cellStyle name="Note 17 8" xfId="56027"/>
    <cellStyle name="Note 17 8 2" xfId="56028"/>
    <cellStyle name="Note 17 9" xfId="56029"/>
    <cellStyle name="Note 17 9 2" xfId="56030"/>
    <cellStyle name="Note 18" xfId="56031"/>
    <cellStyle name="Note 18 10" xfId="56032"/>
    <cellStyle name="Note 18 10 2" xfId="56033"/>
    <cellStyle name="Note 18 11" xfId="56034"/>
    <cellStyle name="Note 18 2" xfId="56035"/>
    <cellStyle name="Note 18 2 10" xfId="56036"/>
    <cellStyle name="Note 18 2 2" xfId="56037"/>
    <cellStyle name="Note 18 2 2 2" xfId="56038"/>
    <cellStyle name="Note 18 2 3" xfId="56039"/>
    <cellStyle name="Note 18 2 3 2" xfId="56040"/>
    <cellStyle name="Note 18 2 4" xfId="56041"/>
    <cellStyle name="Note 18 2 4 2" xfId="56042"/>
    <cellStyle name="Note 18 2 5" xfId="56043"/>
    <cellStyle name="Note 18 2 5 2" xfId="56044"/>
    <cellStyle name="Note 18 2 6" xfId="56045"/>
    <cellStyle name="Note 18 2 6 2" xfId="56046"/>
    <cellStyle name="Note 18 2 7" xfId="56047"/>
    <cellStyle name="Note 18 2 7 2" xfId="56048"/>
    <cellStyle name="Note 18 2 8" xfId="56049"/>
    <cellStyle name="Note 18 2 8 2" xfId="56050"/>
    <cellStyle name="Note 18 2 9" xfId="56051"/>
    <cellStyle name="Note 18 2 9 2" xfId="56052"/>
    <cellStyle name="Note 18 3" xfId="56053"/>
    <cellStyle name="Note 18 3 2" xfId="56054"/>
    <cellStyle name="Note 18 4" xfId="56055"/>
    <cellStyle name="Note 18 4 2" xfId="56056"/>
    <cellStyle name="Note 18 5" xfId="56057"/>
    <cellStyle name="Note 18 5 2" xfId="56058"/>
    <cellStyle name="Note 18 6" xfId="56059"/>
    <cellStyle name="Note 18 6 2" xfId="56060"/>
    <cellStyle name="Note 18 7" xfId="56061"/>
    <cellStyle name="Note 18 7 2" xfId="56062"/>
    <cellStyle name="Note 18 8" xfId="56063"/>
    <cellStyle name="Note 18 8 2" xfId="56064"/>
    <cellStyle name="Note 18 9" xfId="56065"/>
    <cellStyle name="Note 18 9 2" xfId="56066"/>
    <cellStyle name="Note 19" xfId="56067"/>
    <cellStyle name="Note 19 10" xfId="56068"/>
    <cellStyle name="Note 19 10 2" xfId="56069"/>
    <cellStyle name="Note 19 11" xfId="56070"/>
    <cellStyle name="Note 19 2" xfId="56071"/>
    <cellStyle name="Note 19 2 10" xfId="56072"/>
    <cellStyle name="Note 19 2 2" xfId="56073"/>
    <cellStyle name="Note 19 2 2 2" xfId="56074"/>
    <cellStyle name="Note 19 2 3" xfId="56075"/>
    <cellStyle name="Note 19 2 3 2" xfId="56076"/>
    <cellStyle name="Note 19 2 4" xfId="56077"/>
    <cellStyle name="Note 19 2 4 2" xfId="56078"/>
    <cellStyle name="Note 19 2 5" xfId="56079"/>
    <cellStyle name="Note 19 2 5 2" xfId="56080"/>
    <cellStyle name="Note 19 2 6" xfId="56081"/>
    <cellStyle name="Note 19 2 6 2" xfId="56082"/>
    <cellStyle name="Note 19 2 7" xfId="56083"/>
    <cellStyle name="Note 19 2 7 2" xfId="56084"/>
    <cellStyle name="Note 19 2 8" xfId="56085"/>
    <cellStyle name="Note 19 2 8 2" xfId="56086"/>
    <cellStyle name="Note 19 2 9" xfId="56087"/>
    <cellStyle name="Note 19 2 9 2" xfId="56088"/>
    <cellStyle name="Note 19 3" xfId="56089"/>
    <cellStyle name="Note 19 3 2" xfId="56090"/>
    <cellStyle name="Note 19 4" xfId="56091"/>
    <cellStyle name="Note 19 4 2" xfId="56092"/>
    <cellStyle name="Note 19 5" xfId="56093"/>
    <cellStyle name="Note 19 5 2" xfId="56094"/>
    <cellStyle name="Note 19 6" xfId="56095"/>
    <cellStyle name="Note 19 6 2" xfId="56096"/>
    <cellStyle name="Note 19 7" xfId="56097"/>
    <cellStyle name="Note 19 7 2" xfId="56098"/>
    <cellStyle name="Note 19 8" xfId="56099"/>
    <cellStyle name="Note 19 8 2" xfId="56100"/>
    <cellStyle name="Note 19 9" xfId="56101"/>
    <cellStyle name="Note 19 9 2" xfId="56102"/>
    <cellStyle name="Note 2" xfId="56103"/>
    <cellStyle name="Note 2 10" xfId="56104"/>
    <cellStyle name="Note 2 10 2" xfId="56105"/>
    <cellStyle name="Note 2 11" xfId="56106"/>
    <cellStyle name="Note 2 12" xfId="56107"/>
    <cellStyle name="Note 2 12 2" xfId="56108"/>
    <cellStyle name="Note 2 12 3" xfId="56109"/>
    <cellStyle name="Note 2 12 4" xfId="56110"/>
    <cellStyle name="Note 2 13" xfId="56111"/>
    <cellStyle name="Note 2 14" xfId="56112"/>
    <cellStyle name="Note 2 15" xfId="56113"/>
    <cellStyle name="Note 2 16" xfId="56114"/>
    <cellStyle name="Note 2 2" xfId="56115"/>
    <cellStyle name="Note 2 2 10" xfId="56116"/>
    <cellStyle name="Note 2 2 11" xfId="56117"/>
    <cellStyle name="Note 2 2 12" xfId="56118"/>
    <cellStyle name="Note 2 2 2" xfId="56119"/>
    <cellStyle name="Note 2 2 2 2" xfId="56120"/>
    <cellStyle name="Note 2 2 2 2 2" xfId="56121"/>
    <cellStyle name="Note 2 2 2 2 2 2" xfId="56122"/>
    <cellStyle name="Note 2 2 2 2 2 2 2" xfId="56123"/>
    <cellStyle name="Note 2 2 2 2 2 3" xfId="56124"/>
    <cellStyle name="Note 2 2 2 2 2 4" xfId="56125"/>
    <cellStyle name="Note 2 2 2 2 3" xfId="56126"/>
    <cellStyle name="Note 2 2 2 2 3 2" xfId="56127"/>
    <cellStyle name="Note 2 2 2 2 4" xfId="56128"/>
    <cellStyle name="Note 2 2 2 2 5" xfId="56129"/>
    <cellStyle name="Note 2 2 2 3" xfId="56130"/>
    <cellStyle name="Note 2 2 2 3 2" xfId="56131"/>
    <cellStyle name="Note 2 2 2 3 2 2" xfId="56132"/>
    <cellStyle name="Note 2 2 2 3 3" xfId="56133"/>
    <cellStyle name="Note 2 2 2 3 4" xfId="56134"/>
    <cellStyle name="Note 2 2 2 4" xfId="56135"/>
    <cellStyle name="Note 2 2 2 4 2" xfId="56136"/>
    <cellStyle name="Note 2 2 2 5" xfId="56137"/>
    <cellStyle name="Note 2 2 2 6" xfId="56138"/>
    <cellStyle name="Note 2 2 2 7" xfId="56139"/>
    <cellStyle name="Note 2 2 3" xfId="56140"/>
    <cellStyle name="Note 2 2 3 2" xfId="56141"/>
    <cellStyle name="Note 2 2 3 2 2" xfId="56142"/>
    <cellStyle name="Note 2 2 3 2 2 2" xfId="56143"/>
    <cellStyle name="Note 2 2 3 2 3" xfId="56144"/>
    <cellStyle name="Note 2 2 3 2 4" xfId="56145"/>
    <cellStyle name="Note 2 2 3 2 5" xfId="56146"/>
    <cellStyle name="Note 2 2 3 3" xfId="56147"/>
    <cellStyle name="Note 2 2 3 3 2" xfId="56148"/>
    <cellStyle name="Note 2 2 3 4" xfId="56149"/>
    <cellStyle name="Note 2 2 3 5" xfId="56150"/>
    <cellStyle name="Note 2 2 3 6" xfId="56151"/>
    <cellStyle name="Note 2 2 4" xfId="56152"/>
    <cellStyle name="Note 2 2 4 2" xfId="56153"/>
    <cellStyle name="Note 2 2 4 2 2" xfId="56154"/>
    <cellStyle name="Note 2 2 4 2 3" xfId="56155"/>
    <cellStyle name="Note 2 2 4 2 4" xfId="56156"/>
    <cellStyle name="Note 2 2 4 3" xfId="56157"/>
    <cellStyle name="Note 2 2 4 4" xfId="56158"/>
    <cellStyle name="Note 2 2 4 5" xfId="56159"/>
    <cellStyle name="Note 2 2 5" xfId="56160"/>
    <cellStyle name="Note 2 2 5 2" xfId="56161"/>
    <cellStyle name="Note 2 2 5 3" xfId="56162"/>
    <cellStyle name="Note 2 2 6" xfId="56163"/>
    <cellStyle name="Note 2 2 6 2" xfId="56164"/>
    <cellStyle name="Note 2 2 7" xfId="56165"/>
    <cellStyle name="Note 2 2 7 2" xfId="56166"/>
    <cellStyle name="Note 2 2 8" xfId="56167"/>
    <cellStyle name="Note 2 2 8 2" xfId="56168"/>
    <cellStyle name="Note 2 2 9" xfId="56169"/>
    <cellStyle name="Note 2 2 9 2" xfId="56170"/>
    <cellStyle name="Note 2 3" xfId="56171"/>
    <cellStyle name="Note 2 3 2" xfId="56172"/>
    <cellStyle name="Note 2 3 2 2" xfId="56173"/>
    <cellStyle name="Note 2 3 2 2 2" xfId="56174"/>
    <cellStyle name="Note 2 3 2 2 2 2" xfId="56175"/>
    <cellStyle name="Note 2 3 2 2 3" xfId="56176"/>
    <cellStyle name="Note 2 3 2 2 4" xfId="56177"/>
    <cellStyle name="Note 2 3 2 3" xfId="56178"/>
    <cellStyle name="Note 2 3 2 3 2" xfId="56179"/>
    <cellStyle name="Note 2 3 2 4" xfId="56180"/>
    <cellStyle name="Note 2 3 2 5" xfId="56181"/>
    <cellStyle name="Note 2 3 3" xfId="56182"/>
    <cellStyle name="Note 2 3 3 2" xfId="56183"/>
    <cellStyle name="Note 2 3 3 2 2" xfId="56184"/>
    <cellStyle name="Note 2 3 3 3" xfId="56185"/>
    <cellStyle name="Note 2 3 3 4" xfId="56186"/>
    <cellStyle name="Note 2 3 3 5" xfId="56187"/>
    <cellStyle name="Note 2 3 4" xfId="56188"/>
    <cellStyle name="Note 2 3 4 2" xfId="56189"/>
    <cellStyle name="Note 2 3 5" xfId="56190"/>
    <cellStyle name="Note 2 3 6" xfId="56191"/>
    <cellStyle name="Note 2 3 7" xfId="56192"/>
    <cellStyle name="Note 2 4" xfId="56193"/>
    <cellStyle name="Note 2 4 2" xfId="56194"/>
    <cellStyle name="Note 2 4 2 2" xfId="56195"/>
    <cellStyle name="Note 2 4 2 2 2" xfId="56196"/>
    <cellStyle name="Note 2 4 2 2 3" xfId="56197"/>
    <cellStyle name="Note 2 4 2 3" xfId="56198"/>
    <cellStyle name="Note 2 4 2 4" xfId="56199"/>
    <cellStyle name="Note 2 4 2 5" xfId="56200"/>
    <cellStyle name="Note 2 4 3" xfId="56201"/>
    <cellStyle name="Note 2 4 3 2" xfId="56202"/>
    <cellStyle name="Note 2 4 3 3" xfId="56203"/>
    <cellStyle name="Note 2 4 4" xfId="56204"/>
    <cellStyle name="Note 2 4 4 2" xfId="56205"/>
    <cellStyle name="Note 2 4 5" xfId="56206"/>
    <cellStyle name="Note 2 4 6" xfId="56207"/>
    <cellStyle name="Note 2 4 7" xfId="56208"/>
    <cellStyle name="Note 2 5" xfId="56209"/>
    <cellStyle name="Note 2 5 2" xfId="56210"/>
    <cellStyle name="Note 2 5 2 2" xfId="56211"/>
    <cellStyle name="Note 2 5 2 3" xfId="56212"/>
    <cellStyle name="Note 2 5 2 4" xfId="56213"/>
    <cellStyle name="Note 2 5 2 5" xfId="56214"/>
    <cellStyle name="Note 2 5 3" xfId="56215"/>
    <cellStyle name="Note 2 5 4" xfId="56216"/>
    <cellStyle name="Note 2 5 5" xfId="56217"/>
    <cellStyle name="Note 2 6" xfId="56218"/>
    <cellStyle name="Note 2 6 2" xfId="56219"/>
    <cellStyle name="Note 2 6 2 2" xfId="56220"/>
    <cellStyle name="Note 2 6 2 3" xfId="56221"/>
    <cellStyle name="Note 2 6 2 4" xfId="56222"/>
    <cellStyle name="Note 2 6 3" xfId="56223"/>
    <cellStyle name="Note 2 6 4" xfId="56224"/>
    <cellStyle name="Note 2 6 5" xfId="56225"/>
    <cellStyle name="Note 2 7" xfId="56226"/>
    <cellStyle name="Note 2 7 2" xfId="56227"/>
    <cellStyle name="Note 2 7 2 2" xfId="56228"/>
    <cellStyle name="Note 2 7 2 3" xfId="56229"/>
    <cellStyle name="Note 2 7 2 4" xfId="56230"/>
    <cellStyle name="Note 2 7 3" xfId="56231"/>
    <cellStyle name="Note 2 7 4" xfId="56232"/>
    <cellStyle name="Note 2 7 5" xfId="56233"/>
    <cellStyle name="Note 2 8" xfId="56234"/>
    <cellStyle name="Note 2 8 2" xfId="56235"/>
    <cellStyle name="Note 2 9" xfId="56236"/>
    <cellStyle name="Note 2 9 2" xfId="56237"/>
    <cellStyle name="Note 20" xfId="56238"/>
    <cellStyle name="Note 20 10" xfId="56239"/>
    <cellStyle name="Note 20 10 2" xfId="56240"/>
    <cellStyle name="Note 20 11" xfId="56241"/>
    <cellStyle name="Note 20 2" xfId="56242"/>
    <cellStyle name="Note 20 2 10" xfId="56243"/>
    <cellStyle name="Note 20 2 2" xfId="56244"/>
    <cellStyle name="Note 20 2 2 2" xfId="56245"/>
    <cellStyle name="Note 20 2 3" xfId="56246"/>
    <cellStyle name="Note 20 2 3 2" xfId="56247"/>
    <cellStyle name="Note 20 2 4" xfId="56248"/>
    <cellStyle name="Note 20 2 4 2" xfId="56249"/>
    <cellStyle name="Note 20 2 5" xfId="56250"/>
    <cellStyle name="Note 20 2 5 2" xfId="56251"/>
    <cellStyle name="Note 20 2 6" xfId="56252"/>
    <cellStyle name="Note 20 2 6 2" xfId="56253"/>
    <cellStyle name="Note 20 2 7" xfId="56254"/>
    <cellStyle name="Note 20 2 7 2" xfId="56255"/>
    <cellStyle name="Note 20 2 8" xfId="56256"/>
    <cellStyle name="Note 20 2 8 2" xfId="56257"/>
    <cellStyle name="Note 20 2 9" xfId="56258"/>
    <cellStyle name="Note 20 2 9 2" xfId="56259"/>
    <cellStyle name="Note 20 3" xfId="56260"/>
    <cellStyle name="Note 20 3 2" xfId="56261"/>
    <cellStyle name="Note 20 4" xfId="56262"/>
    <cellStyle name="Note 20 4 2" xfId="56263"/>
    <cellStyle name="Note 20 5" xfId="56264"/>
    <cellStyle name="Note 20 5 2" xfId="56265"/>
    <cellStyle name="Note 20 6" xfId="56266"/>
    <cellStyle name="Note 20 6 2" xfId="56267"/>
    <cellStyle name="Note 20 7" xfId="56268"/>
    <cellStyle name="Note 20 7 2" xfId="56269"/>
    <cellStyle name="Note 20 8" xfId="56270"/>
    <cellStyle name="Note 20 8 2" xfId="56271"/>
    <cellStyle name="Note 20 9" xfId="56272"/>
    <cellStyle name="Note 20 9 2" xfId="56273"/>
    <cellStyle name="Note 21" xfId="56274"/>
    <cellStyle name="Note 21 10" xfId="56275"/>
    <cellStyle name="Note 21 10 2" xfId="56276"/>
    <cellStyle name="Note 21 11" xfId="56277"/>
    <cellStyle name="Note 21 2" xfId="56278"/>
    <cellStyle name="Note 21 2 10" xfId="56279"/>
    <cellStyle name="Note 21 2 2" xfId="56280"/>
    <cellStyle name="Note 21 2 2 2" xfId="56281"/>
    <cellStyle name="Note 21 2 3" xfId="56282"/>
    <cellStyle name="Note 21 2 3 2" xfId="56283"/>
    <cellStyle name="Note 21 2 4" xfId="56284"/>
    <cellStyle name="Note 21 2 4 2" xfId="56285"/>
    <cellStyle name="Note 21 2 5" xfId="56286"/>
    <cellStyle name="Note 21 2 5 2" xfId="56287"/>
    <cellStyle name="Note 21 2 6" xfId="56288"/>
    <cellStyle name="Note 21 2 6 2" xfId="56289"/>
    <cellStyle name="Note 21 2 7" xfId="56290"/>
    <cellStyle name="Note 21 2 7 2" xfId="56291"/>
    <cellStyle name="Note 21 2 8" xfId="56292"/>
    <cellStyle name="Note 21 2 8 2" xfId="56293"/>
    <cellStyle name="Note 21 2 9" xfId="56294"/>
    <cellStyle name="Note 21 2 9 2" xfId="56295"/>
    <cellStyle name="Note 21 3" xfId="56296"/>
    <cellStyle name="Note 21 3 2" xfId="56297"/>
    <cellStyle name="Note 21 4" xfId="56298"/>
    <cellStyle name="Note 21 4 2" xfId="56299"/>
    <cellStyle name="Note 21 5" xfId="56300"/>
    <cellStyle name="Note 21 5 2" xfId="56301"/>
    <cellStyle name="Note 21 6" xfId="56302"/>
    <cellStyle name="Note 21 6 2" xfId="56303"/>
    <cellStyle name="Note 21 7" xfId="56304"/>
    <cellStyle name="Note 21 7 2" xfId="56305"/>
    <cellStyle name="Note 21 8" xfId="56306"/>
    <cellStyle name="Note 21 8 2" xfId="56307"/>
    <cellStyle name="Note 21 9" xfId="56308"/>
    <cellStyle name="Note 21 9 2" xfId="56309"/>
    <cellStyle name="Note 22" xfId="56310"/>
    <cellStyle name="Note 22 10" xfId="56311"/>
    <cellStyle name="Note 22 2" xfId="56312"/>
    <cellStyle name="Note 22 2 2" xfId="56313"/>
    <cellStyle name="Note 22 3" xfId="56314"/>
    <cellStyle name="Note 22 3 2" xfId="56315"/>
    <cellStyle name="Note 22 4" xfId="56316"/>
    <cellStyle name="Note 22 4 2" xfId="56317"/>
    <cellStyle name="Note 22 5" xfId="56318"/>
    <cellStyle name="Note 22 5 2" xfId="56319"/>
    <cellStyle name="Note 22 6" xfId="56320"/>
    <cellStyle name="Note 22 6 2" xfId="56321"/>
    <cellStyle name="Note 22 7" xfId="56322"/>
    <cellStyle name="Note 22 7 2" xfId="56323"/>
    <cellStyle name="Note 22 8" xfId="56324"/>
    <cellStyle name="Note 22 8 2" xfId="56325"/>
    <cellStyle name="Note 22 9" xfId="56326"/>
    <cellStyle name="Note 22 9 2" xfId="56327"/>
    <cellStyle name="Note 23" xfId="56328"/>
    <cellStyle name="Note 23 2" xfId="56329"/>
    <cellStyle name="Note 23 2 2" xfId="56330"/>
    <cellStyle name="Note 23 3" xfId="56331"/>
    <cellStyle name="Note 23 4" xfId="56332"/>
    <cellStyle name="Note 24" xfId="56333"/>
    <cellStyle name="Note 3" xfId="56334"/>
    <cellStyle name="Note 3 10" xfId="56335"/>
    <cellStyle name="Note 3 10 2" xfId="56336"/>
    <cellStyle name="Note 3 11" xfId="56337"/>
    <cellStyle name="Note 3 12" xfId="56338"/>
    <cellStyle name="Note 3 13" xfId="56339"/>
    <cellStyle name="Note 3 2" xfId="56340"/>
    <cellStyle name="Note 3 2 10" xfId="56341"/>
    <cellStyle name="Note 3 2 11" xfId="56342"/>
    <cellStyle name="Note 3 2 12" xfId="56343"/>
    <cellStyle name="Note 3 2 2" xfId="56344"/>
    <cellStyle name="Note 3 2 2 2" xfId="56345"/>
    <cellStyle name="Note 3 2 2 2 2" xfId="56346"/>
    <cellStyle name="Note 3 2 2 2 2 2" xfId="56347"/>
    <cellStyle name="Note 3 2 2 2 2 2 2" xfId="56348"/>
    <cellStyle name="Note 3 2 2 2 2 3" xfId="56349"/>
    <cellStyle name="Note 3 2 2 2 3" xfId="56350"/>
    <cellStyle name="Note 3 2 2 2 3 2" xfId="56351"/>
    <cellStyle name="Note 3 2 2 2 4" xfId="56352"/>
    <cellStyle name="Note 3 2 2 3" xfId="56353"/>
    <cellStyle name="Note 3 2 2 3 2" xfId="56354"/>
    <cellStyle name="Note 3 2 2 3 2 2" xfId="56355"/>
    <cellStyle name="Note 3 2 2 3 3" xfId="56356"/>
    <cellStyle name="Note 3 2 2 4" xfId="56357"/>
    <cellStyle name="Note 3 2 2 4 2" xfId="56358"/>
    <cellStyle name="Note 3 2 2 5" xfId="56359"/>
    <cellStyle name="Note 3 2 2 6" xfId="56360"/>
    <cellStyle name="Note 3 2 3" xfId="56361"/>
    <cellStyle name="Note 3 2 3 2" xfId="56362"/>
    <cellStyle name="Note 3 2 3 2 2" xfId="56363"/>
    <cellStyle name="Note 3 2 3 2 2 2" xfId="56364"/>
    <cellStyle name="Note 3 2 3 2 3" xfId="56365"/>
    <cellStyle name="Note 3 2 3 3" xfId="56366"/>
    <cellStyle name="Note 3 2 3 3 2" xfId="56367"/>
    <cellStyle name="Note 3 2 3 4" xfId="56368"/>
    <cellStyle name="Note 3 2 3 5" xfId="56369"/>
    <cellStyle name="Note 3 2 4" xfId="56370"/>
    <cellStyle name="Note 3 2 4 2" xfId="56371"/>
    <cellStyle name="Note 3 2 4 2 2" xfId="56372"/>
    <cellStyle name="Note 3 2 4 3" xfId="56373"/>
    <cellStyle name="Note 3 2 4 4" xfId="56374"/>
    <cellStyle name="Note 3 2 5" xfId="56375"/>
    <cellStyle name="Note 3 2 5 2" xfId="56376"/>
    <cellStyle name="Note 3 2 5 3" xfId="56377"/>
    <cellStyle name="Note 3 2 6" xfId="56378"/>
    <cellStyle name="Note 3 2 6 2" xfId="56379"/>
    <cellStyle name="Note 3 2 7" xfId="56380"/>
    <cellStyle name="Note 3 2 7 2" xfId="56381"/>
    <cellStyle name="Note 3 2 8" xfId="56382"/>
    <cellStyle name="Note 3 2 8 2" xfId="56383"/>
    <cellStyle name="Note 3 2 9" xfId="56384"/>
    <cellStyle name="Note 3 2 9 2" xfId="56385"/>
    <cellStyle name="Note 3 3" xfId="56386"/>
    <cellStyle name="Note 3 3 2" xfId="56387"/>
    <cellStyle name="Note 3 3 2 2" xfId="56388"/>
    <cellStyle name="Note 3 3 2 2 2" xfId="56389"/>
    <cellStyle name="Note 3 3 2 2 2 2" xfId="56390"/>
    <cellStyle name="Note 3 3 2 2 3" xfId="56391"/>
    <cellStyle name="Note 3 3 2 3" xfId="56392"/>
    <cellStyle name="Note 3 3 2 3 2" xfId="56393"/>
    <cellStyle name="Note 3 3 2 4" xfId="56394"/>
    <cellStyle name="Note 3 3 3" xfId="56395"/>
    <cellStyle name="Note 3 3 3 2" xfId="56396"/>
    <cellStyle name="Note 3 3 3 2 2" xfId="56397"/>
    <cellStyle name="Note 3 3 3 3" xfId="56398"/>
    <cellStyle name="Note 3 3 4" xfId="56399"/>
    <cellStyle name="Note 3 3 4 2" xfId="56400"/>
    <cellStyle name="Note 3 3 5" xfId="56401"/>
    <cellStyle name="Note 3 3 6" xfId="56402"/>
    <cellStyle name="Note 3 3 7" xfId="56403"/>
    <cellStyle name="Note 3 4" xfId="56404"/>
    <cellStyle name="Note 3 4 2" xfId="56405"/>
    <cellStyle name="Note 3 4 2 2" xfId="56406"/>
    <cellStyle name="Note 3 4 2 2 2" xfId="56407"/>
    <cellStyle name="Note 3 4 2 3" xfId="56408"/>
    <cellStyle name="Note 3 4 2 4" xfId="56409"/>
    <cellStyle name="Note 3 4 3" xfId="56410"/>
    <cellStyle name="Note 3 4 3 2" xfId="56411"/>
    <cellStyle name="Note 3 4 4" xfId="56412"/>
    <cellStyle name="Note 3 4 5" xfId="56413"/>
    <cellStyle name="Note 3 5" xfId="56414"/>
    <cellStyle name="Note 3 5 2" xfId="56415"/>
    <cellStyle name="Note 3 5 2 2" xfId="56416"/>
    <cellStyle name="Note 3 5 3" xfId="56417"/>
    <cellStyle name="Note 3 5 4" xfId="56418"/>
    <cellStyle name="Note 3 6" xfId="56419"/>
    <cellStyle name="Note 3 6 2" xfId="56420"/>
    <cellStyle name="Note 3 6 3" xfId="56421"/>
    <cellStyle name="Note 3 7" xfId="56422"/>
    <cellStyle name="Note 3 7 2" xfId="56423"/>
    <cellStyle name="Note 3 8" xfId="56424"/>
    <cellStyle name="Note 3 8 2" xfId="56425"/>
    <cellStyle name="Note 3 9" xfId="56426"/>
    <cellStyle name="Note 3 9 2" xfId="56427"/>
    <cellStyle name="Note 4" xfId="56428"/>
    <cellStyle name="Note 4 10" xfId="56429"/>
    <cellStyle name="Note 4 10 2" xfId="56430"/>
    <cellStyle name="Note 4 11" xfId="56431"/>
    <cellStyle name="Note 4 12" xfId="56432"/>
    <cellStyle name="Note 4 13" xfId="56433"/>
    <cellStyle name="Note 4 2" xfId="56434"/>
    <cellStyle name="Note 4 2 10" xfId="56435"/>
    <cellStyle name="Note 4 2 11" xfId="56436"/>
    <cellStyle name="Note 4 2 12" xfId="56437"/>
    <cellStyle name="Note 4 2 2" xfId="56438"/>
    <cellStyle name="Note 4 2 2 2" xfId="56439"/>
    <cellStyle name="Note 4 2 2 2 2" xfId="56440"/>
    <cellStyle name="Note 4 2 2 2 2 2" xfId="56441"/>
    <cellStyle name="Note 4 2 2 2 2 2 2" xfId="56442"/>
    <cellStyle name="Note 4 2 2 2 2 3" xfId="56443"/>
    <cellStyle name="Note 4 2 2 2 3" xfId="56444"/>
    <cellStyle name="Note 4 2 2 2 3 2" xfId="56445"/>
    <cellStyle name="Note 4 2 2 2 4" xfId="56446"/>
    <cellStyle name="Note 4 2 2 2 5" xfId="56447"/>
    <cellStyle name="Note 4 2 2 3" xfId="56448"/>
    <cellStyle name="Note 4 2 2 3 2" xfId="56449"/>
    <cellStyle name="Note 4 2 2 3 2 2" xfId="56450"/>
    <cellStyle name="Note 4 2 2 3 3" xfId="56451"/>
    <cellStyle name="Note 4 2 2 4" xfId="56452"/>
    <cellStyle name="Note 4 2 2 4 2" xfId="56453"/>
    <cellStyle name="Note 4 2 2 5" xfId="56454"/>
    <cellStyle name="Note 4 2 2 6" xfId="56455"/>
    <cellStyle name="Note 4 2 2 7" xfId="56456"/>
    <cellStyle name="Note 4 2 3" xfId="56457"/>
    <cellStyle name="Note 4 2 3 2" xfId="56458"/>
    <cellStyle name="Note 4 2 3 2 2" xfId="56459"/>
    <cellStyle name="Note 4 2 3 2 2 2" xfId="56460"/>
    <cellStyle name="Note 4 2 3 2 3" xfId="56461"/>
    <cellStyle name="Note 4 2 3 3" xfId="56462"/>
    <cellStyle name="Note 4 2 3 3 2" xfId="56463"/>
    <cellStyle name="Note 4 2 3 4" xfId="56464"/>
    <cellStyle name="Note 4 2 3 5" xfId="56465"/>
    <cellStyle name="Note 4 2 3 6" xfId="56466"/>
    <cellStyle name="Note 4 2 4" xfId="56467"/>
    <cellStyle name="Note 4 2 4 2" xfId="56468"/>
    <cellStyle name="Note 4 2 4 2 2" xfId="56469"/>
    <cellStyle name="Note 4 2 4 3" xfId="56470"/>
    <cellStyle name="Note 4 2 4 4" xfId="56471"/>
    <cellStyle name="Note 4 2 5" xfId="56472"/>
    <cellStyle name="Note 4 2 5 2" xfId="56473"/>
    <cellStyle name="Note 4 2 5 3" xfId="56474"/>
    <cellStyle name="Note 4 2 6" xfId="56475"/>
    <cellStyle name="Note 4 2 6 2" xfId="56476"/>
    <cellStyle name="Note 4 2 7" xfId="56477"/>
    <cellStyle name="Note 4 2 7 2" xfId="56478"/>
    <cellStyle name="Note 4 2 8" xfId="56479"/>
    <cellStyle name="Note 4 2 8 2" xfId="56480"/>
    <cellStyle name="Note 4 2 9" xfId="56481"/>
    <cellStyle name="Note 4 2 9 2" xfId="56482"/>
    <cellStyle name="Note 4 3" xfId="56483"/>
    <cellStyle name="Note 4 3 2" xfId="56484"/>
    <cellStyle name="Note 4 3 2 2" xfId="56485"/>
    <cellStyle name="Note 4 3 2 2 2" xfId="56486"/>
    <cellStyle name="Note 4 3 2 2 2 2" xfId="56487"/>
    <cellStyle name="Note 4 3 2 2 3" xfId="56488"/>
    <cellStyle name="Note 4 3 2 3" xfId="56489"/>
    <cellStyle name="Note 4 3 2 3 2" xfId="56490"/>
    <cellStyle name="Note 4 3 2 4" xfId="56491"/>
    <cellStyle name="Note 4 3 2 5" xfId="56492"/>
    <cellStyle name="Note 4 3 3" xfId="56493"/>
    <cellStyle name="Note 4 3 3 2" xfId="56494"/>
    <cellStyle name="Note 4 3 3 2 2" xfId="56495"/>
    <cellStyle name="Note 4 3 3 3" xfId="56496"/>
    <cellStyle name="Note 4 3 4" xfId="56497"/>
    <cellStyle name="Note 4 3 4 2" xfId="56498"/>
    <cellStyle name="Note 4 3 5" xfId="56499"/>
    <cellStyle name="Note 4 3 6" xfId="56500"/>
    <cellStyle name="Note 4 3 7" xfId="56501"/>
    <cellStyle name="Note 4 4" xfId="56502"/>
    <cellStyle name="Note 4 4 2" xfId="56503"/>
    <cellStyle name="Note 4 4 2 2" xfId="56504"/>
    <cellStyle name="Note 4 4 2 2 2" xfId="56505"/>
    <cellStyle name="Note 4 4 2 3" xfId="56506"/>
    <cellStyle name="Note 4 4 3" xfId="56507"/>
    <cellStyle name="Note 4 4 3 2" xfId="56508"/>
    <cellStyle name="Note 4 4 4" xfId="56509"/>
    <cellStyle name="Note 4 4 5" xfId="56510"/>
    <cellStyle name="Note 4 4 6" xfId="56511"/>
    <cellStyle name="Note 4 5" xfId="56512"/>
    <cellStyle name="Note 4 5 2" xfId="56513"/>
    <cellStyle name="Note 4 5 2 2" xfId="56514"/>
    <cellStyle name="Note 4 5 3" xfId="56515"/>
    <cellStyle name="Note 4 5 4" xfId="56516"/>
    <cellStyle name="Note 4 6" xfId="56517"/>
    <cellStyle name="Note 4 6 2" xfId="56518"/>
    <cellStyle name="Note 4 6 3" xfId="56519"/>
    <cellStyle name="Note 4 7" xfId="56520"/>
    <cellStyle name="Note 4 7 2" xfId="56521"/>
    <cellStyle name="Note 4 8" xfId="56522"/>
    <cellStyle name="Note 4 8 2" xfId="56523"/>
    <cellStyle name="Note 4 9" xfId="56524"/>
    <cellStyle name="Note 4 9 2" xfId="56525"/>
    <cellStyle name="Note 5" xfId="56526"/>
    <cellStyle name="Note 5 10" xfId="56527"/>
    <cellStyle name="Note 5 10 2" xfId="56528"/>
    <cellStyle name="Note 5 10 2 2" xfId="56529"/>
    <cellStyle name="Note 5 10 2 3" xfId="56530"/>
    <cellStyle name="Note 5 10 3" xfId="56531"/>
    <cellStyle name="Note 5 10 3 2" xfId="56532"/>
    <cellStyle name="Note 5 10 4" xfId="56533"/>
    <cellStyle name="Note 5 10 5" xfId="56534"/>
    <cellStyle name="Note 5 11" xfId="56535"/>
    <cellStyle name="Note 5 11 2" xfId="56536"/>
    <cellStyle name="Note 5 11 3" xfId="56537"/>
    <cellStyle name="Note 5 12" xfId="56538"/>
    <cellStyle name="Note 5 12 2" xfId="56539"/>
    <cellStyle name="Note 5 12 3" xfId="56540"/>
    <cellStyle name="Note 5 13" xfId="56541"/>
    <cellStyle name="Note 5 13 2" xfId="56542"/>
    <cellStyle name="Note 5 14" xfId="56543"/>
    <cellStyle name="Note 5 15" xfId="56544"/>
    <cellStyle name="Note 5 16" xfId="56545"/>
    <cellStyle name="Note 5 2" xfId="56546"/>
    <cellStyle name="Note 5 2 10" xfId="56547"/>
    <cellStyle name="Note 5 2 10 2" xfId="56548"/>
    <cellStyle name="Note 5 2 10 3" xfId="56549"/>
    <cellStyle name="Note 5 2 11" xfId="56550"/>
    <cellStyle name="Note 5 2 11 2" xfId="56551"/>
    <cellStyle name="Note 5 2 11 3" xfId="56552"/>
    <cellStyle name="Note 5 2 12" xfId="56553"/>
    <cellStyle name="Note 5 2 12 2" xfId="56554"/>
    <cellStyle name="Note 5 2 13" xfId="56555"/>
    <cellStyle name="Note 5 2 14" xfId="56556"/>
    <cellStyle name="Note 5 2 15" xfId="56557"/>
    <cellStyle name="Note 5 2 2" xfId="56558"/>
    <cellStyle name="Note 5 2 2 10" xfId="56559"/>
    <cellStyle name="Note 5 2 2 10 2" xfId="56560"/>
    <cellStyle name="Note 5 2 2 10 3" xfId="56561"/>
    <cellStyle name="Note 5 2 2 11" xfId="56562"/>
    <cellStyle name="Note 5 2 2 11 2" xfId="56563"/>
    <cellStyle name="Note 5 2 2 12" xfId="56564"/>
    <cellStyle name="Note 5 2 2 13" xfId="56565"/>
    <cellStyle name="Note 5 2 2 2" xfId="56566"/>
    <cellStyle name="Note 5 2 2 2 10" xfId="56567"/>
    <cellStyle name="Note 5 2 2 2 10 2" xfId="56568"/>
    <cellStyle name="Note 5 2 2 2 11" xfId="56569"/>
    <cellStyle name="Note 5 2 2 2 12" xfId="56570"/>
    <cellStyle name="Note 5 2 2 2 2" xfId="56571"/>
    <cellStyle name="Note 5 2 2 2 2 10" xfId="56572"/>
    <cellStyle name="Note 5 2 2 2 2 2" xfId="56573"/>
    <cellStyle name="Note 5 2 2 2 2 2 2" xfId="56574"/>
    <cellStyle name="Note 5 2 2 2 2 2 2 2" xfId="56575"/>
    <cellStyle name="Note 5 2 2 2 2 2 2 2 2" xfId="56576"/>
    <cellStyle name="Note 5 2 2 2 2 2 2 2 3" xfId="56577"/>
    <cellStyle name="Note 5 2 2 2 2 2 2 3" xfId="56578"/>
    <cellStyle name="Note 5 2 2 2 2 2 2 3 2" xfId="56579"/>
    <cellStyle name="Note 5 2 2 2 2 2 2 3 3" xfId="56580"/>
    <cellStyle name="Note 5 2 2 2 2 2 2 4" xfId="56581"/>
    <cellStyle name="Note 5 2 2 2 2 2 2 4 2" xfId="56582"/>
    <cellStyle name="Note 5 2 2 2 2 2 2 5" xfId="56583"/>
    <cellStyle name="Note 5 2 2 2 2 2 2 6" xfId="56584"/>
    <cellStyle name="Note 5 2 2 2 2 2 3" xfId="56585"/>
    <cellStyle name="Note 5 2 2 2 2 2 3 2" xfId="56586"/>
    <cellStyle name="Note 5 2 2 2 2 2 3 2 2" xfId="56587"/>
    <cellStyle name="Note 5 2 2 2 2 2 3 2 3" xfId="56588"/>
    <cellStyle name="Note 5 2 2 2 2 2 3 3" xfId="56589"/>
    <cellStyle name="Note 5 2 2 2 2 2 3 3 2" xfId="56590"/>
    <cellStyle name="Note 5 2 2 2 2 2 3 3 3" xfId="56591"/>
    <cellStyle name="Note 5 2 2 2 2 2 3 4" xfId="56592"/>
    <cellStyle name="Note 5 2 2 2 2 2 3 4 2" xfId="56593"/>
    <cellStyle name="Note 5 2 2 2 2 2 3 5" xfId="56594"/>
    <cellStyle name="Note 5 2 2 2 2 2 3 6" xfId="56595"/>
    <cellStyle name="Note 5 2 2 2 2 2 4" xfId="56596"/>
    <cellStyle name="Note 5 2 2 2 2 2 4 2" xfId="56597"/>
    <cellStyle name="Note 5 2 2 2 2 2 4 2 2" xfId="56598"/>
    <cellStyle name="Note 5 2 2 2 2 2 4 2 3" xfId="56599"/>
    <cellStyle name="Note 5 2 2 2 2 2 4 3" xfId="56600"/>
    <cellStyle name="Note 5 2 2 2 2 2 4 3 2" xfId="56601"/>
    <cellStyle name="Note 5 2 2 2 2 2 4 4" xfId="56602"/>
    <cellStyle name="Note 5 2 2 2 2 2 4 5" xfId="56603"/>
    <cellStyle name="Note 5 2 2 2 2 2 5" xfId="56604"/>
    <cellStyle name="Note 5 2 2 2 2 2 5 2" xfId="56605"/>
    <cellStyle name="Note 5 2 2 2 2 2 5 3" xfId="56606"/>
    <cellStyle name="Note 5 2 2 2 2 2 6" xfId="56607"/>
    <cellStyle name="Note 5 2 2 2 2 2 6 2" xfId="56608"/>
    <cellStyle name="Note 5 2 2 2 2 2 6 3" xfId="56609"/>
    <cellStyle name="Note 5 2 2 2 2 2 7" xfId="56610"/>
    <cellStyle name="Note 5 2 2 2 2 2 7 2" xfId="56611"/>
    <cellStyle name="Note 5 2 2 2 2 2 8" xfId="56612"/>
    <cellStyle name="Note 5 2 2 2 2 2 9" xfId="56613"/>
    <cellStyle name="Note 5 2 2 2 2 3" xfId="56614"/>
    <cellStyle name="Note 5 2 2 2 2 3 2" xfId="56615"/>
    <cellStyle name="Note 5 2 2 2 2 3 2 2" xfId="56616"/>
    <cellStyle name="Note 5 2 2 2 2 3 2 3" xfId="56617"/>
    <cellStyle name="Note 5 2 2 2 2 3 3" xfId="56618"/>
    <cellStyle name="Note 5 2 2 2 2 3 3 2" xfId="56619"/>
    <cellStyle name="Note 5 2 2 2 2 3 3 3" xfId="56620"/>
    <cellStyle name="Note 5 2 2 2 2 3 4" xfId="56621"/>
    <cellStyle name="Note 5 2 2 2 2 3 4 2" xfId="56622"/>
    <cellStyle name="Note 5 2 2 2 2 3 5" xfId="56623"/>
    <cellStyle name="Note 5 2 2 2 2 3 6" xfId="56624"/>
    <cellStyle name="Note 5 2 2 2 2 4" xfId="56625"/>
    <cellStyle name="Note 5 2 2 2 2 4 2" xfId="56626"/>
    <cellStyle name="Note 5 2 2 2 2 4 2 2" xfId="56627"/>
    <cellStyle name="Note 5 2 2 2 2 4 2 3" xfId="56628"/>
    <cellStyle name="Note 5 2 2 2 2 4 3" xfId="56629"/>
    <cellStyle name="Note 5 2 2 2 2 4 3 2" xfId="56630"/>
    <cellStyle name="Note 5 2 2 2 2 4 3 3" xfId="56631"/>
    <cellStyle name="Note 5 2 2 2 2 4 4" xfId="56632"/>
    <cellStyle name="Note 5 2 2 2 2 4 4 2" xfId="56633"/>
    <cellStyle name="Note 5 2 2 2 2 4 5" xfId="56634"/>
    <cellStyle name="Note 5 2 2 2 2 4 6" xfId="56635"/>
    <cellStyle name="Note 5 2 2 2 2 5" xfId="56636"/>
    <cellStyle name="Note 5 2 2 2 2 5 2" xfId="56637"/>
    <cellStyle name="Note 5 2 2 2 2 5 2 2" xfId="56638"/>
    <cellStyle name="Note 5 2 2 2 2 5 2 3" xfId="56639"/>
    <cellStyle name="Note 5 2 2 2 2 5 3" xfId="56640"/>
    <cellStyle name="Note 5 2 2 2 2 5 3 2" xfId="56641"/>
    <cellStyle name="Note 5 2 2 2 2 5 4" xfId="56642"/>
    <cellStyle name="Note 5 2 2 2 2 5 5" xfId="56643"/>
    <cellStyle name="Note 5 2 2 2 2 6" xfId="56644"/>
    <cellStyle name="Note 5 2 2 2 2 6 2" xfId="56645"/>
    <cellStyle name="Note 5 2 2 2 2 6 3" xfId="56646"/>
    <cellStyle name="Note 5 2 2 2 2 7" xfId="56647"/>
    <cellStyle name="Note 5 2 2 2 2 7 2" xfId="56648"/>
    <cellStyle name="Note 5 2 2 2 2 7 3" xfId="56649"/>
    <cellStyle name="Note 5 2 2 2 2 8" xfId="56650"/>
    <cellStyle name="Note 5 2 2 2 2 8 2" xfId="56651"/>
    <cellStyle name="Note 5 2 2 2 2 9" xfId="56652"/>
    <cellStyle name="Note 5 2 2 2 3" xfId="56653"/>
    <cellStyle name="Note 5 2 2 2 3 2" xfId="56654"/>
    <cellStyle name="Note 5 2 2 2 3 2 2" xfId="56655"/>
    <cellStyle name="Note 5 2 2 2 3 2 2 2" xfId="56656"/>
    <cellStyle name="Note 5 2 2 2 3 2 2 3" xfId="56657"/>
    <cellStyle name="Note 5 2 2 2 3 2 3" xfId="56658"/>
    <cellStyle name="Note 5 2 2 2 3 2 3 2" xfId="56659"/>
    <cellStyle name="Note 5 2 2 2 3 2 3 3" xfId="56660"/>
    <cellStyle name="Note 5 2 2 2 3 2 4" xfId="56661"/>
    <cellStyle name="Note 5 2 2 2 3 2 4 2" xfId="56662"/>
    <cellStyle name="Note 5 2 2 2 3 2 5" xfId="56663"/>
    <cellStyle name="Note 5 2 2 2 3 2 6" xfId="56664"/>
    <cellStyle name="Note 5 2 2 2 3 3" xfId="56665"/>
    <cellStyle name="Note 5 2 2 2 3 3 2" xfId="56666"/>
    <cellStyle name="Note 5 2 2 2 3 3 2 2" xfId="56667"/>
    <cellStyle name="Note 5 2 2 2 3 3 2 3" xfId="56668"/>
    <cellStyle name="Note 5 2 2 2 3 3 3" xfId="56669"/>
    <cellStyle name="Note 5 2 2 2 3 3 3 2" xfId="56670"/>
    <cellStyle name="Note 5 2 2 2 3 3 3 3" xfId="56671"/>
    <cellStyle name="Note 5 2 2 2 3 3 4" xfId="56672"/>
    <cellStyle name="Note 5 2 2 2 3 3 4 2" xfId="56673"/>
    <cellStyle name="Note 5 2 2 2 3 3 5" xfId="56674"/>
    <cellStyle name="Note 5 2 2 2 3 3 6" xfId="56675"/>
    <cellStyle name="Note 5 2 2 2 3 4" xfId="56676"/>
    <cellStyle name="Note 5 2 2 2 3 4 2" xfId="56677"/>
    <cellStyle name="Note 5 2 2 2 3 4 2 2" xfId="56678"/>
    <cellStyle name="Note 5 2 2 2 3 4 2 3" xfId="56679"/>
    <cellStyle name="Note 5 2 2 2 3 4 3" xfId="56680"/>
    <cellStyle name="Note 5 2 2 2 3 4 3 2" xfId="56681"/>
    <cellStyle name="Note 5 2 2 2 3 4 4" xfId="56682"/>
    <cellStyle name="Note 5 2 2 2 3 4 5" xfId="56683"/>
    <cellStyle name="Note 5 2 2 2 3 5" xfId="56684"/>
    <cellStyle name="Note 5 2 2 2 3 5 2" xfId="56685"/>
    <cellStyle name="Note 5 2 2 2 3 5 3" xfId="56686"/>
    <cellStyle name="Note 5 2 2 2 3 6" xfId="56687"/>
    <cellStyle name="Note 5 2 2 2 3 6 2" xfId="56688"/>
    <cellStyle name="Note 5 2 2 2 3 6 3" xfId="56689"/>
    <cellStyle name="Note 5 2 2 2 3 7" xfId="56690"/>
    <cellStyle name="Note 5 2 2 2 3 7 2" xfId="56691"/>
    <cellStyle name="Note 5 2 2 2 3 8" xfId="56692"/>
    <cellStyle name="Note 5 2 2 2 3 9" xfId="56693"/>
    <cellStyle name="Note 5 2 2 2 4" xfId="56694"/>
    <cellStyle name="Note 5 2 2 2 4 2" xfId="56695"/>
    <cellStyle name="Note 5 2 2 2 4 2 2" xfId="56696"/>
    <cellStyle name="Note 5 2 2 2 4 2 2 2" xfId="56697"/>
    <cellStyle name="Note 5 2 2 2 4 2 2 3" xfId="56698"/>
    <cellStyle name="Note 5 2 2 2 4 2 3" xfId="56699"/>
    <cellStyle name="Note 5 2 2 2 4 2 3 2" xfId="56700"/>
    <cellStyle name="Note 5 2 2 2 4 2 3 3" xfId="56701"/>
    <cellStyle name="Note 5 2 2 2 4 2 4" xfId="56702"/>
    <cellStyle name="Note 5 2 2 2 4 2 4 2" xfId="56703"/>
    <cellStyle name="Note 5 2 2 2 4 2 5" xfId="56704"/>
    <cellStyle name="Note 5 2 2 2 4 2 6" xfId="56705"/>
    <cellStyle name="Note 5 2 2 2 4 3" xfId="56706"/>
    <cellStyle name="Note 5 2 2 2 4 3 2" xfId="56707"/>
    <cellStyle name="Note 5 2 2 2 4 3 2 2" xfId="56708"/>
    <cellStyle name="Note 5 2 2 2 4 3 2 3" xfId="56709"/>
    <cellStyle name="Note 5 2 2 2 4 3 3" xfId="56710"/>
    <cellStyle name="Note 5 2 2 2 4 3 3 2" xfId="56711"/>
    <cellStyle name="Note 5 2 2 2 4 3 3 3" xfId="56712"/>
    <cellStyle name="Note 5 2 2 2 4 3 4" xfId="56713"/>
    <cellStyle name="Note 5 2 2 2 4 3 4 2" xfId="56714"/>
    <cellStyle name="Note 5 2 2 2 4 3 5" xfId="56715"/>
    <cellStyle name="Note 5 2 2 2 4 3 6" xfId="56716"/>
    <cellStyle name="Note 5 2 2 2 4 4" xfId="56717"/>
    <cellStyle name="Note 5 2 2 2 4 4 2" xfId="56718"/>
    <cellStyle name="Note 5 2 2 2 4 4 2 2" xfId="56719"/>
    <cellStyle name="Note 5 2 2 2 4 4 2 3" xfId="56720"/>
    <cellStyle name="Note 5 2 2 2 4 4 3" xfId="56721"/>
    <cellStyle name="Note 5 2 2 2 4 4 3 2" xfId="56722"/>
    <cellStyle name="Note 5 2 2 2 4 4 4" xfId="56723"/>
    <cellStyle name="Note 5 2 2 2 4 4 5" xfId="56724"/>
    <cellStyle name="Note 5 2 2 2 4 5" xfId="56725"/>
    <cellStyle name="Note 5 2 2 2 4 5 2" xfId="56726"/>
    <cellStyle name="Note 5 2 2 2 4 5 3" xfId="56727"/>
    <cellStyle name="Note 5 2 2 2 4 6" xfId="56728"/>
    <cellStyle name="Note 5 2 2 2 4 6 2" xfId="56729"/>
    <cellStyle name="Note 5 2 2 2 4 6 3" xfId="56730"/>
    <cellStyle name="Note 5 2 2 2 4 7" xfId="56731"/>
    <cellStyle name="Note 5 2 2 2 4 7 2" xfId="56732"/>
    <cellStyle name="Note 5 2 2 2 4 8" xfId="56733"/>
    <cellStyle name="Note 5 2 2 2 4 9" xfId="56734"/>
    <cellStyle name="Note 5 2 2 2 5" xfId="56735"/>
    <cellStyle name="Note 5 2 2 2 5 2" xfId="56736"/>
    <cellStyle name="Note 5 2 2 2 5 2 2" xfId="56737"/>
    <cellStyle name="Note 5 2 2 2 5 2 3" xfId="56738"/>
    <cellStyle name="Note 5 2 2 2 5 3" xfId="56739"/>
    <cellStyle name="Note 5 2 2 2 5 3 2" xfId="56740"/>
    <cellStyle name="Note 5 2 2 2 5 3 3" xfId="56741"/>
    <cellStyle name="Note 5 2 2 2 5 4" xfId="56742"/>
    <cellStyle name="Note 5 2 2 2 5 4 2" xfId="56743"/>
    <cellStyle name="Note 5 2 2 2 5 5" xfId="56744"/>
    <cellStyle name="Note 5 2 2 2 5 6" xfId="56745"/>
    <cellStyle name="Note 5 2 2 2 6" xfId="56746"/>
    <cellStyle name="Note 5 2 2 2 6 2" xfId="56747"/>
    <cellStyle name="Note 5 2 2 2 6 2 2" xfId="56748"/>
    <cellStyle name="Note 5 2 2 2 6 2 3" xfId="56749"/>
    <cellStyle name="Note 5 2 2 2 6 3" xfId="56750"/>
    <cellStyle name="Note 5 2 2 2 6 3 2" xfId="56751"/>
    <cellStyle name="Note 5 2 2 2 6 3 3" xfId="56752"/>
    <cellStyle name="Note 5 2 2 2 6 4" xfId="56753"/>
    <cellStyle name="Note 5 2 2 2 6 4 2" xfId="56754"/>
    <cellStyle name="Note 5 2 2 2 6 5" xfId="56755"/>
    <cellStyle name="Note 5 2 2 2 6 6" xfId="56756"/>
    <cellStyle name="Note 5 2 2 2 7" xfId="56757"/>
    <cellStyle name="Note 5 2 2 2 7 2" xfId="56758"/>
    <cellStyle name="Note 5 2 2 2 7 2 2" xfId="56759"/>
    <cellStyle name="Note 5 2 2 2 7 2 3" xfId="56760"/>
    <cellStyle name="Note 5 2 2 2 7 3" xfId="56761"/>
    <cellStyle name="Note 5 2 2 2 7 3 2" xfId="56762"/>
    <cellStyle name="Note 5 2 2 2 7 4" xfId="56763"/>
    <cellStyle name="Note 5 2 2 2 7 5" xfId="56764"/>
    <cellStyle name="Note 5 2 2 2 8" xfId="56765"/>
    <cellStyle name="Note 5 2 2 2 8 2" xfId="56766"/>
    <cellStyle name="Note 5 2 2 2 8 3" xfId="56767"/>
    <cellStyle name="Note 5 2 2 2 9" xfId="56768"/>
    <cellStyle name="Note 5 2 2 2 9 2" xfId="56769"/>
    <cellStyle name="Note 5 2 2 2 9 3" xfId="56770"/>
    <cellStyle name="Note 5 2 2 3" xfId="56771"/>
    <cellStyle name="Note 5 2 2 3 10" xfId="56772"/>
    <cellStyle name="Note 5 2 2 3 2" xfId="56773"/>
    <cellStyle name="Note 5 2 2 3 2 2" xfId="56774"/>
    <cellStyle name="Note 5 2 2 3 2 2 2" xfId="56775"/>
    <cellStyle name="Note 5 2 2 3 2 2 2 2" xfId="56776"/>
    <cellStyle name="Note 5 2 2 3 2 2 2 3" xfId="56777"/>
    <cellStyle name="Note 5 2 2 3 2 2 3" xfId="56778"/>
    <cellStyle name="Note 5 2 2 3 2 2 3 2" xfId="56779"/>
    <cellStyle name="Note 5 2 2 3 2 2 3 3" xfId="56780"/>
    <cellStyle name="Note 5 2 2 3 2 2 4" xfId="56781"/>
    <cellStyle name="Note 5 2 2 3 2 2 4 2" xfId="56782"/>
    <cellStyle name="Note 5 2 2 3 2 2 5" xfId="56783"/>
    <cellStyle name="Note 5 2 2 3 2 2 6" xfId="56784"/>
    <cellStyle name="Note 5 2 2 3 2 3" xfId="56785"/>
    <cellStyle name="Note 5 2 2 3 2 3 2" xfId="56786"/>
    <cellStyle name="Note 5 2 2 3 2 3 2 2" xfId="56787"/>
    <cellStyle name="Note 5 2 2 3 2 3 2 3" xfId="56788"/>
    <cellStyle name="Note 5 2 2 3 2 3 3" xfId="56789"/>
    <cellStyle name="Note 5 2 2 3 2 3 3 2" xfId="56790"/>
    <cellStyle name="Note 5 2 2 3 2 3 3 3" xfId="56791"/>
    <cellStyle name="Note 5 2 2 3 2 3 4" xfId="56792"/>
    <cellStyle name="Note 5 2 2 3 2 3 4 2" xfId="56793"/>
    <cellStyle name="Note 5 2 2 3 2 3 5" xfId="56794"/>
    <cellStyle name="Note 5 2 2 3 2 3 6" xfId="56795"/>
    <cellStyle name="Note 5 2 2 3 2 4" xfId="56796"/>
    <cellStyle name="Note 5 2 2 3 2 4 2" xfId="56797"/>
    <cellStyle name="Note 5 2 2 3 2 4 2 2" xfId="56798"/>
    <cellStyle name="Note 5 2 2 3 2 4 2 3" xfId="56799"/>
    <cellStyle name="Note 5 2 2 3 2 4 3" xfId="56800"/>
    <cellStyle name="Note 5 2 2 3 2 4 3 2" xfId="56801"/>
    <cellStyle name="Note 5 2 2 3 2 4 4" xfId="56802"/>
    <cellStyle name="Note 5 2 2 3 2 4 5" xfId="56803"/>
    <cellStyle name="Note 5 2 2 3 2 5" xfId="56804"/>
    <cellStyle name="Note 5 2 2 3 2 5 2" xfId="56805"/>
    <cellStyle name="Note 5 2 2 3 2 5 3" xfId="56806"/>
    <cellStyle name="Note 5 2 2 3 2 6" xfId="56807"/>
    <cellStyle name="Note 5 2 2 3 2 6 2" xfId="56808"/>
    <cellStyle name="Note 5 2 2 3 2 6 3" xfId="56809"/>
    <cellStyle name="Note 5 2 2 3 2 7" xfId="56810"/>
    <cellStyle name="Note 5 2 2 3 2 7 2" xfId="56811"/>
    <cellStyle name="Note 5 2 2 3 2 8" xfId="56812"/>
    <cellStyle name="Note 5 2 2 3 2 9" xfId="56813"/>
    <cellStyle name="Note 5 2 2 3 3" xfId="56814"/>
    <cellStyle name="Note 5 2 2 3 3 2" xfId="56815"/>
    <cellStyle name="Note 5 2 2 3 3 2 2" xfId="56816"/>
    <cellStyle name="Note 5 2 2 3 3 2 3" xfId="56817"/>
    <cellStyle name="Note 5 2 2 3 3 3" xfId="56818"/>
    <cellStyle name="Note 5 2 2 3 3 3 2" xfId="56819"/>
    <cellStyle name="Note 5 2 2 3 3 3 3" xfId="56820"/>
    <cellStyle name="Note 5 2 2 3 3 4" xfId="56821"/>
    <cellStyle name="Note 5 2 2 3 3 4 2" xfId="56822"/>
    <cellStyle name="Note 5 2 2 3 3 5" xfId="56823"/>
    <cellStyle name="Note 5 2 2 3 3 6" xfId="56824"/>
    <cellStyle name="Note 5 2 2 3 4" xfId="56825"/>
    <cellStyle name="Note 5 2 2 3 4 2" xfId="56826"/>
    <cellStyle name="Note 5 2 2 3 4 2 2" xfId="56827"/>
    <cellStyle name="Note 5 2 2 3 4 2 3" xfId="56828"/>
    <cellStyle name="Note 5 2 2 3 4 3" xfId="56829"/>
    <cellStyle name="Note 5 2 2 3 4 3 2" xfId="56830"/>
    <cellStyle name="Note 5 2 2 3 4 3 3" xfId="56831"/>
    <cellStyle name="Note 5 2 2 3 4 4" xfId="56832"/>
    <cellStyle name="Note 5 2 2 3 4 4 2" xfId="56833"/>
    <cellStyle name="Note 5 2 2 3 4 5" xfId="56834"/>
    <cellStyle name="Note 5 2 2 3 4 6" xfId="56835"/>
    <cellStyle name="Note 5 2 2 3 5" xfId="56836"/>
    <cellStyle name="Note 5 2 2 3 5 2" xfId="56837"/>
    <cellStyle name="Note 5 2 2 3 5 2 2" xfId="56838"/>
    <cellStyle name="Note 5 2 2 3 5 2 3" xfId="56839"/>
    <cellStyle name="Note 5 2 2 3 5 3" xfId="56840"/>
    <cellStyle name="Note 5 2 2 3 5 3 2" xfId="56841"/>
    <cellStyle name="Note 5 2 2 3 5 4" xfId="56842"/>
    <cellStyle name="Note 5 2 2 3 5 5" xfId="56843"/>
    <cellStyle name="Note 5 2 2 3 6" xfId="56844"/>
    <cellStyle name="Note 5 2 2 3 6 2" xfId="56845"/>
    <cellStyle name="Note 5 2 2 3 6 3" xfId="56846"/>
    <cellStyle name="Note 5 2 2 3 7" xfId="56847"/>
    <cellStyle name="Note 5 2 2 3 7 2" xfId="56848"/>
    <cellStyle name="Note 5 2 2 3 7 3" xfId="56849"/>
    <cellStyle name="Note 5 2 2 3 8" xfId="56850"/>
    <cellStyle name="Note 5 2 2 3 8 2" xfId="56851"/>
    <cellStyle name="Note 5 2 2 3 9" xfId="56852"/>
    <cellStyle name="Note 5 2 2 4" xfId="56853"/>
    <cellStyle name="Note 5 2 2 4 2" xfId="56854"/>
    <cellStyle name="Note 5 2 2 4 2 2" xfId="56855"/>
    <cellStyle name="Note 5 2 2 4 2 2 2" xfId="56856"/>
    <cellStyle name="Note 5 2 2 4 2 2 3" xfId="56857"/>
    <cellStyle name="Note 5 2 2 4 2 3" xfId="56858"/>
    <cellStyle name="Note 5 2 2 4 2 3 2" xfId="56859"/>
    <cellStyle name="Note 5 2 2 4 2 3 3" xfId="56860"/>
    <cellStyle name="Note 5 2 2 4 2 4" xfId="56861"/>
    <cellStyle name="Note 5 2 2 4 2 4 2" xfId="56862"/>
    <cellStyle name="Note 5 2 2 4 2 5" xfId="56863"/>
    <cellStyle name="Note 5 2 2 4 2 6" xfId="56864"/>
    <cellStyle name="Note 5 2 2 4 3" xfId="56865"/>
    <cellStyle name="Note 5 2 2 4 3 2" xfId="56866"/>
    <cellStyle name="Note 5 2 2 4 3 2 2" xfId="56867"/>
    <cellStyle name="Note 5 2 2 4 3 2 3" xfId="56868"/>
    <cellStyle name="Note 5 2 2 4 3 3" xfId="56869"/>
    <cellStyle name="Note 5 2 2 4 3 3 2" xfId="56870"/>
    <cellStyle name="Note 5 2 2 4 3 3 3" xfId="56871"/>
    <cellStyle name="Note 5 2 2 4 3 4" xfId="56872"/>
    <cellStyle name="Note 5 2 2 4 3 4 2" xfId="56873"/>
    <cellStyle name="Note 5 2 2 4 3 5" xfId="56874"/>
    <cellStyle name="Note 5 2 2 4 3 6" xfId="56875"/>
    <cellStyle name="Note 5 2 2 4 4" xfId="56876"/>
    <cellStyle name="Note 5 2 2 4 4 2" xfId="56877"/>
    <cellStyle name="Note 5 2 2 4 4 2 2" xfId="56878"/>
    <cellStyle name="Note 5 2 2 4 4 2 3" xfId="56879"/>
    <cellStyle name="Note 5 2 2 4 4 3" xfId="56880"/>
    <cellStyle name="Note 5 2 2 4 4 3 2" xfId="56881"/>
    <cellStyle name="Note 5 2 2 4 4 4" xfId="56882"/>
    <cellStyle name="Note 5 2 2 4 4 5" xfId="56883"/>
    <cellStyle name="Note 5 2 2 4 5" xfId="56884"/>
    <cellStyle name="Note 5 2 2 4 5 2" xfId="56885"/>
    <cellStyle name="Note 5 2 2 4 5 3" xfId="56886"/>
    <cellStyle name="Note 5 2 2 4 6" xfId="56887"/>
    <cellStyle name="Note 5 2 2 4 6 2" xfId="56888"/>
    <cellStyle name="Note 5 2 2 4 6 3" xfId="56889"/>
    <cellStyle name="Note 5 2 2 4 7" xfId="56890"/>
    <cellStyle name="Note 5 2 2 4 7 2" xfId="56891"/>
    <cellStyle name="Note 5 2 2 4 8" xfId="56892"/>
    <cellStyle name="Note 5 2 2 4 9" xfId="56893"/>
    <cellStyle name="Note 5 2 2 5" xfId="56894"/>
    <cellStyle name="Note 5 2 2 5 2" xfId="56895"/>
    <cellStyle name="Note 5 2 2 5 2 2" xfId="56896"/>
    <cellStyle name="Note 5 2 2 5 2 2 2" xfId="56897"/>
    <cellStyle name="Note 5 2 2 5 2 2 3" xfId="56898"/>
    <cellStyle name="Note 5 2 2 5 2 3" xfId="56899"/>
    <cellStyle name="Note 5 2 2 5 2 3 2" xfId="56900"/>
    <cellStyle name="Note 5 2 2 5 2 3 3" xfId="56901"/>
    <cellStyle name="Note 5 2 2 5 2 4" xfId="56902"/>
    <cellStyle name="Note 5 2 2 5 2 4 2" xfId="56903"/>
    <cellStyle name="Note 5 2 2 5 2 5" xfId="56904"/>
    <cellStyle name="Note 5 2 2 5 2 6" xfId="56905"/>
    <cellStyle name="Note 5 2 2 5 3" xfId="56906"/>
    <cellStyle name="Note 5 2 2 5 3 2" xfId="56907"/>
    <cellStyle name="Note 5 2 2 5 3 2 2" xfId="56908"/>
    <cellStyle name="Note 5 2 2 5 3 2 3" xfId="56909"/>
    <cellStyle name="Note 5 2 2 5 3 3" xfId="56910"/>
    <cellStyle name="Note 5 2 2 5 3 3 2" xfId="56911"/>
    <cellStyle name="Note 5 2 2 5 3 3 3" xfId="56912"/>
    <cellStyle name="Note 5 2 2 5 3 4" xfId="56913"/>
    <cellStyle name="Note 5 2 2 5 3 4 2" xfId="56914"/>
    <cellStyle name="Note 5 2 2 5 3 5" xfId="56915"/>
    <cellStyle name="Note 5 2 2 5 3 6" xfId="56916"/>
    <cellStyle name="Note 5 2 2 5 4" xfId="56917"/>
    <cellStyle name="Note 5 2 2 5 4 2" xfId="56918"/>
    <cellStyle name="Note 5 2 2 5 4 2 2" xfId="56919"/>
    <cellStyle name="Note 5 2 2 5 4 2 3" xfId="56920"/>
    <cellStyle name="Note 5 2 2 5 4 3" xfId="56921"/>
    <cellStyle name="Note 5 2 2 5 4 3 2" xfId="56922"/>
    <cellStyle name="Note 5 2 2 5 4 4" xfId="56923"/>
    <cellStyle name="Note 5 2 2 5 4 5" xfId="56924"/>
    <cellStyle name="Note 5 2 2 5 5" xfId="56925"/>
    <cellStyle name="Note 5 2 2 5 5 2" xfId="56926"/>
    <cellStyle name="Note 5 2 2 5 5 3" xfId="56927"/>
    <cellStyle name="Note 5 2 2 5 6" xfId="56928"/>
    <cellStyle name="Note 5 2 2 5 6 2" xfId="56929"/>
    <cellStyle name="Note 5 2 2 5 6 3" xfId="56930"/>
    <cellStyle name="Note 5 2 2 5 7" xfId="56931"/>
    <cellStyle name="Note 5 2 2 5 7 2" xfId="56932"/>
    <cellStyle name="Note 5 2 2 5 8" xfId="56933"/>
    <cellStyle name="Note 5 2 2 5 9" xfId="56934"/>
    <cellStyle name="Note 5 2 2 6" xfId="56935"/>
    <cellStyle name="Note 5 2 2 6 2" xfId="56936"/>
    <cellStyle name="Note 5 2 2 6 2 2" xfId="56937"/>
    <cellStyle name="Note 5 2 2 6 2 3" xfId="56938"/>
    <cellStyle name="Note 5 2 2 6 3" xfId="56939"/>
    <cellStyle name="Note 5 2 2 6 3 2" xfId="56940"/>
    <cellStyle name="Note 5 2 2 6 3 3" xfId="56941"/>
    <cellStyle name="Note 5 2 2 6 4" xfId="56942"/>
    <cellStyle name="Note 5 2 2 6 4 2" xfId="56943"/>
    <cellStyle name="Note 5 2 2 6 5" xfId="56944"/>
    <cellStyle name="Note 5 2 2 6 6" xfId="56945"/>
    <cellStyle name="Note 5 2 2 7" xfId="56946"/>
    <cellStyle name="Note 5 2 2 7 2" xfId="56947"/>
    <cellStyle name="Note 5 2 2 7 2 2" xfId="56948"/>
    <cellStyle name="Note 5 2 2 7 2 3" xfId="56949"/>
    <cellStyle name="Note 5 2 2 7 3" xfId="56950"/>
    <cellStyle name="Note 5 2 2 7 3 2" xfId="56951"/>
    <cellStyle name="Note 5 2 2 7 3 3" xfId="56952"/>
    <cellStyle name="Note 5 2 2 7 4" xfId="56953"/>
    <cellStyle name="Note 5 2 2 7 4 2" xfId="56954"/>
    <cellStyle name="Note 5 2 2 7 5" xfId="56955"/>
    <cellStyle name="Note 5 2 2 7 6" xfId="56956"/>
    <cellStyle name="Note 5 2 2 8" xfId="56957"/>
    <cellStyle name="Note 5 2 2 8 2" xfId="56958"/>
    <cellStyle name="Note 5 2 2 8 2 2" xfId="56959"/>
    <cellStyle name="Note 5 2 2 8 2 3" xfId="56960"/>
    <cellStyle name="Note 5 2 2 8 3" xfId="56961"/>
    <cellStyle name="Note 5 2 2 8 3 2" xfId="56962"/>
    <cellStyle name="Note 5 2 2 8 4" xfId="56963"/>
    <cellStyle name="Note 5 2 2 8 5" xfId="56964"/>
    <cellStyle name="Note 5 2 2 9" xfId="56965"/>
    <cellStyle name="Note 5 2 2 9 2" xfId="56966"/>
    <cellStyle name="Note 5 2 2 9 3" xfId="56967"/>
    <cellStyle name="Note 5 2 3" xfId="56968"/>
    <cellStyle name="Note 5 2 3 10" xfId="56969"/>
    <cellStyle name="Note 5 2 3 10 2" xfId="56970"/>
    <cellStyle name="Note 5 2 3 11" xfId="56971"/>
    <cellStyle name="Note 5 2 3 12" xfId="56972"/>
    <cellStyle name="Note 5 2 3 2" xfId="56973"/>
    <cellStyle name="Note 5 2 3 2 10" xfId="56974"/>
    <cellStyle name="Note 5 2 3 2 2" xfId="56975"/>
    <cellStyle name="Note 5 2 3 2 2 2" xfId="56976"/>
    <cellStyle name="Note 5 2 3 2 2 2 2" xfId="56977"/>
    <cellStyle name="Note 5 2 3 2 2 2 2 2" xfId="56978"/>
    <cellStyle name="Note 5 2 3 2 2 2 2 3" xfId="56979"/>
    <cellStyle name="Note 5 2 3 2 2 2 3" xfId="56980"/>
    <cellStyle name="Note 5 2 3 2 2 2 3 2" xfId="56981"/>
    <cellStyle name="Note 5 2 3 2 2 2 3 3" xfId="56982"/>
    <cellStyle name="Note 5 2 3 2 2 2 4" xfId="56983"/>
    <cellStyle name="Note 5 2 3 2 2 2 4 2" xfId="56984"/>
    <cellStyle name="Note 5 2 3 2 2 2 5" xfId="56985"/>
    <cellStyle name="Note 5 2 3 2 2 2 6" xfId="56986"/>
    <cellStyle name="Note 5 2 3 2 2 3" xfId="56987"/>
    <cellStyle name="Note 5 2 3 2 2 3 2" xfId="56988"/>
    <cellStyle name="Note 5 2 3 2 2 3 2 2" xfId="56989"/>
    <cellStyle name="Note 5 2 3 2 2 3 2 3" xfId="56990"/>
    <cellStyle name="Note 5 2 3 2 2 3 3" xfId="56991"/>
    <cellStyle name="Note 5 2 3 2 2 3 3 2" xfId="56992"/>
    <cellStyle name="Note 5 2 3 2 2 3 3 3" xfId="56993"/>
    <cellStyle name="Note 5 2 3 2 2 3 4" xfId="56994"/>
    <cellStyle name="Note 5 2 3 2 2 3 4 2" xfId="56995"/>
    <cellStyle name="Note 5 2 3 2 2 3 5" xfId="56996"/>
    <cellStyle name="Note 5 2 3 2 2 3 6" xfId="56997"/>
    <cellStyle name="Note 5 2 3 2 2 4" xfId="56998"/>
    <cellStyle name="Note 5 2 3 2 2 4 2" xfId="56999"/>
    <cellStyle name="Note 5 2 3 2 2 4 2 2" xfId="57000"/>
    <cellStyle name="Note 5 2 3 2 2 4 2 3" xfId="57001"/>
    <cellStyle name="Note 5 2 3 2 2 4 3" xfId="57002"/>
    <cellStyle name="Note 5 2 3 2 2 4 3 2" xfId="57003"/>
    <cellStyle name="Note 5 2 3 2 2 4 4" xfId="57004"/>
    <cellStyle name="Note 5 2 3 2 2 4 5" xfId="57005"/>
    <cellStyle name="Note 5 2 3 2 2 5" xfId="57006"/>
    <cellStyle name="Note 5 2 3 2 2 5 2" xfId="57007"/>
    <cellStyle name="Note 5 2 3 2 2 5 3" xfId="57008"/>
    <cellStyle name="Note 5 2 3 2 2 6" xfId="57009"/>
    <cellStyle name="Note 5 2 3 2 2 6 2" xfId="57010"/>
    <cellStyle name="Note 5 2 3 2 2 6 3" xfId="57011"/>
    <cellStyle name="Note 5 2 3 2 2 7" xfId="57012"/>
    <cellStyle name="Note 5 2 3 2 2 7 2" xfId="57013"/>
    <cellStyle name="Note 5 2 3 2 2 8" xfId="57014"/>
    <cellStyle name="Note 5 2 3 2 2 9" xfId="57015"/>
    <cellStyle name="Note 5 2 3 2 3" xfId="57016"/>
    <cellStyle name="Note 5 2 3 2 3 2" xfId="57017"/>
    <cellStyle name="Note 5 2 3 2 3 2 2" xfId="57018"/>
    <cellStyle name="Note 5 2 3 2 3 2 3" xfId="57019"/>
    <cellStyle name="Note 5 2 3 2 3 3" xfId="57020"/>
    <cellStyle name="Note 5 2 3 2 3 3 2" xfId="57021"/>
    <cellStyle name="Note 5 2 3 2 3 3 3" xfId="57022"/>
    <cellStyle name="Note 5 2 3 2 3 4" xfId="57023"/>
    <cellStyle name="Note 5 2 3 2 3 4 2" xfId="57024"/>
    <cellStyle name="Note 5 2 3 2 3 5" xfId="57025"/>
    <cellStyle name="Note 5 2 3 2 3 6" xfId="57026"/>
    <cellStyle name="Note 5 2 3 2 4" xfId="57027"/>
    <cellStyle name="Note 5 2 3 2 4 2" xfId="57028"/>
    <cellStyle name="Note 5 2 3 2 4 2 2" xfId="57029"/>
    <cellStyle name="Note 5 2 3 2 4 2 3" xfId="57030"/>
    <cellStyle name="Note 5 2 3 2 4 3" xfId="57031"/>
    <cellStyle name="Note 5 2 3 2 4 3 2" xfId="57032"/>
    <cellStyle name="Note 5 2 3 2 4 3 3" xfId="57033"/>
    <cellStyle name="Note 5 2 3 2 4 4" xfId="57034"/>
    <cellStyle name="Note 5 2 3 2 4 4 2" xfId="57035"/>
    <cellStyle name="Note 5 2 3 2 4 5" xfId="57036"/>
    <cellStyle name="Note 5 2 3 2 4 6" xfId="57037"/>
    <cellStyle name="Note 5 2 3 2 5" xfId="57038"/>
    <cellStyle name="Note 5 2 3 2 5 2" xfId="57039"/>
    <cellStyle name="Note 5 2 3 2 5 2 2" xfId="57040"/>
    <cellStyle name="Note 5 2 3 2 5 2 3" xfId="57041"/>
    <cellStyle name="Note 5 2 3 2 5 3" xfId="57042"/>
    <cellStyle name="Note 5 2 3 2 5 3 2" xfId="57043"/>
    <cellStyle name="Note 5 2 3 2 5 4" xfId="57044"/>
    <cellStyle name="Note 5 2 3 2 5 5" xfId="57045"/>
    <cellStyle name="Note 5 2 3 2 6" xfId="57046"/>
    <cellStyle name="Note 5 2 3 2 6 2" xfId="57047"/>
    <cellStyle name="Note 5 2 3 2 6 3" xfId="57048"/>
    <cellStyle name="Note 5 2 3 2 7" xfId="57049"/>
    <cellStyle name="Note 5 2 3 2 7 2" xfId="57050"/>
    <cellStyle name="Note 5 2 3 2 7 3" xfId="57051"/>
    <cellStyle name="Note 5 2 3 2 8" xfId="57052"/>
    <cellStyle name="Note 5 2 3 2 8 2" xfId="57053"/>
    <cellStyle name="Note 5 2 3 2 9" xfId="57054"/>
    <cellStyle name="Note 5 2 3 3" xfId="57055"/>
    <cellStyle name="Note 5 2 3 3 2" xfId="57056"/>
    <cellStyle name="Note 5 2 3 3 2 2" xfId="57057"/>
    <cellStyle name="Note 5 2 3 3 2 2 2" xfId="57058"/>
    <cellStyle name="Note 5 2 3 3 2 2 3" xfId="57059"/>
    <cellStyle name="Note 5 2 3 3 2 3" xfId="57060"/>
    <cellStyle name="Note 5 2 3 3 2 3 2" xfId="57061"/>
    <cellStyle name="Note 5 2 3 3 2 3 3" xfId="57062"/>
    <cellStyle name="Note 5 2 3 3 2 4" xfId="57063"/>
    <cellStyle name="Note 5 2 3 3 2 4 2" xfId="57064"/>
    <cellStyle name="Note 5 2 3 3 2 5" xfId="57065"/>
    <cellStyle name="Note 5 2 3 3 2 6" xfId="57066"/>
    <cellStyle name="Note 5 2 3 3 3" xfId="57067"/>
    <cellStyle name="Note 5 2 3 3 3 2" xfId="57068"/>
    <cellStyle name="Note 5 2 3 3 3 2 2" xfId="57069"/>
    <cellStyle name="Note 5 2 3 3 3 2 3" xfId="57070"/>
    <cellStyle name="Note 5 2 3 3 3 3" xfId="57071"/>
    <cellStyle name="Note 5 2 3 3 3 3 2" xfId="57072"/>
    <cellStyle name="Note 5 2 3 3 3 3 3" xfId="57073"/>
    <cellStyle name="Note 5 2 3 3 3 4" xfId="57074"/>
    <cellStyle name="Note 5 2 3 3 3 4 2" xfId="57075"/>
    <cellStyle name="Note 5 2 3 3 3 5" xfId="57076"/>
    <cellStyle name="Note 5 2 3 3 3 6" xfId="57077"/>
    <cellStyle name="Note 5 2 3 3 4" xfId="57078"/>
    <cellStyle name="Note 5 2 3 3 4 2" xfId="57079"/>
    <cellStyle name="Note 5 2 3 3 4 2 2" xfId="57080"/>
    <cellStyle name="Note 5 2 3 3 4 2 3" xfId="57081"/>
    <cellStyle name="Note 5 2 3 3 4 3" xfId="57082"/>
    <cellStyle name="Note 5 2 3 3 4 3 2" xfId="57083"/>
    <cellStyle name="Note 5 2 3 3 4 4" xfId="57084"/>
    <cellStyle name="Note 5 2 3 3 4 5" xfId="57085"/>
    <cellStyle name="Note 5 2 3 3 5" xfId="57086"/>
    <cellStyle name="Note 5 2 3 3 5 2" xfId="57087"/>
    <cellStyle name="Note 5 2 3 3 5 3" xfId="57088"/>
    <cellStyle name="Note 5 2 3 3 6" xfId="57089"/>
    <cellStyle name="Note 5 2 3 3 6 2" xfId="57090"/>
    <cellStyle name="Note 5 2 3 3 6 3" xfId="57091"/>
    <cellStyle name="Note 5 2 3 3 7" xfId="57092"/>
    <cellStyle name="Note 5 2 3 3 7 2" xfId="57093"/>
    <cellStyle name="Note 5 2 3 3 8" xfId="57094"/>
    <cellStyle name="Note 5 2 3 3 9" xfId="57095"/>
    <cellStyle name="Note 5 2 3 4" xfId="57096"/>
    <cellStyle name="Note 5 2 3 4 2" xfId="57097"/>
    <cellStyle name="Note 5 2 3 4 2 2" xfId="57098"/>
    <cellStyle name="Note 5 2 3 4 2 2 2" xfId="57099"/>
    <cellStyle name="Note 5 2 3 4 2 2 3" xfId="57100"/>
    <cellStyle name="Note 5 2 3 4 2 3" xfId="57101"/>
    <cellStyle name="Note 5 2 3 4 2 3 2" xfId="57102"/>
    <cellStyle name="Note 5 2 3 4 2 3 3" xfId="57103"/>
    <cellStyle name="Note 5 2 3 4 2 4" xfId="57104"/>
    <cellStyle name="Note 5 2 3 4 2 4 2" xfId="57105"/>
    <cellStyle name="Note 5 2 3 4 2 5" xfId="57106"/>
    <cellStyle name="Note 5 2 3 4 2 6" xfId="57107"/>
    <cellStyle name="Note 5 2 3 4 3" xfId="57108"/>
    <cellStyle name="Note 5 2 3 4 3 2" xfId="57109"/>
    <cellStyle name="Note 5 2 3 4 3 2 2" xfId="57110"/>
    <cellStyle name="Note 5 2 3 4 3 2 3" xfId="57111"/>
    <cellStyle name="Note 5 2 3 4 3 3" xfId="57112"/>
    <cellStyle name="Note 5 2 3 4 3 3 2" xfId="57113"/>
    <cellStyle name="Note 5 2 3 4 3 3 3" xfId="57114"/>
    <cellStyle name="Note 5 2 3 4 3 4" xfId="57115"/>
    <cellStyle name="Note 5 2 3 4 3 4 2" xfId="57116"/>
    <cellStyle name="Note 5 2 3 4 3 5" xfId="57117"/>
    <cellStyle name="Note 5 2 3 4 3 6" xfId="57118"/>
    <cellStyle name="Note 5 2 3 4 4" xfId="57119"/>
    <cellStyle name="Note 5 2 3 4 4 2" xfId="57120"/>
    <cellStyle name="Note 5 2 3 4 4 2 2" xfId="57121"/>
    <cellStyle name="Note 5 2 3 4 4 2 3" xfId="57122"/>
    <cellStyle name="Note 5 2 3 4 4 3" xfId="57123"/>
    <cellStyle name="Note 5 2 3 4 4 3 2" xfId="57124"/>
    <cellStyle name="Note 5 2 3 4 4 4" xfId="57125"/>
    <cellStyle name="Note 5 2 3 4 4 5" xfId="57126"/>
    <cellStyle name="Note 5 2 3 4 5" xfId="57127"/>
    <cellStyle name="Note 5 2 3 4 5 2" xfId="57128"/>
    <cellStyle name="Note 5 2 3 4 5 3" xfId="57129"/>
    <cellStyle name="Note 5 2 3 4 6" xfId="57130"/>
    <cellStyle name="Note 5 2 3 4 6 2" xfId="57131"/>
    <cellStyle name="Note 5 2 3 4 6 3" xfId="57132"/>
    <cellStyle name="Note 5 2 3 4 7" xfId="57133"/>
    <cellStyle name="Note 5 2 3 4 7 2" xfId="57134"/>
    <cellStyle name="Note 5 2 3 4 8" xfId="57135"/>
    <cellStyle name="Note 5 2 3 4 9" xfId="57136"/>
    <cellStyle name="Note 5 2 3 5" xfId="57137"/>
    <cellStyle name="Note 5 2 3 5 2" xfId="57138"/>
    <cellStyle name="Note 5 2 3 5 2 2" xfId="57139"/>
    <cellStyle name="Note 5 2 3 5 2 3" xfId="57140"/>
    <cellStyle name="Note 5 2 3 5 3" xfId="57141"/>
    <cellStyle name="Note 5 2 3 5 3 2" xfId="57142"/>
    <cellStyle name="Note 5 2 3 5 3 3" xfId="57143"/>
    <cellStyle name="Note 5 2 3 5 4" xfId="57144"/>
    <cellStyle name="Note 5 2 3 5 4 2" xfId="57145"/>
    <cellStyle name="Note 5 2 3 5 5" xfId="57146"/>
    <cellStyle name="Note 5 2 3 5 6" xfId="57147"/>
    <cellStyle name="Note 5 2 3 6" xfId="57148"/>
    <cellStyle name="Note 5 2 3 6 2" xfId="57149"/>
    <cellStyle name="Note 5 2 3 6 2 2" xfId="57150"/>
    <cellStyle name="Note 5 2 3 6 2 3" xfId="57151"/>
    <cellStyle name="Note 5 2 3 6 3" xfId="57152"/>
    <cellStyle name="Note 5 2 3 6 3 2" xfId="57153"/>
    <cellStyle name="Note 5 2 3 6 3 3" xfId="57154"/>
    <cellStyle name="Note 5 2 3 6 4" xfId="57155"/>
    <cellStyle name="Note 5 2 3 6 4 2" xfId="57156"/>
    <cellStyle name="Note 5 2 3 6 5" xfId="57157"/>
    <cellStyle name="Note 5 2 3 6 6" xfId="57158"/>
    <cellStyle name="Note 5 2 3 7" xfId="57159"/>
    <cellStyle name="Note 5 2 3 7 2" xfId="57160"/>
    <cellStyle name="Note 5 2 3 7 2 2" xfId="57161"/>
    <cellStyle name="Note 5 2 3 7 2 3" xfId="57162"/>
    <cellStyle name="Note 5 2 3 7 3" xfId="57163"/>
    <cellStyle name="Note 5 2 3 7 3 2" xfId="57164"/>
    <cellStyle name="Note 5 2 3 7 4" xfId="57165"/>
    <cellStyle name="Note 5 2 3 7 5" xfId="57166"/>
    <cellStyle name="Note 5 2 3 8" xfId="57167"/>
    <cellStyle name="Note 5 2 3 8 2" xfId="57168"/>
    <cellStyle name="Note 5 2 3 8 3" xfId="57169"/>
    <cellStyle name="Note 5 2 3 9" xfId="57170"/>
    <cellStyle name="Note 5 2 3 9 2" xfId="57171"/>
    <cellStyle name="Note 5 2 3 9 3" xfId="57172"/>
    <cellStyle name="Note 5 2 4" xfId="57173"/>
    <cellStyle name="Note 5 2 4 10" xfId="57174"/>
    <cellStyle name="Note 5 2 4 2" xfId="57175"/>
    <cellStyle name="Note 5 2 4 2 2" xfId="57176"/>
    <cellStyle name="Note 5 2 4 2 2 2" xfId="57177"/>
    <cellStyle name="Note 5 2 4 2 2 2 2" xfId="57178"/>
    <cellStyle name="Note 5 2 4 2 2 2 3" xfId="57179"/>
    <cellStyle name="Note 5 2 4 2 2 3" xfId="57180"/>
    <cellStyle name="Note 5 2 4 2 2 3 2" xfId="57181"/>
    <cellStyle name="Note 5 2 4 2 2 3 3" xfId="57182"/>
    <cellStyle name="Note 5 2 4 2 2 4" xfId="57183"/>
    <cellStyle name="Note 5 2 4 2 2 4 2" xfId="57184"/>
    <cellStyle name="Note 5 2 4 2 2 5" xfId="57185"/>
    <cellStyle name="Note 5 2 4 2 2 6" xfId="57186"/>
    <cellStyle name="Note 5 2 4 2 3" xfId="57187"/>
    <cellStyle name="Note 5 2 4 2 3 2" xfId="57188"/>
    <cellStyle name="Note 5 2 4 2 3 2 2" xfId="57189"/>
    <cellStyle name="Note 5 2 4 2 3 2 3" xfId="57190"/>
    <cellStyle name="Note 5 2 4 2 3 3" xfId="57191"/>
    <cellStyle name="Note 5 2 4 2 3 3 2" xfId="57192"/>
    <cellStyle name="Note 5 2 4 2 3 3 3" xfId="57193"/>
    <cellStyle name="Note 5 2 4 2 3 4" xfId="57194"/>
    <cellStyle name="Note 5 2 4 2 3 4 2" xfId="57195"/>
    <cellStyle name="Note 5 2 4 2 3 5" xfId="57196"/>
    <cellStyle name="Note 5 2 4 2 3 6" xfId="57197"/>
    <cellStyle name="Note 5 2 4 2 4" xfId="57198"/>
    <cellStyle name="Note 5 2 4 2 4 2" xfId="57199"/>
    <cellStyle name="Note 5 2 4 2 4 2 2" xfId="57200"/>
    <cellStyle name="Note 5 2 4 2 4 2 3" xfId="57201"/>
    <cellStyle name="Note 5 2 4 2 4 3" xfId="57202"/>
    <cellStyle name="Note 5 2 4 2 4 3 2" xfId="57203"/>
    <cellStyle name="Note 5 2 4 2 4 4" xfId="57204"/>
    <cellStyle name="Note 5 2 4 2 4 5" xfId="57205"/>
    <cellStyle name="Note 5 2 4 2 5" xfId="57206"/>
    <cellStyle name="Note 5 2 4 2 5 2" xfId="57207"/>
    <cellStyle name="Note 5 2 4 2 5 3" xfId="57208"/>
    <cellStyle name="Note 5 2 4 2 6" xfId="57209"/>
    <cellStyle name="Note 5 2 4 2 6 2" xfId="57210"/>
    <cellStyle name="Note 5 2 4 2 6 3" xfId="57211"/>
    <cellStyle name="Note 5 2 4 2 7" xfId="57212"/>
    <cellStyle name="Note 5 2 4 2 7 2" xfId="57213"/>
    <cellStyle name="Note 5 2 4 2 8" xfId="57214"/>
    <cellStyle name="Note 5 2 4 2 9" xfId="57215"/>
    <cellStyle name="Note 5 2 4 3" xfId="57216"/>
    <cellStyle name="Note 5 2 4 3 2" xfId="57217"/>
    <cellStyle name="Note 5 2 4 3 2 2" xfId="57218"/>
    <cellStyle name="Note 5 2 4 3 2 3" xfId="57219"/>
    <cellStyle name="Note 5 2 4 3 3" xfId="57220"/>
    <cellStyle name="Note 5 2 4 3 3 2" xfId="57221"/>
    <cellStyle name="Note 5 2 4 3 3 3" xfId="57222"/>
    <cellStyle name="Note 5 2 4 3 4" xfId="57223"/>
    <cellStyle name="Note 5 2 4 3 4 2" xfId="57224"/>
    <cellStyle name="Note 5 2 4 3 5" xfId="57225"/>
    <cellStyle name="Note 5 2 4 3 6" xfId="57226"/>
    <cellStyle name="Note 5 2 4 4" xfId="57227"/>
    <cellStyle name="Note 5 2 4 4 2" xfId="57228"/>
    <cellStyle name="Note 5 2 4 4 2 2" xfId="57229"/>
    <cellStyle name="Note 5 2 4 4 2 3" xfId="57230"/>
    <cellStyle name="Note 5 2 4 4 3" xfId="57231"/>
    <cellStyle name="Note 5 2 4 4 3 2" xfId="57232"/>
    <cellStyle name="Note 5 2 4 4 3 3" xfId="57233"/>
    <cellStyle name="Note 5 2 4 4 4" xfId="57234"/>
    <cellStyle name="Note 5 2 4 4 4 2" xfId="57235"/>
    <cellStyle name="Note 5 2 4 4 5" xfId="57236"/>
    <cellStyle name="Note 5 2 4 4 6" xfId="57237"/>
    <cellStyle name="Note 5 2 4 5" xfId="57238"/>
    <cellStyle name="Note 5 2 4 5 2" xfId="57239"/>
    <cellStyle name="Note 5 2 4 5 2 2" xfId="57240"/>
    <cellStyle name="Note 5 2 4 5 2 3" xfId="57241"/>
    <cellStyle name="Note 5 2 4 5 3" xfId="57242"/>
    <cellStyle name="Note 5 2 4 5 3 2" xfId="57243"/>
    <cellStyle name="Note 5 2 4 5 4" xfId="57244"/>
    <cellStyle name="Note 5 2 4 5 5" xfId="57245"/>
    <cellStyle name="Note 5 2 4 6" xfId="57246"/>
    <cellStyle name="Note 5 2 4 6 2" xfId="57247"/>
    <cellStyle name="Note 5 2 4 6 3" xfId="57248"/>
    <cellStyle name="Note 5 2 4 7" xfId="57249"/>
    <cellStyle name="Note 5 2 4 7 2" xfId="57250"/>
    <cellStyle name="Note 5 2 4 7 3" xfId="57251"/>
    <cellStyle name="Note 5 2 4 8" xfId="57252"/>
    <cellStyle name="Note 5 2 4 8 2" xfId="57253"/>
    <cellStyle name="Note 5 2 4 9" xfId="57254"/>
    <cellStyle name="Note 5 2 5" xfId="57255"/>
    <cellStyle name="Note 5 2 5 2" xfId="57256"/>
    <cellStyle name="Note 5 2 5 2 2" xfId="57257"/>
    <cellStyle name="Note 5 2 5 2 2 2" xfId="57258"/>
    <cellStyle name="Note 5 2 5 2 2 3" xfId="57259"/>
    <cellStyle name="Note 5 2 5 2 3" xfId="57260"/>
    <cellStyle name="Note 5 2 5 2 3 2" xfId="57261"/>
    <cellStyle name="Note 5 2 5 2 3 3" xfId="57262"/>
    <cellStyle name="Note 5 2 5 2 4" xfId="57263"/>
    <cellStyle name="Note 5 2 5 2 4 2" xfId="57264"/>
    <cellStyle name="Note 5 2 5 2 5" xfId="57265"/>
    <cellStyle name="Note 5 2 5 2 6" xfId="57266"/>
    <cellStyle name="Note 5 2 5 3" xfId="57267"/>
    <cellStyle name="Note 5 2 5 3 2" xfId="57268"/>
    <cellStyle name="Note 5 2 5 3 2 2" xfId="57269"/>
    <cellStyle name="Note 5 2 5 3 2 3" xfId="57270"/>
    <cellStyle name="Note 5 2 5 3 3" xfId="57271"/>
    <cellStyle name="Note 5 2 5 3 3 2" xfId="57272"/>
    <cellStyle name="Note 5 2 5 3 3 3" xfId="57273"/>
    <cellStyle name="Note 5 2 5 3 4" xfId="57274"/>
    <cellStyle name="Note 5 2 5 3 4 2" xfId="57275"/>
    <cellStyle name="Note 5 2 5 3 5" xfId="57276"/>
    <cellStyle name="Note 5 2 5 3 6" xfId="57277"/>
    <cellStyle name="Note 5 2 5 4" xfId="57278"/>
    <cellStyle name="Note 5 2 5 4 2" xfId="57279"/>
    <cellStyle name="Note 5 2 5 4 2 2" xfId="57280"/>
    <cellStyle name="Note 5 2 5 4 2 3" xfId="57281"/>
    <cellStyle name="Note 5 2 5 4 3" xfId="57282"/>
    <cellStyle name="Note 5 2 5 4 3 2" xfId="57283"/>
    <cellStyle name="Note 5 2 5 4 4" xfId="57284"/>
    <cellStyle name="Note 5 2 5 4 5" xfId="57285"/>
    <cellStyle name="Note 5 2 5 5" xfId="57286"/>
    <cellStyle name="Note 5 2 5 5 2" xfId="57287"/>
    <cellStyle name="Note 5 2 5 5 3" xfId="57288"/>
    <cellStyle name="Note 5 2 5 6" xfId="57289"/>
    <cellStyle name="Note 5 2 5 6 2" xfId="57290"/>
    <cellStyle name="Note 5 2 5 6 3" xfId="57291"/>
    <cellStyle name="Note 5 2 5 7" xfId="57292"/>
    <cellStyle name="Note 5 2 5 7 2" xfId="57293"/>
    <cellStyle name="Note 5 2 5 8" xfId="57294"/>
    <cellStyle name="Note 5 2 5 9" xfId="57295"/>
    <cellStyle name="Note 5 2 6" xfId="57296"/>
    <cellStyle name="Note 5 2 6 2" xfId="57297"/>
    <cellStyle name="Note 5 2 6 2 2" xfId="57298"/>
    <cellStyle name="Note 5 2 6 2 2 2" xfId="57299"/>
    <cellStyle name="Note 5 2 6 2 2 3" xfId="57300"/>
    <cellStyle name="Note 5 2 6 2 3" xfId="57301"/>
    <cellStyle name="Note 5 2 6 2 3 2" xfId="57302"/>
    <cellStyle name="Note 5 2 6 2 3 3" xfId="57303"/>
    <cellStyle name="Note 5 2 6 2 4" xfId="57304"/>
    <cellStyle name="Note 5 2 6 2 4 2" xfId="57305"/>
    <cellStyle name="Note 5 2 6 2 5" xfId="57306"/>
    <cellStyle name="Note 5 2 6 2 6" xfId="57307"/>
    <cellStyle name="Note 5 2 6 3" xfId="57308"/>
    <cellStyle name="Note 5 2 6 3 2" xfId="57309"/>
    <cellStyle name="Note 5 2 6 3 2 2" xfId="57310"/>
    <cellStyle name="Note 5 2 6 3 2 3" xfId="57311"/>
    <cellStyle name="Note 5 2 6 3 3" xfId="57312"/>
    <cellStyle name="Note 5 2 6 3 3 2" xfId="57313"/>
    <cellStyle name="Note 5 2 6 3 3 3" xfId="57314"/>
    <cellStyle name="Note 5 2 6 3 4" xfId="57315"/>
    <cellStyle name="Note 5 2 6 3 4 2" xfId="57316"/>
    <cellStyle name="Note 5 2 6 3 5" xfId="57317"/>
    <cellStyle name="Note 5 2 6 3 6" xfId="57318"/>
    <cellStyle name="Note 5 2 6 4" xfId="57319"/>
    <cellStyle name="Note 5 2 6 4 2" xfId="57320"/>
    <cellStyle name="Note 5 2 6 4 2 2" xfId="57321"/>
    <cellStyle name="Note 5 2 6 4 2 3" xfId="57322"/>
    <cellStyle name="Note 5 2 6 4 3" xfId="57323"/>
    <cellStyle name="Note 5 2 6 4 3 2" xfId="57324"/>
    <cellStyle name="Note 5 2 6 4 4" xfId="57325"/>
    <cellStyle name="Note 5 2 6 4 5" xfId="57326"/>
    <cellStyle name="Note 5 2 6 5" xfId="57327"/>
    <cellStyle name="Note 5 2 6 5 2" xfId="57328"/>
    <cellStyle name="Note 5 2 6 5 3" xfId="57329"/>
    <cellStyle name="Note 5 2 6 6" xfId="57330"/>
    <cellStyle name="Note 5 2 6 6 2" xfId="57331"/>
    <cellStyle name="Note 5 2 6 6 3" xfId="57332"/>
    <cellStyle name="Note 5 2 6 7" xfId="57333"/>
    <cellStyle name="Note 5 2 6 7 2" xfId="57334"/>
    <cellStyle name="Note 5 2 6 8" xfId="57335"/>
    <cellStyle name="Note 5 2 6 9" xfId="57336"/>
    <cellStyle name="Note 5 2 7" xfId="57337"/>
    <cellStyle name="Note 5 2 7 2" xfId="57338"/>
    <cellStyle name="Note 5 2 7 2 2" xfId="57339"/>
    <cellStyle name="Note 5 2 7 2 3" xfId="57340"/>
    <cellStyle name="Note 5 2 7 3" xfId="57341"/>
    <cellStyle name="Note 5 2 7 3 2" xfId="57342"/>
    <cellStyle name="Note 5 2 7 3 3" xfId="57343"/>
    <cellStyle name="Note 5 2 7 4" xfId="57344"/>
    <cellStyle name="Note 5 2 7 4 2" xfId="57345"/>
    <cellStyle name="Note 5 2 7 5" xfId="57346"/>
    <cellStyle name="Note 5 2 7 6" xfId="57347"/>
    <cellStyle name="Note 5 2 8" xfId="57348"/>
    <cellStyle name="Note 5 2 8 2" xfId="57349"/>
    <cellStyle name="Note 5 2 8 2 2" xfId="57350"/>
    <cellStyle name="Note 5 2 8 2 3" xfId="57351"/>
    <cellStyle name="Note 5 2 8 3" xfId="57352"/>
    <cellStyle name="Note 5 2 8 3 2" xfId="57353"/>
    <cellStyle name="Note 5 2 8 3 3" xfId="57354"/>
    <cellStyle name="Note 5 2 8 4" xfId="57355"/>
    <cellStyle name="Note 5 2 8 4 2" xfId="57356"/>
    <cellStyle name="Note 5 2 8 5" xfId="57357"/>
    <cellStyle name="Note 5 2 8 6" xfId="57358"/>
    <cellStyle name="Note 5 2 9" xfId="57359"/>
    <cellStyle name="Note 5 2 9 2" xfId="57360"/>
    <cellStyle name="Note 5 2 9 2 2" xfId="57361"/>
    <cellStyle name="Note 5 2 9 2 3" xfId="57362"/>
    <cellStyle name="Note 5 2 9 3" xfId="57363"/>
    <cellStyle name="Note 5 2 9 3 2" xfId="57364"/>
    <cellStyle name="Note 5 2 9 4" xfId="57365"/>
    <cellStyle name="Note 5 2 9 5" xfId="57366"/>
    <cellStyle name="Note 5 3" xfId="57367"/>
    <cellStyle name="Note 5 3 10" xfId="57368"/>
    <cellStyle name="Note 5 3 10 2" xfId="57369"/>
    <cellStyle name="Note 5 3 10 3" xfId="57370"/>
    <cellStyle name="Note 5 3 11" xfId="57371"/>
    <cellStyle name="Note 5 3 11 2" xfId="57372"/>
    <cellStyle name="Note 5 3 12" xfId="57373"/>
    <cellStyle name="Note 5 3 13" xfId="57374"/>
    <cellStyle name="Note 5 3 14" xfId="57375"/>
    <cellStyle name="Note 5 3 2" xfId="57376"/>
    <cellStyle name="Note 5 3 2 10" xfId="57377"/>
    <cellStyle name="Note 5 3 2 10 2" xfId="57378"/>
    <cellStyle name="Note 5 3 2 11" xfId="57379"/>
    <cellStyle name="Note 5 3 2 12" xfId="57380"/>
    <cellStyle name="Note 5 3 2 2" xfId="57381"/>
    <cellStyle name="Note 5 3 2 2 10" xfId="57382"/>
    <cellStyle name="Note 5 3 2 2 2" xfId="57383"/>
    <cellStyle name="Note 5 3 2 2 2 2" xfId="57384"/>
    <cellStyle name="Note 5 3 2 2 2 2 2" xfId="57385"/>
    <cellStyle name="Note 5 3 2 2 2 2 2 2" xfId="57386"/>
    <cellStyle name="Note 5 3 2 2 2 2 2 3" xfId="57387"/>
    <cellStyle name="Note 5 3 2 2 2 2 3" xfId="57388"/>
    <cellStyle name="Note 5 3 2 2 2 2 3 2" xfId="57389"/>
    <cellStyle name="Note 5 3 2 2 2 2 3 3" xfId="57390"/>
    <cellStyle name="Note 5 3 2 2 2 2 4" xfId="57391"/>
    <cellStyle name="Note 5 3 2 2 2 2 4 2" xfId="57392"/>
    <cellStyle name="Note 5 3 2 2 2 2 5" xfId="57393"/>
    <cellStyle name="Note 5 3 2 2 2 2 6" xfId="57394"/>
    <cellStyle name="Note 5 3 2 2 2 3" xfId="57395"/>
    <cellStyle name="Note 5 3 2 2 2 3 2" xfId="57396"/>
    <cellStyle name="Note 5 3 2 2 2 3 2 2" xfId="57397"/>
    <cellStyle name="Note 5 3 2 2 2 3 2 3" xfId="57398"/>
    <cellStyle name="Note 5 3 2 2 2 3 3" xfId="57399"/>
    <cellStyle name="Note 5 3 2 2 2 3 3 2" xfId="57400"/>
    <cellStyle name="Note 5 3 2 2 2 3 3 3" xfId="57401"/>
    <cellStyle name="Note 5 3 2 2 2 3 4" xfId="57402"/>
    <cellStyle name="Note 5 3 2 2 2 3 4 2" xfId="57403"/>
    <cellStyle name="Note 5 3 2 2 2 3 5" xfId="57404"/>
    <cellStyle name="Note 5 3 2 2 2 3 6" xfId="57405"/>
    <cellStyle name="Note 5 3 2 2 2 4" xfId="57406"/>
    <cellStyle name="Note 5 3 2 2 2 4 2" xfId="57407"/>
    <cellStyle name="Note 5 3 2 2 2 4 2 2" xfId="57408"/>
    <cellStyle name="Note 5 3 2 2 2 4 2 3" xfId="57409"/>
    <cellStyle name="Note 5 3 2 2 2 4 3" xfId="57410"/>
    <cellStyle name="Note 5 3 2 2 2 4 3 2" xfId="57411"/>
    <cellStyle name="Note 5 3 2 2 2 4 4" xfId="57412"/>
    <cellStyle name="Note 5 3 2 2 2 4 5" xfId="57413"/>
    <cellStyle name="Note 5 3 2 2 2 5" xfId="57414"/>
    <cellStyle name="Note 5 3 2 2 2 5 2" xfId="57415"/>
    <cellStyle name="Note 5 3 2 2 2 5 3" xfId="57416"/>
    <cellStyle name="Note 5 3 2 2 2 6" xfId="57417"/>
    <cellStyle name="Note 5 3 2 2 2 6 2" xfId="57418"/>
    <cellStyle name="Note 5 3 2 2 2 6 3" xfId="57419"/>
    <cellStyle name="Note 5 3 2 2 2 7" xfId="57420"/>
    <cellStyle name="Note 5 3 2 2 2 7 2" xfId="57421"/>
    <cellStyle name="Note 5 3 2 2 2 8" xfId="57422"/>
    <cellStyle name="Note 5 3 2 2 2 9" xfId="57423"/>
    <cellStyle name="Note 5 3 2 2 3" xfId="57424"/>
    <cellStyle name="Note 5 3 2 2 3 2" xfId="57425"/>
    <cellStyle name="Note 5 3 2 2 3 2 2" xfId="57426"/>
    <cellStyle name="Note 5 3 2 2 3 2 3" xfId="57427"/>
    <cellStyle name="Note 5 3 2 2 3 3" xfId="57428"/>
    <cellStyle name="Note 5 3 2 2 3 3 2" xfId="57429"/>
    <cellStyle name="Note 5 3 2 2 3 3 3" xfId="57430"/>
    <cellStyle name="Note 5 3 2 2 3 4" xfId="57431"/>
    <cellStyle name="Note 5 3 2 2 3 4 2" xfId="57432"/>
    <cellStyle name="Note 5 3 2 2 3 5" xfId="57433"/>
    <cellStyle name="Note 5 3 2 2 3 6" xfId="57434"/>
    <cellStyle name="Note 5 3 2 2 4" xfId="57435"/>
    <cellStyle name="Note 5 3 2 2 4 2" xfId="57436"/>
    <cellStyle name="Note 5 3 2 2 4 2 2" xfId="57437"/>
    <cellStyle name="Note 5 3 2 2 4 2 3" xfId="57438"/>
    <cellStyle name="Note 5 3 2 2 4 3" xfId="57439"/>
    <cellStyle name="Note 5 3 2 2 4 3 2" xfId="57440"/>
    <cellStyle name="Note 5 3 2 2 4 3 3" xfId="57441"/>
    <cellStyle name="Note 5 3 2 2 4 4" xfId="57442"/>
    <cellStyle name="Note 5 3 2 2 4 4 2" xfId="57443"/>
    <cellStyle name="Note 5 3 2 2 4 5" xfId="57444"/>
    <cellStyle name="Note 5 3 2 2 4 6" xfId="57445"/>
    <cellStyle name="Note 5 3 2 2 5" xfId="57446"/>
    <cellStyle name="Note 5 3 2 2 5 2" xfId="57447"/>
    <cellStyle name="Note 5 3 2 2 5 2 2" xfId="57448"/>
    <cellStyle name="Note 5 3 2 2 5 2 3" xfId="57449"/>
    <cellStyle name="Note 5 3 2 2 5 3" xfId="57450"/>
    <cellStyle name="Note 5 3 2 2 5 3 2" xfId="57451"/>
    <cellStyle name="Note 5 3 2 2 5 4" xfId="57452"/>
    <cellStyle name="Note 5 3 2 2 5 5" xfId="57453"/>
    <cellStyle name="Note 5 3 2 2 6" xfId="57454"/>
    <cellStyle name="Note 5 3 2 2 6 2" xfId="57455"/>
    <cellStyle name="Note 5 3 2 2 6 3" xfId="57456"/>
    <cellStyle name="Note 5 3 2 2 7" xfId="57457"/>
    <cellStyle name="Note 5 3 2 2 7 2" xfId="57458"/>
    <cellStyle name="Note 5 3 2 2 7 3" xfId="57459"/>
    <cellStyle name="Note 5 3 2 2 8" xfId="57460"/>
    <cellStyle name="Note 5 3 2 2 8 2" xfId="57461"/>
    <cellStyle name="Note 5 3 2 2 9" xfId="57462"/>
    <cellStyle name="Note 5 3 2 3" xfId="57463"/>
    <cellStyle name="Note 5 3 2 3 2" xfId="57464"/>
    <cellStyle name="Note 5 3 2 3 2 2" xfId="57465"/>
    <cellStyle name="Note 5 3 2 3 2 2 2" xfId="57466"/>
    <cellStyle name="Note 5 3 2 3 2 2 3" xfId="57467"/>
    <cellStyle name="Note 5 3 2 3 2 3" xfId="57468"/>
    <cellStyle name="Note 5 3 2 3 2 3 2" xfId="57469"/>
    <cellStyle name="Note 5 3 2 3 2 3 3" xfId="57470"/>
    <cellStyle name="Note 5 3 2 3 2 4" xfId="57471"/>
    <cellStyle name="Note 5 3 2 3 2 4 2" xfId="57472"/>
    <cellStyle name="Note 5 3 2 3 2 5" xfId="57473"/>
    <cellStyle name="Note 5 3 2 3 2 6" xfId="57474"/>
    <cellStyle name="Note 5 3 2 3 3" xfId="57475"/>
    <cellStyle name="Note 5 3 2 3 3 2" xfId="57476"/>
    <cellStyle name="Note 5 3 2 3 3 2 2" xfId="57477"/>
    <cellStyle name="Note 5 3 2 3 3 2 3" xfId="57478"/>
    <cellStyle name="Note 5 3 2 3 3 3" xfId="57479"/>
    <cellStyle name="Note 5 3 2 3 3 3 2" xfId="57480"/>
    <cellStyle name="Note 5 3 2 3 3 3 3" xfId="57481"/>
    <cellStyle name="Note 5 3 2 3 3 4" xfId="57482"/>
    <cellStyle name="Note 5 3 2 3 3 4 2" xfId="57483"/>
    <cellStyle name="Note 5 3 2 3 3 5" xfId="57484"/>
    <cellStyle name="Note 5 3 2 3 3 6" xfId="57485"/>
    <cellStyle name="Note 5 3 2 3 4" xfId="57486"/>
    <cellStyle name="Note 5 3 2 3 4 2" xfId="57487"/>
    <cellStyle name="Note 5 3 2 3 4 2 2" xfId="57488"/>
    <cellStyle name="Note 5 3 2 3 4 2 3" xfId="57489"/>
    <cellStyle name="Note 5 3 2 3 4 3" xfId="57490"/>
    <cellStyle name="Note 5 3 2 3 4 3 2" xfId="57491"/>
    <cellStyle name="Note 5 3 2 3 4 4" xfId="57492"/>
    <cellStyle name="Note 5 3 2 3 4 5" xfId="57493"/>
    <cellStyle name="Note 5 3 2 3 5" xfId="57494"/>
    <cellStyle name="Note 5 3 2 3 5 2" xfId="57495"/>
    <cellStyle name="Note 5 3 2 3 5 3" xfId="57496"/>
    <cellStyle name="Note 5 3 2 3 6" xfId="57497"/>
    <cellStyle name="Note 5 3 2 3 6 2" xfId="57498"/>
    <cellStyle name="Note 5 3 2 3 6 3" xfId="57499"/>
    <cellStyle name="Note 5 3 2 3 7" xfId="57500"/>
    <cellStyle name="Note 5 3 2 3 7 2" xfId="57501"/>
    <cellStyle name="Note 5 3 2 3 8" xfId="57502"/>
    <cellStyle name="Note 5 3 2 3 9" xfId="57503"/>
    <cellStyle name="Note 5 3 2 4" xfId="57504"/>
    <cellStyle name="Note 5 3 2 4 2" xfId="57505"/>
    <cellStyle name="Note 5 3 2 4 2 2" xfId="57506"/>
    <cellStyle name="Note 5 3 2 4 2 2 2" xfId="57507"/>
    <cellStyle name="Note 5 3 2 4 2 2 3" xfId="57508"/>
    <cellStyle name="Note 5 3 2 4 2 3" xfId="57509"/>
    <cellStyle name="Note 5 3 2 4 2 3 2" xfId="57510"/>
    <cellStyle name="Note 5 3 2 4 2 3 3" xfId="57511"/>
    <cellStyle name="Note 5 3 2 4 2 4" xfId="57512"/>
    <cellStyle name="Note 5 3 2 4 2 4 2" xfId="57513"/>
    <cellStyle name="Note 5 3 2 4 2 5" xfId="57514"/>
    <cellStyle name="Note 5 3 2 4 2 6" xfId="57515"/>
    <cellStyle name="Note 5 3 2 4 3" xfId="57516"/>
    <cellStyle name="Note 5 3 2 4 3 2" xfId="57517"/>
    <cellStyle name="Note 5 3 2 4 3 2 2" xfId="57518"/>
    <cellStyle name="Note 5 3 2 4 3 2 3" xfId="57519"/>
    <cellStyle name="Note 5 3 2 4 3 3" xfId="57520"/>
    <cellStyle name="Note 5 3 2 4 3 3 2" xfId="57521"/>
    <cellStyle name="Note 5 3 2 4 3 3 3" xfId="57522"/>
    <cellStyle name="Note 5 3 2 4 3 4" xfId="57523"/>
    <cellStyle name="Note 5 3 2 4 3 4 2" xfId="57524"/>
    <cellStyle name="Note 5 3 2 4 3 5" xfId="57525"/>
    <cellStyle name="Note 5 3 2 4 3 6" xfId="57526"/>
    <cellStyle name="Note 5 3 2 4 4" xfId="57527"/>
    <cellStyle name="Note 5 3 2 4 4 2" xfId="57528"/>
    <cellStyle name="Note 5 3 2 4 4 2 2" xfId="57529"/>
    <cellStyle name="Note 5 3 2 4 4 2 3" xfId="57530"/>
    <cellStyle name="Note 5 3 2 4 4 3" xfId="57531"/>
    <cellStyle name="Note 5 3 2 4 4 3 2" xfId="57532"/>
    <cellStyle name="Note 5 3 2 4 4 4" xfId="57533"/>
    <cellStyle name="Note 5 3 2 4 4 5" xfId="57534"/>
    <cellStyle name="Note 5 3 2 4 5" xfId="57535"/>
    <cellStyle name="Note 5 3 2 4 5 2" xfId="57536"/>
    <cellStyle name="Note 5 3 2 4 5 3" xfId="57537"/>
    <cellStyle name="Note 5 3 2 4 6" xfId="57538"/>
    <cellStyle name="Note 5 3 2 4 6 2" xfId="57539"/>
    <cellStyle name="Note 5 3 2 4 6 3" xfId="57540"/>
    <cellStyle name="Note 5 3 2 4 7" xfId="57541"/>
    <cellStyle name="Note 5 3 2 4 7 2" xfId="57542"/>
    <cellStyle name="Note 5 3 2 4 8" xfId="57543"/>
    <cellStyle name="Note 5 3 2 4 9" xfId="57544"/>
    <cellStyle name="Note 5 3 2 5" xfId="57545"/>
    <cellStyle name="Note 5 3 2 5 2" xfId="57546"/>
    <cellStyle name="Note 5 3 2 5 2 2" xfId="57547"/>
    <cellStyle name="Note 5 3 2 5 2 3" xfId="57548"/>
    <cellStyle name="Note 5 3 2 5 3" xfId="57549"/>
    <cellStyle name="Note 5 3 2 5 3 2" xfId="57550"/>
    <cellStyle name="Note 5 3 2 5 3 3" xfId="57551"/>
    <cellStyle name="Note 5 3 2 5 4" xfId="57552"/>
    <cellStyle name="Note 5 3 2 5 4 2" xfId="57553"/>
    <cellStyle name="Note 5 3 2 5 5" xfId="57554"/>
    <cellStyle name="Note 5 3 2 5 6" xfId="57555"/>
    <cellStyle name="Note 5 3 2 6" xfId="57556"/>
    <cellStyle name="Note 5 3 2 6 2" xfId="57557"/>
    <cellStyle name="Note 5 3 2 6 2 2" xfId="57558"/>
    <cellStyle name="Note 5 3 2 6 2 3" xfId="57559"/>
    <cellStyle name="Note 5 3 2 6 3" xfId="57560"/>
    <cellStyle name="Note 5 3 2 6 3 2" xfId="57561"/>
    <cellStyle name="Note 5 3 2 6 3 3" xfId="57562"/>
    <cellStyle name="Note 5 3 2 6 4" xfId="57563"/>
    <cellStyle name="Note 5 3 2 6 4 2" xfId="57564"/>
    <cellStyle name="Note 5 3 2 6 5" xfId="57565"/>
    <cellStyle name="Note 5 3 2 6 6" xfId="57566"/>
    <cellStyle name="Note 5 3 2 7" xfId="57567"/>
    <cellStyle name="Note 5 3 2 7 2" xfId="57568"/>
    <cellStyle name="Note 5 3 2 7 2 2" xfId="57569"/>
    <cellStyle name="Note 5 3 2 7 2 3" xfId="57570"/>
    <cellStyle name="Note 5 3 2 7 3" xfId="57571"/>
    <cellStyle name="Note 5 3 2 7 3 2" xfId="57572"/>
    <cellStyle name="Note 5 3 2 7 4" xfId="57573"/>
    <cellStyle name="Note 5 3 2 7 5" xfId="57574"/>
    <cellStyle name="Note 5 3 2 8" xfId="57575"/>
    <cellStyle name="Note 5 3 2 8 2" xfId="57576"/>
    <cellStyle name="Note 5 3 2 8 3" xfId="57577"/>
    <cellStyle name="Note 5 3 2 9" xfId="57578"/>
    <cellStyle name="Note 5 3 2 9 2" xfId="57579"/>
    <cellStyle name="Note 5 3 2 9 3" xfId="57580"/>
    <cellStyle name="Note 5 3 3" xfId="57581"/>
    <cellStyle name="Note 5 3 3 10" xfId="57582"/>
    <cellStyle name="Note 5 3 3 2" xfId="57583"/>
    <cellStyle name="Note 5 3 3 2 2" xfId="57584"/>
    <cellStyle name="Note 5 3 3 2 2 2" xfId="57585"/>
    <cellStyle name="Note 5 3 3 2 2 2 2" xfId="57586"/>
    <cellStyle name="Note 5 3 3 2 2 2 3" xfId="57587"/>
    <cellStyle name="Note 5 3 3 2 2 3" xfId="57588"/>
    <cellStyle name="Note 5 3 3 2 2 3 2" xfId="57589"/>
    <cellStyle name="Note 5 3 3 2 2 3 3" xfId="57590"/>
    <cellStyle name="Note 5 3 3 2 2 4" xfId="57591"/>
    <cellStyle name="Note 5 3 3 2 2 4 2" xfId="57592"/>
    <cellStyle name="Note 5 3 3 2 2 5" xfId="57593"/>
    <cellStyle name="Note 5 3 3 2 2 6" xfId="57594"/>
    <cellStyle name="Note 5 3 3 2 3" xfId="57595"/>
    <cellStyle name="Note 5 3 3 2 3 2" xfId="57596"/>
    <cellStyle name="Note 5 3 3 2 3 2 2" xfId="57597"/>
    <cellStyle name="Note 5 3 3 2 3 2 3" xfId="57598"/>
    <cellStyle name="Note 5 3 3 2 3 3" xfId="57599"/>
    <cellStyle name="Note 5 3 3 2 3 3 2" xfId="57600"/>
    <cellStyle name="Note 5 3 3 2 3 3 3" xfId="57601"/>
    <cellStyle name="Note 5 3 3 2 3 4" xfId="57602"/>
    <cellStyle name="Note 5 3 3 2 3 4 2" xfId="57603"/>
    <cellStyle name="Note 5 3 3 2 3 5" xfId="57604"/>
    <cellStyle name="Note 5 3 3 2 3 6" xfId="57605"/>
    <cellStyle name="Note 5 3 3 2 4" xfId="57606"/>
    <cellStyle name="Note 5 3 3 2 4 2" xfId="57607"/>
    <cellStyle name="Note 5 3 3 2 4 2 2" xfId="57608"/>
    <cellStyle name="Note 5 3 3 2 4 2 3" xfId="57609"/>
    <cellStyle name="Note 5 3 3 2 4 3" xfId="57610"/>
    <cellStyle name="Note 5 3 3 2 4 3 2" xfId="57611"/>
    <cellStyle name="Note 5 3 3 2 4 4" xfId="57612"/>
    <cellStyle name="Note 5 3 3 2 4 5" xfId="57613"/>
    <cellStyle name="Note 5 3 3 2 5" xfId="57614"/>
    <cellStyle name="Note 5 3 3 2 5 2" xfId="57615"/>
    <cellStyle name="Note 5 3 3 2 5 3" xfId="57616"/>
    <cellStyle name="Note 5 3 3 2 6" xfId="57617"/>
    <cellStyle name="Note 5 3 3 2 6 2" xfId="57618"/>
    <cellStyle name="Note 5 3 3 2 6 3" xfId="57619"/>
    <cellStyle name="Note 5 3 3 2 7" xfId="57620"/>
    <cellStyle name="Note 5 3 3 2 7 2" xfId="57621"/>
    <cellStyle name="Note 5 3 3 2 8" xfId="57622"/>
    <cellStyle name="Note 5 3 3 2 9" xfId="57623"/>
    <cellStyle name="Note 5 3 3 3" xfId="57624"/>
    <cellStyle name="Note 5 3 3 3 2" xfId="57625"/>
    <cellStyle name="Note 5 3 3 3 2 2" xfId="57626"/>
    <cellStyle name="Note 5 3 3 3 2 3" xfId="57627"/>
    <cellStyle name="Note 5 3 3 3 3" xfId="57628"/>
    <cellStyle name="Note 5 3 3 3 3 2" xfId="57629"/>
    <cellStyle name="Note 5 3 3 3 3 3" xfId="57630"/>
    <cellStyle name="Note 5 3 3 3 4" xfId="57631"/>
    <cellStyle name="Note 5 3 3 3 4 2" xfId="57632"/>
    <cellStyle name="Note 5 3 3 3 5" xfId="57633"/>
    <cellStyle name="Note 5 3 3 3 6" xfId="57634"/>
    <cellStyle name="Note 5 3 3 4" xfId="57635"/>
    <cellStyle name="Note 5 3 3 4 2" xfId="57636"/>
    <cellStyle name="Note 5 3 3 4 2 2" xfId="57637"/>
    <cellStyle name="Note 5 3 3 4 2 3" xfId="57638"/>
    <cellStyle name="Note 5 3 3 4 3" xfId="57639"/>
    <cellStyle name="Note 5 3 3 4 3 2" xfId="57640"/>
    <cellStyle name="Note 5 3 3 4 3 3" xfId="57641"/>
    <cellStyle name="Note 5 3 3 4 4" xfId="57642"/>
    <cellStyle name="Note 5 3 3 4 4 2" xfId="57643"/>
    <cellStyle name="Note 5 3 3 4 5" xfId="57644"/>
    <cellStyle name="Note 5 3 3 4 6" xfId="57645"/>
    <cellStyle name="Note 5 3 3 5" xfId="57646"/>
    <cellStyle name="Note 5 3 3 5 2" xfId="57647"/>
    <cellStyle name="Note 5 3 3 5 2 2" xfId="57648"/>
    <cellStyle name="Note 5 3 3 5 2 3" xfId="57649"/>
    <cellStyle name="Note 5 3 3 5 3" xfId="57650"/>
    <cellStyle name="Note 5 3 3 5 3 2" xfId="57651"/>
    <cellStyle name="Note 5 3 3 5 4" xfId="57652"/>
    <cellStyle name="Note 5 3 3 5 5" xfId="57653"/>
    <cellStyle name="Note 5 3 3 6" xfId="57654"/>
    <cellStyle name="Note 5 3 3 6 2" xfId="57655"/>
    <cellStyle name="Note 5 3 3 6 3" xfId="57656"/>
    <cellStyle name="Note 5 3 3 7" xfId="57657"/>
    <cellStyle name="Note 5 3 3 7 2" xfId="57658"/>
    <cellStyle name="Note 5 3 3 7 3" xfId="57659"/>
    <cellStyle name="Note 5 3 3 8" xfId="57660"/>
    <cellStyle name="Note 5 3 3 8 2" xfId="57661"/>
    <cellStyle name="Note 5 3 3 9" xfId="57662"/>
    <cellStyle name="Note 5 3 4" xfId="57663"/>
    <cellStyle name="Note 5 3 4 2" xfId="57664"/>
    <cellStyle name="Note 5 3 4 2 2" xfId="57665"/>
    <cellStyle name="Note 5 3 4 2 2 2" xfId="57666"/>
    <cellStyle name="Note 5 3 4 2 2 3" xfId="57667"/>
    <cellStyle name="Note 5 3 4 2 3" xfId="57668"/>
    <cellStyle name="Note 5 3 4 2 3 2" xfId="57669"/>
    <cellStyle name="Note 5 3 4 2 3 3" xfId="57670"/>
    <cellStyle name="Note 5 3 4 2 4" xfId="57671"/>
    <cellStyle name="Note 5 3 4 2 4 2" xfId="57672"/>
    <cellStyle name="Note 5 3 4 2 5" xfId="57673"/>
    <cellStyle name="Note 5 3 4 2 6" xfId="57674"/>
    <cellStyle name="Note 5 3 4 3" xfId="57675"/>
    <cellStyle name="Note 5 3 4 3 2" xfId="57676"/>
    <cellStyle name="Note 5 3 4 3 2 2" xfId="57677"/>
    <cellStyle name="Note 5 3 4 3 2 3" xfId="57678"/>
    <cellStyle name="Note 5 3 4 3 3" xfId="57679"/>
    <cellStyle name="Note 5 3 4 3 3 2" xfId="57680"/>
    <cellStyle name="Note 5 3 4 3 3 3" xfId="57681"/>
    <cellStyle name="Note 5 3 4 3 4" xfId="57682"/>
    <cellStyle name="Note 5 3 4 3 4 2" xfId="57683"/>
    <cellStyle name="Note 5 3 4 3 5" xfId="57684"/>
    <cellStyle name="Note 5 3 4 3 6" xfId="57685"/>
    <cellStyle name="Note 5 3 4 4" xfId="57686"/>
    <cellStyle name="Note 5 3 4 4 2" xfId="57687"/>
    <cellStyle name="Note 5 3 4 4 2 2" xfId="57688"/>
    <cellStyle name="Note 5 3 4 4 2 3" xfId="57689"/>
    <cellStyle name="Note 5 3 4 4 3" xfId="57690"/>
    <cellStyle name="Note 5 3 4 4 3 2" xfId="57691"/>
    <cellStyle name="Note 5 3 4 4 4" xfId="57692"/>
    <cellStyle name="Note 5 3 4 4 5" xfId="57693"/>
    <cellStyle name="Note 5 3 4 5" xfId="57694"/>
    <cellStyle name="Note 5 3 4 5 2" xfId="57695"/>
    <cellStyle name="Note 5 3 4 5 3" xfId="57696"/>
    <cellStyle name="Note 5 3 4 6" xfId="57697"/>
    <cellStyle name="Note 5 3 4 6 2" xfId="57698"/>
    <cellStyle name="Note 5 3 4 6 3" xfId="57699"/>
    <cellStyle name="Note 5 3 4 7" xfId="57700"/>
    <cellStyle name="Note 5 3 4 7 2" xfId="57701"/>
    <cellStyle name="Note 5 3 4 8" xfId="57702"/>
    <cellStyle name="Note 5 3 4 9" xfId="57703"/>
    <cellStyle name="Note 5 3 5" xfId="57704"/>
    <cellStyle name="Note 5 3 5 2" xfId="57705"/>
    <cellStyle name="Note 5 3 5 2 2" xfId="57706"/>
    <cellStyle name="Note 5 3 5 2 2 2" xfId="57707"/>
    <cellStyle name="Note 5 3 5 2 2 3" xfId="57708"/>
    <cellStyle name="Note 5 3 5 2 3" xfId="57709"/>
    <cellStyle name="Note 5 3 5 2 3 2" xfId="57710"/>
    <cellStyle name="Note 5 3 5 2 3 3" xfId="57711"/>
    <cellStyle name="Note 5 3 5 2 4" xfId="57712"/>
    <cellStyle name="Note 5 3 5 2 4 2" xfId="57713"/>
    <cellStyle name="Note 5 3 5 2 5" xfId="57714"/>
    <cellStyle name="Note 5 3 5 2 6" xfId="57715"/>
    <cellStyle name="Note 5 3 5 3" xfId="57716"/>
    <cellStyle name="Note 5 3 5 3 2" xfId="57717"/>
    <cellStyle name="Note 5 3 5 3 2 2" xfId="57718"/>
    <cellStyle name="Note 5 3 5 3 2 3" xfId="57719"/>
    <cellStyle name="Note 5 3 5 3 3" xfId="57720"/>
    <cellStyle name="Note 5 3 5 3 3 2" xfId="57721"/>
    <cellStyle name="Note 5 3 5 3 3 3" xfId="57722"/>
    <cellStyle name="Note 5 3 5 3 4" xfId="57723"/>
    <cellStyle name="Note 5 3 5 3 4 2" xfId="57724"/>
    <cellStyle name="Note 5 3 5 3 5" xfId="57725"/>
    <cellStyle name="Note 5 3 5 3 6" xfId="57726"/>
    <cellStyle name="Note 5 3 5 4" xfId="57727"/>
    <cellStyle name="Note 5 3 5 4 2" xfId="57728"/>
    <cellStyle name="Note 5 3 5 4 2 2" xfId="57729"/>
    <cellStyle name="Note 5 3 5 4 2 3" xfId="57730"/>
    <cellStyle name="Note 5 3 5 4 3" xfId="57731"/>
    <cellStyle name="Note 5 3 5 4 3 2" xfId="57732"/>
    <cellStyle name="Note 5 3 5 4 4" xfId="57733"/>
    <cellStyle name="Note 5 3 5 4 5" xfId="57734"/>
    <cellStyle name="Note 5 3 5 5" xfId="57735"/>
    <cellStyle name="Note 5 3 5 5 2" xfId="57736"/>
    <cellStyle name="Note 5 3 5 5 3" xfId="57737"/>
    <cellStyle name="Note 5 3 5 6" xfId="57738"/>
    <cellStyle name="Note 5 3 5 6 2" xfId="57739"/>
    <cellStyle name="Note 5 3 5 6 3" xfId="57740"/>
    <cellStyle name="Note 5 3 5 7" xfId="57741"/>
    <cellStyle name="Note 5 3 5 7 2" xfId="57742"/>
    <cellStyle name="Note 5 3 5 8" xfId="57743"/>
    <cellStyle name="Note 5 3 5 9" xfId="57744"/>
    <cellStyle name="Note 5 3 6" xfId="57745"/>
    <cellStyle name="Note 5 3 6 2" xfId="57746"/>
    <cellStyle name="Note 5 3 6 2 2" xfId="57747"/>
    <cellStyle name="Note 5 3 6 2 3" xfId="57748"/>
    <cellStyle name="Note 5 3 6 3" xfId="57749"/>
    <cellStyle name="Note 5 3 6 3 2" xfId="57750"/>
    <cellStyle name="Note 5 3 6 3 3" xfId="57751"/>
    <cellStyle name="Note 5 3 6 4" xfId="57752"/>
    <cellStyle name="Note 5 3 6 4 2" xfId="57753"/>
    <cellStyle name="Note 5 3 6 5" xfId="57754"/>
    <cellStyle name="Note 5 3 6 6" xfId="57755"/>
    <cellStyle name="Note 5 3 7" xfId="57756"/>
    <cellStyle name="Note 5 3 7 2" xfId="57757"/>
    <cellStyle name="Note 5 3 7 2 2" xfId="57758"/>
    <cellStyle name="Note 5 3 7 2 3" xfId="57759"/>
    <cellStyle name="Note 5 3 7 3" xfId="57760"/>
    <cellStyle name="Note 5 3 7 3 2" xfId="57761"/>
    <cellStyle name="Note 5 3 7 3 3" xfId="57762"/>
    <cellStyle name="Note 5 3 7 4" xfId="57763"/>
    <cellStyle name="Note 5 3 7 4 2" xfId="57764"/>
    <cellStyle name="Note 5 3 7 5" xfId="57765"/>
    <cellStyle name="Note 5 3 7 6" xfId="57766"/>
    <cellStyle name="Note 5 3 8" xfId="57767"/>
    <cellStyle name="Note 5 3 8 2" xfId="57768"/>
    <cellStyle name="Note 5 3 8 2 2" xfId="57769"/>
    <cellStyle name="Note 5 3 8 2 3" xfId="57770"/>
    <cellStyle name="Note 5 3 8 3" xfId="57771"/>
    <cellStyle name="Note 5 3 8 3 2" xfId="57772"/>
    <cellStyle name="Note 5 3 8 4" xfId="57773"/>
    <cellStyle name="Note 5 3 8 5" xfId="57774"/>
    <cellStyle name="Note 5 3 9" xfId="57775"/>
    <cellStyle name="Note 5 3 9 2" xfId="57776"/>
    <cellStyle name="Note 5 3 9 3" xfId="57777"/>
    <cellStyle name="Note 5 4" xfId="57778"/>
    <cellStyle name="Note 5 4 10" xfId="57779"/>
    <cellStyle name="Note 5 4 10 2" xfId="57780"/>
    <cellStyle name="Note 5 4 11" xfId="57781"/>
    <cellStyle name="Note 5 4 12" xfId="57782"/>
    <cellStyle name="Note 5 4 2" xfId="57783"/>
    <cellStyle name="Note 5 4 2 10" xfId="57784"/>
    <cellStyle name="Note 5 4 2 2" xfId="57785"/>
    <cellStyle name="Note 5 4 2 2 2" xfId="57786"/>
    <cellStyle name="Note 5 4 2 2 2 2" xfId="57787"/>
    <cellStyle name="Note 5 4 2 2 2 2 2" xfId="57788"/>
    <cellStyle name="Note 5 4 2 2 2 2 3" xfId="57789"/>
    <cellStyle name="Note 5 4 2 2 2 3" xfId="57790"/>
    <cellStyle name="Note 5 4 2 2 2 3 2" xfId="57791"/>
    <cellStyle name="Note 5 4 2 2 2 3 3" xfId="57792"/>
    <cellStyle name="Note 5 4 2 2 2 4" xfId="57793"/>
    <cellStyle name="Note 5 4 2 2 2 4 2" xfId="57794"/>
    <cellStyle name="Note 5 4 2 2 2 5" xfId="57795"/>
    <cellStyle name="Note 5 4 2 2 2 6" xfId="57796"/>
    <cellStyle name="Note 5 4 2 2 3" xfId="57797"/>
    <cellStyle name="Note 5 4 2 2 3 2" xfId="57798"/>
    <cellStyle name="Note 5 4 2 2 3 2 2" xfId="57799"/>
    <cellStyle name="Note 5 4 2 2 3 2 3" xfId="57800"/>
    <cellStyle name="Note 5 4 2 2 3 3" xfId="57801"/>
    <cellStyle name="Note 5 4 2 2 3 3 2" xfId="57802"/>
    <cellStyle name="Note 5 4 2 2 3 3 3" xfId="57803"/>
    <cellStyle name="Note 5 4 2 2 3 4" xfId="57804"/>
    <cellStyle name="Note 5 4 2 2 3 4 2" xfId="57805"/>
    <cellStyle name="Note 5 4 2 2 3 5" xfId="57806"/>
    <cellStyle name="Note 5 4 2 2 3 6" xfId="57807"/>
    <cellStyle name="Note 5 4 2 2 4" xfId="57808"/>
    <cellStyle name="Note 5 4 2 2 4 2" xfId="57809"/>
    <cellStyle name="Note 5 4 2 2 4 2 2" xfId="57810"/>
    <cellStyle name="Note 5 4 2 2 4 2 3" xfId="57811"/>
    <cellStyle name="Note 5 4 2 2 4 3" xfId="57812"/>
    <cellStyle name="Note 5 4 2 2 4 3 2" xfId="57813"/>
    <cellStyle name="Note 5 4 2 2 4 4" xfId="57814"/>
    <cellStyle name="Note 5 4 2 2 4 5" xfId="57815"/>
    <cellStyle name="Note 5 4 2 2 5" xfId="57816"/>
    <cellStyle name="Note 5 4 2 2 5 2" xfId="57817"/>
    <cellStyle name="Note 5 4 2 2 5 3" xfId="57818"/>
    <cellStyle name="Note 5 4 2 2 6" xfId="57819"/>
    <cellStyle name="Note 5 4 2 2 6 2" xfId="57820"/>
    <cellStyle name="Note 5 4 2 2 6 3" xfId="57821"/>
    <cellStyle name="Note 5 4 2 2 7" xfId="57822"/>
    <cellStyle name="Note 5 4 2 2 7 2" xfId="57823"/>
    <cellStyle name="Note 5 4 2 2 8" xfId="57824"/>
    <cellStyle name="Note 5 4 2 2 9" xfId="57825"/>
    <cellStyle name="Note 5 4 2 3" xfId="57826"/>
    <cellStyle name="Note 5 4 2 3 2" xfId="57827"/>
    <cellStyle name="Note 5 4 2 3 2 2" xfId="57828"/>
    <cellStyle name="Note 5 4 2 3 2 3" xfId="57829"/>
    <cellStyle name="Note 5 4 2 3 3" xfId="57830"/>
    <cellStyle name="Note 5 4 2 3 3 2" xfId="57831"/>
    <cellStyle name="Note 5 4 2 3 3 3" xfId="57832"/>
    <cellStyle name="Note 5 4 2 3 4" xfId="57833"/>
    <cellStyle name="Note 5 4 2 3 4 2" xfId="57834"/>
    <cellStyle name="Note 5 4 2 3 5" xfId="57835"/>
    <cellStyle name="Note 5 4 2 3 6" xfId="57836"/>
    <cellStyle name="Note 5 4 2 4" xfId="57837"/>
    <cellStyle name="Note 5 4 2 4 2" xfId="57838"/>
    <cellStyle name="Note 5 4 2 4 2 2" xfId="57839"/>
    <cellStyle name="Note 5 4 2 4 2 3" xfId="57840"/>
    <cellStyle name="Note 5 4 2 4 3" xfId="57841"/>
    <cellStyle name="Note 5 4 2 4 3 2" xfId="57842"/>
    <cellStyle name="Note 5 4 2 4 3 3" xfId="57843"/>
    <cellStyle name="Note 5 4 2 4 4" xfId="57844"/>
    <cellStyle name="Note 5 4 2 4 4 2" xfId="57845"/>
    <cellStyle name="Note 5 4 2 4 5" xfId="57846"/>
    <cellStyle name="Note 5 4 2 4 6" xfId="57847"/>
    <cellStyle name="Note 5 4 2 5" xfId="57848"/>
    <cellStyle name="Note 5 4 2 5 2" xfId="57849"/>
    <cellStyle name="Note 5 4 2 5 2 2" xfId="57850"/>
    <cellStyle name="Note 5 4 2 5 2 3" xfId="57851"/>
    <cellStyle name="Note 5 4 2 5 3" xfId="57852"/>
    <cellStyle name="Note 5 4 2 5 3 2" xfId="57853"/>
    <cellStyle name="Note 5 4 2 5 4" xfId="57854"/>
    <cellStyle name="Note 5 4 2 5 5" xfId="57855"/>
    <cellStyle name="Note 5 4 2 6" xfId="57856"/>
    <cellStyle name="Note 5 4 2 6 2" xfId="57857"/>
    <cellStyle name="Note 5 4 2 6 3" xfId="57858"/>
    <cellStyle name="Note 5 4 2 7" xfId="57859"/>
    <cellStyle name="Note 5 4 2 7 2" xfId="57860"/>
    <cellStyle name="Note 5 4 2 7 3" xfId="57861"/>
    <cellStyle name="Note 5 4 2 8" xfId="57862"/>
    <cellStyle name="Note 5 4 2 8 2" xfId="57863"/>
    <cellStyle name="Note 5 4 2 9" xfId="57864"/>
    <cellStyle name="Note 5 4 3" xfId="57865"/>
    <cellStyle name="Note 5 4 3 2" xfId="57866"/>
    <cellStyle name="Note 5 4 3 2 2" xfId="57867"/>
    <cellStyle name="Note 5 4 3 2 2 2" xfId="57868"/>
    <cellStyle name="Note 5 4 3 2 2 3" xfId="57869"/>
    <cellStyle name="Note 5 4 3 2 3" xfId="57870"/>
    <cellStyle name="Note 5 4 3 2 3 2" xfId="57871"/>
    <cellStyle name="Note 5 4 3 2 3 3" xfId="57872"/>
    <cellStyle name="Note 5 4 3 2 4" xfId="57873"/>
    <cellStyle name="Note 5 4 3 2 4 2" xfId="57874"/>
    <cellStyle name="Note 5 4 3 2 5" xfId="57875"/>
    <cellStyle name="Note 5 4 3 2 6" xfId="57876"/>
    <cellStyle name="Note 5 4 3 3" xfId="57877"/>
    <cellStyle name="Note 5 4 3 3 2" xfId="57878"/>
    <cellStyle name="Note 5 4 3 3 2 2" xfId="57879"/>
    <cellStyle name="Note 5 4 3 3 2 3" xfId="57880"/>
    <cellStyle name="Note 5 4 3 3 3" xfId="57881"/>
    <cellStyle name="Note 5 4 3 3 3 2" xfId="57882"/>
    <cellStyle name="Note 5 4 3 3 3 3" xfId="57883"/>
    <cellStyle name="Note 5 4 3 3 4" xfId="57884"/>
    <cellStyle name="Note 5 4 3 3 4 2" xfId="57885"/>
    <cellStyle name="Note 5 4 3 3 5" xfId="57886"/>
    <cellStyle name="Note 5 4 3 3 6" xfId="57887"/>
    <cellStyle name="Note 5 4 3 4" xfId="57888"/>
    <cellStyle name="Note 5 4 3 4 2" xfId="57889"/>
    <cellStyle name="Note 5 4 3 4 2 2" xfId="57890"/>
    <cellStyle name="Note 5 4 3 4 2 3" xfId="57891"/>
    <cellStyle name="Note 5 4 3 4 3" xfId="57892"/>
    <cellStyle name="Note 5 4 3 4 3 2" xfId="57893"/>
    <cellStyle name="Note 5 4 3 4 4" xfId="57894"/>
    <cellStyle name="Note 5 4 3 4 5" xfId="57895"/>
    <cellStyle name="Note 5 4 3 5" xfId="57896"/>
    <cellStyle name="Note 5 4 3 5 2" xfId="57897"/>
    <cellStyle name="Note 5 4 3 5 3" xfId="57898"/>
    <cellStyle name="Note 5 4 3 6" xfId="57899"/>
    <cellStyle name="Note 5 4 3 6 2" xfId="57900"/>
    <cellStyle name="Note 5 4 3 6 3" xfId="57901"/>
    <cellStyle name="Note 5 4 3 7" xfId="57902"/>
    <cellStyle name="Note 5 4 3 7 2" xfId="57903"/>
    <cellStyle name="Note 5 4 3 8" xfId="57904"/>
    <cellStyle name="Note 5 4 3 9" xfId="57905"/>
    <cellStyle name="Note 5 4 4" xfId="57906"/>
    <cellStyle name="Note 5 4 4 2" xfId="57907"/>
    <cellStyle name="Note 5 4 4 2 2" xfId="57908"/>
    <cellStyle name="Note 5 4 4 2 2 2" xfId="57909"/>
    <cellStyle name="Note 5 4 4 2 2 3" xfId="57910"/>
    <cellStyle name="Note 5 4 4 2 3" xfId="57911"/>
    <cellStyle name="Note 5 4 4 2 3 2" xfId="57912"/>
    <cellStyle name="Note 5 4 4 2 3 3" xfId="57913"/>
    <cellStyle name="Note 5 4 4 2 4" xfId="57914"/>
    <cellStyle name="Note 5 4 4 2 4 2" xfId="57915"/>
    <cellStyle name="Note 5 4 4 2 5" xfId="57916"/>
    <cellStyle name="Note 5 4 4 2 6" xfId="57917"/>
    <cellStyle name="Note 5 4 4 3" xfId="57918"/>
    <cellStyle name="Note 5 4 4 3 2" xfId="57919"/>
    <cellStyle name="Note 5 4 4 3 2 2" xfId="57920"/>
    <cellStyle name="Note 5 4 4 3 2 3" xfId="57921"/>
    <cellStyle name="Note 5 4 4 3 3" xfId="57922"/>
    <cellStyle name="Note 5 4 4 3 3 2" xfId="57923"/>
    <cellStyle name="Note 5 4 4 3 3 3" xfId="57924"/>
    <cellStyle name="Note 5 4 4 3 4" xfId="57925"/>
    <cellStyle name="Note 5 4 4 3 4 2" xfId="57926"/>
    <cellStyle name="Note 5 4 4 3 5" xfId="57927"/>
    <cellStyle name="Note 5 4 4 3 6" xfId="57928"/>
    <cellStyle name="Note 5 4 4 4" xfId="57929"/>
    <cellStyle name="Note 5 4 4 4 2" xfId="57930"/>
    <cellStyle name="Note 5 4 4 4 2 2" xfId="57931"/>
    <cellStyle name="Note 5 4 4 4 2 3" xfId="57932"/>
    <cellStyle name="Note 5 4 4 4 3" xfId="57933"/>
    <cellStyle name="Note 5 4 4 4 3 2" xfId="57934"/>
    <cellStyle name="Note 5 4 4 4 4" xfId="57935"/>
    <cellStyle name="Note 5 4 4 4 5" xfId="57936"/>
    <cellStyle name="Note 5 4 4 5" xfId="57937"/>
    <cellStyle name="Note 5 4 4 5 2" xfId="57938"/>
    <cellStyle name="Note 5 4 4 5 3" xfId="57939"/>
    <cellStyle name="Note 5 4 4 6" xfId="57940"/>
    <cellStyle name="Note 5 4 4 6 2" xfId="57941"/>
    <cellStyle name="Note 5 4 4 6 3" xfId="57942"/>
    <cellStyle name="Note 5 4 4 7" xfId="57943"/>
    <cellStyle name="Note 5 4 4 7 2" xfId="57944"/>
    <cellStyle name="Note 5 4 4 8" xfId="57945"/>
    <cellStyle name="Note 5 4 4 9" xfId="57946"/>
    <cellStyle name="Note 5 4 5" xfId="57947"/>
    <cellStyle name="Note 5 4 5 2" xfId="57948"/>
    <cellStyle name="Note 5 4 5 2 2" xfId="57949"/>
    <cellStyle name="Note 5 4 5 2 3" xfId="57950"/>
    <cellStyle name="Note 5 4 5 3" xfId="57951"/>
    <cellStyle name="Note 5 4 5 3 2" xfId="57952"/>
    <cellStyle name="Note 5 4 5 3 3" xfId="57953"/>
    <cellStyle name="Note 5 4 5 4" xfId="57954"/>
    <cellStyle name="Note 5 4 5 4 2" xfId="57955"/>
    <cellStyle name="Note 5 4 5 5" xfId="57956"/>
    <cellStyle name="Note 5 4 5 6" xfId="57957"/>
    <cellStyle name="Note 5 4 6" xfId="57958"/>
    <cellStyle name="Note 5 4 6 2" xfId="57959"/>
    <cellStyle name="Note 5 4 6 2 2" xfId="57960"/>
    <cellStyle name="Note 5 4 6 2 3" xfId="57961"/>
    <cellStyle name="Note 5 4 6 3" xfId="57962"/>
    <cellStyle name="Note 5 4 6 3 2" xfId="57963"/>
    <cellStyle name="Note 5 4 6 3 3" xfId="57964"/>
    <cellStyle name="Note 5 4 6 4" xfId="57965"/>
    <cellStyle name="Note 5 4 6 4 2" xfId="57966"/>
    <cellStyle name="Note 5 4 6 5" xfId="57967"/>
    <cellStyle name="Note 5 4 6 6" xfId="57968"/>
    <cellStyle name="Note 5 4 7" xfId="57969"/>
    <cellStyle name="Note 5 4 7 2" xfId="57970"/>
    <cellStyle name="Note 5 4 7 2 2" xfId="57971"/>
    <cellStyle name="Note 5 4 7 2 3" xfId="57972"/>
    <cellStyle name="Note 5 4 7 3" xfId="57973"/>
    <cellStyle name="Note 5 4 7 3 2" xfId="57974"/>
    <cellStyle name="Note 5 4 7 4" xfId="57975"/>
    <cellStyle name="Note 5 4 7 5" xfId="57976"/>
    <cellStyle name="Note 5 4 8" xfId="57977"/>
    <cellStyle name="Note 5 4 8 2" xfId="57978"/>
    <cellStyle name="Note 5 4 8 3" xfId="57979"/>
    <cellStyle name="Note 5 4 9" xfId="57980"/>
    <cellStyle name="Note 5 4 9 2" xfId="57981"/>
    <cellStyle name="Note 5 4 9 3" xfId="57982"/>
    <cellStyle name="Note 5 5" xfId="57983"/>
    <cellStyle name="Note 5 5 10" xfId="57984"/>
    <cellStyle name="Note 5 5 2" xfId="57985"/>
    <cellStyle name="Note 5 5 2 2" xfId="57986"/>
    <cellStyle name="Note 5 5 2 2 2" xfId="57987"/>
    <cellStyle name="Note 5 5 2 2 2 2" xfId="57988"/>
    <cellStyle name="Note 5 5 2 2 2 3" xfId="57989"/>
    <cellStyle name="Note 5 5 2 2 3" xfId="57990"/>
    <cellStyle name="Note 5 5 2 2 3 2" xfId="57991"/>
    <cellStyle name="Note 5 5 2 2 3 3" xfId="57992"/>
    <cellStyle name="Note 5 5 2 2 4" xfId="57993"/>
    <cellStyle name="Note 5 5 2 2 4 2" xfId="57994"/>
    <cellStyle name="Note 5 5 2 2 5" xfId="57995"/>
    <cellStyle name="Note 5 5 2 2 6" xfId="57996"/>
    <cellStyle name="Note 5 5 2 3" xfId="57997"/>
    <cellStyle name="Note 5 5 2 3 2" xfId="57998"/>
    <cellStyle name="Note 5 5 2 3 2 2" xfId="57999"/>
    <cellStyle name="Note 5 5 2 3 2 3" xfId="58000"/>
    <cellStyle name="Note 5 5 2 3 3" xfId="58001"/>
    <cellStyle name="Note 5 5 2 3 3 2" xfId="58002"/>
    <cellStyle name="Note 5 5 2 3 3 3" xfId="58003"/>
    <cellStyle name="Note 5 5 2 3 4" xfId="58004"/>
    <cellStyle name="Note 5 5 2 3 4 2" xfId="58005"/>
    <cellStyle name="Note 5 5 2 3 5" xfId="58006"/>
    <cellStyle name="Note 5 5 2 3 6" xfId="58007"/>
    <cellStyle name="Note 5 5 2 4" xfId="58008"/>
    <cellStyle name="Note 5 5 2 4 2" xfId="58009"/>
    <cellStyle name="Note 5 5 2 4 2 2" xfId="58010"/>
    <cellStyle name="Note 5 5 2 4 2 3" xfId="58011"/>
    <cellStyle name="Note 5 5 2 4 3" xfId="58012"/>
    <cellStyle name="Note 5 5 2 4 3 2" xfId="58013"/>
    <cellStyle name="Note 5 5 2 4 4" xfId="58014"/>
    <cellStyle name="Note 5 5 2 4 5" xfId="58015"/>
    <cellStyle name="Note 5 5 2 5" xfId="58016"/>
    <cellStyle name="Note 5 5 2 5 2" xfId="58017"/>
    <cellStyle name="Note 5 5 2 5 3" xfId="58018"/>
    <cellStyle name="Note 5 5 2 6" xfId="58019"/>
    <cellStyle name="Note 5 5 2 6 2" xfId="58020"/>
    <cellStyle name="Note 5 5 2 6 3" xfId="58021"/>
    <cellStyle name="Note 5 5 2 7" xfId="58022"/>
    <cellStyle name="Note 5 5 2 7 2" xfId="58023"/>
    <cellStyle name="Note 5 5 2 8" xfId="58024"/>
    <cellStyle name="Note 5 5 2 9" xfId="58025"/>
    <cellStyle name="Note 5 5 3" xfId="58026"/>
    <cellStyle name="Note 5 5 3 2" xfId="58027"/>
    <cellStyle name="Note 5 5 3 2 2" xfId="58028"/>
    <cellStyle name="Note 5 5 3 2 3" xfId="58029"/>
    <cellStyle name="Note 5 5 3 3" xfId="58030"/>
    <cellStyle name="Note 5 5 3 3 2" xfId="58031"/>
    <cellStyle name="Note 5 5 3 3 3" xfId="58032"/>
    <cellStyle name="Note 5 5 3 4" xfId="58033"/>
    <cellStyle name="Note 5 5 3 4 2" xfId="58034"/>
    <cellStyle name="Note 5 5 3 5" xfId="58035"/>
    <cellStyle name="Note 5 5 3 6" xfId="58036"/>
    <cellStyle name="Note 5 5 4" xfId="58037"/>
    <cellStyle name="Note 5 5 4 2" xfId="58038"/>
    <cellStyle name="Note 5 5 4 2 2" xfId="58039"/>
    <cellStyle name="Note 5 5 4 2 3" xfId="58040"/>
    <cellStyle name="Note 5 5 4 3" xfId="58041"/>
    <cellStyle name="Note 5 5 4 3 2" xfId="58042"/>
    <cellStyle name="Note 5 5 4 3 3" xfId="58043"/>
    <cellStyle name="Note 5 5 4 4" xfId="58044"/>
    <cellStyle name="Note 5 5 4 4 2" xfId="58045"/>
    <cellStyle name="Note 5 5 4 5" xfId="58046"/>
    <cellStyle name="Note 5 5 4 6" xfId="58047"/>
    <cellStyle name="Note 5 5 5" xfId="58048"/>
    <cellStyle name="Note 5 5 5 2" xfId="58049"/>
    <cellStyle name="Note 5 5 5 2 2" xfId="58050"/>
    <cellStyle name="Note 5 5 5 2 3" xfId="58051"/>
    <cellStyle name="Note 5 5 5 3" xfId="58052"/>
    <cellStyle name="Note 5 5 5 3 2" xfId="58053"/>
    <cellStyle name="Note 5 5 5 4" xfId="58054"/>
    <cellStyle name="Note 5 5 5 5" xfId="58055"/>
    <cellStyle name="Note 5 5 6" xfId="58056"/>
    <cellStyle name="Note 5 5 6 2" xfId="58057"/>
    <cellStyle name="Note 5 5 6 3" xfId="58058"/>
    <cellStyle name="Note 5 5 7" xfId="58059"/>
    <cellStyle name="Note 5 5 7 2" xfId="58060"/>
    <cellStyle name="Note 5 5 7 3" xfId="58061"/>
    <cellStyle name="Note 5 5 8" xfId="58062"/>
    <cellStyle name="Note 5 5 8 2" xfId="58063"/>
    <cellStyle name="Note 5 5 9" xfId="58064"/>
    <cellStyle name="Note 5 6" xfId="58065"/>
    <cellStyle name="Note 5 6 2" xfId="58066"/>
    <cellStyle name="Note 5 6 2 2" xfId="58067"/>
    <cellStyle name="Note 5 6 2 2 2" xfId="58068"/>
    <cellStyle name="Note 5 6 2 2 3" xfId="58069"/>
    <cellStyle name="Note 5 6 2 3" xfId="58070"/>
    <cellStyle name="Note 5 6 2 3 2" xfId="58071"/>
    <cellStyle name="Note 5 6 2 3 3" xfId="58072"/>
    <cellStyle name="Note 5 6 2 4" xfId="58073"/>
    <cellStyle name="Note 5 6 2 4 2" xfId="58074"/>
    <cellStyle name="Note 5 6 2 5" xfId="58075"/>
    <cellStyle name="Note 5 6 2 6" xfId="58076"/>
    <cellStyle name="Note 5 6 3" xfId="58077"/>
    <cellStyle name="Note 5 6 3 2" xfId="58078"/>
    <cellStyle name="Note 5 6 3 2 2" xfId="58079"/>
    <cellStyle name="Note 5 6 3 2 3" xfId="58080"/>
    <cellStyle name="Note 5 6 3 3" xfId="58081"/>
    <cellStyle name="Note 5 6 3 3 2" xfId="58082"/>
    <cellStyle name="Note 5 6 3 3 3" xfId="58083"/>
    <cellStyle name="Note 5 6 3 4" xfId="58084"/>
    <cellStyle name="Note 5 6 3 4 2" xfId="58085"/>
    <cellStyle name="Note 5 6 3 5" xfId="58086"/>
    <cellStyle name="Note 5 6 3 6" xfId="58087"/>
    <cellStyle name="Note 5 6 4" xfId="58088"/>
    <cellStyle name="Note 5 6 4 2" xfId="58089"/>
    <cellStyle name="Note 5 6 4 2 2" xfId="58090"/>
    <cellStyle name="Note 5 6 4 2 3" xfId="58091"/>
    <cellStyle name="Note 5 6 4 3" xfId="58092"/>
    <cellStyle name="Note 5 6 4 3 2" xfId="58093"/>
    <cellStyle name="Note 5 6 4 4" xfId="58094"/>
    <cellStyle name="Note 5 6 4 5" xfId="58095"/>
    <cellStyle name="Note 5 6 5" xfId="58096"/>
    <cellStyle name="Note 5 6 5 2" xfId="58097"/>
    <cellStyle name="Note 5 6 5 3" xfId="58098"/>
    <cellStyle name="Note 5 6 6" xfId="58099"/>
    <cellStyle name="Note 5 6 6 2" xfId="58100"/>
    <cellStyle name="Note 5 6 6 3" xfId="58101"/>
    <cellStyle name="Note 5 6 7" xfId="58102"/>
    <cellStyle name="Note 5 6 7 2" xfId="58103"/>
    <cellStyle name="Note 5 6 8" xfId="58104"/>
    <cellStyle name="Note 5 6 9" xfId="58105"/>
    <cellStyle name="Note 5 7" xfId="58106"/>
    <cellStyle name="Note 5 7 2" xfId="58107"/>
    <cellStyle name="Note 5 7 2 2" xfId="58108"/>
    <cellStyle name="Note 5 7 2 2 2" xfId="58109"/>
    <cellStyle name="Note 5 7 2 2 3" xfId="58110"/>
    <cellStyle name="Note 5 7 2 3" xfId="58111"/>
    <cellStyle name="Note 5 7 2 3 2" xfId="58112"/>
    <cellStyle name="Note 5 7 2 3 3" xfId="58113"/>
    <cellStyle name="Note 5 7 2 4" xfId="58114"/>
    <cellStyle name="Note 5 7 2 4 2" xfId="58115"/>
    <cellStyle name="Note 5 7 2 5" xfId="58116"/>
    <cellStyle name="Note 5 7 2 6" xfId="58117"/>
    <cellStyle name="Note 5 7 3" xfId="58118"/>
    <cellStyle name="Note 5 7 3 2" xfId="58119"/>
    <cellStyle name="Note 5 7 3 2 2" xfId="58120"/>
    <cellStyle name="Note 5 7 3 2 3" xfId="58121"/>
    <cellStyle name="Note 5 7 3 3" xfId="58122"/>
    <cellStyle name="Note 5 7 3 3 2" xfId="58123"/>
    <cellStyle name="Note 5 7 3 3 3" xfId="58124"/>
    <cellStyle name="Note 5 7 3 4" xfId="58125"/>
    <cellStyle name="Note 5 7 3 4 2" xfId="58126"/>
    <cellStyle name="Note 5 7 3 5" xfId="58127"/>
    <cellStyle name="Note 5 7 3 6" xfId="58128"/>
    <cellStyle name="Note 5 7 4" xfId="58129"/>
    <cellStyle name="Note 5 7 4 2" xfId="58130"/>
    <cellStyle name="Note 5 7 4 2 2" xfId="58131"/>
    <cellStyle name="Note 5 7 4 2 3" xfId="58132"/>
    <cellStyle name="Note 5 7 4 3" xfId="58133"/>
    <cellStyle name="Note 5 7 4 3 2" xfId="58134"/>
    <cellStyle name="Note 5 7 4 4" xfId="58135"/>
    <cellStyle name="Note 5 7 4 5" xfId="58136"/>
    <cellStyle name="Note 5 7 5" xfId="58137"/>
    <cellStyle name="Note 5 7 5 2" xfId="58138"/>
    <cellStyle name="Note 5 7 5 3" xfId="58139"/>
    <cellStyle name="Note 5 7 6" xfId="58140"/>
    <cellStyle name="Note 5 7 6 2" xfId="58141"/>
    <cellStyle name="Note 5 7 6 3" xfId="58142"/>
    <cellStyle name="Note 5 7 7" xfId="58143"/>
    <cellStyle name="Note 5 7 7 2" xfId="58144"/>
    <cellStyle name="Note 5 7 8" xfId="58145"/>
    <cellStyle name="Note 5 7 9" xfId="58146"/>
    <cellStyle name="Note 5 8" xfId="58147"/>
    <cellStyle name="Note 5 8 2" xfId="58148"/>
    <cellStyle name="Note 5 8 2 2" xfId="58149"/>
    <cellStyle name="Note 5 8 2 3" xfId="58150"/>
    <cellStyle name="Note 5 8 3" xfId="58151"/>
    <cellStyle name="Note 5 8 3 2" xfId="58152"/>
    <cellStyle name="Note 5 8 3 3" xfId="58153"/>
    <cellStyle name="Note 5 8 4" xfId="58154"/>
    <cellStyle name="Note 5 8 4 2" xfId="58155"/>
    <cellStyle name="Note 5 8 5" xfId="58156"/>
    <cellStyle name="Note 5 8 6" xfId="58157"/>
    <cellStyle name="Note 5 9" xfId="58158"/>
    <cellStyle name="Note 5 9 2" xfId="58159"/>
    <cellStyle name="Note 5 9 2 2" xfId="58160"/>
    <cellStyle name="Note 5 9 2 3" xfId="58161"/>
    <cellStyle name="Note 5 9 3" xfId="58162"/>
    <cellStyle name="Note 5 9 3 2" xfId="58163"/>
    <cellStyle name="Note 5 9 3 3" xfId="58164"/>
    <cellStyle name="Note 5 9 4" xfId="58165"/>
    <cellStyle name="Note 5 9 4 2" xfId="58166"/>
    <cellStyle name="Note 5 9 5" xfId="58167"/>
    <cellStyle name="Note 5 9 6" xfId="58168"/>
    <cellStyle name="Note 6" xfId="58169"/>
    <cellStyle name="Note 6 10" xfId="58170"/>
    <cellStyle name="Note 6 10 2" xfId="58171"/>
    <cellStyle name="Note 6 11" xfId="58172"/>
    <cellStyle name="Note 6 12" xfId="58173"/>
    <cellStyle name="Note 6 13" xfId="58174"/>
    <cellStyle name="Note 6 2" xfId="58175"/>
    <cellStyle name="Note 6 2 10" xfId="58176"/>
    <cellStyle name="Note 6 2 11" xfId="58177"/>
    <cellStyle name="Note 6 2 12" xfId="58178"/>
    <cellStyle name="Note 6 2 2" xfId="58179"/>
    <cellStyle name="Note 6 2 2 2" xfId="58180"/>
    <cellStyle name="Note 6 2 2 3" xfId="58181"/>
    <cellStyle name="Note 6 2 3" xfId="58182"/>
    <cellStyle name="Note 6 2 3 2" xfId="58183"/>
    <cellStyle name="Note 6 2 4" xfId="58184"/>
    <cellStyle name="Note 6 2 4 2" xfId="58185"/>
    <cellStyle name="Note 6 2 5" xfId="58186"/>
    <cellStyle name="Note 6 2 5 2" xfId="58187"/>
    <cellStyle name="Note 6 2 6" xfId="58188"/>
    <cellStyle name="Note 6 2 6 2" xfId="58189"/>
    <cellStyle name="Note 6 2 7" xfId="58190"/>
    <cellStyle name="Note 6 2 7 2" xfId="58191"/>
    <cellStyle name="Note 6 2 8" xfId="58192"/>
    <cellStyle name="Note 6 2 8 2" xfId="58193"/>
    <cellStyle name="Note 6 2 9" xfId="58194"/>
    <cellStyle name="Note 6 2 9 2" xfId="58195"/>
    <cellStyle name="Note 6 3" xfId="58196"/>
    <cellStyle name="Note 6 3 2" xfId="58197"/>
    <cellStyle name="Note 6 3 3" xfId="58198"/>
    <cellStyle name="Note 6 3 4" xfId="58199"/>
    <cellStyle name="Note 6 4" xfId="58200"/>
    <cellStyle name="Note 6 4 2" xfId="58201"/>
    <cellStyle name="Note 6 5" xfId="58202"/>
    <cellStyle name="Note 6 5 2" xfId="58203"/>
    <cellStyle name="Note 6 6" xfId="58204"/>
    <cellStyle name="Note 6 6 2" xfId="58205"/>
    <cellStyle name="Note 6 7" xfId="58206"/>
    <cellStyle name="Note 6 7 2" xfId="58207"/>
    <cellStyle name="Note 6 8" xfId="58208"/>
    <cellStyle name="Note 6 8 2" xfId="58209"/>
    <cellStyle name="Note 6 9" xfId="58210"/>
    <cellStyle name="Note 6 9 2" xfId="58211"/>
    <cellStyle name="Note 7" xfId="58212"/>
    <cellStyle name="Note 7 10" xfId="58213"/>
    <cellStyle name="Note 7 10 2" xfId="58214"/>
    <cellStyle name="Note 7 11" xfId="58215"/>
    <cellStyle name="Note 7 12" xfId="58216"/>
    <cellStyle name="Note 7 13" xfId="58217"/>
    <cellStyle name="Note 7 2" xfId="58218"/>
    <cellStyle name="Note 7 2 10" xfId="58219"/>
    <cellStyle name="Note 7 2 11" xfId="58220"/>
    <cellStyle name="Note 7 2 12" xfId="58221"/>
    <cellStyle name="Note 7 2 2" xfId="58222"/>
    <cellStyle name="Note 7 2 2 2" xfId="58223"/>
    <cellStyle name="Note 7 2 3" xfId="58224"/>
    <cellStyle name="Note 7 2 3 2" xfId="58225"/>
    <cellStyle name="Note 7 2 4" xfId="58226"/>
    <cellStyle name="Note 7 2 4 2" xfId="58227"/>
    <cellStyle name="Note 7 2 5" xfId="58228"/>
    <cellStyle name="Note 7 2 5 2" xfId="58229"/>
    <cellStyle name="Note 7 2 6" xfId="58230"/>
    <cellStyle name="Note 7 2 6 2" xfId="58231"/>
    <cellStyle name="Note 7 2 7" xfId="58232"/>
    <cellStyle name="Note 7 2 7 2" xfId="58233"/>
    <cellStyle name="Note 7 2 8" xfId="58234"/>
    <cellStyle name="Note 7 2 8 2" xfId="58235"/>
    <cellStyle name="Note 7 2 9" xfId="58236"/>
    <cellStyle name="Note 7 2 9 2" xfId="58237"/>
    <cellStyle name="Note 7 3" xfId="58238"/>
    <cellStyle name="Note 7 3 2" xfId="58239"/>
    <cellStyle name="Note 7 3 3" xfId="58240"/>
    <cellStyle name="Note 7 4" xfId="58241"/>
    <cellStyle name="Note 7 4 2" xfId="58242"/>
    <cellStyle name="Note 7 5" xfId="58243"/>
    <cellStyle name="Note 7 5 2" xfId="58244"/>
    <cellStyle name="Note 7 6" xfId="58245"/>
    <cellStyle name="Note 7 6 2" xfId="58246"/>
    <cellStyle name="Note 7 7" xfId="58247"/>
    <cellStyle name="Note 7 7 2" xfId="58248"/>
    <cellStyle name="Note 7 8" xfId="58249"/>
    <cellStyle name="Note 7 8 2" xfId="58250"/>
    <cellStyle name="Note 7 9" xfId="58251"/>
    <cellStyle name="Note 7 9 2" xfId="58252"/>
    <cellStyle name="Note 8" xfId="58253"/>
    <cellStyle name="Note 8 10" xfId="58254"/>
    <cellStyle name="Note 8 10 2" xfId="58255"/>
    <cellStyle name="Note 8 11" xfId="58256"/>
    <cellStyle name="Note 8 12" xfId="58257"/>
    <cellStyle name="Note 8 13" xfId="58258"/>
    <cellStyle name="Note 8 2" xfId="58259"/>
    <cellStyle name="Note 8 2 10" xfId="58260"/>
    <cellStyle name="Note 8 2 11" xfId="58261"/>
    <cellStyle name="Note 8 2 12" xfId="58262"/>
    <cellStyle name="Note 8 2 2" xfId="58263"/>
    <cellStyle name="Note 8 2 2 2" xfId="58264"/>
    <cellStyle name="Note 8 2 3" xfId="58265"/>
    <cellStyle name="Note 8 2 3 2" xfId="58266"/>
    <cellStyle name="Note 8 2 4" xfId="58267"/>
    <cellStyle name="Note 8 2 4 2" xfId="58268"/>
    <cellStyle name="Note 8 2 5" xfId="58269"/>
    <cellStyle name="Note 8 2 5 2" xfId="58270"/>
    <cellStyle name="Note 8 2 6" xfId="58271"/>
    <cellStyle name="Note 8 2 6 2" xfId="58272"/>
    <cellStyle name="Note 8 2 7" xfId="58273"/>
    <cellStyle name="Note 8 2 7 2" xfId="58274"/>
    <cellStyle name="Note 8 2 8" xfId="58275"/>
    <cellStyle name="Note 8 2 8 2" xfId="58276"/>
    <cellStyle name="Note 8 2 9" xfId="58277"/>
    <cellStyle name="Note 8 2 9 2" xfId="58278"/>
    <cellStyle name="Note 8 3" xfId="58279"/>
    <cellStyle name="Note 8 3 2" xfId="58280"/>
    <cellStyle name="Note 8 3 3" xfId="58281"/>
    <cellStyle name="Note 8 4" xfId="58282"/>
    <cellStyle name="Note 8 4 2" xfId="58283"/>
    <cellStyle name="Note 8 5" xfId="58284"/>
    <cellStyle name="Note 8 5 2" xfId="58285"/>
    <cellStyle name="Note 8 6" xfId="58286"/>
    <cellStyle name="Note 8 6 2" xfId="58287"/>
    <cellStyle name="Note 8 7" xfId="58288"/>
    <cellStyle name="Note 8 7 2" xfId="58289"/>
    <cellStyle name="Note 8 8" xfId="58290"/>
    <cellStyle name="Note 8 8 2" xfId="58291"/>
    <cellStyle name="Note 8 9" xfId="58292"/>
    <cellStyle name="Note 8 9 2" xfId="58293"/>
    <cellStyle name="Note 9" xfId="58294"/>
    <cellStyle name="Note 9 10" xfId="58295"/>
    <cellStyle name="Note 9 10 2" xfId="58296"/>
    <cellStyle name="Note 9 11" xfId="58297"/>
    <cellStyle name="Note 9 12" xfId="58298"/>
    <cellStyle name="Note 9 13" xfId="58299"/>
    <cellStyle name="Note 9 2" xfId="58300"/>
    <cellStyle name="Note 9 2 10" xfId="58301"/>
    <cellStyle name="Note 9 2 11" xfId="58302"/>
    <cellStyle name="Note 9 2 2" xfId="58303"/>
    <cellStyle name="Note 9 2 2 2" xfId="58304"/>
    <cellStyle name="Note 9 2 3" xfId="58305"/>
    <cellStyle name="Note 9 2 3 2" xfId="58306"/>
    <cellStyle name="Note 9 2 4" xfId="58307"/>
    <cellStyle name="Note 9 2 4 2" xfId="58308"/>
    <cellStyle name="Note 9 2 5" xfId="58309"/>
    <cellStyle name="Note 9 2 5 2" xfId="58310"/>
    <cellStyle name="Note 9 2 6" xfId="58311"/>
    <cellStyle name="Note 9 2 6 2" xfId="58312"/>
    <cellStyle name="Note 9 2 7" xfId="58313"/>
    <cellStyle name="Note 9 2 7 2" xfId="58314"/>
    <cellStyle name="Note 9 2 8" xfId="58315"/>
    <cellStyle name="Note 9 2 8 2" xfId="58316"/>
    <cellStyle name="Note 9 2 9" xfId="58317"/>
    <cellStyle name="Note 9 2 9 2" xfId="58318"/>
    <cellStyle name="Note 9 3" xfId="58319"/>
    <cellStyle name="Note 9 3 2" xfId="58320"/>
    <cellStyle name="Note 9 4" xfId="58321"/>
    <cellStyle name="Note 9 4 2" xfId="58322"/>
    <cellStyle name="Note 9 5" xfId="58323"/>
    <cellStyle name="Note 9 5 2" xfId="58324"/>
    <cellStyle name="Note 9 6" xfId="58325"/>
    <cellStyle name="Note 9 6 2" xfId="58326"/>
    <cellStyle name="Note 9 7" xfId="58327"/>
    <cellStyle name="Note 9 7 2" xfId="58328"/>
    <cellStyle name="Note 9 8" xfId="58329"/>
    <cellStyle name="Note 9 8 2" xfId="58330"/>
    <cellStyle name="Note 9 9" xfId="58331"/>
    <cellStyle name="Note 9 9 2" xfId="58332"/>
    <cellStyle name="Output 10" xfId="58333"/>
    <cellStyle name="Output 11" xfId="58334"/>
    <cellStyle name="Output 12" xfId="58335"/>
    <cellStyle name="Output 13" xfId="58336"/>
    <cellStyle name="Output 14" xfId="58337"/>
    <cellStyle name="Output 15" xfId="58338"/>
    <cellStyle name="Output 16" xfId="58339"/>
    <cellStyle name="Output 17" xfId="58340"/>
    <cellStyle name="Output 17 2" xfId="58341"/>
    <cellStyle name="Output 18" xfId="58342"/>
    <cellStyle name="Output 2" xfId="58343"/>
    <cellStyle name="Output 2 2" xfId="58344"/>
    <cellStyle name="Output 2 2 2" xfId="58345"/>
    <cellStyle name="Output 2 2 3" xfId="58346"/>
    <cellStyle name="Output 2 3" xfId="58347"/>
    <cellStyle name="Output 2 3 2" xfId="58348"/>
    <cellStyle name="Output 2 4" xfId="58349"/>
    <cellStyle name="Output 2 4 2" xfId="58350"/>
    <cellStyle name="Output 2 5" xfId="58351"/>
    <cellStyle name="Output 2 5 2" xfId="58352"/>
    <cellStyle name="Output 2 6" xfId="58353"/>
    <cellStyle name="Output 2 6 2" xfId="58354"/>
    <cellStyle name="Output 2 7" xfId="58355"/>
    <cellStyle name="Output 2 8" xfId="58356"/>
    <cellStyle name="Output 2 9" xfId="58357"/>
    <cellStyle name="Output 3" xfId="58358"/>
    <cellStyle name="Output 3 2" xfId="58359"/>
    <cellStyle name="Output 3 3" xfId="58360"/>
    <cellStyle name="Output 4" xfId="58361"/>
    <cellStyle name="Output 4 2" xfId="58362"/>
    <cellStyle name="Output 5" xfId="58363"/>
    <cellStyle name="Output 5 2" xfId="58364"/>
    <cellStyle name="Output 6" xfId="58365"/>
    <cellStyle name="Output 6 2" xfId="58366"/>
    <cellStyle name="Output 7" xfId="58367"/>
    <cellStyle name="Output 7 2" xfId="58368"/>
    <cellStyle name="Output 8" xfId="58369"/>
    <cellStyle name="Output 9" xfId="58370"/>
    <cellStyle name="OUTPUT AMOUNTS" xfId="58371"/>
    <cellStyle name="OUTPUT AMOUNTS 10" xfId="58372"/>
    <cellStyle name="Output Amounts 11" xfId="58373"/>
    <cellStyle name="Output Amounts 2" xfId="58374"/>
    <cellStyle name="Output Amounts 2 10" xfId="58375"/>
    <cellStyle name="OUTPUT AMOUNTS 2 11" xfId="58376"/>
    <cellStyle name="OUTPUT AMOUNTS 2 2" xfId="58377"/>
    <cellStyle name="OUTPUT AMOUNTS 2 3" xfId="58378"/>
    <cellStyle name="Output Amounts 2 3 2" xfId="58379"/>
    <cellStyle name="Output Amounts 2 4" xfId="58380"/>
    <cellStyle name="Output Amounts 2 5" xfId="58381"/>
    <cellStyle name="Output Amounts 2 6" xfId="58382"/>
    <cellStyle name="Output Amounts 2 7" xfId="58383"/>
    <cellStyle name="Output Amounts 2 8" xfId="58384"/>
    <cellStyle name="Output Amounts 2 9" xfId="58385"/>
    <cellStyle name="Output Amounts 3" xfId="58386"/>
    <cellStyle name="OUTPUT AMOUNTS 3 2" xfId="58387"/>
    <cellStyle name="Output Amounts 3 3" xfId="58388"/>
    <cellStyle name="Output Amounts 3 4" xfId="58389"/>
    <cellStyle name="Output Amounts 3 5" xfId="58390"/>
    <cellStyle name="Output Amounts 3 6" xfId="58391"/>
    <cellStyle name="Output Amounts 3 7" xfId="58392"/>
    <cellStyle name="Output Amounts 3 8" xfId="58393"/>
    <cellStyle name="Output Amounts 3 9" xfId="58394"/>
    <cellStyle name="Output Amounts 4" xfId="58395"/>
    <cellStyle name="OUTPUT AMOUNTS 5" xfId="58396"/>
    <cellStyle name="OUTPUT AMOUNTS 6" xfId="58397"/>
    <cellStyle name="OUTPUT AMOUNTS 7" xfId="58398"/>
    <cellStyle name="OUTPUT AMOUNTS 8" xfId="58399"/>
    <cellStyle name="OUTPUT AMOUNTS 9" xfId="58400"/>
    <cellStyle name="Output Amounts_d1" xfId="58401"/>
    <cellStyle name="OUTPUT COLUMN HEADINGS" xfId="58402"/>
    <cellStyle name="OUTPUT COLUMN HEADINGS 10" xfId="58403"/>
    <cellStyle name="OUTPUT COLUMN HEADINGS 10 2" xfId="58404"/>
    <cellStyle name="OUTPUT COLUMN HEADINGS 10 3" xfId="58405"/>
    <cellStyle name="Output Column Headings 11" xfId="58406"/>
    <cellStyle name="Output Column Headings 2" xfId="58407"/>
    <cellStyle name="Output Column Headings 2 2" xfId="58408"/>
    <cellStyle name="OUTPUT COLUMN HEADINGS 2 2 2" xfId="58409"/>
    <cellStyle name="Output Column Headings 2 2 3" xfId="58410"/>
    <cellStyle name="Output Column Headings 2 2 4" xfId="58411"/>
    <cellStyle name="Output Column Headings 2 2 5" xfId="58412"/>
    <cellStyle name="Output Column Headings 2 2 6" xfId="58413"/>
    <cellStyle name="Output Column Headings 2 2 7" xfId="58414"/>
    <cellStyle name="OUTPUT COLUMN HEADINGS 2 3" xfId="58415"/>
    <cellStyle name="OUTPUT COLUMN HEADINGS 2 3 2" xfId="58416"/>
    <cellStyle name="Output Column Headings 2 4" xfId="58417"/>
    <cellStyle name="Output Column Headings 2 5" xfId="58418"/>
    <cellStyle name="Output Column Headings 2 6" xfId="58419"/>
    <cellStyle name="Output Column Headings 3" xfId="58420"/>
    <cellStyle name="Output Column Headings 3 2" xfId="58421"/>
    <cellStyle name="Output Column Headings 4" xfId="58422"/>
    <cellStyle name="Output Column Headings 4 2" xfId="58423"/>
    <cellStyle name="Output Column Headings 5" xfId="58424"/>
    <cellStyle name="Output Column Headings 6" xfId="58425"/>
    <cellStyle name="Output Column Headings 7" xfId="58426"/>
    <cellStyle name="Output Column Headings 8" xfId="58427"/>
    <cellStyle name="Output Column Headings 9" xfId="58428"/>
    <cellStyle name="Output Column Headings_d1" xfId="58429"/>
    <cellStyle name="OUTPUT LINE ITEMS" xfId="58430"/>
    <cellStyle name="OUTPUT LINE ITEMS 10" xfId="58431"/>
    <cellStyle name="OUTPUT LINE ITEMS 10 2" xfId="58432"/>
    <cellStyle name="OUTPUT LINE ITEMS 10 3" xfId="58433"/>
    <cellStyle name="Output Line Items 11" xfId="58434"/>
    <cellStyle name="Output Line Items 2" xfId="58435"/>
    <cellStyle name="Output Line Items 2 2" xfId="58436"/>
    <cellStyle name="Output Line Items 2 2 2" xfId="58437"/>
    <cellStyle name="Output Line Items 2 2 3" xfId="58438"/>
    <cellStyle name="Output Line Items 2 3" xfId="58439"/>
    <cellStyle name="OUTPUT LINE ITEMS 2 3 2" xfId="58440"/>
    <cellStyle name="Output Line Items 2 3 3" xfId="58441"/>
    <cellStyle name="Output Line Items 2 3 4" xfId="58442"/>
    <cellStyle name="Output Line Items 2 3 5" xfId="58443"/>
    <cellStyle name="Output Line Items 2 3 6" xfId="58444"/>
    <cellStyle name="Output Line Items 2 3 7" xfId="58445"/>
    <cellStyle name="OUTPUT LINE ITEMS 2 4" xfId="58446"/>
    <cellStyle name="Output Line Items 2 5" xfId="58447"/>
    <cellStyle name="Output Line Items 2 6" xfId="58448"/>
    <cellStyle name="Output Line Items 2 7" xfId="58449"/>
    <cellStyle name="Output Line Items 3" xfId="58450"/>
    <cellStyle name="Output Line Items 3 2" xfId="58451"/>
    <cellStyle name="Output Line Items 4" xfId="58452"/>
    <cellStyle name="Output Line Items 4 2" xfId="58453"/>
    <cellStyle name="Output Line Items 5" xfId="58454"/>
    <cellStyle name="Output Line Items 6" xfId="58455"/>
    <cellStyle name="Output Line Items 7" xfId="58456"/>
    <cellStyle name="Output Line Items 8" xfId="58457"/>
    <cellStyle name="Output Line Items 9" xfId="58458"/>
    <cellStyle name="Output Line Items_d1" xfId="58459"/>
    <cellStyle name="OUTPUT REPORT HEADING" xfId="58460"/>
    <cellStyle name="OUTPUT REPORT HEADING 10" xfId="58461"/>
    <cellStyle name="OUTPUT REPORT HEADING 10 2" xfId="58462"/>
    <cellStyle name="OUTPUT REPORT HEADING 10 3" xfId="58463"/>
    <cellStyle name="Output Report Heading 11" xfId="58464"/>
    <cellStyle name="Output Report Heading 2" xfId="58465"/>
    <cellStyle name="Output Report Heading 2 2" xfId="58466"/>
    <cellStyle name="OUTPUT REPORT HEADING 2 2 2" xfId="58467"/>
    <cellStyle name="Output Report Heading 2 2 3" xfId="58468"/>
    <cellStyle name="Output Report Heading 2 2 4" xfId="58469"/>
    <cellStyle name="Output Report Heading 2 2 5" xfId="58470"/>
    <cellStyle name="Output Report Heading 2 2 6" xfId="58471"/>
    <cellStyle name="Output Report Heading 2 2 7" xfId="58472"/>
    <cellStyle name="OUTPUT REPORT HEADING 2 3" xfId="58473"/>
    <cellStyle name="OUTPUT REPORT HEADING 2 3 2" xfId="58474"/>
    <cellStyle name="Output Report Heading 2 4" xfId="58475"/>
    <cellStyle name="Output Report Heading 2 5" xfId="58476"/>
    <cellStyle name="Output Report Heading 2 6" xfId="58477"/>
    <cellStyle name="Output Report Heading 3" xfId="58478"/>
    <cellStyle name="Output Report Heading 3 2" xfId="58479"/>
    <cellStyle name="Output Report Heading 4" xfId="58480"/>
    <cellStyle name="Output Report Heading 4 2" xfId="58481"/>
    <cellStyle name="Output Report Heading 5" xfId="58482"/>
    <cellStyle name="Output Report Heading 6" xfId="58483"/>
    <cellStyle name="Output Report Heading 7" xfId="58484"/>
    <cellStyle name="Output Report Heading 8" xfId="58485"/>
    <cellStyle name="Output Report Heading 9" xfId="58486"/>
    <cellStyle name="Output Report Heading_d1" xfId="58487"/>
    <cellStyle name="OUTPUT REPORT TITLE" xfId="58488"/>
    <cellStyle name="OUTPUT REPORT TITLE 10" xfId="58489"/>
    <cellStyle name="OUTPUT REPORT TITLE 10 2" xfId="58490"/>
    <cellStyle name="OUTPUT REPORT TITLE 10 3" xfId="58491"/>
    <cellStyle name="OUTPUT REPORT TITLE 11" xfId="58492"/>
    <cellStyle name="Output Report Title 12" xfId="58493"/>
    <cellStyle name="Output Report Title 2" xfId="58494"/>
    <cellStyle name="Output Report Title 2 2" xfId="58495"/>
    <cellStyle name="OUTPUT REPORT TITLE 2 2 2" xfId="58496"/>
    <cellStyle name="Output Report Title 2 2 3" xfId="58497"/>
    <cellStyle name="Output Report Title 2 2 4" xfId="58498"/>
    <cellStyle name="Output Report Title 2 2 5" xfId="58499"/>
    <cellStyle name="Output Report Title 2 2 6" xfId="58500"/>
    <cellStyle name="Output Report Title 2 2 7" xfId="58501"/>
    <cellStyle name="OUTPUT REPORT TITLE 2 3" xfId="58502"/>
    <cellStyle name="OUTPUT REPORT TITLE 2 3 2" xfId="58503"/>
    <cellStyle name="Output Report Title 2 4" xfId="58504"/>
    <cellStyle name="Output Report Title 2 5" xfId="58505"/>
    <cellStyle name="Output Report Title 2 6" xfId="58506"/>
    <cellStyle name="Output Report Title 3" xfId="58507"/>
    <cellStyle name="Output Report Title 3 2" xfId="58508"/>
    <cellStyle name="Output Report Title 4" xfId="58509"/>
    <cellStyle name="Output Report Title 4 2" xfId="58510"/>
    <cellStyle name="Output Report Title 5" xfId="58511"/>
    <cellStyle name="Output Report Title 6" xfId="58512"/>
    <cellStyle name="Output Report Title 7" xfId="58513"/>
    <cellStyle name="Output Report Title 8" xfId="58514"/>
    <cellStyle name="Output Report Title 9" xfId="58515"/>
    <cellStyle name="Output Report Title_d1" xfId="58516"/>
    <cellStyle name="Percent" xfId="2" builtinId="5"/>
    <cellStyle name="Percent 10" xfId="58517"/>
    <cellStyle name="Percent 10 2" xfId="58518"/>
    <cellStyle name="Percent 10 2 2" xfId="58519"/>
    <cellStyle name="Percent 10 2 3" xfId="58520"/>
    <cellStyle name="Percent 10 3" xfId="58521"/>
    <cellStyle name="Percent 10 3 2" xfId="58522"/>
    <cellStyle name="Percent 10 4" xfId="58523"/>
    <cellStyle name="Percent 10 5" xfId="58524"/>
    <cellStyle name="Percent 10 6" xfId="58525"/>
    <cellStyle name="Percent 11" xfId="58526"/>
    <cellStyle name="Percent 11 2" xfId="58527"/>
    <cellStyle name="Percent 11 3" xfId="58528"/>
    <cellStyle name="Percent 12" xfId="58529"/>
    <cellStyle name="Percent 13" xfId="58530"/>
    <cellStyle name="Percent 13 2" xfId="58531"/>
    <cellStyle name="Percent 14" xfId="58532"/>
    <cellStyle name="Percent 15" xfId="58533"/>
    <cellStyle name="Percent 16" xfId="58534"/>
    <cellStyle name="Percent 17" xfId="58535"/>
    <cellStyle name="Percent 2" xfId="5"/>
    <cellStyle name="Percent 2 2" xfId="58536"/>
    <cellStyle name="Percent 2 2 2" xfId="58537"/>
    <cellStyle name="Percent 2 2 2 2" xfId="58538"/>
    <cellStyle name="Percent 2 2 2 2 2" xfId="58539"/>
    <cellStyle name="Percent 2 2 2 2 2 2" xfId="58540"/>
    <cellStyle name="Percent 2 2 2 2 2 2 2" xfId="58541"/>
    <cellStyle name="Percent 2 2 2 2 2 3" xfId="58542"/>
    <cellStyle name="Percent 2 2 2 2 3" xfId="58543"/>
    <cellStyle name="Percent 2 2 2 2 3 2" xfId="58544"/>
    <cellStyle name="Percent 2 2 2 2 4" xfId="58545"/>
    <cellStyle name="Percent 2 2 2 3" xfId="58546"/>
    <cellStyle name="Percent 2 2 2 3 2" xfId="58547"/>
    <cellStyle name="Percent 2 2 2 3 2 2" xfId="58548"/>
    <cellStyle name="Percent 2 2 2 3 3" xfId="58549"/>
    <cellStyle name="Percent 2 2 2 4" xfId="58550"/>
    <cellStyle name="Percent 2 2 2 4 2" xfId="58551"/>
    <cellStyle name="Percent 2 2 2 5" xfId="58552"/>
    <cellStyle name="Percent 2 2 3" xfId="58553"/>
    <cellStyle name="Percent 2 2 3 2" xfId="58554"/>
    <cellStyle name="Percent 2 2 3 2 2" xfId="58555"/>
    <cellStyle name="Percent 2 2 3 2 2 2" xfId="58556"/>
    <cellStyle name="Percent 2 2 3 2 3" xfId="58557"/>
    <cellStyle name="Percent 2 2 3 3" xfId="58558"/>
    <cellStyle name="Percent 2 2 3 3 2" xfId="58559"/>
    <cellStyle name="Percent 2 2 3 4" xfId="58560"/>
    <cellStyle name="Percent 2 2 4" xfId="58561"/>
    <cellStyle name="Percent 2 2 4 2" xfId="58562"/>
    <cellStyle name="Percent 2 2 4 2 2" xfId="58563"/>
    <cellStyle name="Percent 2 2 4 3" xfId="58564"/>
    <cellStyle name="Percent 2 2 5" xfId="58565"/>
    <cellStyle name="Percent 2 2 5 2" xfId="58566"/>
    <cellStyle name="Percent 2 2 6" xfId="58567"/>
    <cellStyle name="Percent 2 2 7" xfId="58568"/>
    <cellStyle name="Percent 2 3" xfId="58569"/>
    <cellStyle name="Percent 2 3 2" xfId="58570"/>
    <cellStyle name="Percent 2 3 2 2" xfId="58571"/>
    <cellStyle name="Percent 2 3 2 2 2" xfId="58572"/>
    <cellStyle name="Percent 2 3 2 3" xfId="58573"/>
    <cellStyle name="Percent 2 3 2 4" xfId="58574"/>
    <cellStyle name="Percent 2 3 3" xfId="58575"/>
    <cellStyle name="Percent 2 3 3 2" xfId="58576"/>
    <cellStyle name="Percent 2 3 4" xfId="58577"/>
    <cellStyle name="Percent 2 3 5" xfId="58578"/>
    <cellStyle name="Percent 2 4" xfId="58579"/>
    <cellStyle name="Percent 2 4 2" xfId="58580"/>
    <cellStyle name="Percent 2 4 2 2" xfId="58581"/>
    <cellStyle name="Percent 2 4 3" xfId="58582"/>
    <cellStyle name="Percent 2 5" xfId="58583"/>
    <cellStyle name="Percent 2 5 2" xfId="58584"/>
    <cellStyle name="Percent 2 6" xfId="58585"/>
    <cellStyle name="Percent 3" xfId="58586"/>
    <cellStyle name="Percent 3 10" xfId="58587"/>
    <cellStyle name="Percent 3 2" xfId="58588"/>
    <cellStyle name="Percent 3 2 2" xfId="58589"/>
    <cellStyle name="Percent 3 2 2 2" xfId="58590"/>
    <cellStyle name="Percent 3 2 2 2 2" xfId="58591"/>
    <cellStyle name="Percent 3 2 2 2 2 2" xfId="58592"/>
    <cellStyle name="Percent 3 2 2 2 2 2 2" xfId="58593"/>
    <cellStyle name="Percent 3 2 2 2 2 2 2 2" xfId="58594"/>
    <cellStyle name="Percent 3 2 2 2 2 2 3" xfId="58595"/>
    <cellStyle name="Percent 3 2 2 2 2 3" xfId="58596"/>
    <cellStyle name="Percent 3 2 2 2 2 3 2" xfId="58597"/>
    <cellStyle name="Percent 3 2 2 2 2 4" xfId="58598"/>
    <cellStyle name="Percent 3 2 2 2 3" xfId="58599"/>
    <cellStyle name="Percent 3 2 2 2 3 2" xfId="58600"/>
    <cellStyle name="Percent 3 2 2 2 3 2 2" xfId="58601"/>
    <cellStyle name="Percent 3 2 2 2 3 3" xfId="58602"/>
    <cellStyle name="Percent 3 2 2 2 4" xfId="58603"/>
    <cellStyle name="Percent 3 2 2 2 4 2" xfId="58604"/>
    <cellStyle name="Percent 3 2 2 2 5" xfId="58605"/>
    <cellStyle name="Percent 3 2 2 2 6" xfId="58606"/>
    <cellStyle name="Percent 3 2 2 3" xfId="58607"/>
    <cellStyle name="Percent 3 2 2 3 2" xfId="58608"/>
    <cellStyle name="Percent 3 2 2 3 2 2" xfId="58609"/>
    <cellStyle name="Percent 3 2 2 3 2 2 2" xfId="58610"/>
    <cellStyle name="Percent 3 2 2 3 2 3" xfId="58611"/>
    <cellStyle name="Percent 3 2 2 3 3" xfId="58612"/>
    <cellStyle name="Percent 3 2 2 3 3 2" xfId="58613"/>
    <cellStyle name="Percent 3 2 2 3 4" xfId="58614"/>
    <cellStyle name="Percent 3 2 2 4" xfId="58615"/>
    <cellStyle name="Percent 3 2 2 4 2" xfId="58616"/>
    <cellStyle name="Percent 3 2 2 4 2 2" xfId="58617"/>
    <cellStyle name="Percent 3 2 2 4 3" xfId="58618"/>
    <cellStyle name="Percent 3 2 2 5" xfId="58619"/>
    <cellStyle name="Percent 3 2 2 5 2" xfId="58620"/>
    <cellStyle name="Percent 3 2 2 6" xfId="58621"/>
    <cellStyle name="Percent 3 2 2 7" xfId="58622"/>
    <cellStyle name="Percent 3 2 3" xfId="58623"/>
    <cellStyle name="Percent 3 2 3 2" xfId="58624"/>
    <cellStyle name="Percent 3 2 3 2 2" xfId="58625"/>
    <cellStyle name="Percent 3 2 3 2 2 2" xfId="58626"/>
    <cellStyle name="Percent 3 2 3 2 2 2 2" xfId="58627"/>
    <cellStyle name="Percent 3 2 3 2 2 3" xfId="58628"/>
    <cellStyle name="Percent 3 2 3 2 3" xfId="58629"/>
    <cellStyle name="Percent 3 2 3 2 3 2" xfId="58630"/>
    <cellStyle name="Percent 3 2 3 2 4" xfId="58631"/>
    <cellStyle name="Percent 3 2 3 3" xfId="58632"/>
    <cellStyle name="Percent 3 2 3 3 2" xfId="58633"/>
    <cellStyle name="Percent 3 2 3 3 2 2" xfId="58634"/>
    <cellStyle name="Percent 3 2 3 3 3" xfId="58635"/>
    <cellStyle name="Percent 3 2 3 4" xfId="58636"/>
    <cellStyle name="Percent 3 2 3 4 2" xfId="58637"/>
    <cellStyle name="Percent 3 2 3 5" xfId="58638"/>
    <cellStyle name="Percent 3 2 3 6" xfId="58639"/>
    <cellStyle name="Percent 3 2 4" xfId="58640"/>
    <cellStyle name="Percent 3 2 4 2" xfId="58641"/>
    <cellStyle name="Percent 3 2 4 2 2" xfId="58642"/>
    <cellStyle name="Percent 3 2 4 2 2 2" xfId="58643"/>
    <cellStyle name="Percent 3 2 4 2 2 2 2" xfId="58644"/>
    <cellStyle name="Percent 3 2 4 2 2 3" xfId="58645"/>
    <cellStyle name="Percent 3 2 4 2 3" xfId="58646"/>
    <cellStyle name="Percent 3 2 4 2 3 2" xfId="58647"/>
    <cellStyle name="Percent 3 2 4 2 4" xfId="58648"/>
    <cellStyle name="Percent 3 2 4 3" xfId="58649"/>
    <cellStyle name="Percent 3 2 4 3 2" xfId="58650"/>
    <cellStyle name="Percent 3 2 4 3 2 2" xfId="58651"/>
    <cellStyle name="Percent 3 2 4 3 3" xfId="58652"/>
    <cellStyle name="Percent 3 2 4 4" xfId="58653"/>
    <cellStyle name="Percent 3 2 4 4 2" xfId="58654"/>
    <cellStyle name="Percent 3 2 4 5" xfId="58655"/>
    <cellStyle name="Percent 3 2 5" xfId="58656"/>
    <cellStyle name="Percent 3 2 5 2" xfId="58657"/>
    <cellStyle name="Percent 3 2 5 2 2" xfId="58658"/>
    <cellStyle name="Percent 3 2 5 2 2 2" xfId="58659"/>
    <cellStyle name="Percent 3 2 5 2 3" xfId="58660"/>
    <cellStyle name="Percent 3 2 5 3" xfId="58661"/>
    <cellStyle name="Percent 3 2 5 3 2" xfId="58662"/>
    <cellStyle name="Percent 3 2 5 4" xfId="58663"/>
    <cellStyle name="Percent 3 2 6" xfId="58664"/>
    <cellStyle name="Percent 3 2 6 2" xfId="58665"/>
    <cellStyle name="Percent 3 2 6 2 2" xfId="58666"/>
    <cellStyle name="Percent 3 2 6 3" xfId="58667"/>
    <cellStyle name="Percent 3 2 7" xfId="58668"/>
    <cellStyle name="Percent 3 2 7 2" xfId="58669"/>
    <cellStyle name="Percent 3 2 8" xfId="58670"/>
    <cellStyle name="Percent 3 2 9" xfId="58671"/>
    <cellStyle name="Percent 3 3" xfId="58672"/>
    <cellStyle name="Percent 3 3 2" xfId="58673"/>
    <cellStyle name="Percent 3 3 2 2" xfId="58674"/>
    <cellStyle name="Percent 3 3 2 2 2" xfId="58675"/>
    <cellStyle name="Percent 3 3 2 2 2 2" xfId="58676"/>
    <cellStyle name="Percent 3 3 2 2 2 2 2" xfId="58677"/>
    <cellStyle name="Percent 3 3 2 2 2 3" xfId="58678"/>
    <cellStyle name="Percent 3 3 2 2 3" xfId="58679"/>
    <cellStyle name="Percent 3 3 2 2 3 2" xfId="58680"/>
    <cellStyle name="Percent 3 3 2 2 4" xfId="58681"/>
    <cellStyle name="Percent 3 3 2 3" xfId="58682"/>
    <cellStyle name="Percent 3 3 2 3 2" xfId="58683"/>
    <cellStyle name="Percent 3 3 2 3 2 2" xfId="58684"/>
    <cellStyle name="Percent 3 3 2 3 3" xfId="58685"/>
    <cellStyle name="Percent 3 3 2 4" xfId="58686"/>
    <cellStyle name="Percent 3 3 2 4 2" xfId="58687"/>
    <cellStyle name="Percent 3 3 2 5" xfId="58688"/>
    <cellStyle name="Percent 3 3 3" xfId="58689"/>
    <cellStyle name="Percent 3 3 3 2" xfId="58690"/>
    <cellStyle name="Percent 3 3 3 2 2" xfId="58691"/>
    <cellStyle name="Percent 3 3 3 2 2 2" xfId="58692"/>
    <cellStyle name="Percent 3 3 3 2 3" xfId="58693"/>
    <cellStyle name="Percent 3 3 3 3" xfId="58694"/>
    <cellStyle name="Percent 3 3 3 3 2" xfId="58695"/>
    <cellStyle name="Percent 3 3 3 4" xfId="58696"/>
    <cellStyle name="Percent 3 3 4" xfId="58697"/>
    <cellStyle name="Percent 3 3 4 2" xfId="58698"/>
    <cellStyle name="Percent 3 3 4 2 2" xfId="58699"/>
    <cellStyle name="Percent 3 3 4 3" xfId="58700"/>
    <cellStyle name="Percent 3 3 5" xfId="58701"/>
    <cellStyle name="Percent 3 3 5 2" xfId="58702"/>
    <cellStyle name="Percent 3 3 6" xfId="58703"/>
    <cellStyle name="Percent 3 3 7" xfId="58704"/>
    <cellStyle name="Percent 3 4" xfId="58705"/>
    <cellStyle name="Percent 3 4 2" xfId="58706"/>
    <cellStyle name="Percent 3 4 2 2" xfId="58707"/>
    <cellStyle name="Percent 3 4 2 2 2" xfId="58708"/>
    <cellStyle name="Percent 3 4 2 2 2 2" xfId="58709"/>
    <cellStyle name="Percent 3 4 2 2 3" xfId="58710"/>
    <cellStyle name="Percent 3 4 2 3" xfId="58711"/>
    <cellStyle name="Percent 3 4 2 3 2" xfId="58712"/>
    <cellStyle name="Percent 3 4 2 4" xfId="58713"/>
    <cellStyle name="Percent 3 4 2 5" xfId="58714"/>
    <cellStyle name="Percent 3 4 3" xfId="58715"/>
    <cellStyle name="Percent 3 4 3 2" xfId="58716"/>
    <cellStyle name="Percent 3 4 3 2 2" xfId="58717"/>
    <cellStyle name="Percent 3 4 3 3" xfId="58718"/>
    <cellStyle name="Percent 3 4 4" xfId="58719"/>
    <cellStyle name="Percent 3 4 4 2" xfId="58720"/>
    <cellStyle name="Percent 3 4 5" xfId="58721"/>
    <cellStyle name="Percent 3 4 6" xfId="58722"/>
    <cellStyle name="Percent 3 5" xfId="58723"/>
    <cellStyle name="Percent 3 5 2" xfId="58724"/>
    <cellStyle name="Percent 3 5 2 2" xfId="58725"/>
    <cellStyle name="Percent 3 5 2 2 2" xfId="58726"/>
    <cellStyle name="Percent 3 5 2 2 2 2" xfId="58727"/>
    <cellStyle name="Percent 3 5 2 2 3" xfId="58728"/>
    <cellStyle name="Percent 3 5 2 3" xfId="58729"/>
    <cellStyle name="Percent 3 5 2 3 2" xfId="58730"/>
    <cellStyle name="Percent 3 5 2 4" xfId="58731"/>
    <cellStyle name="Percent 3 5 2 5" xfId="58732"/>
    <cellStyle name="Percent 3 5 3" xfId="58733"/>
    <cellStyle name="Percent 3 5 3 2" xfId="58734"/>
    <cellStyle name="Percent 3 5 3 2 2" xfId="58735"/>
    <cellStyle name="Percent 3 5 3 3" xfId="58736"/>
    <cellStyle name="Percent 3 5 3 3 2" xfId="58737"/>
    <cellStyle name="Percent 3 5 3 4" xfId="58738"/>
    <cellStyle name="Percent 3 5 3 5" xfId="58739"/>
    <cellStyle name="Percent 3 5 4" xfId="58740"/>
    <cellStyle name="Percent 3 5 4 2" xfId="58741"/>
    <cellStyle name="Percent 3 5 4 2 2" xfId="58742"/>
    <cellStyle name="Percent 3 5 4 2 2 2" xfId="58743"/>
    <cellStyle name="Percent 3 5 4 2 2 2 2" xfId="58744"/>
    <cellStyle name="Percent 3 5 4 2 2 2 3" xfId="58745"/>
    <cellStyle name="Percent 3 5 4 2 2 2 4" xfId="58746"/>
    <cellStyle name="Percent 3 5 4 2 2 3" xfId="58747"/>
    <cellStyle name="Percent 3 5 4 2 2 3 2" xfId="58748"/>
    <cellStyle name="Percent 3 5 4 2 2 3 3" xfId="58749"/>
    <cellStyle name="Percent 3 5 4 2 2 4" xfId="58750"/>
    <cellStyle name="Percent 3 5 4 2 2 4 2" xfId="58751"/>
    <cellStyle name="Percent 3 5 4 2 2 5" xfId="58752"/>
    <cellStyle name="Percent 3 5 4 2 2 6" xfId="58753"/>
    <cellStyle name="Percent 3 5 4 2 3" xfId="58754"/>
    <cellStyle name="Percent 3 5 4 2 3 2" xfId="58755"/>
    <cellStyle name="Percent 3 5 4 2 4" xfId="58756"/>
    <cellStyle name="Percent 3 5 4 2 5" xfId="58757"/>
    <cellStyle name="Percent 3 5 4 3" xfId="58758"/>
    <cellStyle name="Percent 3 5 4 3 2" xfId="58759"/>
    <cellStyle name="Percent 3 5 4 4" xfId="58760"/>
    <cellStyle name="Percent 3 5 4 4 2" xfId="58761"/>
    <cellStyle name="Percent 3 5 4 5" xfId="58762"/>
    <cellStyle name="Percent 3 5 4 6" xfId="58763"/>
    <cellStyle name="Percent 3 5 5" xfId="58764"/>
    <cellStyle name="Percent 3 5 5 2" xfId="58765"/>
    <cellStyle name="Percent 3 5 6" xfId="58766"/>
    <cellStyle name="Percent 3 5 6 2" xfId="58767"/>
    <cellStyle name="Percent 3 5 7" xfId="58768"/>
    <cellStyle name="Percent 3 5 8" xfId="58769"/>
    <cellStyle name="Percent 3 6" xfId="58770"/>
    <cellStyle name="Percent 3 6 2" xfId="58771"/>
    <cellStyle name="Percent 3 6 2 2" xfId="58772"/>
    <cellStyle name="Percent 3 6 2 2 2" xfId="58773"/>
    <cellStyle name="Percent 3 6 2 3" xfId="58774"/>
    <cellStyle name="Percent 3 6 3" xfId="58775"/>
    <cellStyle name="Percent 3 6 3 2" xfId="58776"/>
    <cellStyle name="Percent 3 6 4" xfId="58777"/>
    <cellStyle name="Percent 3 7" xfId="58778"/>
    <cellStyle name="Percent 3 7 2" xfId="58779"/>
    <cellStyle name="Percent 3 7 2 2" xfId="58780"/>
    <cellStyle name="Percent 3 7 3" xfId="58781"/>
    <cellStyle name="Percent 3 8" xfId="58782"/>
    <cellStyle name="Percent 3 8 2" xfId="58783"/>
    <cellStyle name="Percent 3 9" xfId="58784"/>
    <cellStyle name="Percent 4" xfId="58785"/>
    <cellStyle name="Percent 4 2" xfId="58786"/>
    <cellStyle name="Percent 4 2 2" xfId="58787"/>
    <cellStyle name="Percent 4 2 2 2" xfId="58788"/>
    <cellStyle name="Percent 4 2 2 2 2" xfId="58789"/>
    <cellStyle name="Percent 4 2 2 2 2 2" xfId="58790"/>
    <cellStyle name="Percent 4 2 2 2 3" xfId="58791"/>
    <cellStyle name="Percent 4 2 2 2 4" xfId="58792"/>
    <cellStyle name="Percent 4 2 2 3" xfId="58793"/>
    <cellStyle name="Percent 4 2 2 3 2" xfId="58794"/>
    <cellStyle name="Percent 4 2 2 4" xfId="58795"/>
    <cellStyle name="Percent 4 2 2 5" xfId="58796"/>
    <cellStyle name="Percent 4 2 3" xfId="58797"/>
    <cellStyle name="Percent 4 2 3 2" xfId="58798"/>
    <cellStyle name="Percent 4 2 3 2 2" xfId="58799"/>
    <cellStyle name="Percent 4 2 3 3" xfId="58800"/>
    <cellStyle name="Percent 4 2 3 4" xfId="58801"/>
    <cellStyle name="Percent 4 2 4" xfId="58802"/>
    <cellStyle name="Percent 4 2 4 2" xfId="58803"/>
    <cellStyle name="Percent 4 2 5" xfId="58804"/>
    <cellStyle name="Percent 4 2 6" xfId="58805"/>
    <cellStyle name="Percent 4 3" xfId="58806"/>
    <cellStyle name="Percent 4 3 2" xfId="58807"/>
    <cellStyle name="Percent 4 3 2 2" xfId="58808"/>
    <cellStyle name="Percent 4 3 2 2 2" xfId="58809"/>
    <cellStyle name="Percent 4 3 2 3" xfId="58810"/>
    <cellStyle name="Percent 4 3 3" xfId="58811"/>
    <cellStyle name="Percent 4 3 3 2" xfId="58812"/>
    <cellStyle name="Percent 4 3 4" xfId="58813"/>
    <cellStyle name="Percent 4 3 5" xfId="58814"/>
    <cellStyle name="Percent 4 4" xfId="58815"/>
    <cellStyle name="Percent 4 4 2" xfId="58816"/>
    <cellStyle name="Percent 4 4 2 2" xfId="58817"/>
    <cellStyle name="Percent 4 4 3" xfId="58818"/>
    <cellStyle name="Percent 4 5" xfId="58819"/>
    <cellStyle name="Percent 4 5 2" xfId="58820"/>
    <cellStyle name="Percent 4 6" xfId="58821"/>
    <cellStyle name="Percent 4 7" xfId="58822"/>
    <cellStyle name="Percent 4 8" xfId="58823"/>
    <cellStyle name="Percent 5" xfId="58824"/>
    <cellStyle name="Percent 5 2" xfId="58825"/>
    <cellStyle name="Percent 5 2 2" xfId="58826"/>
    <cellStyle name="Percent 5 3" xfId="58827"/>
    <cellStyle name="Percent 5 3 2" xfId="58828"/>
    <cellStyle name="Percent 5 4" xfId="58829"/>
    <cellStyle name="Percent 5 5" xfId="58830"/>
    <cellStyle name="Percent 6" xfId="58831"/>
    <cellStyle name="Percent 6 2" xfId="58832"/>
    <cellStyle name="Percent 6 2 2" xfId="58833"/>
    <cellStyle name="Percent 6 3" xfId="58834"/>
    <cellStyle name="Percent 6 3 2" xfId="58835"/>
    <cellStyle name="Percent 6 4" xfId="58836"/>
    <cellStyle name="Percent 7" xfId="58837"/>
    <cellStyle name="Percent 7 2" xfId="58838"/>
    <cellStyle name="Percent 7 2 2" xfId="58839"/>
    <cellStyle name="Percent 7 2 2 2" xfId="58840"/>
    <cellStyle name="Percent 7 2 2 3" xfId="58841"/>
    <cellStyle name="Percent 7 2 3" xfId="58842"/>
    <cellStyle name="Percent 7 2 4" xfId="58843"/>
    <cellStyle name="Percent 7 3" xfId="58844"/>
    <cellStyle name="Percent 7 3 2" xfId="58845"/>
    <cellStyle name="Percent 7 3 3" xfId="58846"/>
    <cellStyle name="Percent 7 4" xfId="58847"/>
    <cellStyle name="Percent 7 5" xfId="58848"/>
    <cellStyle name="Percent 7 6" xfId="58849"/>
    <cellStyle name="Percent 8" xfId="58850"/>
    <cellStyle name="Percent 8 2" xfId="58851"/>
    <cellStyle name="Percent 8 2 2" xfId="58852"/>
    <cellStyle name="Percent 8 2 2 2" xfId="58853"/>
    <cellStyle name="Percent 8 2 3" xfId="58854"/>
    <cellStyle name="Percent 8 3" xfId="58855"/>
    <cellStyle name="Percent 8 3 2" xfId="58856"/>
    <cellStyle name="Percent 8 4" xfId="58857"/>
    <cellStyle name="Percent 8 5" xfId="58858"/>
    <cellStyle name="Percent 8 6" xfId="58859"/>
    <cellStyle name="Percent 9" xfId="58860"/>
    <cellStyle name="Percent 9 2" xfId="58861"/>
    <cellStyle name="Percent 9 2 2" xfId="58862"/>
    <cellStyle name="Percent 9 2 3" xfId="58863"/>
    <cellStyle name="Percent 9 3" xfId="58864"/>
    <cellStyle name="Percent 9 3 2" xfId="58865"/>
    <cellStyle name="Percent 9 4" xfId="58866"/>
    <cellStyle name="Percent 9 5" xfId="58867"/>
    <cellStyle name="Percent 9 6" xfId="58868"/>
    <cellStyle name="Project Overview Data Entry" xfId="58869"/>
    <cellStyle name="Project Overview Data Entry 2" xfId="58870"/>
    <cellStyle name="PSChar" xfId="58871"/>
    <cellStyle name="PSChar 2" xfId="58872"/>
    <cellStyle name="PSDate" xfId="58873"/>
    <cellStyle name="PSDec" xfId="58874"/>
    <cellStyle name="PSHeading" xfId="58875"/>
    <cellStyle name="PSHeading 2" xfId="58876"/>
    <cellStyle name="PSInt" xfId="58877"/>
    <cellStyle name="PSSpacer" xfId="58878"/>
    <cellStyle name="PSSpacer 2" xfId="58879"/>
    <cellStyle name="R00A" xfId="58880"/>
    <cellStyle name="R00B" xfId="58881"/>
    <cellStyle name="R00L" xfId="58882"/>
    <cellStyle name="R01A" xfId="58883"/>
    <cellStyle name="R01B" xfId="58884"/>
    <cellStyle name="R01H" xfId="58885"/>
    <cellStyle name="R01L" xfId="58886"/>
    <cellStyle name="R02A" xfId="58887"/>
    <cellStyle name="R02B" xfId="58888"/>
    <cellStyle name="R02H" xfId="58889"/>
    <cellStyle name="R02L" xfId="58890"/>
    <cellStyle name="R03A" xfId="58891"/>
    <cellStyle name="R03B" xfId="58892"/>
    <cellStyle name="R03H" xfId="58893"/>
    <cellStyle name="R03L" xfId="58894"/>
    <cellStyle name="R04A" xfId="58895"/>
    <cellStyle name="R04B" xfId="58896"/>
    <cellStyle name="R04H" xfId="58897"/>
    <cellStyle name="R04L" xfId="58898"/>
    <cellStyle name="R05A" xfId="58899"/>
    <cellStyle name="R05B" xfId="58900"/>
    <cellStyle name="R05H" xfId="58901"/>
    <cellStyle name="R05L" xfId="58902"/>
    <cellStyle name="R06A" xfId="58903"/>
    <cellStyle name="R06B" xfId="58904"/>
    <cellStyle name="R06H" xfId="58905"/>
    <cellStyle name="R06L" xfId="58906"/>
    <cellStyle name="R07A" xfId="58907"/>
    <cellStyle name="R07B" xfId="58908"/>
    <cellStyle name="R07H" xfId="58909"/>
    <cellStyle name="R07L" xfId="58910"/>
    <cellStyle name="ReportTitlePrompt" xfId="58911"/>
    <cellStyle name="ReportTitlePrompt 2" xfId="58912"/>
    <cellStyle name="ReportTitlePrompt 2 2" xfId="58913"/>
    <cellStyle name="ReportTitlePrompt 2 3" xfId="58914"/>
    <cellStyle name="ReportTitlePrompt 3" xfId="58915"/>
    <cellStyle name="ReportTitlePrompt 4" xfId="58916"/>
    <cellStyle name="ReportTitlePrompt 5" xfId="58917"/>
    <cellStyle name="ReportTitleValue" xfId="58918"/>
    <cellStyle name="ReportTitleValue 2" xfId="58919"/>
    <cellStyle name="ReportTitleValue 2 2" xfId="58920"/>
    <cellStyle name="Reset  - Style4" xfId="58921"/>
    <cellStyle name="RowAcctAbovePrompt" xfId="58922"/>
    <cellStyle name="RowAcctAbovePrompt 2" xfId="58923"/>
    <cellStyle name="RowAcctAbovePrompt 2 2" xfId="58924"/>
    <cellStyle name="RowAcctAbovePrompt 2 3" xfId="58925"/>
    <cellStyle name="RowAcctAbovePrompt 3" xfId="58926"/>
    <cellStyle name="RowAcctAbovePrompt 4" xfId="58927"/>
    <cellStyle name="RowAcctSOBAbovePrompt" xfId="58928"/>
    <cellStyle name="RowAcctSOBAbovePrompt 2" xfId="58929"/>
    <cellStyle name="RowAcctSOBAbovePrompt 2 2" xfId="58930"/>
    <cellStyle name="RowAcctSOBAbovePrompt 2 3" xfId="58931"/>
    <cellStyle name="RowAcctSOBAbovePrompt 3" xfId="58932"/>
    <cellStyle name="RowAcctSOBAbovePrompt 4" xfId="58933"/>
    <cellStyle name="RowAcctSOBValue" xfId="58934"/>
    <cellStyle name="RowAcctSOBValue 2" xfId="58935"/>
    <cellStyle name="RowAcctSOBValue 2 2" xfId="58936"/>
    <cellStyle name="RowAcctSOBValue 2 3" xfId="58937"/>
    <cellStyle name="RowAcctSOBValue 3" xfId="58938"/>
    <cellStyle name="RowAcctSOBValue 4" xfId="58939"/>
    <cellStyle name="RowAcctValue" xfId="58940"/>
    <cellStyle name="RowAcctValue 2" xfId="58941"/>
    <cellStyle name="RowAcctValue 2 2" xfId="58942"/>
    <cellStyle name="RowAttrAbovePrompt" xfId="58943"/>
    <cellStyle name="RowAttrAbovePrompt 2" xfId="58944"/>
    <cellStyle name="RowAttrAbovePrompt 2 2" xfId="58945"/>
    <cellStyle name="RowAttrAbovePrompt 2 3" xfId="58946"/>
    <cellStyle name="RowAttrAbovePrompt 3" xfId="58947"/>
    <cellStyle name="RowAttrAbovePrompt 4" xfId="58948"/>
    <cellStyle name="RowAttrValue" xfId="58949"/>
    <cellStyle name="RowAttrValue 2" xfId="58950"/>
    <cellStyle name="RowAttrValue 2 2" xfId="58951"/>
    <cellStyle name="RowColSetAbovePrompt" xfId="58952"/>
    <cellStyle name="RowColSetAbovePrompt 2" xfId="58953"/>
    <cellStyle name="RowColSetAbovePrompt 2 2" xfId="58954"/>
    <cellStyle name="RowColSetAbovePrompt 2 3" xfId="58955"/>
    <cellStyle name="RowColSetAbovePrompt 3" xfId="58956"/>
    <cellStyle name="RowColSetAbovePrompt 4" xfId="58957"/>
    <cellStyle name="RowColSetLeftPrompt" xfId="58958"/>
    <cellStyle name="RowColSetLeftPrompt 2" xfId="58959"/>
    <cellStyle name="RowColSetLeftPrompt 2 2" xfId="58960"/>
    <cellStyle name="RowColSetLeftPrompt 2 3" xfId="58961"/>
    <cellStyle name="RowColSetLeftPrompt 3" xfId="58962"/>
    <cellStyle name="RowColSetLeftPrompt 4" xfId="58963"/>
    <cellStyle name="RowColSetValue" xfId="58964"/>
    <cellStyle name="RowColSetValue 2" xfId="58965"/>
    <cellStyle name="RowColSetValue 2 2" xfId="58966"/>
    <cellStyle name="RowColSetValue 3" xfId="58967"/>
    <cellStyle name="RowLeftPrompt" xfId="58968"/>
    <cellStyle name="RowLeftPrompt 2" xfId="58969"/>
    <cellStyle name="RowLeftPrompt 2 2" xfId="58970"/>
    <cellStyle name="RowLeftPrompt 2 3" xfId="58971"/>
    <cellStyle name="RowLeftPrompt 3" xfId="58972"/>
    <cellStyle name="RowLeftPrompt 4" xfId="58973"/>
    <cellStyle name="SampleUsingFormatMask" xfId="58974"/>
    <cellStyle name="SampleUsingFormatMask 2" xfId="58975"/>
    <cellStyle name="SampleUsingFormatMask 2 2" xfId="58976"/>
    <cellStyle name="SampleUsingFormatMask 2 3" xfId="58977"/>
    <cellStyle name="SampleUsingFormatMask 3" xfId="58978"/>
    <cellStyle name="SampleUsingFormatMask 4" xfId="58979"/>
    <cellStyle name="SampleWithNoFormatMask" xfId="58980"/>
    <cellStyle name="SampleWithNoFormatMask 2" xfId="58981"/>
    <cellStyle name="SampleWithNoFormatMask 2 2" xfId="58982"/>
    <cellStyle name="SampleWithNoFormatMask 2 3" xfId="58983"/>
    <cellStyle name="SampleWithNoFormatMask 3" xfId="58984"/>
    <cellStyle name="SampleWithNoFormatMask 4" xfId="58985"/>
    <cellStyle name="SAPBEXaggData" xfId="58986"/>
    <cellStyle name="SAPBEXaggData 10" xfId="58987"/>
    <cellStyle name="SAPBEXaggData 10 2" xfId="58988"/>
    <cellStyle name="SAPBEXaggData 11" xfId="58989"/>
    <cellStyle name="SAPBEXaggData 11 2" xfId="58990"/>
    <cellStyle name="SAPBEXaggData 12" xfId="58991"/>
    <cellStyle name="SAPBEXaggData 2" xfId="58992"/>
    <cellStyle name="SAPBEXaggData 2 10" xfId="58993"/>
    <cellStyle name="SAPBEXaggData 2 10 2" xfId="58994"/>
    <cellStyle name="SAPBEXaggData 2 11" xfId="58995"/>
    <cellStyle name="SAPBEXaggData 2 2" xfId="58996"/>
    <cellStyle name="SAPBEXaggData 2 2 2" xfId="58997"/>
    <cellStyle name="SAPBEXaggData 2 3" xfId="58998"/>
    <cellStyle name="SAPBEXaggData 2 3 2" xfId="58999"/>
    <cellStyle name="SAPBEXaggData 2 4" xfId="59000"/>
    <cellStyle name="SAPBEXaggData 2 4 2" xfId="59001"/>
    <cellStyle name="SAPBEXaggData 2 5" xfId="59002"/>
    <cellStyle name="SAPBEXaggData 2 5 2" xfId="59003"/>
    <cellStyle name="SAPBEXaggData 2 6" xfId="59004"/>
    <cellStyle name="SAPBEXaggData 2 6 2" xfId="59005"/>
    <cellStyle name="SAPBEXaggData 2 7" xfId="59006"/>
    <cellStyle name="SAPBEXaggData 2 7 2" xfId="59007"/>
    <cellStyle name="SAPBEXaggData 2 8" xfId="59008"/>
    <cellStyle name="SAPBEXaggData 2 8 2" xfId="59009"/>
    <cellStyle name="SAPBEXaggData 2 9" xfId="59010"/>
    <cellStyle name="SAPBEXaggData 2 9 2" xfId="59011"/>
    <cellStyle name="SAPBEXaggData 3" xfId="59012"/>
    <cellStyle name="SAPBEXaggData 3 2" xfId="59013"/>
    <cellStyle name="SAPBEXaggData 4" xfId="59014"/>
    <cellStyle name="SAPBEXaggData 4 2" xfId="59015"/>
    <cellStyle name="SAPBEXaggData 5" xfId="59016"/>
    <cellStyle name="SAPBEXaggData 5 2" xfId="59017"/>
    <cellStyle name="SAPBEXaggData 6" xfId="59018"/>
    <cellStyle name="SAPBEXaggData 6 2" xfId="59019"/>
    <cellStyle name="SAPBEXaggData 7" xfId="59020"/>
    <cellStyle name="SAPBEXaggData 7 2" xfId="59021"/>
    <cellStyle name="SAPBEXaggData 8" xfId="59022"/>
    <cellStyle name="SAPBEXaggData 8 2" xfId="59023"/>
    <cellStyle name="SAPBEXaggData 9" xfId="59024"/>
    <cellStyle name="SAPBEXaggData 9 2" xfId="59025"/>
    <cellStyle name="SAPBEXaggDataEmph" xfId="59026"/>
    <cellStyle name="SAPBEXaggDataEmph 10" xfId="59027"/>
    <cellStyle name="SAPBEXaggDataEmph 10 2" xfId="59028"/>
    <cellStyle name="SAPBEXaggDataEmph 11" xfId="59029"/>
    <cellStyle name="SAPBEXaggDataEmph 2" xfId="59030"/>
    <cellStyle name="SAPBEXaggDataEmph 2 2" xfId="59031"/>
    <cellStyle name="SAPBEXaggDataEmph 3" xfId="59032"/>
    <cellStyle name="SAPBEXaggDataEmph 3 2" xfId="59033"/>
    <cellStyle name="SAPBEXaggDataEmph 4" xfId="59034"/>
    <cellStyle name="SAPBEXaggDataEmph 4 2" xfId="59035"/>
    <cellStyle name="SAPBEXaggDataEmph 5" xfId="59036"/>
    <cellStyle name="SAPBEXaggDataEmph 5 2" xfId="59037"/>
    <cellStyle name="SAPBEXaggDataEmph 6" xfId="59038"/>
    <cellStyle name="SAPBEXaggDataEmph 6 2" xfId="59039"/>
    <cellStyle name="SAPBEXaggDataEmph 7" xfId="59040"/>
    <cellStyle name="SAPBEXaggDataEmph 7 2" xfId="59041"/>
    <cellStyle name="SAPBEXaggDataEmph 8" xfId="59042"/>
    <cellStyle name="SAPBEXaggDataEmph 8 2" xfId="59043"/>
    <cellStyle name="SAPBEXaggDataEmph 9" xfId="59044"/>
    <cellStyle name="SAPBEXaggDataEmph 9 2" xfId="59045"/>
    <cellStyle name="SAPBEXaggItem" xfId="59046"/>
    <cellStyle name="SAPBEXaggItem 10" xfId="59047"/>
    <cellStyle name="SAPBEXaggItem 10 2" xfId="59048"/>
    <cellStyle name="SAPBEXaggItem 11" xfId="59049"/>
    <cellStyle name="SAPBEXaggItem 11 2" xfId="59050"/>
    <cellStyle name="SAPBEXaggItem 12" xfId="59051"/>
    <cellStyle name="SAPBEXaggItem 2" xfId="59052"/>
    <cellStyle name="SAPBEXaggItem 2 10" xfId="59053"/>
    <cellStyle name="SAPBEXaggItem 2 10 2" xfId="59054"/>
    <cellStyle name="SAPBEXaggItem 2 11" xfId="59055"/>
    <cellStyle name="SAPBEXaggItem 2 2" xfId="59056"/>
    <cellStyle name="SAPBEXaggItem 2 2 2" xfId="59057"/>
    <cellStyle name="SAPBEXaggItem 2 3" xfId="59058"/>
    <cellStyle name="SAPBEXaggItem 2 3 2" xfId="59059"/>
    <cellStyle name="SAPBEXaggItem 2 4" xfId="59060"/>
    <cellStyle name="SAPBEXaggItem 2 4 2" xfId="59061"/>
    <cellStyle name="SAPBEXaggItem 2 5" xfId="59062"/>
    <cellStyle name="SAPBEXaggItem 2 5 2" xfId="59063"/>
    <cellStyle name="SAPBEXaggItem 2 6" xfId="59064"/>
    <cellStyle name="SAPBEXaggItem 2 6 2" xfId="59065"/>
    <cellStyle name="SAPBEXaggItem 2 7" xfId="59066"/>
    <cellStyle name="SAPBEXaggItem 2 7 2" xfId="59067"/>
    <cellStyle name="SAPBEXaggItem 2 8" xfId="59068"/>
    <cellStyle name="SAPBEXaggItem 2 8 2" xfId="59069"/>
    <cellStyle name="SAPBEXaggItem 2 9" xfId="59070"/>
    <cellStyle name="SAPBEXaggItem 2 9 2" xfId="59071"/>
    <cellStyle name="SAPBEXaggItem 3" xfId="59072"/>
    <cellStyle name="SAPBEXaggItem 3 2" xfId="59073"/>
    <cellStyle name="SAPBEXaggItem 4" xfId="59074"/>
    <cellStyle name="SAPBEXaggItem 4 2" xfId="59075"/>
    <cellStyle name="SAPBEXaggItem 5" xfId="59076"/>
    <cellStyle name="SAPBEXaggItem 5 2" xfId="59077"/>
    <cellStyle name="SAPBEXaggItem 6" xfId="59078"/>
    <cellStyle name="SAPBEXaggItem 6 2" xfId="59079"/>
    <cellStyle name="SAPBEXaggItem 7" xfId="59080"/>
    <cellStyle name="SAPBEXaggItem 7 2" xfId="59081"/>
    <cellStyle name="SAPBEXaggItem 8" xfId="59082"/>
    <cellStyle name="SAPBEXaggItem 8 2" xfId="59083"/>
    <cellStyle name="SAPBEXaggItem 9" xfId="59084"/>
    <cellStyle name="SAPBEXaggItem 9 2" xfId="59085"/>
    <cellStyle name="SAPBEXaggItemX" xfId="59086"/>
    <cellStyle name="SAPBEXaggItemX 10" xfId="59087"/>
    <cellStyle name="SAPBEXaggItemX 10 2" xfId="59088"/>
    <cellStyle name="SAPBEXaggItemX 11" xfId="59089"/>
    <cellStyle name="SAPBEXaggItemX 11 2" xfId="59090"/>
    <cellStyle name="SAPBEXaggItemX 12" xfId="59091"/>
    <cellStyle name="SAPBEXaggItemX 2" xfId="59092"/>
    <cellStyle name="SAPBEXaggItemX 2 10" xfId="59093"/>
    <cellStyle name="SAPBEXaggItemX 2 10 2" xfId="59094"/>
    <cellStyle name="SAPBEXaggItemX 2 11" xfId="59095"/>
    <cellStyle name="SAPBEXaggItemX 2 2" xfId="59096"/>
    <cellStyle name="SAPBEXaggItemX 2 2 2" xfId="59097"/>
    <cellStyle name="SAPBEXaggItemX 2 3" xfId="59098"/>
    <cellStyle name="SAPBEXaggItemX 2 3 2" xfId="59099"/>
    <cellStyle name="SAPBEXaggItemX 2 4" xfId="59100"/>
    <cellStyle name="SAPBEXaggItemX 2 4 2" xfId="59101"/>
    <cellStyle name="SAPBEXaggItemX 2 5" xfId="59102"/>
    <cellStyle name="SAPBEXaggItemX 2 5 2" xfId="59103"/>
    <cellStyle name="SAPBEXaggItemX 2 6" xfId="59104"/>
    <cellStyle name="SAPBEXaggItemX 2 6 2" xfId="59105"/>
    <cellStyle name="SAPBEXaggItemX 2 7" xfId="59106"/>
    <cellStyle name="SAPBEXaggItemX 2 7 2" xfId="59107"/>
    <cellStyle name="SAPBEXaggItemX 2 8" xfId="59108"/>
    <cellStyle name="SAPBEXaggItemX 2 8 2" xfId="59109"/>
    <cellStyle name="SAPBEXaggItemX 2 9" xfId="59110"/>
    <cellStyle name="SAPBEXaggItemX 2 9 2" xfId="59111"/>
    <cellStyle name="SAPBEXaggItemX 3" xfId="59112"/>
    <cellStyle name="SAPBEXaggItemX 3 2" xfId="59113"/>
    <cellStyle name="SAPBEXaggItemX 4" xfId="59114"/>
    <cellStyle name="SAPBEXaggItemX 4 2" xfId="59115"/>
    <cellStyle name="SAPBEXaggItemX 5" xfId="59116"/>
    <cellStyle name="SAPBEXaggItemX 5 2" xfId="59117"/>
    <cellStyle name="SAPBEXaggItemX 6" xfId="59118"/>
    <cellStyle name="SAPBEXaggItemX 6 2" xfId="59119"/>
    <cellStyle name="SAPBEXaggItemX 7" xfId="59120"/>
    <cellStyle name="SAPBEXaggItemX 7 2" xfId="59121"/>
    <cellStyle name="SAPBEXaggItemX 8" xfId="59122"/>
    <cellStyle name="SAPBEXaggItemX 8 2" xfId="59123"/>
    <cellStyle name="SAPBEXaggItemX 9" xfId="59124"/>
    <cellStyle name="SAPBEXaggItemX 9 2" xfId="59125"/>
    <cellStyle name="SAPBEXchaText" xfId="59126"/>
    <cellStyle name="SAPBEXchaText 2" xfId="59127"/>
    <cellStyle name="SAPBEXexcBad7" xfId="59128"/>
    <cellStyle name="SAPBEXexcBad7 10" xfId="59129"/>
    <cellStyle name="SAPBEXexcBad7 10 2" xfId="59130"/>
    <cellStyle name="SAPBEXexcBad7 11" xfId="59131"/>
    <cellStyle name="SAPBEXexcBad7 11 2" xfId="59132"/>
    <cellStyle name="SAPBEXexcBad7 12" xfId="59133"/>
    <cellStyle name="SAPBEXexcBad7 2" xfId="59134"/>
    <cellStyle name="SAPBEXexcBad7 2 10" xfId="59135"/>
    <cellStyle name="SAPBEXexcBad7 2 10 2" xfId="59136"/>
    <cellStyle name="SAPBEXexcBad7 2 11" xfId="59137"/>
    <cellStyle name="SAPBEXexcBad7 2 2" xfId="59138"/>
    <cellStyle name="SAPBEXexcBad7 2 2 2" xfId="59139"/>
    <cellStyle name="SAPBEXexcBad7 2 3" xfId="59140"/>
    <cellStyle name="SAPBEXexcBad7 2 3 2" xfId="59141"/>
    <cellStyle name="SAPBEXexcBad7 2 4" xfId="59142"/>
    <cellStyle name="SAPBEXexcBad7 2 4 2" xfId="59143"/>
    <cellStyle name="SAPBEXexcBad7 2 5" xfId="59144"/>
    <cellStyle name="SAPBEXexcBad7 2 5 2" xfId="59145"/>
    <cellStyle name="SAPBEXexcBad7 2 6" xfId="59146"/>
    <cellStyle name="SAPBEXexcBad7 2 6 2" xfId="59147"/>
    <cellStyle name="SAPBEXexcBad7 2 7" xfId="59148"/>
    <cellStyle name="SAPBEXexcBad7 2 7 2" xfId="59149"/>
    <cellStyle name="SAPBEXexcBad7 2 8" xfId="59150"/>
    <cellStyle name="SAPBEXexcBad7 2 8 2" xfId="59151"/>
    <cellStyle name="SAPBEXexcBad7 2 9" xfId="59152"/>
    <cellStyle name="SAPBEXexcBad7 2 9 2" xfId="59153"/>
    <cellStyle name="SAPBEXexcBad7 3" xfId="59154"/>
    <cellStyle name="SAPBEXexcBad7 3 2" xfId="59155"/>
    <cellStyle name="SAPBEXexcBad7 4" xfId="59156"/>
    <cellStyle name="SAPBEXexcBad7 4 2" xfId="59157"/>
    <cellStyle name="SAPBEXexcBad7 5" xfId="59158"/>
    <cellStyle name="SAPBEXexcBad7 5 2" xfId="59159"/>
    <cellStyle name="SAPBEXexcBad7 6" xfId="59160"/>
    <cellStyle name="SAPBEXexcBad7 6 2" xfId="59161"/>
    <cellStyle name="SAPBEXexcBad7 7" xfId="59162"/>
    <cellStyle name="SAPBEXexcBad7 7 2" xfId="59163"/>
    <cellStyle name="SAPBEXexcBad7 8" xfId="59164"/>
    <cellStyle name="SAPBEXexcBad7 8 2" xfId="59165"/>
    <cellStyle name="SAPBEXexcBad7 9" xfId="59166"/>
    <cellStyle name="SAPBEXexcBad7 9 2" xfId="59167"/>
    <cellStyle name="SAPBEXexcBad8" xfId="59168"/>
    <cellStyle name="SAPBEXexcBad8 10" xfId="59169"/>
    <cellStyle name="SAPBEXexcBad8 10 2" xfId="59170"/>
    <cellStyle name="SAPBEXexcBad8 11" xfId="59171"/>
    <cellStyle name="SAPBEXexcBad8 2" xfId="59172"/>
    <cellStyle name="SAPBEXexcBad8 2 2" xfId="59173"/>
    <cellStyle name="SAPBEXexcBad8 3" xfId="59174"/>
    <cellStyle name="SAPBEXexcBad8 3 2" xfId="59175"/>
    <cellStyle name="SAPBEXexcBad8 4" xfId="59176"/>
    <cellStyle name="SAPBEXexcBad8 4 2" xfId="59177"/>
    <cellStyle name="SAPBEXexcBad8 5" xfId="59178"/>
    <cellStyle name="SAPBEXexcBad8 5 2" xfId="59179"/>
    <cellStyle name="SAPBEXexcBad8 6" xfId="59180"/>
    <cellStyle name="SAPBEXexcBad8 6 2" xfId="59181"/>
    <cellStyle name="SAPBEXexcBad8 7" xfId="59182"/>
    <cellStyle name="SAPBEXexcBad8 7 2" xfId="59183"/>
    <cellStyle name="SAPBEXexcBad8 8" xfId="59184"/>
    <cellStyle name="SAPBEXexcBad8 8 2" xfId="59185"/>
    <cellStyle name="SAPBEXexcBad8 9" xfId="59186"/>
    <cellStyle name="SAPBEXexcBad8 9 2" xfId="59187"/>
    <cellStyle name="SAPBEXexcBad9" xfId="59188"/>
    <cellStyle name="SAPBEXexcBad9 10" xfId="59189"/>
    <cellStyle name="SAPBEXexcBad9 10 2" xfId="59190"/>
    <cellStyle name="SAPBEXexcBad9 11" xfId="59191"/>
    <cellStyle name="SAPBEXexcBad9 2" xfId="59192"/>
    <cellStyle name="SAPBEXexcBad9 2 2" xfId="59193"/>
    <cellStyle name="SAPBEXexcBad9 3" xfId="59194"/>
    <cellStyle name="SAPBEXexcBad9 3 2" xfId="59195"/>
    <cellStyle name="SAPBEXexcBad9 4" xfId="59196"/>
    <cellStyle name="SAPBEXexcBad9 4 2" xfId="59197"/>
    <cellStyle name="SAPBEXexcBad9 5" xfId="59198"/>
    <cellStyle name="SAPBEXexcBad9 5 2" xfId="59199"/>
    <cellStyle name="SAPBEXexcBad9 6" xfId="59200"/>
    <cellStyle name="SAPBEXexcBad9 6 2" xfId="59201"/>
    <cellStyle name="SAPBEXexcBad9 7" xfId="59202"/>
    <cellStyle name="SAPBEXexcBad9 7 2" xfId="59203"/>
    <cellStyle name="SAPBEXexcBad9 8" xfId="59204"/>
    <cellStyle name="SAPBEXexcBad9 8 2" xfId="59205"/>
    <cellStyle name="SAPBEXexcBad9 9" xfId="59206"/>
    <cellStyle name="SAPBEXexcBad9 9 2" xfId="59207"/>
    <cellStyle name="SAPBEXexcCritical4" xfId="59208"/>
    <cellStyle name="SAPBEXexcCritical4 10" xfId="59209"/>
    <cellStyle name="SAPBEXexcCritical4 10 2" xfId="59210"/>
    <cellStyle name="SAPBEXexcCritical4 11" xfId="59211"/>
    <cellStyle name="SAPBEXexcCritical4 11 2" xfId="59212"/>
    <cellStyle name="SAPBEXexcCritical4 12" xfId="59213"/>
    <cellStyle name="SAPBEXexcCritical4 2" xfId="59214"/>
    <cellStyle name="SAPBEXexcCritical4 2 10" xfId="59215"/>
    <cellStyle name="SAPBEXexcCritical4 2 10 2" xfId="59216"/>
    <cellStyle name="SAPBEXexcCritical4 2 11" xfId="59217"/>
    <cellStyle name="SAPBEXexcCritical4 2 2" xfId="59218"/>
    <cellStyle name="SAPBEXexcCritical4 2 2 2" xfId="59219"/>
    <cellStyle name="SAPBEXexcCritical4 2 3" xfId="59220"/>
    <cellStyle name="SAPBEXexcCritical4 2 3 2" xfId="59221"/>
    <cellStyle name="SAPBEXexcCritical4 2 4" xfId="59222"/>
    <cellStyle name="SAPBEXexcCritical4 2 4 2" xfId="59223"/>
    <cellStyle name="SAPBEXexcCritical4 2 5" xfId="59224"/>
    <cellStyle name="SAPBEXexcCritical4 2 5 2" xfId="59225"/>
    <cellStyle name="SAPBEXexcCritical4 2 6" xfId="59226"/>
    <cellStyle name="SAPBEXexcCritical4 2 6 2" xfId="59227"/>
    <cellStyle name="SAPBEXexcCritical4 2 7" xfId="59228"/>
    <cellStyle name="SAPBEXexcCritical4 2 7 2" xfId="59229"/>
    <cellStyle name="SAPBEXexcCritical4 2 8" xfId="59230"/>
    <cellStyle name="SAPBEXexcCritical4 2 8 2" xfId="59231"/>
    <cellStyle name="SAPBEXexcCritical4 2 9" xfId="59232"/>
    <cellStyle name="SAPBEXexcCritical4 2 9 2" xfId="59233"/>
    <cellStyle name="SAPBEXexcCritical4 3" xfId="59234"/>
    <cellStyle name="SAPBEXexcCritical4 3 2" xfId="59235"/>
    <cellStyle name="SAPBEXexcCritical4 4" xfId="59236"/>
    <cellStyle name="SAPBEXexcCritical4 4 2" xfId="59237"/>
    <cellStyle name="SAPBEXexcCritical4 5" xfId="59238"/>
    <cellStyle name="SAPBEXexcCritical4 5 2" xfId="59239"/>
    <cellStyle name="SAPBEXexcCritical4 6" xfId="59240"/>
    <cellStyle name="SAPBEXexcCritical4 6 2" xfId="59241"/>
    <cellStyle name="SAPBEXexcCritical4 7" xfId="59242"/>
    <cellStyle name="SAPBEXexcCritical4 7 2" xfId="59243"/>
    <cellStyle name="SAPBEXexcCritical4 8" xfId="59244"/>
    <cellStyle name="SAPBEXexcCritical4 8 2" xfId="59245"/>
    <cellStyle name="SAPBEXexcCritical4 9" xfId="59246"/>
    <cellStyle name="SAPBEXexcCritical4 9 2" xfId="59247"/>
    <cellStyle name="SAPBEXexcCritical5" xfId="59248"/>
    <cellStyle name="SAPBEXexcCritical5 10" xfId="59249"/>
    <cellStyle name="SAPBEXexcCritical5 10 2" xfId="59250"/>
    <cellStyle name="SAPBEXexcCritical5 11" xfId="59251"/>
    <cellStyle name="SAPBEXexcCritical5 11 2" xfId="59252"/>
    <cellStyle name="SAPBEXexcCritical5 12" xfId="59253"/>
    <cellStyle name="SAPBEXexcCritical5 2" xfId="59254"/>
    <cellStyle name="SAPBEXexcCritical5 2 10" xfId="59255"/>
    <cellStyle name="SAPBEXexcCritical5 2 10 2" xfId="59256"/>
    <cellStyle name="SAPBEXexcCritical5 2 11" xfId="59257"/>
    <cellStyle name="SAPBEXexcCritical5 2 2" xfId="59258"/>
    <cellStyle name="SAPBEXexcCritical5 2 2 2" xfId="59259"/>
    <cellStyle name="SAPBEXexcCritical5 2 3" xfId="59260"/>
    <cellStyle name="SAPBEXexcCritical5 2 3 2" xfId="59261"/>
    <cellStyle name="SAPBEXexcCritical5 2 4" xfId="59262"/>
    <cellStyle name="SAPBEXexcCritical5 2 4 2" xfId="59263"/>
    <cellStyle name="SAPBEXexcCritical5 2 5" xfId="59264"/>
    <cellStyle name="SAPBEXexcCritical5 2 5 2" xfId="59265"/>
    <cellStyle name="SAPBEXexcCritical5 2 6" xfId="59266"/>
    <cellStyle name="SAPBEXexcCritical5 2 6 2" xfId="59267"/>
    <cellStyle name="SAPBEXexcCritical5 2 7" xfId="59268"/>
    <cellStyle name="SAPBEXexcCritical5 2 7 2" xfId="59269"/>
    <cellStyle name="SAPBEXexcCritical5 2 8" xfId="59270"/>
    <cellStyle name="SAPBEXexcCritical5 2 8 2" xfId="59271"/>
    <cellStyle name="SAPBEXexcCritical5 2 9" xfId="59272"/>
    <cellStyle name="SAPBEXexcCritical5 2 9 2" xfId="59273"/>
    <cellStyle name="SAPBEXexcCritical5 3" xfId="59274"/>
    <cellStyle name="SAPBEXexcCritical5 3 2" xfId="59275"/>
    <cellStyle name="SAPBEXexcCritical5 4" xfId="59276"/>
    <cellStyle name="SAPBEXexcCritical5 4 2" xfId="59277"/>
    <cellStyle name="SAPBEXexcCritical5 5" xfId="59278"/>
    <cellStyle name="SAPBEXexcCritical5 5 2" xfId="59279"/>
    <cellStyle name="SAPBEXexcCritical5 6" xfId="59280"/>
    <cellStyle name="SAPBEXexcCritical5 6 2" xfId="59281"/>
    <cellStyle name="SAPBEXexcCritical5 7" xfId="59282"/>
    <cellStyle name="SAPBEXexcCritical5 7 2" xfId="59283"/>
    <cellStyle name="SAPBEXexcCritical5 8" xfId="59284"/>
    <cellStyle name="SAPBEXexcCritical5 8 2" xfId="59285"/>
    <cellStyle name="SAPBEXexcCritical5 9" xfId="59286"/>
    <cellStyle name="SAPBEXexcCritical5 9 2" xfId="59287"/>
    <cellStyle name="SAPBEXexcCritical6" xfId="59288"/>
    <cellStyle name="SAPBEXexcCritical6 10" xfId="59289"/>
    <cellStyle name="SAPBEXexcCritical6 10 2" xfId="59290"/>
    <cellStyle name="SAPBEXexcCritical6 11" xfId="59291"/>
    <cellStyle name="SAPBEXexcCritical6 11 2" xfId="59292"/>
    <cellStyle name="SAPBEXexcCritical6 12" xfId="59293"/>
    <cellStyle name="SAPBEXexcCritical6 2" xfId="59294"/>
    <cellStyle name="SAPBEXexcCritical6 2 10" xfId="59295"/>
    <cellStyle name="SAPBEXexcCritical6 2 10 2" xfId="59296"/>
    <cellStyle name="SAPBEXexcCritical6 2 11" xfId="59297"/>
    <cellStyle name="SAPBEXexcCritical6 2 2" xfId="59298"/>
    <cellStyle name="SAPBEXexcCritical6 2 2 2" xfId="59299"/>
    <cellStyle name="SAPBEXexcCritical6 2 3" xfId="59300"/>
    <cellStyle name="SAPBEXexcCritical6 2 3 2" xfId="59301"/>
    <cellStyle name="SAPBEXexcCritical6 2 4" xfId="59302"/>
    <cellStyle name="SAPBEXexcCritical6 2 4 2" xfId="59303"/>
    <cellStyle name="SAPBEXexcCritical6 2 5" xfId="59304"/>
    <cellStyle name="SAPBEXexcCritical6 2 5 2" xfId="59305"/>
    <cellStyle name="SAPBEXexcCritical6 2 6" xfId="59306"/>
    <cellStyle name="SAPBEXexcCritical6 2 6 2" xfId="59307"/>
    <cellStyle name="SAPBEXexcCritical6 2 7" xfId="59308"/>
    <cellStyle name="SAPBEXexcCritical6 2 7 2" xfId="59309"/>
    <cellStyle name="SAPBEXexcCritical6 2 8" xfId="59310"/>
    <cellStyle name="SAPBEXexcCritical6 2 8 2" xfId="59311"/>
    <cellStyle name="SAPBEXexcCritical6 2 9" xfId="59312"/>
    <cellStyle name="SAPBEXexcCritical6 2 9 2" xfId="59313"/>
    <cellStyle name="SAPBEXexcCritical6 3" xfId="59314"/>
    <cellStyle name="SAPBEXexcCritical6 3 2" xfId="59315"/>
    <cellStyle name="SAPBEXexcCritical6 4" xfId="59316"/>
    <cellStyle name="SAPBEXexcCritical6 4 2" xfId="59317"/>
    <cellStyle name="SAPBEXexcCritical6 5" xfId="59318"/>
    <cellStyle name="SAPBEXexcCritical6 5 2" xfId="59319"/>
    <cellStyle name="SAPBEXexcCritical6 6" xfId="59320"/>
    <cellStyle name="SAPBEXexcCritical6 6 2" xfId="59321"/>
    <cellStyle name="SAPBEXexcCritical6 7" xfId="59322"/>
    <cellStyle name="SAPBEXexcCritical6 7 2" xfId="59323"/>
    <cellStyle name="SAPBEXexcCritical6 8" xfId="59324"/>
    <cellStyle name="SAPBEXexcCritical6 8 2" xfId="59325"/>
    <cellStyle name="SAPBEXexcCritical6 9" xfId="59326"/>
    <cellStyle name="SAPBEXexcCritical6 9 2" xfId="59327"/>
    <cellStyle name="SAPBEXexcGood1" xfId="59328"/>
    <cellStyle name="SAPBEXexcGood1 10" xfId="59329"/>
    <cellStyle name="SAPBEXexcGood1 10 2" xfId="59330"/>
    <cellStyle name="SAPBEXexcGood1 11" xfId="59331"/>
    <cellStyle name="SAPBEXexcGood1 2" xfId="59332"/>
    <cellStyle name="SAPBEXexcGood1 2 2" xfId="59333"/>
    <cellStyle name="SAPBEXexcGood1 3" xfId="59334"/>
    <cellStyle name="SAPBEXexcGood1 3 2" xfId="59335"/>
    <cellStyle name="SAPBEXexcGood1 4" xfId="59336"/>
    <cellStyle name="SAPBEXexcGood1 4 2" xfId="59337"/>
    <cellStyle name="SAPBEXexcGood1 5" xfId="59338"/>
    <cellStyle name="SAPBEXexcGood1 5 2" xfId="59339"/>
    <cellStyle name="SAPBEXexcGood1 6" xfId="59340"/>
    <cellStyle name="SAPBEXexcGood1 6 2" xfId="59341"/>
    <cellStyle name="SAPBEXexcGood1 7" xfId="59342"/>
    <cellStyle name="SAPBEXexcGood1 7 2" xfId="59343"/>
    <cellStyle name="SAPBEXexcGood1 8" xfId="59344"/>
    <cellStyle name="SAPBEXexcGood1 8 2" xfId="59345"/>
    <cellStyle name="SAPBEXexcGood1 9" xfId="59346"/>
    <cellStyle name="SAPBEXexcGood1 9 2" xfId="59347"/>
    <cellStyle name="SAPBEXexcGood2" xfId="59348"/>
    <cellStyle name="SAPBEXexcGood2 10" xfId="59349"/>
    <cellStyle name="SAPBEXexcGood2 10 2" xfId="59350"/>
    <cellStyle name="SAPBEXexcGood2 11" xfId="59351"/>
    <cellStyle name="SAPBEXexcGood2 2" xfId="59352"/>
    <cellStyle name="SAPBEXexcGood2 2 2" xfId="59353"/>
    <cellStyle name="SAPBEXexcGood2 3" xfId="59354"/>
    <cellStyle name="SAPBEXexcGood2 3 2" xfId="59355"/>
    <cellStyle name="SAPBEXexcGood2 4" xfId="59356"/>
    <cellStyle name="SAPBEXexcGood2 4 2" xfId="59357"/>
    <cellStyle name="SAPBEXexcGood2 5" xfId="59358"/>
    <cellStyle name="SAPBEXexcGood2 5 2" xfId="59359"/>
    <cellStyle name="SAPBEXexcGood2 6" xfId="59360"/>
    <cellStyle name="SAPBEXexcGood2 6 2" xfId="59361"/>
    <cellStyle name="SAPBEXexcGood2 7" xfId="59362"/>
    <cellStyle name="SAPBEXexcGood2 7 2" xfId="59363"/>
    <cellStyle name="SAPBEXexcGood2 8" xfId="59364"/>
    <cellStyle name="SAPBEXexcGood2 8 2" xfId="59365"/>
    <cellStyle name="SAPBEXexcGood2 9" xfId="59366"/>
    <cellStyle name="SAPBEXexcGood2 9 2" xfId="59367"/>
    <cellStyle name="SAPBEXexcGood3" xfId="59368"/>
    <cellStyle name="SAPBEXexcGood3 10" xfId="59369"/>
    <cellStyle name="SAPBEXexcGood3 10 2" xfId="59370"/>
    <cellStyle name="SAPBEXexcGood3 11" xfId="59371"/>
    <cellStyle name="SAPBEXexcGood3 11 2" xfId="59372"/>
    <cellStyle name="SAPBEXexcGood3 12" xfId="59373"/>
    <cellStyle name="SAPBEXexcGood3 2" xfId="59374"/>
    <cellStyle name="SAPBEXexcGood3 2 10" xfId="59375"/>
    <cellStyle name="SAPBEXexcGood3 2 10 2" xfId="59376"/>
    <cellStyle name="SAPBEXexcGood3 2 11" xfId="59377"/>
    <cellStyle name="SAPBEXexcGood3 2 2" xfId="59378"/>
    <cellStyle name="SAPBEXexcGood3 2 2 2" xfId="59379"/>
    <cellStyle name="SAPBEXexcGood3 2 3" xfId="59380"/>
    <cellStyle name="SAPBEXexcGood3 2 3 2" xfId="59381"/>
    <cellStyle name="SAPBEXexcGood3 2 4" xfId="59382"/>
    <cellStyle name="SAPBEXexcGood3 2 4 2" xfId="59383"/>
    <cellStyle name="SAPBEXexcGood3 2 5" xfId="59384"/>
    <cellStyle name="SAPBEXexcGood3 2 5 2" xfId="59385"/>
    <cellStyle name="SAPBEXexcGood3 2 6" xfId="59386"/>
    <cellStyle name="SAPBEXexcGood3 2 6 2" xfId="59387"/>
    <cellStyle name="SAPBEXexcGood3 2 7" xfId="59388"/>
    <cellStyle name="SAPBEXexcGood3 2 7 2" xfId="59389"/>
    <cellStyle name="SAPBEXexcGood3 2 8" xfId="59390"/>
    <cellStyle name="SAPBEXexcGood3 2 8 2" xfId="59391"/>
    <cellStyle name="SAPBEXexcGood3 2 9" xfId="59392"/>
    <cellStyle name="SAPBEXexcGood3 2 9 2" xfId="59393"/>
    <cellStyle name="SAPBEXexcGood3 3" xfId="59394"/>
    <cellStyle name="SAPBEXexcGood3 3 2" xfId="59395"/>
    <cellStyle name="SAPBEXexcGood3 4" xfId="59396"/>
    <cellStyle name="SAPBEXexcGood3 4 2" xfId="59397"/>
    <cellStyle name="SAPBEXexcGood3 5" xfId="59398"/>
    <cellStyle name="SAPBEXexcGood3 5 2" xfId="59399"/>
    <cellStyle name="SAPBEXexcGood3 6" xfId="59400"/>
    <cellStyle name="SAPBEXexcGood3 6 2" xfId="59401"/>
    <cellStyle name="SAPBEXexcGood3 7" xfId="59402"/>
    <cellStyle name="SAPBEXexcGood3 7 2" xfId="59403"/>
    <cellStyle name="SAPBEXexcGood3 8" xfId="59404"/>
    <cellStyle name="SAPBEXexcGood3 8 2" xfId="59405"/>
    <cellStyle name="SAPBEXexcGood3 9" xfId="59406"/>
    <cellStyle name="SAPBEXexcGood3 9 2" xfId="59407"/>
    <cellStyle name="SAPBEXfilterDrill" xfId="59408"/>
    <cellStyle name="SAPBEXfilterDrill 2" xfId="59409"/>
    <cellStyle name="SAPBEXfilterItem" xfId="59410"/>
    <cellStyle name="SAPBEXfilterItem 2" xfId="59411"/>
    <cellStyle name="SAPBEXfilterText" xfId="59412"/>
    <cellStyle name="SAPBEXfilterText 2" xfId="59413"/>
    <cellStyle name="SAPBEXformats" xfId="59414"/>
    <cellStyle name="SAPBEXformats 10" xfId="59415"/>
    <cellStyle name="SAPBEXformats 10 2" xfId="59416"/>
    <cellStyle name="SAPBEXformats 11" xfId="59417"/>
    <cellStyle name="SAPBEXformats 11 2" xfId="59418"/>
    <cellStyle name="SAPBEXformats 12" xfId="59419"/>
    <cellStyle name="SAPBEXformats 2" xfId="59420"/>
    <cellStyle name="SAPBEXformats 2 10" xfId="59421"/>
    <cellStyle name="SAPBEXformats 2 10 2" xfId="59422"/>
    <cellStyle name="SAPBEXformats 2 11" xfId="59423"/>
    <cellStyle name="SAPBEXformats 2 2" xfId="59424"/>
    <cellStyle name="SAPBEXformats 2 2 2" xfId="59425"/>
    <cellStyle name="SAPBEXformats 2 3" xfId="59426"/>
    <cellStyle name="SAPBEXformats 2 3 2" xfId="59427"/>
    <cellStyle name="SAPBEXformats 2 4" xfId="59428"/>
    <cellStyle name="SAPBEXformats 2 4 2" xfId="59429"/>
    <cellStyle name="SAPBEXformats 2 5" xfId="59430"/>
    <cellStyle name="SAPBEXformats 2 5 2" xfId="59431"/>
    <cellStyle name="SAPBEXformats 2 6" xfId="59432"/>
    <cellStyle name="SAPBEXformats 2 6 2" xfId="59433"/>
    <cellStyle name="SAPBEXformats 2 7" xfId="59434"/>
    <cellStyle name="SAPBEXformats 2 7 2" xfId="59435"/>
    <cellStyle name="SAPBEXformats 2 8" xfId="59436"/>
    <cellStyle name="SAPBEXformats 2 8 2" xfId="59437"/>
    <cellStyle name="SAPBEXformats 2 9" xfId="59438"/>
    <cellStyle name="SAPBEXformats 2 9 2" xfId="59439"/>
    <cellStyle name="SAPBEXformats 3" xfId="59440"/>
    <cellStyle name="SAPBEXformats 3 2" xfId="59441"/>
    <cellStyle name="SAPBEXformats 4" xfId="59442"/>
    <cellStyle name="SAPBEXformats 4 2" xfId="59443"/>
    <cellStyle name="SAPBEXformats 5" xfId="59444"/>
    <cellStyle name="SAPBEXformats 5 2" xfId="59445"/>
    <cellStyle name="SAPBEXformats 6" xfId="59446"/>
    <cellStyle name="SAPBEXformats 6 2" xfId="59447"/>
    <cellStyle name="SAPBEXformats 7" xfId="59448"/>
    <cellStyle name="SAPBEXformats 7 2" xfId="59449"/>
    <cellStyle name="SAPBEXformats 8" xfId="59450"/>
    <cellStyle name="SAPBEXformats 8 2" xfId="59451"/>
    <cellStyle name="SAPBEXformats 9" xfId="59452"/>
    <cellStyle name="SAPBEXformats 9 2" xfId="59453"/>
    <cellStyle name="SAPBEXheaderItem" xfId="59454"/>
    <cellStyle name="SAPBEXheaderItem 2" xfId="59455"/>
    <cellStyle name="SAPBEXheaderText" xfId="59456"/>
    <cellStyle name="SAPBEXheaderText 2" xfId="59457"/>
    <cellStyle name="SAPBEXHLevel0" xfId="59458"/>
    <cellStyle name="SAPBEXHLevel0 10" xfId="59459"/>
    <cellStyle name="SAPBEXHLevel0 10 2" xfId="59460"/>
    <cellStyle name="SAPBEXHLevel0 11" xfId="59461"/>
    <cellStyle name="SAPBEXHLevel0 11 2" xfId="59462"/>
    <cellStyle name="SAPBEXHLevel0 12" xfId="59463"/>
    <cellStyle name="SAPBEXHLevel0 2" xfId="59464"/>
    <cellStyle name="SAPBEXHLevel0 2 10" xfId="59465"/>
    <cellStyle name="SAPBEXHLevel0 2 10 2" xfId="59466"/>
    <cellStyle name="SAPBEXHLevel0 2 11" xfId="59467"/>
    <cellStyle name="SAPBEXHLevel0 2 2" xfId="59468"/>
    <cellStyle name="SAPBEXHLevel0 2 2 2" xfId="59469"/>
    <cellStyle name="SAPBEXHLevel0 2 3" xfId="59470"/>
    <cellStyle name="SAPBEXHLevel0 2 3 2" xfId="59471"/>
    <cellStyle name="SAPBEXHLevel0 2 4" xfId="59472"/>
    <cellStyle name="SAPBEXHLevel0 2 4 2" xfId="59473"/>
    <cellStyle name="SAPBEXHLevel0 2 5" xfId="59474"/>
    <cellStyle name="SAPBEXHLevel0 2 5 2" xfId="59475"/>
    <cellStyle name="SAPBEXHLevel0 2 6" xfId="59476"/>
    <cellStyle name="SAPBEXHLevel0 2 6 2" xfId="59477"/>
    <cellStyle name="SAPBEXHLevel0 2 7" xfId="59478"/>
    <cellStyle name="SAPBEXHLevel0 2 7 2" xfId="59479"/>
    <cellStyle name="SAPBEXHLevel0 2 8" xfId="59480"/>
    <cellStyle name="SAPBEXHLevel0 2 8 2" xfId="59481"/>
    <cellStyle name="SAPBEXHLevel0 2 9" xfId="59482"/>
    <cellStyle name="SAPBEXHLevel0 2 9 2" xfId="59483"/>
    <cellStyle name="SAPBEXHLevel0 3" xfId="59484"/>
    <cellStyle name="SAPBEXHLevel0 3 2" xfId="59485"/>
    <cellStyle name="SAPBEXHLevel0 4" xfId="59486"/>
    <cellStyle name="SAPBEXHLevel0 4 2" xfId="59487"/>
    <cellStyle name="SAPBEXHLevel0 5" xfId="59488"/>
    <cellStyle name="SAPBEXHLevel0 5 2" xfId="59489"/>
    <cellStyle name="SAPBEXHLevel0 6" xfId="59490"/>
    <cellStyle name="SAPBEXHLevel0 6 2" xfId="59491"/>
    <cellStyle name="SAPBEXHLevel0 7" xfId="59492"/>
    <cellStyle name="SAPBEXHLevel0 7 2" xfId="59493"/>
    <cellStyle name="SAPBEXHLevel0 8" xfId="59494"/>
    <cellStyle name="SAPBEXHLevel0 8 2" xfId="59495"/>
    <cellStyle name="SAPBEXHLevel0 9" xfId="59496"/>
    <cellStyle name="SAPBEXHLevel0 9 2" xfId="59497"/>
    <cellStyle name="SAPBEXHLevel0X" xfId="59498"/>
    <cellStyle name="SAPBEXHLevel0X 10" xfId="59499"/>
    <cellStyle name="SAPBEXHLevel0X 10 2" xfId="59500"/>
    <cellStyle name="SAPBEXHLevel0X 11" xfId="59501"/>
    <cellStyle name="SAPBEXHLevel0X 11 2" xfId="59502"/>
    <cellStyle name="SAPBEXHLevel0X 12" xfId="59503"/>
    <cellStyle name="SAPBEXHLevel0X 2" xfId="59504"/>
    <cellStyle name="SAPBEXHLevel0X 2 10" xfId="59505"/>
    <cellStyle name="SAPBEXHLevel0X 2 10 2" xfId="59506"/>
    <cellStyle name="SAPBEXHLevel0X 2 11" xfId="59507"/>
    <cellStyle name="SAPBEXHLevel0X 2 2" xfId="59508"/>
    <cellStyle name="SAPBEXHLevel0X 2 2 2" xfId="59509"/>
    <cellStyle name="SAPBEXHLevel0X 2 3" xfId="59510"/>
    <cellStyle name="SAPBEXHLevel0X 2 3 2" xfId="59511"/>
    <cellStyle name="SAPBEXHLevel0X 2 4" xfId="59512"/>
    <cellStyle name="SAPBEXHLevel0X 2 4 2" xfId="59513"/>
    <cellStyle name="SAPBEXHLevel0X 2 5" xfId="59514"/>
    <cellStyle name="SAPBEXHLevel0X 2 5 2" xfId="59515"/>
    <cellStyle name="SAPBEXHLevel0X 2 6" xfId="59516"/>
    <cellStyle name="SAPBEXHLevel0X 2 6 2" xfId="59517"/>
    <cellStyle name="SAPBEXHLevel0X 2 7" xfId="59518"/>
    <cellStyle name="SAPBEXHLevel0X 2 7 2" xfId="59519"/>
    <cellStyle name="SAPBEXHLevel0X 2 8" xfId="59520"/>
    <cellStyle name="SAPBEXHLevel0X 2 8 2" xfId="59521"/>
    <cellStyle name="SAPBEXHLevel0X 2 9" xfId="59522"/>
    <cellStyle name="SAPBEXHLevel0X 2 9 2" xfId="59523"/>
    <cellStyle name="SAPBEXHLevel0X 3" xfId="59524"/>
    <cellStyle name="SAPBEXHLevel0X 3 2" xfId="59525"/>
    <cellStyle name="SAPBEXHLevel0X 4" xfId="59526"/>
    <cellStyle name="SAPBEXHLevel0X 4 2" xfId="59527"/>
    <cellStyle name="SAPBEXHLevel0X 5" xfId="59528"/>
    <cellStyle name="SAPBEXHLevel0X 5 2" xfId="59529"/>
    <cellStyle name="SAPBEXHLevel0X 6" xfId="59530"/>
    <cellStyle name="SAPBEXHLevel0X 6 2" xfId="59531"/>
    <cellStyle name="SAPBEXHLevel0X 7" xfId="59532"/>
    <cellStyle name="SAPBEXHLevel0X 7 2" xfId="59533"/>
    <cellStyle name="SAPBEXHLevel0X 8" xfId="59534"/>
    <cellStyle name="SAPBEXHLevel0X 8 2" xfId="59535"/>
    <cellStyle name="SAPBEXHLevel0X 9" xfId="59536"/>
    <cellStyle name="SAPBEXHLevel0X 9 2" xfId="59537"/>
    <cellStyle name="SAPBEXHLevel1" xfId="59538"/>
    <cellStyle name="SAPBEXHLevel1 10" xfId="59539"/>
    <cellStyle name="SAPBEXHLevel1 10 2" xfId="59540"/>
    <cellStyle name="SAPBEXHLevel1 11" xfId="59541"/>
    <cellStyle name="SAPBEXHLevel1 11 2" xfId="59542"/>
    <cellStyle name="SAPBEXHLevel1 12" xfId="59543"/>
    <cellStyle name="SAPBEXHLevel1 2" xfId="59544"/>
    <cellStyle name="SAPBEXHLevel1 2 10" xfId="59545"/>
    <cellStyle name="SAPBEXHLevel1 2 10 2" xfId="59546"/>
    <cellStyle name="SAPBEXHLevel1 2 11" xfId="59547"/>
    <cellStyle name="SAPBEXHLevel1 2 2" xfId="59548"/>
    <cellStyle name="SAPBEXHLevel1 2 2 2" xfId="59549"/>
    <cellStyle name="SAPBEXHLevel1 2 3" xfId="59550"/>
    <cellStyle name="SAPBEXHLevel1 2 3 2" xfId="59551"/>
    <cellStyle name="SAPBEXHLevel1 2 4" xfId="59552"/>
    <cellStyle name="SAPBEXHLevel1 2 4 2" xfId="59553"/>
    <cellStyle name="SAPBEXHLevel1 2 5" xfId="59554"/>
    <cellStyle name="SAPBEXHLevel1 2 5 2" xfId="59555"/>
    <cellStyle name="SAPBEXHLevel1 2 6" xfId="59556"/>
    <cellStyle name="SAPBEXHLevel1 2 6 2" xfId="59557"/>
    <cellStyle name="SAPBEXHLevel1 2 7" xfId="59558"/>
    <cellStyle name="SAPBEXHLevel1 2 7 2" xfId="59559"/>
    <cellStyle name="SAPBEXHLevel1 2 8" xfId="59560"/>
    <cellStyle name="SAPBEXHLevel1 2 8 2" xfId="59561"/>
    <cellStyle name="SAPBEXHLevel1 2 9" xfId="59562"/>
    <cellStyle name="SAPBEXHLevel1 2 9 2" xfId="59563"/>
    <cellStyle name="SAPBEXHLevel1 3" xfId="59564"/>
    <cellStyle name="SAPBEXHLevel1 3 2" xfId="59565"/>
    <cellStyle name="SAPBEXHLevel1 4" xfId="59566"/>
    <cellStyle name="SAPBEXHLevel1 4 2" xfId="59567"/>
    <cellStyle name="SAPBEXHLevel1 5" xfId="59568"/>
    <cellStyle name="SAPBEXHLevel1 5 2" xfId="59569"/>
    <cellStyle name="SAPBEXHLevel1 6" xfId="59570"/>
    <cellStyle name="SAPBEXHLevel1 6 2" xfId="59571"/>
    <cellStyle name="SAPBEXHLevel1 7" xfId="59572"/>
    <cellStyle name="SAPBEXHLevel1 7 2" xfId="59573"/>
    <cellStyle name="SAPBEXHLevel1 8" xfId="59574"/>
    <cellStyle name="SAPBEXHLevel1 8 2" xfId="59575"/>
    <cellStyle name="SAPBEXHLevel1 9" xfId="59576"/>
    <cellStyle name="SAPBEXHLevel1 9 2" xfId="59577"/>
    <cellStyle name="SAPBEXHLevel1X" xfId="59578"/>
    <cellStyle name="SAPBEXHLevel1X 10" xfId="59579"/>
    <cellStyle name="SAPBEXHLevel1X 10 2" xfId="59580"/>
    <cellStyle name="SAPBEXHLevel1X 11" xfId="59581"/>
    <cellStyle name="SAPBEXHLevel1X 11 2" xfId="59582"/>
    <cellStyle name="SAPBEXHLevel1X 12" xfId="59583"/>
    <cellStyle name="SAPBEXHLevel1X 2" xfId="59584"/>
    <cellStyle name="SAPBEXHLevel1X 2 10" xfId="59585"/>
    <cellStyle name="SAPBEXHLevel1X 2 10 2" xfId="59586"/>
    <cellStyle name="SAPBEXHLevel1X 2 11" xfId="59587"/>
    <cellStyle name="SAPBEXHLevel1X 2 2" xfId="59588"/>
    <cellStyle name="SAPBEXHLevel1X 2 2 2" xfId="59589"/>
    <cellStyle name="SAPBEXHLevel1X 2 3" xfId="59590"/>
    <cellStyle name="SAPBEXHLevel1X 2 3 2" xfId="59591"/>
    <cellStyle name="SAPBEXHLevel1X 2 4" xfId="59592"/>
    <cellStyle name="SAPBEXHLevel1X 2 4 2" xfId="59593"/>
    <cellStyle name="SAPBEXHLevel1X 2 5" xfId="59594"/>
    <cellStyle name="SAPBEXHLevel1X 2 5 2" xfId="59595"/>
    <cellStyle name="SAPBEXHLevel1X 2 6" xfId="59596"/>
    <cellStyle name="SAPBEXHLevel1X 2 6 2" xfId="59597"/>
    <cellStyle name="SAPBEXHLevel1X 2 7" xfId="59598"/>
    <cellStyle name="SAPBEXHLevel1X 2 7 2" xfId="59599"/>
    <cellStyle name="SAPBEXHLevel1X 2 8" xfId="59600"/>
    <cellStyle name="SAPBEXHLevel1X 2 8 2" xfId="59601"/>
    <cellStyle name="SAPBEXHLevel1X 2 9" xfId="59602"/>
    <cellStyle name="SAPBEXHLevel1X 2 9 2" xfId="59603"/>
    <cellStyle name="SAPBEXHLevel1X 3" xfId="59604"/>
    <cellStyle name="SAPBEXHLevel1X 3 2" xfId="59605"/>
    <cellStyle name="SAPBEXHLevel1X 4" xfId="59606"/>
    <cellStyle name="SAPBEXHLevel1X 4 2" xfId="59607"/>
    <cellStyle name="SAPBEXHLevel1X 5" xfId="59608"/>
    <cellStyle name="SAPBEXHLevel1X 5 2" xfId="59609"/>
    <cellStyle name="SAPBEXHLevel1X 6" xfId="59610"/>
    <cellStyle name="SAPBEXHLevel1X 6 2" xfId="59611"/>
    <cellStyle name="SAPBEXHLevel1X 7" xfId="59612"/>
    <cellStyle name="SAPBEXHLevel1X 7 2" xfId="59613"/>
    <cellStyle name="SAPBEXHLevel1X 8" xfId="59614"/>
    <cellStyle name="SAPBEXHLevel1X 8 2" xfId="59615"/>
    <cellStyle name="SAPBEXHLevel1X 9" xfId="59616"/>
    <cellStyle name="SAPBEXHLevel1X 9 2" xfId="59617"/>
    <cellStyle name="SAPBEXHLevel2" xfId="59618"/>
    <cellStyle name="SAPBEXHLevel2 10" xfId="59619"/>
    <cellStyle name="SAPBEXHLevel2 10 2" xfId="59620"/>
    <cellStyle name="SAPBEXHLevel2 11" xfId="59621"/>
    <cellStyle name="SAPBEXHLevel2 11 2" xfId="59622"/>
    <cellStyle name="SAPBEXHLevel2 12" xfId="59623"/>
    <cellStyle name="SAPBEXHLevel2 2" xfId="59624"/>
    <cellStyle name="SAPBEXHLevel2 2 10" xfId="59625"/>
    <cellStyle name="SAPBEXHLevel2 2 10 2" xfId="59626"/>
    <cellStyle name="SAPBEXHLevel2 2 11" xfId="59627"/>
    <cellStyle name="SAPBEXHLevel2 2 2" xfId="59628"/>
    <cellStyle name="SAPBEXHLevel2 2 2 2" xfId="59629"/>
    <cellStyle name="SAPBEXHLevel2 2 3" xfId="59630"/>
    <cellStyle name="SAPBEXHLevel2 2 3 2" xfId="59631"/>
    <cellStyle name="SAPBEXHLevel2 2 4" xfId="59632"/>
    <cellStyle name="SAPBEXHLevel2 2 4 2" xfId="59633"/>
    <cellStyle name="SAPBEXHLevel2 2 5" xfId="59634"/>
    <cellStyle name="SAPBEXHLevel2 2 5 2" xfId="59635"/>
    <cellStyle name="SAPBEXHLevel2 2 6" xfId="59636"/>
    <cellStyle name="SAPBEXHLevel2 2 6 2" xfId="59637"/>
    <cellStyle name="SAPBEXHLevel2 2 7" xfId="59638"/>
    <cellStyle name="SAPBEXHLevel2 2 7 2" xfId="59639"/>
    <cellStyle name="SAPBEXHLevel2 2 8" xfId="59640"/>
    <cellStyle name="SAPBEXHLevel2 2 8 2" xfId="59641"/>
    <cellStyle name="SAPBEXHLevel2 2 9" xfId="59642"/>
    <cellStyle name="SAPBEXHLevel2 2 9 2" xfId="59643"/>
    <cellStyle name="SAPBEXHLevel2 3" xfId="59644"/>
    <cellStyle name="SAPBEXHLevel2 3 2" xfId="59645"/>
    <cellStyle name="SAPBEXHLevel2 4" xfId="59646"/>
    <cellStyle name="SAPBEXHLevel2 4 2" xfId="59647"/>
    <cellStyle name="SAPBEXHLevel2 5" xfId="59648"/>
    <cellStyle name="SAPBEXHLevel2 5 2" xfId="59649"/>
    <cellStyle name="SAPBEXHLevel2 6" xfId="59650"/>
    <cellStyle name="SAPBEXHLevel2 6 2" xfId="59651"/>
    <cellStyle name="SAPBEXHLevel2 7" xfId="59652"/>
    <cellStyle name="SAPBEXHLevel2 7 2" xfId="59653"/>
    <cellStyle name="SAPBEXHLevel2 8" xfId="59654"/>
    <cellStyle name="SAPBEXHLevel2 8 2" xfId="59655"/>
    <cellStyle name="SAPBEXHLevel2 9" xfId="59656"/>
    <cellStyle name="SAPBEXHLevel2 9 2" xfId="59657"/>
    <cellStyle name="SAPBEXHLevel2X" xfId="59658"/>
    <cellStyle name="SAPBEXHLevel2X 10" xfId="59659"/>
    <cellStyle name="SAPBEXHLevel2X 10 2" xfId="59660"/>
    <cellStyle name="SAPBEXHLevel2X 11" xfId="59661"/>
    <cellStyle name="SAPBEXHLevel2X 11 2" xfId="59662"/>
    <cellStyle name="SAPBEXHLevel2X 12" xfId="59663"/>
    <cellStyle name="SAPBEXHLevel2X 2" xfId="59664"/>
    <cellStyle name="SAPBEXHLevel2X 2 10" xfId="59665"/>
    <cellStyle name="SAPBEXHLevel2X 2 10 2" xfId="59666"/>
    <cellStyle name="SAPBEXHLevel2X 2 11" xfId="59667"/>
    <cellStyle name="SAPBEXHLevel2X 2 2" xfId="59668"/>
    <cellStyle name="SAPBEXHLevel2X 2 2 2" xfId="59669"/>
    <cellStyle name="SAPBEXHLevel2X 2 3" xfId="59670"/>
    <cellStyle name="SAPBEXHLevel2X 2 3 2" xfId="59671"/>
    <cellStyle name="SAPBEXHLevel2X 2 4" xfId="59672"/>
    <cellStyle name="SAPBEXHLevel2X 2 4 2" xfId="59673"/>
    <cellStyle name="SAPBEXHLevel2X 2 5" xfId="59674"/>
    <cellStyle name="SAPBEXHLevel2X 2 5 2" xfId="59675"/>
    <cellStyle name="SAPBEXHLevel2X 2 6" xfId="59676"/>
    <cellStyle name="SAPBEXHLevel2X 2 6 2" xfId="59677"/>
    <cellStyle name="SAPBEXHLevel2X 2 7" xfId="59678"/>
    <cellStyle name="SAPBEXHLevel2X 2 7 2" xfId="59679"/>
    <cellStyle name="SAPBEXHLevel2X 2 8" xfId="59680"/>
    <cellStyle name="SAPBEXHLevel2X 2 8 2" xfId="59681"/>
    <cellStyle name="SAPBEXHLevel2X 2 9" xfId="59682"/>
    <cellStyle name="SAPBEXHLevel2X 2 9 2" xfId="59683"/>
    <cellStyle name="SAPBEXHLevel2X 3" xfId="59684"/>
    <cellStyle name="SAPBEXHLevel2X 3 2" xfId="59685"/>
    <cellStyle name="SAPBEXHLevel2X 4" xfId="59686"/>
    <cellStyle name="SAPBEXHLevel2X 4 2" xfId="59687"/>
    <cellStyle name="SAPBEXHLevel2X 5" xfId="59688"/>
    <cellStyle name="SAPBEXHLevel2X 5 2" xfId="59689"/>
    <cellStyle name="SAPBEXHLevel2X 6" xfId="59690"/>
    <cellStyle name="SAPBEXHLevel2X 6 2" xfId="59691"/>
    <cellStyle name="SAPBEXHLevel2X 7" xfId="59692"/>
    <cellStyle name="SAPBEXHLevel2X 7 2" xfId="59693"/>
    <cellStyle name="SAPBEXHLevel2X 8" xfId="59694"/>
    <cellStyle name="SAPBEXHLevel2X 8 2" xfId="59695"/>
    <cellStyle name="SAPBEXHLevel2X 9" xfId="59696"/>
    <cellStyle name="SAPBEXHLevel2X 9 2" xfId="59697"/>
    <cellStyle name="SAPBEXHLevel3" xfId="59698"/>
    <cellStyle name="SAPBEXHLevel3 10" xfId="59699"/>
    <cellStyle name="SAPBEXHLevel3 10 2" xfId="59700"/>
    <cellStyle name="SAPBEXHLevel3 11" xfId="59701"/>
    <cellStyle name="SAPBEXHLevel3 11 2" xfId="59702"/>
    <cellStyle name="SAPBEXHLevel3 12" xfId="59703"/>
    <cellStyle name="SAPBEXHLevel3 2" xfId="59704"/>
    <cellStyle name="SAPBEXHLevel3 2 10" xfId="59705"/>
    <cellStyle name="SAPBEXHLevel3 2 10 2" xfId="59706"/>
    <cellStyle name="SAPBEXHLevel3 2 11" xfId="59707"/>
    <cellStyle name="SAPBEXHLevel3 2 2" xfId="59708"/>
    <cellStyle name="SAPBEXHLevel3 2 2 2" xfId="59709"/>
    <cellStyle name="SAPBEXHLevel3 2 3" xfId="59710"/>
    <cellStyle name="SAPBEXHLevel3 2 3 2" xfId="59711"/>
    <cellStyle name="SAPBEXHLevel3 2 4" xfId="59712"/>
    <cellStyle name="SAPBEXHLevel3 2 4 2" xfId="59713"/>
    <cellStyle name="SAPBEXHLevel3 2 5" xfId="59714"/>
    <cellStyle name="SAPBEXHLevel3 2 5 2" xfId="59715"/>
    <cellStyle name="SAPBEXHLevel3 2 6" xfId="59716"/>
    <cellStyle name="SAPBEXHLevel3 2 6 2" xfId="59717"/>
    <cellStyle name="SAPBEXHLevel3 2 7" xfId="59718"/>
    <cellStyle name="SAPBEXHLevel3 2 7 2" xfId="59719"/>
    <cellStyle name="SAPBEXHLevel3 2 8" xfId="59720"/>
    <cellStyle name="SAPBEXHLevel3 2 8 2" xfId="59721"/>
    <cellStyle name="SAPBEXHLevel3 2 9" xfId="59722"/>
    <cellStyle name="SAPBEXHLevel3 2 9 2" xfId="59723"/>
    <cellStyle name="SAPBEXHLevel3 3" xfId="59724"/>
    <cellStyle name="SAPBEXHLevel3 3 2" xfId="59725"/>
    <cellStyle name="SAPBEXHLevel3 4" xfId="59726"/>
    <cellStyle name="SAPBEXHLevel3 4 2" xfId="59727"/>
    <cellStyle name="SAPBEXHLevel3 5" xfId="59728"/>
    <cellStyle name="SAPBEXHLevel3 5 2" xfId="59729"/>
    <cellStyle name="SAPBEXHLevel3 6" xfId="59730"/>
    <cellStyle name="SAPBEXHLevel3 6 2" xfId="59731"/>
    <cellStyle name="SAPBEXHLevel3 7" xfId="59732"/>
    <cellStyle name="SAPBEXHLevel3 7 2" xfId="59733"/>
    <cellStyle name="SAPBEXHLevel3 8" xfId="59734"/>
    <cellStyle name="SAPBEXHLevel3 8 2" xfId="59735"/>
    <cellStyle name="SAPBEXHLevel3 9" xfId="59736"/>
    <cellStyle name="SAPBEXHLevel3 9 2" xfId="59737"/>
    <cellStyle name="SAPBEXHLevel3X" xfId="59738"/>
    <cellStyle name="SAPBEXHLevel3X 10" xfId="59739"/>
    <cellStyle name="SAPBEXHLevel3X 10 2" xfId="59740"/>
    <cellStyle name="SAPBEXHLevel3X 11" xfId="59741"/>
    <cellStyle name="SAPBEXHLevel3X 11 2" xfId="59742"/>
    <cellStyle name="SAPBEXHLevel3X 12" xfId="59743"/>
    <cellStyle name="SAPBEXHLevel3X 2" xfId="59744"/>
    <cellStyle name="SAPBEXHLevel3X 2 10" xfId="59745"/>
    <cellStyle name="SAPBEXHLevel3X 2 10 2" xfId="59746"/>
    <cellStyle name="SAPBEXHLevel3X 2 11" xfId="59747"/>
    <cellStyle name="SAPBEXHLevel3X 2 2" xfId="59748"/>
    <cellStyle name="SAPBEXHLevel3X 2 2 2" xfId="59749"/>
    <cellStyle name="SAPBEXHLevel3X 2 3" xfId="59750"/>
    <cellStyle name="SAPBEXHLevel3X 2 3 2" xfId="59751"/>
    <cellStyle name="SAPBEXHLevel3X 2 4" xfId="59752"/>
    <cellStyle name="SAPBEXHLevel3X 2 4 2" xfId="59753"/>
    <cellStyle name="SAPBEXHLevel3X 2 5" xfId="59754"/>
    <cellStyle name="SAPBEXHLevel3X 2 5 2" xfId="59755"/>
    <cellStyle name="SAPBEXHLevel3X 2 6" xfId="59756"/>
    <cellStyle name="SAPBEXHLevel3X 2 6 2" xfId="59757"/>
    <cellStyle name="SAPBEXHLevel3X 2 7" xfId="59758"/>
    <cellStyle name="SAPBEXHLevel3X 2 7 2" xfId="59759"/>
    <cellStyle name="SAPBEXHLevel3X 2 8" xfId="59760"/>
    <cellStyle name="SAPBEXHLevel3X 2 8 2" xfId="59761"/>
    <cellStyle name="SAPBEXHLevel3X 2 9" xfId="59762"/>
    <cellStyle name="SAPBEXHLevel3X 2 9 2" xfId="59763"/>
    <cellStyle name="SAPBEXHLevel3X 3" xfId="59764"/>
    <cellStyle name="SAPBEXHLevel3X 3 2" xfId="59765"/>
    <cellStyle name="SAPBEXHLevel3X 4" xfId="59766"/>
    <cellStyle name="SAPBEXHLevel3X 4 2" xfId="59767"/>
    <cellStyle name="SAPBEXHLevel3X 5" xfId="59768"/>
    <cellStyle name="SAPBEXHLevel3X 5 2" xfId="59769"/>
    <cellStyle name="SAPBEXHLevel3X 6" xfId="59770"/>
    <cellStyle name="SAPBEXHLevel3X 6 2" xfId="59771"/>
    <cellStyle name="SAPBEXHLevel3X 7" xfId="59772"/>
    <cellStyle name="SAPBEXHLevel3X 7 2" xfId="59773"/>
    <cellStyle name="SAPBEXHLevel3X 8" xfId="59774"/>
    <cellStyle name="SAPBEXHLevel3X 8 2" xfId="59775"/>
    <cellStyle name="SAPBEXHLevel3X 9" xfId="59776"/>
    <cellStyle name="SAPBEXHLevel3X 9 2" xfId="59777"/>
    <cellStyle name="SAPBEXresData" xfId="59778"/>
    <cellStyle name="SAPBEXresData 10" xfId="59779"/>
    <cellStyle name="SAPBEXresData 10 2" xfId="59780"/>
    <cellStyle name="SAPBEXresData 11" xfId="59781"/>
    <cellStyle name="SAPBEXresData 2" xfId="59782"/>
    <cellStyle name="SAPBEXresData 2 2" xfId="59783"/>
    <cellStyle name="SAPBEXresData 3" xfId="59784"/>
    <cellStyle name="SAPBEXresData 3 2" xfId="59785"/>
    <cellStyle name="SAPBEXresData 4" xfId="59786"/>
    <cellStyle name="SAPBEXresData 4 2" xfId="59787"/>
    <cellStyle name="SAPBEXresData 5" xfId="59788"/>
    <cellStyle name="SAPBEXresData 5 2" xfId="59789"/>
    <cellStyle name="SAPBEXresData 6" xfId="59790"/>
    <cellStyle name="SAPBEXresData 6 2" xfId="59791"/>
    <cellStyle name="SAPBEXresData 7" xfId="59792"/>
    <cellStyle name="SAPBEXresData 7 2" xfId="59793"/>
    <cellStyle name="SAPBEXresData 8" xfId="59794"/>
    <cellStyle name="SAPBEXresData 8 2" xfId="59795"/>
    <cellStyle name="SAPBEXresData 9" xfId="59796"/>
    <cellStyle name="SAPBEXresData 9 2" xfId="59797"/>
    <cellStyle name="SAPBEXresDataEmph" xfId="59798"/>
    <cellStyle name="SAPBEXresDataEmph 10" xfId="59799"/>
    <cellStyle name="SAPBEXresDataEmph 10 2" xfId="59800"/>
    <cellStyle name="SAPBEXresDataEmph 11" xfId="59801"/>
    <cellStyle name="SAPBEXresDataEmph 2" xfId="59802"/>
    <cellStyle name="SAPBEXresDataEmph 2 2" xfId="59803"/>
    <cellStyle name="SAPBEXresDataEmph 3" xfId="59804"/>
    <cellStyle name="SAPBEXresDataEmph 3 2" xfId="59805"/>
    <cellStyle name="SAPBEXresDataEmph 4" xfId="59806"/>
    <cellStyle name="SAPBEXresDataEmph 4 2" xfId="59807"/>
    <cellStyle name="SAPBEXresDataEmph 5" xfId="59808"/>
    <cellStyle name="SAPBEXresDataEmph 5 2" xfId="59809"/>
    <cellStyle name="SAPBEXresDataEmph 6" xfId="59810"/>
    <cellStyle name="SAPBEXresDataEmph 6 2" xfId="59811"/>
    <cellStyle name="SAPBEXresDataEmph 7" xfId="59812"/>
    <cellStyle name="SAPBEXresDataEmph 7 2" xfId="59813"/>
    <cellStyle name="SAPBEXresDataEmph 8" xfId="59814"/>
    <cellStyle name="SAPBEXresDataEmph 8 2" xfId="59815"/>
    <cellStyle name="SAPBEXresDataEmph 9" xfId="59816"/>
    <cellStyle name="SAPBEXresDataEmph 9 2" xfId="59817"/>
    <cellStyle name="SAPBEXresItem" xfId="59818"/>
    <cellStyle name="SAPBEXresItem 10" xfId="59819"/>
    <cellStyle name="SAPBEXresItem 10 2" xfId="59820"/>
    <cellStyle name="SAPBEXresItem 11" xfId="59821"/>
    <cellStyle name="SAPBEXresItem 11 2" xfId="59822"/>
    <cellStyle name="SAPBEXresItem 12" xfId="59823"/>
    <cellStyle name="SAPBEXresItem 2" xfId="59824"/>
    <cellStyle name="SAPBEXresItem 2 10" xfId="59825"/>
    <cellStyle name="SAPBEXresItem 2 10 2" xfId="59826"/>
    <cellStyle name="SAPBEXresItem 2 11" xfId="59827"/>
    <cellStyle name="SAPBEXresItem 2 2" xfId="59828"/>
    <cellStyle name="SAPBEXresItem 2 2 2" xfId="59829"/>
    <cellStyle name="SAPBEXresItem 2 3" xfId="59830"/>
    <cellStyle name="SAPBEXresItem 2 3 2" xfId="59831"/>
    <cellStyle name="SAPBEXresItem 2 4" xfId="59832"/>
    <cellStyle name="SAPBEXresItem 2 4 2" xfId="59833"/>
    <cellStyle name="SAPBEXresItem 2 5" xfId="59834"/>
    <cellStyle name="SAPBEXresItem 2 5 2" xfId="59835"/>
    <cellStyle name="SAPBEXresItem 2 6" xfId="59836"/>
    <cellStyle name="SAPBEXresItem 2 6 2" xfId="59837"/>
    <cellStyle name="SAPBEXresItem 2 7" xfId="59838"/>
    <cellStyle name="SAPBEXresItem 2 7 2" xfId="59839"/>
    <cellStyle name="SAPBEXresItem 2 8" xfId="59840"/>
    <cellStyle name="SAPBEXresItem 2 8 2" xfId="59841"/>
    <cellStyle name="SAPBEXresItem 2 9" xfId="59842"/>
    <cellStyle name="SAPBEXresItem 2 9 2" xfId="59843"/>
    <cellStyle name="SAPBEXresItem 3" xfId="59844"/>
    <cellStyle name="SAPBEXresItem 3 2" xfId="59845"/>
    <cellStyle name="SAPBEXresItem 4" xfId="59846"/>
    <cellStyle name="SAPBEXresItem 4 2" xfId="59847"/>
    <cellStyle name="SAPBEXresItem 5" xfId="59848"/>
    <cellStyle name="SAPBEXresItem 5 2" xfId="59849"/>
    <cellStyle name="SAPBEXresItem 6" xfId="59850"/>
    <cellStyle name="SAPBEXresItem 6 2" xfId="59851"/>
    <cellStyle name="SAPBEXresItem 7" xfId="59852"/>
    <cellStyle name="SAPBEXresItem 7 2" xfId="59853"/>
    <cellStyle name="SAPBEXresItem 8" xfId="59854"/>
    <cellStyle name="SAPBEXresItem 8 2" xfId="59855"/>
    <cellStyle name="SAPBEXresItem 9" xfId="59856"/>
    <cellStyle name="SAPBEXresItem 9 2" xfId="59857"/>
    <cellStyle name="SAPBEXresItemX" xfId="59858"/>
    <cellStyle name="SAPBEXresItemX 10" xfId="59859"/>
    <cellStyle name="SAPBEXresItemX 10 2" xfId="59860"/>
    <cellStyle name="SAPBEXresItemX 11" xfId="59861"/>
    <cellStyle name="SAPBEXresItemX 11 2" xfId="59862"/>
    <cellStyle name="SAPBEXresItemX 12" xfId="59863"/>
    <cellStyle name="SAPBEXresItemX 2" xfId="59864"/>
    <cellStyle name="SAPBEXresItemX 2 10" xfId="59865"/>
    <cellStyle name="SAPBEXresItemX 2 10 2" xfId="59866"/>
    <cellStyle name="SAPBEXresItemX 2 11" xfId="59867"/>
    <cellStyle name="SAPBEXresItemX 2 2" xfId="59868"/>
    <cellStyle name="SAPBEXresItemX 2 2 2" xfId="59869"/>
    <cellStyle name="SAPBEXresItemX 2 3" xfId="59870"/>
    <cellStyle name="SAPBEXresItemX 2 3 2" xfId="59871"/>
    <cellStyle name="SAPBEXresItemX 2 4" xfId="59872"/>
    <cellStyle name="SAPBEXresItemX 2 4 2" xfId="59873"/>
    <cellStyle name="SAPBEXresItemX 2 5" xfId="59874"/>
    <cellStyle name="SAPBEXresItemX 2 5 2" xfId="59875"/>
    <cellStyle name="SAPBEXresItemX 2 6" xfId="59876"/>
    <cellStyle name="SAPBEXresItemX 2 6 2" xfId="59877"/>
    <cellStyle name="SAPBEXresItemX 2 7" xfId="59878"/>
    <cellStyle name="SAPBEXresItemX 2 7 2" xfId="59879"/>
    <cellStyle name="SAPBEXresItemX 2 8" xfId="59880"/>
    <cellStyle name="SAPBEXresItemX 2 8 2" xfId="59881"/>
    <cellStyle name="SAPBEXresItemX 2 9" xfId="59882"/>
    <cellStyle name="SAPBEXresItemX 2 9 2" xfId="59883"/>
    <cellStyle name="SAPBEXresItemX 3" xfId="59884"/>
    <cellStyle name="SAPBEXresItemX 3 2" xfId="59885"/>
    <cellStyle name="SAPBEXresItemX 4" xfId="59886"/>
    <cellStyle name="SAPBEXresItemX 4 2" xfId="59887"/>
    <cellStyle name="SAPBEXresItemX 5" xfId="59888"/>
    <cellStyle name="SAPBEXresItemX 5 2" xfId="59889"/>
    <cellStyle name="SAPBEXresItemX 6" xfId="59890"/>
    <cellStyle name="SAPBEXresItemX 6 2" xfId="59891"/>
    <cellStyle name="SAPBEXresItemX 7" xfId="59892"/>
    <cellStyle name="SAPBEXresItemX 7 2" xfId="59893"/>
    <cellStyle name="SAPBEXresItemX 8" xfId="59894"/>
    <cellStyle name="SAPBEXresItemX 8 2" xfId="59895"/>
    <cellStyle name="SAPBEXresItemX 9" xfId="59896"/>
    <cellStyle name="SAPBEXresItemX 9 2" xfId="59897"/>
    <cellStyle name="SAPBEXstdData" xfId="59898"/>
    <cellStyle name="SAPBEXstdData 10" xfId="59899"/>
    <cellStyle name="SAPBEXstdData 10 2" xfId="59900"/>
    <cellStyle name="SAPBEXstdData 11" xfId="59901"/>
    <cellStyle name="SAPBEXstdData 11 2" xfId="59902"/>
    <cellStyle name="SAPBEXstdData 12" xfId="59903"/>
    <cellStyle name="SAPBEXstdData 2" xfId="59904"/>
    <cellStyle name="SAPBEXstdData 2 10" xfId="59905"/>
    <cellStyle name="SAPBEXstdData 2 10 2" xfId="59906"/>
    <cellStyle name="SAPBEXstdData 2 11" xfId="59907"/>
    <cellStyle name="SAPBEXstdData 2 2" xfId="59908"/>
    <cellStyle name="SAPBEXstdData 2 2 2" xfId="59909"/>
    <cellStyle name="SAPBEXstdData 2 3" xfId="59910"/>
    <cellStyle name="SAPBEXstdData 2 3 2" xfId="59911"/>
    <cellStyle name="SAPBEXstdData 2 4" xfId="59912"/>
    <cellStyle name="SAPBEXstdData 2 4 2" xfId="59913"/>
    <cellStyle name="SAPBEXstdData 2 5" xfId="59914"/>
    <cellStyle name="SAPBEXstdData 2 5 2" xfId="59915"/>
    <cellStyle name="SAPBEXstdData 2 6" xfId="59916"/>
    <cellStyle name="SAPBEXstdData 2 6 2" xfId="59917"/>
    <cellStyle name="SAPBEXstdData 2 7" xfId="59918"/>
    <cellStyle name="SAPBEXstdData 2 7 2" xfId="59919"/>
    <cellStyle name="SAPBEXstdData 2 8" xfId="59920"/>
    <cellStyle name="SAPBEXstdData 2 8 2" xfId="59921"/>
    <cellStyle name="SAPBEXstdData 2 9" xfId="59922"/>
    <cellStyle name="SAPBEXstdData 2 9 2" xfId="59923"/>
    <cellStyle name="SAPBEXstdData 3" xfId="59924"/>
    <cellStyle name="SAPBEXstdData 3 2" xfId="59925"/>
    <cellStyle name="SAPBEXstdData 4" xfId="59926"/>
    <cellStyle name="SAPBEXstdData 4 2" xfId="59927"/>
    <cellStyle name="SAPBEXstdData 5" xfId="59928"/>
    <cellStyle name="SAPBEXstdData 5 2" xfId="59929"/>
    <cellStyle name="SAPBEXstdData 6" xfId="59930"/>
    <cellStyle name="SAPBEXstdData 6 2" xfId="59931"/>
    <cellStyle name="SAPBEXstdData 7" xfId="59932"/>
    <cellStyle name="SAPBEXstdData 7 2" xfId="59933"/>
    <cellStyle name="SAPBEXstdData 8" xfId="59934"/>
    <cellStyle name="SAPBEXstdData 8 2" xfId="59935"/>
    <cellStyle name="SAPBEXstdData 9" xfId="59936"/>
    <cellStyle name="SAPBEXstdData 9 2" xfId="59937"/>
    <cellStyle name="SAPBEXstdDataEmph" xfId="59938"/>
    <cellStyle name="SAPBEXstdDataEmph 10" xfId="59939"/>
    <cellStyle name="SAPBEXstdDataEmph 10 2" xfId="59940"/>
    <cellStyle name="SAPBEXstdDataEmph 11" xfId="59941"/>
    <cellStyle name="SAPBEXstdDataEmph 11 2" xfId="59942"/>
    <cellStyle name="SAPBEXstdDataEmph 12" xfId="59943"/>
    <cellStyle name="SAPBEXstdDataEmph 2" xfId="59944"/>
    <cellStyle name="SAPBEXstdDataEmph 2 10" xfId="59945"/>
    <cellStyle name="SAPBEXstdDataEmph 2 10 2" xfId="59946"/>
    <cellStyle name="SAPBEXstdDataEmph 2 11" xfId="59947"/>
    <cellStyle name="SAPBEXstdDataEmph 2 2" xfId="59948"/>
    <cellStyle name="SAPBEXstdDataEmph 2 2 2" xfId="59949"/>
    <cellStyle name="SAPBEXstdDataEmph 2 3" xfId="59950"/>
    <cellStyle name="SAPBEXstdDataEmph 2 3 2" xfId="59951"/>
    <cellStyle name="SAPBEXstdDataEmph 2 4" xfId="59952"/>
    <cellStyle name="SAPBEXstdDataEmph 2 4 2" xfId="59953"/>
    <cellStyle name="SAPBEXstdDataEmph 2 5" xfId="59954"/>
    <cellStyle name="SAPBEXstdDataEmph 2 5 2" xfId="59955"/>
    <cellStyle name="SAPBEXstdDataEmph 2 6" xfId="59956"/>
    <cellStyle name="SAPBEXstdDataEmph 2 6 2" xfId="59957"/>
    <cellStyle name="SAPBEXstdDataEmph 2 7" xfId="59958"/>
    <cellStyle name="SAPBEXstdDataEmph 2 7 2" xfId="59959"/>
    <cellStyle name="SAPBEXstdDataEmph 2 8" xfId="59960"/>
    <cellStyle name="SAPBEXstdDataEmph 2 8 2" xfId="59961"/>
    <cellStyle name="SAPBEXstdDataEmph 2 9" xfId="59962"/>
    <cellStyle name="SAPBEXstdDataEmph 2 9 2" xfId="59963"/>
    <cellStyle name="SAPBEXstdDataEmph 3" xfId="59964"/>
    <cellStyle name="SAPBEXstdDataEmph 3 2" xfId="59965"/>
    <cellStyle name="SAPBEXstdDataEmph 4" xfId="59966"/>
    <cellStyle name="SAPBEXstdDataEmph 4 2" xfId="59967"/>
    <cellStyle name="SAPBEXstdDataEmph 5" xfId="59968"/>
    <cellStyle name="SAPBEXstdDataEmph 5 2" xfId="59969"/>
    <cellStyle name="SAPBEXstdDataEmph 6" xfId="59970"/>
    <cellStyle name="SAPBEXstdDataEmph 6 2" xfId="59971"/>
    <cellStyle name="SAPBEXstdDataEmph 7" xfId="59972"/>
    <cellStyle name="SAPBEXstdDataEmph 7 2" xfId="59973"/>
    <cellStyle name="SAPBEXstdDataEmph 8" xfId="59974"/>
    <cellStyle name="SAPBEXstdDataEmph 8 2" xfId="59975"/>
    <cellStyle name="SAPBEXstdDataEmph 9" xfId="59976"/>
    <cellStyle name="SAPBEXstdDataEmph 9 2" xfId="59977"/>
    <cellStyle name="SAPBEXstdItem" xfId="59978"/>
    <cellStyle name="SAPBEXstdItem 10" xfId="59979"/>
    <cellStyle name="SAPBEXstdItem 10 2" xfId="59980"/>
    <cellStyle name="SAPBEXstdItem 11" xfId="59981"/>
    <cellStyle name="SAPBEXstdItem 11 2" xfId="59982"/>
    <cellStyle name="SAPBEXstdItem 12" xfId="59983"/>
    <cellStyle name="SAPBEXstdItem 2" xfId="59984"/>
    <cellStyle name="SAPBEXstdItem 2 10" xfId="59985"/>
    <cellStyle name="SAPBEXstdItem 2 10 2" xfId="59986"/>
    <cellStyle name="SAPBEXstdItem 2 11" xfId="59987"/>
    <cellStyle name="SAPBEXstdItem 2 2" xfId="59988"/>
    <cellStyle name="SAPBEXstdItem 2 2 2" xfId="59989"/>
    <cellStyle name="SAPBEXstdItem 2 3" xfId="59990"/>
    <cellStyle name="SAPBEXstdItem 2 3 2" xfId="59991"/>
    <cellStyle name="SAPBEXstdItem 2 4" xfId="59992"/>
    <cellStyle name="SAPBEXstdItem 2 4 2" xfId="59993"/>
    <cellStyle name="SAPBEXstdItem 2 5" xfId="59994"/>
    <cellStyle name="SAPBEXstdItem 2 5 2" xfId="59995"/>
    <cellStyle name="SAPBEXstdItem 2 6" xfId="59996"/>
    <cellStyle name="SAPBEXstdItem 2 6 2" xfId="59997"/>
    <cellStyle name="SAPBEXstdItem 2 7" xfId="59998"/>
    <cellStyle name="SAPBEXstdItem 2 7 2" xfId="59999"/>
    <cellStyle name="SAPBEXstdItem 2 8" xfId="60000"/>
    <cellStyle name="SAPBEXstdItem 2 8 2" xfId="60001"/>
    <cellStyle name="SAPBEXstdItem 2 9" xfId="60002"/>
    <cellStyle name="SAPBEXstdItem 2 9 2" xfId="60003"/>
    <cellStyle name="SAPBEXstdItem 3" xfId="60004"/>
    <cellStyle name="SAPBEXstdItem 3 2" xfId="60005"/>
    <cellStyle name="SAPBEXstdItem 4" xfId="60006"/>
    <cellStyle name="SAPBEXstdItem 4 2" xfId="60007"/>
    <cellStyle name="SAPBEXstdItem 5" xfId="60008"/>
    <cellStyle name="SAPBEXstdItem 5 2" xfId="60009"/>
    <cellStyle name="SAPBEXstdItem 6" xfId="60010"/>
    <cellStyle name="SAPBEXstdItem 6 2" xfId="60011"/>
    <cellStyle name="SAPBEXstdItem 7" xfId="60012"/>
    <cellStyle name="SAPBEXstdItem 7 2" xfId="60013"/>
    <cellStyle name="SAPBEXstdItem 8" xfId="60014"/>
    <cellStyle name="SAPBEXstdItem 8 2" xfId="60015"/>
    <cellStyle name="SAPBEXstdItem 9" xfId="60016"/>
    <cellStyle name="SAPBEXstdItem 9 2" xfId="60017"/>
    <cellStyle name="SAPBEXstdItemX" xfId="60018"/>
    <cellStyle name="SAPBEXstdItemX 10" xfId="60019"/>
    <cellStyle name="SAPBEXstdItemX 10 2" xfId="60020"/>
    <cellStyle name="SAPBEXstdItemX 11" xfId="60021"/>
    <cellStyle name="SAPBEXstdItemX 11 2" xfId="60022"/>
    <cellStyle name="SAPBEXstdItemX 12" xfId="60023"/>
    <cellStyle name="SAPBEXstdItemX 2" xfId="60024"/>
    <cellStyle name="SAPBEXstdItemX 2 10" xfId="60025"/>
    <cellStyle name="SAPBEXstdItemX 2 10 2" xfId="60026"/>
    <cellStyle name="SAPBEXstdItemX 2 11" xfId="60027"/>
    <cellStyle name="SAPBEXstdItemX 2 2" xfId="60028"/>
    <cellStyle name="SAPBEXstdItemX 2 2 2" xfId="60029"/>
    <cellStyle name="SAPBEXstdItemX 2 3" xfId="60030"/>
    <cellStyle name="SAPBEXstdItemX 2 3 2" xfId="60031"/>
    <cellStyle name="SAPBEXstdItemX 2 4" xfId="60032"/>
    <cellStyle name="SAPBEXstdItemX 2 4 2" xfId="60033"/>
    <cellStyle name="SAPBEXstdItemX 2 5" xfId="60034"/>
    <cellStyle name="SAPBEXstdItemX 2 5 2" xfId="60035"/>
    <cellStyle name="SAPBEXstdItemX 2 6" xfId="60036"/>
    <cellStyle name="SAPBEXstdItemX 2 6 2" xfId="60037"/>
    <cellStyle name="SAPBEXstdItemX 2 7" xfId="60038"/>
    <cellStyle name="SAPBEXstdItemX 2 7 2" xfId="60039"/>
    <cellStyle name="SAPBEXstdItemX 2 8" xfId="60040"/>
    <cellStyle name="SAPBEXstdItemX 2 8 2" xfId="60041"/>
    <cellStyle name="SAPBEXstdItemX 2 9" xfId="60042"/>
    <cellStyle name="SAPBEXstdItemX 2 9 2" xfId="60043"/>
    <cellStyle name="SAPBEXstdItemX 3" xfId="60044"/>
    <cellStyle name="SAPBEXstdItemX 3 2" xfId="60045"/>
    <cellStyle name="SAPBEXstdItemX 4" xfId="60046"/>
    <cellStyle name="SAPBEXstdItemX 4 2" xfId="60047"/>
    <cellStyle name="SAPBEXstdItemX 5" xfId="60048"/>
    <cellStyle name="SAPBEXstdItemX 5 2" xfId="60049"/>
    <cellStyle name="SAPBEXstdItemX 6" xfId="60050"/>
    <cellStyle name="SAPBEXstdItemX 6 2" xfId="60051"/>
    <cellStyle name="SAPBEXstdItemX 7" xfId="60052"/>
    <cellStyle name="SAPBEXstdItemX 7 2" xfId="60053"/>
    <cellStyle name="SAPBEXstdItemX 8" xfId="60054"/>
    <cellStyle name="SAPBEXstdItemX 8 2" xfId="60055"/>
    <cellStyle name="SAPBEXstdItemX 9" xfId="60056"/>
    <cellStyle name="SAPBEXstdItemX 9 2" xfId="60057"/>
    <cellStyle name="SAPBEXtitle" xfId="60058"/>
    <cellStyle name="SAPBEXundefined" xfId="60059"/>
    <cellStyle name="SAPBEXundefined 10" xfId="60060"/>
    <cellStyle name="SAPBEXundefined 10 2" xfId="60061"/>
    <cellStyle name="SAPBEXundefined 11" xfId="60062"/>
    <cellStyle name="SAPBEXundefined 11 2" xfId="60063"/>
    <cellStyle name="SAPBEXundefined 12" xfId="60064"/>
    <cellStyle name="SAPBEXundefined 2" xfId="60065"/>
    <cellStyle name="SAPBEXundefined 2 10" xfId="60066"/>
    <cellStyle name="SAPBEXundefined 2 10 2" xfId="60067"/>
    <cellStyle name="SAPBEXundefined 2 11" xfId="60068"/>
    <cellStyle name="SAPBEXundefined 2 2" xfId="60069"/>
    <cellStyle name="SAPBEXundefined 2 2 2" xfId="60070"/>
    <cellStyle name="SAPBEXundefined 2 3" xfId="60071"/>
    <cellStyle name="SAPBEXundefined 2 3 2" xfId="60072"/>
    <cellStyle name="SAPBEXundefined 2 4" xfId="60073"/>
    <cellStyle name="SAPBEXundefined 2 4 2" xfId="60074"/>
    <cellStyle name="SAPBEXundefined 2 5" xfId="60075"/>
    <cellStyle name="SAPBEXundefined 2 5 2" xfId="60076"/>
    <cellStyle name="SAPBEXundefined 2 6" xfId="60077"/>
    <cellStyle name="SAPBEXundefined 2 6 2" xfId="60078"/>
    <cellStyle name="SAPBEXundefined 2 7" xfId="60079"/>
    <cellStyle name="SAPBEXundefined 2 7 2" xfId="60080"/>
    <cellStyle name="SAPBEXundefined 2 8" xfId="60081"/>
    <cellStyle name="SAPBEXundefined 2 8 2" xfId="60082"/>
    <cellStyle name="SAPBEXundefined 2 9" xfId="60083"/>
    <cellStyle name="SAPBEXundefined 2 9 2" xfId="60084"/>
    <cellStyle name="SAPBEXundefined 3" xfId="60085"/>
    <cellStyle name="SAPBEXundefined 3 2" xfId="60086"/>
    <cellStyle name="SAPBEXundefined 4" xfId="60087"/>
    <cellStyle name="SAPBEXundefined 4 2" xfId="60088"/>
    <cellStyle name="SAPBEXundefined 5" xfId="60089"/>
    <cellStyle name="SAPBEXundefined 5 2" xfId="60090"/>
    <cellStyle name="SAPBEXundefined 6" xfId="60091"/>
    <cellStyle name="SAPBEXundefined 6 2" xfId="60092"/>
    <cellStyle name="SAPBEXundefined 7" xfId="60093"/>
    <cellStyle name="SAPBEXundefined 7 2" xfId="60094"/>
    <cellStyle name="SAPBEXundefined 8" xfId="60095"/>
    <cellStyle name="SAPBEXundefined 8 2" xfId="60096"/>
    <cellStyle name="SAPBEXundefined 9" xfId="60097"/>
    <cellStyle name="SAPBEXundefined 9 2" xfId="60098"/>
    <cellStyle name="SAPDataCell" xfId="60099"/>
    <cellStyle name="SAPDataTotalCell" xfId="60100"/>
    <cellStyle name="SAPDimensionCell" xfId="60101"/>
    <cellStyle name="SAPEmphasized" xfId="60102"/>
    <cellStyle name="SAPHierarchyCell0" xfId="60103"/>
    <cellStyle name="SAPHierarchyCell1" xfId="60104"/>
    <cellStyle name="SAPHierarchyCell2" xfId="60105"/>
    <cellStyle name="SAPHierarchyCell3" xfId="60106"/>
    <cellStyle name="SAPHierarchyCell4" xfId="60107"/>
    <cellStyle name="SAPLocked" xfId="60108"/>
    <cellStyle name="SAPLocked 10" xfId="60109"/>
    <cellStyle name="SAPLocked 10 10" xfId="60110"/>
    <cellStyle name="SAPLocked 10 10 2" xfId="60111"/>
    <cellStyle name="SAPLocked 10 11" xfId="60112"/>
    <cellStyle name="SAPLocked 10 11 2" xfId="60113"/>
    <cellStyle name="SAPLocked 10 12" xfId="60114"/>
    <cellStyle name="SAPLocked 10 12 2" xfId="60115"/>
    <cellStyle name="SAPLocked 10 13" xfId="60116"/>
    <cellStyle name="SAPLocked 10 2" xfId="60117"/>
    <cellStyle name="SAPLocked 10 2 10" xfId="60118"/>
    <cellStyle name="SAPLocked 10 2 10 2" xfId="60119"/>
    <cellStyle name="SAPLocked 10 2 11" xfId="60120"/>
    <cellStyle name="SAPLocked 10 2 11 2" xfId="60121"/>
    <cellStyle name="SAPLocked 10 2 12" xfId="60122"/>
    <cellStyle name="SAPLocked 10 2 2" xfId="60123"/>
    <cellStyle name="SAPLocked 10 2 2 2" xfId="60124"/>
    <cellStyle name="SAPLocked 10 2 3" xfId="60125"/>
    <cellStyle name="SAPLocked 10 2 3 2" xfId="60126"/>
    <cellStyle name="SAPLocked 10 2 4" xfId="60127"/>
    <cellStyle name="SAPLocked 10 2 4 2" xfId="60128"/>
    <cellStyle name="SAPLocked 10 2 5" xfId="60129"/>
    <cellStyle name="SAPLocked 10 2 5 2" xfId="60130"/>
    <cellStyle name="SAPLocked 10 2 6" xfId="60131"/>
    <cellStyle name="SAPLocked 10 2 6 2" xfId="60132"/>
    <cellStyle name="SAPLocked 10 2 7" xfId="60133"/>
    <cellStyle name="SAPLocked 10 2 7 2" xfId="60134"/>
    <cellStyle name="SAPLocked 10 2 8" xfId="60135"/>
    <cellStyle name="SAPLocked 10 2 8 2" xfId="60136"/>
    <cellStyle name="SAPLocked 10 2 9" xfId="60137"/>
    <cellStyle name="SAPLocked 10 2 9 2" xfId="60138"/>
    <cellStyle name="SAPLocked 10 3" xfId="60139"/>
    <cellStyle name="SAPLocked 10 3 2" xfId="60140"/>
    <cellStyle name="SAPLocked 10 4" xfId="60141"/>
    <cellStyle name="SAPLocked 10 4 2" xfId="60142"/>
    <cellStyle name="SAPLocked 10 5" xfId="60143"/>
    <cellStyle name="SAPLocked 10 5 2" xfId="60144"/>
    <cellStyle name="SAPLocked 10 6" xfId="60145"/>
    <cellStyle name="SAPLocked 10 6 2" xfId="60146"/>
    <cellStyle name="SAPLocked 10 7" xfId="60147"/>
    <cellStyle name="SAPLocked 10 7 2" xfId="60148"/>
    <cellStyle name="SAPLocked 10 8" xfId="60149"/>
    <cellStyle name="SAPLocked 10 8 2" xfId="60150"/>
    <cellStyle name="SAPLocked 10 9" xfId="60151"/>
    <cellStyle name="SAPLocked 10 9 2" xfId="60152"/>
    <cellStyle name="SAPLocked 11" xfId="60153"/>
    <cellStyle name="SAPLocked 11 10" xfId="60154"/>
    <cellStyle name="SAPLocked 11 10 2" xfId="60155"/>
    <cellStyle name="SAPLocked 11 11" xfId="60156"/>
    <cellStyle name="SAPLocked 11 11 2" xfId="60157"/>
    <cellStyle name="SAPLocked 11 12" xfId="60158"/>
    <cellStyle name="SAPLocked 11 12 2" xfId="60159"/>
    <cellStyle name="SAPLocked 11 13" xfId="60160"/>
    <cellStyle name="SAPLocked 11 2" xfId="60161"/>
    <cellStyle name="SAPLocked 11 2 10" xfId="60162"/>
    <cellStyle name="SAPLocked 11 2 10 2" xfId="60163"/>
    <cellStyle name="SAPLocked 11 2 11" xfId="60164"/>
    <cellStyle name="SAPLocked 11 2 11 2" xfId="60165"/>
    <cellStyle name="SAPLocked 11 2 12" xfId="60166"/>
    <cellStyle name="SAPLocked 11 2 2" xfId="60167"/>
    <cellStyle name="SAPLocked 11 2 2 2" xfId="60168"/>
    <cellStyle name="SAPLocked 11 2 3" xfId="60169"/>
    <cellStyle name="SAPLocked 11 2 3 2" xfId="60170"/>
    <cellStyle name="SAPLocked 11 2 4" xfId="60171"/>
    <cellStyle name="SAPLocked 11 2 4 2" xfId="60172"/>
    <cellStyle name="SAPLocked 11 2 5" xfId="60173"/>
    <cellStyle name="SAPLocked 11 2 5 2" xfId="60174"/>
    <cellStyle name="SAPLocked 11 2 6" xfId="60175"/>
    <cellStyle name="SAPLocked 11 2 6 2" xfId="60176"/>
    <cellStyle name="SAPLocked 11 2 7" xfId="60177"/>
    <cellStyle name="SAPLocked 11 2 7 2" xfId="60178"/>
    <cellStyle name="SAPLocked 11 2 8" xfId="60179"/>
    <cellStyle name="SAPLocked 11 2 8 2" xfId="60180"/>
    <cellStyle name="SAPLocked 11 2 9" xfId="60181"/>
    <cellStyle name="SAPLocked 11 2 9 2" xfId="60182"/>
    <cellStyle name="SAPLocked 11 3" xfId="60183"/>
    <cellStyle name="SAPLocked 11 3 2" xfId="60184"/>
    <cellStyle name="SAPLocked 11 4" xfId="60185"/>
    <cellStyle name="SAPLocked 11 4 2" xfId="60186"/>
    <cellStyle name="SAPLocked 11 5" xfId="60187"/>
    <cellStyle name="SAPLocked 11 5 2" xfId="60188"/>
    <cellStyle name="SAPLocked 11 6" xfId="60189"/>
    <cellStyle name="SAPLocked 11 6 2" xfId="60190"/>
    <cellStyle name="SAPLocked 11 7" xfId="60191"/>
    <cellStyle name="SAPLocked 11 7 2" xfId="60192"/>
    <cellStyle name="SAPLocked 11 8" xfId="60193"/>
    <cellStyle name="SAPLocked 11 8 2" xfId="60194"/>
    <cellStyle name="SAPLocked 11 9" xfId="60195"/>
    <cellStyle name="SAPLocked 11 9 2" xfId="60196"/>
    <cellStyle name="SAPLocked 12" xfId="60197"/>
    <cellStyle name="SAPLocked 12 10" xfId="60198"/>
    <cellStyle name="SAPLocked 12 10 2" xfId="60199"/>
    <cellStyle name="SAPLocked 12 11" xfId="60200"/>
    <cellStyle name="SAPLocked 12 11 2" xfId="60201"/>
    <cellStyle name="SAPLocked 12 12" xfId="60202"/>
    <cellStyle name="SAPLocked 12 12 2" xfId="60203"/>
    <cellStyle name="SAPLocked 12 13" xfId="60204"/>
    <cellStyle name="SAPLocked 12 2" xfId="60205"/>
    <cellStyle name="SAPLocked 12 2 10" xfId="60206"/>
    <cellStyle name="SAPLocked 12 2 10 2" xfId="60207"/>
    <cellStyle name="SAPLocked 12 2 11" xfId="60208"/>
    <cellStyle name="SAPLocked 12 2 11 2" xfId="60209"/>
    <cellStyle name="SAPLocked 12 2 12" xfId="60210"/>
    <cellStyle name="SAPLocked 12 2 2" xfId="60211"/>
    <cellStyle name="SAPLocked 12 2 2 2" xfId="60212"/>
    <cellStyle name="SAPLocked 12 2 3" xfId="60213"/>
    <cellStyle name="SAPLocked 12 2 3 2" xfId="60214"/>
    <cellStyle name="SAPLocked 12 2 4" xfId="60215"/>
    <cellStyle name="SAPLocked 12 2 4 2" xfId="60216"/>
    <cellStyle name="SAPLocked 12 2 5" xfId="60217"/>
    <cellStyle name="SAPLocked 12 2 5 2" xfId="60218"/>
    <cellStyle name="SAPLocked 12 2 6" xfId="60219"/>
    <cellStyle name="SAPLocked 12 2 6 2" xfId="60220"/>
    <cellStyle name="SAPLocked 12 2 7" xfId="60221"/>
    <cellStyle name="SAPLocked 12 2 7 2" xfId="60222"/>
    <cellStyle name="SAPLocked 12 2 8" xfId="60223"/>
    <cellStyle name="SAPLocked 12 2 8 2" xfId="60224"/>
    <cellStyle name="SAPLocked 12 2 9" xfId="60225"/>
    <cellStyle name="SAPLocked 12 2 9 2" xfId="60226"/>
    <cellStyle name="SAPLocked 12 3" xfId="60227"/>
    <cellStyle name="SAPLocked 12 3 2" xfId="60228"/>
    <cellStyle name="SAPLocked 12 4" xfId="60229"/>
    <cellStyle name="SAPLocked 12 4 2" xfId="60230"/>
    <cellStyle name="SAPLocked 12 5" xfId="60231"/>
    <cellStyle name="SAPLocked 12 5 2" xfId="60232"/>
    <cellStyle name="SAPLocked 12 6" xfId="60233"/>
    <cellStyle name="SAPLocked 12 6 2" xfId="60234"/>
    <cellStyle name="SAPLocked 12 7" xfId="60235"/>
    <cellStyle name="SAPLocked 12 7 2" xfId="60236"/>
    <cellStyle name="SAPLocked 12 8" xfId="60237"/>
    <cellStyle name="SAPLocked 12 8 2" xfId="60238"/>
    <cellStyle name="SAPLocked 12 9" xfId="60239"/>
    <cellStyle name="SAPLocked 12 9 2" xfId="60240"/>
    <cellStyle name="SAPLocked 13" xfId="60241"/>
    <cellStyle name="SAPLocked 13 10" xfId="60242"/>
    <cellStyle name="SAPLocked 13 10 2" xfId="60243"/>
    <cellStyle name="SAPLocked 13 11" xfId="60244"/>
    <cellStyle name="SAPLocked 13 11 2" xfId="60245"/>
    <cellStyle name="SAPLocked 13 12" xfId="60246"/>
    <cellStyle name="SAPLocked 13 12 2" xfId="60247"/>
    <cellStyle name="SAPLocked 13 13" xfId="60248"/>
    <cellStyle name="SAPLocked 13 2" xfId="60249"/>
    <cellStyle name="SAPLocked 13 2 10" xfId="60250"/>
    <cellStyle name="SAPLocked 13 2 10 2" xfId="60251"/>
    <cellStyle name="SAPLocked 13 2 11" xfId="60252"/>
    <cellStyle name="SAPLocked 13 2 11 2" xfId="60253"/>
    <cellStyle name="SAPLocked 13 2 12" xfId="60254"/>
    <cellStyle name="SAPLocked 13 2 2" xfId="60255"/>
    <cellStyle name="SAPLocked 13 2 2 2" xfId="60256"/>
    <cellStyle name="SAPLocked 13 2 3" xfId="60257"/>
    <cellStyle name="SAPLocked 13 2 3 2" xfId="60258"/>
    <cellStyle name="SAPLocked 13 2 4" xfId="60259"/>
    <cellStyle name="SAPLocked 13 2 4 2" xfId="60260"/>
    <cellStyle name="SAPLocked 13 2 5" xfId="60261"/>
    <cellStyle name="SAPLocked 13 2 5 2" xfId="60262"/>
    <cellStyle name="SAPLocked 13 2 6" xfId="60263"/>
    <cellStyle name="SAPLocked 13 2 6 2" xfId="60264"/>
    <cellStyle name="SAPLocked 13 2 7" xfId="60265"/>
    <cellStyle name="SAPLocked 13 2 7 2" xfId="60266"/>
    <cellStyle name="SAPLocked 13 2 8" xfId="60267"/>
    <cellStyle name="SAPLocked 13 2 8 2" xfId="60268"/>
    <cellStyle name="SAPLocked 13 2 9" xfId="60269"/>
    <cellStyle name="SAPLocked 13 2 9 2" xfId="60270"/>
    <cellStyle name="SAPLocked 13 3" xfId="60271"/>
    <cellStyle name="SAPLocked 13 3 2" xfId="60272"/>
    <cellStyle name="SAPLocked 13 4" xfId="60273"/>
    <cellStyle name="SAPLocked 13 4 2" xfId="60274"/>
    <cellStyle name="SAPLocked 13 5" xfId="60275"/>
    <cellStyle name="SAPLocked 13 5 2" xfId="60276"/>
    <cellStyle name="SAPLocked 13 6" xfId="60277"/>
    <cellStyle name="SAPLocked 13 6 2" xfId="60278"/>
    <cellStyle name="SAPLocked 13 7" xfId="60279"/>
    <cellStyle name="SAPLocked 13 7 2" xfId="60280"/>
    <cellStyle name="SAPLocked 13 8" xfId="60281"/>
    <cellStyle name="SAPLocked 13 8 2" xfId="60282"/>
    <cellStyle name="SAPLocked 13 9" xfId="60283"/>
    <cellStyle name="SAPLocked 13 9 2" xfId="60284"/>
    <cellStyle name="SAPLocked 14" xfId="60285"/>
    <cellStyle name="SAPLocked 14 10" xfId="60286"/>
    <cellStyle name="SAPLocked 14 10 2" xfId="60287"/>
    <cellStyle name="SAPLocked 14 11" xfId="60288"/>
    <cellStyle name="SAPLocked 14 11 2" xfId="60289"/>
    <cellStyle name="SAPLocked 14 12" xfId="60290"/>
    <cellStyle name="SAPLocked 14 12 2" xfId="60291"/>
    <cellStyle name="SAPLocked 14 13" xfId="60292"/>
    <cellStyle name="SAPLocked 14 2" xfId="60293"/>
    <cellStyle name="SAPLocked 14 2 10" xfId="60294"/>
    <cellStyle name="SAPLocked 14 2 10 2" xfId="60295"/>
    <cellStyle name="SAPLocked 14 2 11" xfId="60296"/>
    <cellStyle name="SAPLocked 14 2 11 2" xfId="60297"/>
    <cellStyle name="SAPLocked 14 2 12" xfId="60298"/>
    <cellStyle name="SAPLocked 14 2 2" xfId="60299"/>
    <cellStyle name="SAPLocked 14 2 2 2" xfId="60300"/>
    <cellStyle name="SAPLocked 14 2 3" xfId="60301"/>
    <cellStyle name="SAPLocked 14 2 3 2" xfId="60302"/>
    <cellStyle name="SAPLocked 14 2 4" xfId="60303"/>
    <cellStyle name="SAPLocked 14 2 4 2" xfId="60304"/>
    <cellStyle name="SAPLocked 14 2 5" xfId="60305"/>
    <cellStyle name="SAPLocked 14 2 5 2" xfId="60306"/>
    <cellStyle name="SAPLocked 14 2 6" xfId="60307"/>
    <cellStyle name="SAPLocked 14 2 6 2" xfId="60308"/>
    <cellStyle name="SAPLocked 14 2 7" xfId="60309"/>
    <cellStyle name="SAPLocked 14 2 7 2" xfId="60310"/>
    <cellStyle name="SAPLocked 14 2 8" xfId="60311"/>
    <cellStyle name="SAPLocked 14 2 8 2" xfId="60312"/>
    <cellStyle name="SAPLocked 14 2 9" xfId="60313"/>
    <cellStyle name="SAPLocked 14 2 9 2" xfId="60314"/>
    <cellStyle name="SAPLocked 14 3" xfId="60315"/>
    <cellStyle name="SAPLocked 14 3 2" xfId="60316"/>
    <cellStyle name="SAPLocked 14 4" xfId="60317"/>
    <cellStyle name="SAPLocked 14 4 2" xfId="60318"/>
    <cellStyle name="SAPLocked 14 5" xfId="60319"/>
    <cellStyle name="SAPLocked 14 5 2" xfId="60320"/>
    <cellStyle name="SAPLocked 14 6" xfId="60321"/>
    <cellStyle name="SAPLocked 14 6 2" xfId="60322"/>
    <cellStyle name="SAPLocked 14 7" xfId="60323"/>
    <cellStyle name="SAPLocked 14 7 2" xfId="60324"/>
    <cellStyle name="SAPLocked 14 8" xfId="60325"/>
    <cellStyle name="SAPLocked 14 8 2" xfId="60326"/>
    <cellStyle name="SAPLocked 14 9" xfId="60327"/>
    <cellStyle name="SAPLocked 14 9 2" xfId="60328"/>
    <cellStyle name="SAPLocked 15" xfId="60329"/>
    <cellStyle name="SAPLocked 15 10" xfId="60330"/>
    <cellStyle name="SAPLocked 15 10 2" xfId="60331"/>
    <cellStyle name="SAPLocked 15 11" xfId="60332"/>
    <cellStyle name="SAPLocked 15 11 2" xfId="60333"/>
    <cellStyle name="SAPLocked 15 12" xfId="60334"/>
    <cellStyle name="SAPLocked 15 12 2" xfId="60335"/>
    <cellStyle name="SAPLocked 15 13" xfId="60336"/>
    <cellStyle name="SAPLocked 15 2" xfId="60337"/>
    <cellStyle name="SAPLocked 15 2 10" xfId="60338"/>
    <cellStyle name="SAPLocked 15 2 10 2" xfId="60339"/>
    <cellStyle name="SAPLocked 15 2 11" xfId="60340"/>
    <cellStyle name="SAPLocked 15 2 11 2" xfId="60341"/>
    <cellStyle name="SAPLocked 15 2 12" xfId="60342"/>
    <cellStyle name="SAPLocked 15 2 2" xfId="60343"/>
    <cellStyle name="SAPLocked 15 2 2 2" xfId="60344"/>
    <cellStyle name="SAPLocked 15 2 3" xfId="60345"/>
    <cellStyle name="SAPLocked 15 2 3 2" xfId="60346"/>
    <cellStyle name="SAPLocked 15 2 4" xfId="60347"/>
    <cellStyle name="SAPLocked 15 2 4 2" xfId="60348"/>
    <cellStyle name="SAPLocked 15 2 5" xfId="60349"/>
    <cellStyle name="SAPLocked 15 2 5 2" xfId="60350"/>
    <cellStyle name="SAPLocked 15 2 6" xfId="60351"/>
    <cellStyle name="SAPLocked 15 2 6 2" xfId="60352"/>
    <cellStyle name="SAPLocked 15 2 7" xfId="60353"/>
    <cellStyle name="SAPLocked 15 2 7 2" xfId="60354"/>
    <cellStyle name="SAPLocked 15 2 8" xfId="60355"/>
    <cellStyle name="SAPLocked 15 2 8 2" xfId="60356"/>
    <cellStyle name="SAPLocked 15 2 9" xfId="60357"/>
    <cellStyle name="SAPLocked 15 2 9 2" xfId="60358"/>
    <cellStyle name="SAPLocked 15 3" xfId="60359"/>
    <cellStyle name="SAPLocked 15 3 2" xfId="60360"/>
    <cellStyle name="SAPLocked 15 4" xfId="60361"/>
    <cellStyle name="SAPLocked 15 4 2" xfId="60362"/>
    <cellStyle name="SAPLocked 15 5" xfId="60363"/>
    <cellStyle name="SAPLocked 15 5 2" xfId="60364"/>
    <cellStyle name="SAPLocked 15 6" xfId="60365"/>
    <cellStyle name="SAPLocked 15 6 2" xfId="60366"/>
    <cellStyle name="SAPLocked 15 7" xfId="60367"/>
    <cellStyle name="SAPLocked 15 7 2" xfId="60368"/>
    <cellStyle name="SAPLocked 15 8" xfId="60369"/>
    <cellStyle name="SAPLocked 15 8 2" xfId="60370"/>
    <cellStyle name="SAPLocked 15 9" xfId="60371"/>
    <cellStyle name="SAPLocked 15 9 2" xfId="60372"/>
    <cellStyle name="SAPLocked 16" xfId="60373"/>
    <cellStyle name="SAPLocked 16 10" xfId="60374"/>
    <cellStyle name="SAPLocked 16 10 2" xfId="60375"/>
    <cellStyle name="SAPLocked 16 11" xfId="60376"/>
    <cellStyle name="SAPLocked 16 11 2" xfId="60377"/>
    <cellStyle name="SAPLocked 16 12" xfId="60378"/>
    <cellStyle name="SAPLocked 16 12 2" xfId="60379"/>
    <cellStyle name="SAPLocked 16 13" xfId="60380"/>
    <cellStyle name="SAPLocked 16 2" xfId="60381"/>
    <cellStyle name="SAPLocked 16 2 10" xfId="60382"/>
    <cellStyle name="SAPLocked 16 2 10 2" xfId="60383"/>
    <cellStyle name="SAPLocked 16 2 11" xfId="60384"/>
    <cellStyle name="SAPLocked 16 2 11 2" xfId="60385"/>
    <cellStyle name="SAPLocked 16 2 12" xfId="60386"/>
    <cellStyle name="SAPLocked 16 2 2" xfId="60387"/>
    <cellStyle name="SAPLocked 16 2 2 2" xfId="60388"/>
    <cellStyle name="SAPLocked 16 2 3" xfId="60389"/>
    <cellStyle name="SAPLocked 16 2 3 2" xfId="60390"/>
    <cellStyle name="SAPLocked 16 2 4" xfId="60391"/>
    <cellStyle name="SAPLocked 16 2 4 2" xfId="60392"/>
    <cellStyle name="SAPLocked 16 2 5" xfId="60393"/>
    <cellStyle name="SAPLocked 16 2 5 2" xfId="60394"/>
    <cellStyle name="SAPLocked 16 2 6" xfId="60395"/>
    <cellStyle name="SAPLocked 16 2 6 2" xfId="60396"/>
    <cellStyle name="SAPLocked 16 2 7" xfId="60397"/>
    <cellStyle name="SAPLocked 16 2 7 2" xfId="60398"/>
    <cellStyle name="SAPLocked 16 2 8" xfId="60399"/>
    <cellStyle name="SAPLocked 16 2 8 2" xfId="60400"/>
    <cellStyle name="SAPLocked 16 2 9" xfId="60401"/>
    <cellStyle name="SAPLocked 16 2 9 2" xfId="60402"/>
    <cellStyle name="SAPLocked 16 3" xfId="60403"/>
    <cellStyle name="SAPLocked 16 3 2" xfId="60404"/>
    <cellStyle name="SAPLocked 16 4" xfId="60405"/>
    <cellStyle name="SAPLocked 16 4 2" xfId="60406"/>
    <cellStyle name="SAPLocked 16 5" xfId="60407"/>
    <cellStyle name="SAPLocked 16 5 2" xfId="60408"/>
    <cellStyle name="SAPLocked 16 6" xfId="60409"/>
    <cellStyle name="SAPLocked 16 6 2" xfId="60410"/>
    <cellStyle name="SAPLocked 16 7" xfId="60411"/>
    <cellStyle name="SAPLocked 16 7 2" xfId="60412"/>
    <cellStyle name="SAPLocked 16 8" xfId="60413"/>
    <cellStyle name="SAPLocked 16 8 2" xfId="60414"/>
    <cellStyle name="SAPLocked 16 9" xfId="60415"/>
    <cellStyle name="SAPLocked 16 9 2" xfId="60416"/>
    <cellStyle name="SAPLocked 17" xfId="60417"/>
    <cellStyle name="SAPLocked 17 10" xfId="60418"/>
    <cellStyle name="SAPLocked 17 10 2" xfId="60419"/>
    <cellStyle name="SAPLocked 17 11" xfId="60420"/>
    <cellStyle name="SAPLocked 17 11 2" xfId="60421"/>
    <cellStyle name="SAPLocked 17 12" xfId="60422"/>
    <cellStyle name="SAPLocked 17 12 2" xfId="60423"/>
    <cellStyle name="SAPLocked 17 13" xfId="60424"/>
    <cellStyle name="SAPLocked 17 2" xfId="60425"/>
    <cellStyle name="SAPLocked 17 2 10" xfId="60426"/>
    <cellStyle name="SAPLocked 17 2 10 2" xfId="60427"/>
    <cellStyle name="SAPLocked 17 2 11" xfId="60428"/>
    <cellStyle name="SAPLocked 17 2 11 2" xfId="60429"/>
    <cellStyle name="SAPLocked 17 2 12" xfId="60430"/>
    <cellStyle name="SAPLocked 17 2 2" xfId="60431"/>
    <cellStyle name="SAPLocked 17 2 2 2" xfId="60432"/>
    <cellStyle name="SAPLocked 17 2 3" xfId="60433"/>
    <cellStyle name="SAPLocked 17 2 3 2" xfId="60434"/>
    <cellStyle name="SAPLocked 17 2 4" xfId="60435"/>
    <cellStyle name="SAPLocked 17 2 4 2" xfId="60436"/>
    <cellStyle name="SAPLocked 17 2 5" xfId="60437"/>
    <cellStyle name="SAPLocked 17 2 5 2" xfId="60438"/>
    <cellStyle name="SAPLocked 17 2 6" xfId="60439"/>
    <cellStyle name="SAPLocked 17 2 6 2" xfId="60440"/>
    <cellStyle name="SAPLocked 17 2 7" xfId="60441"/>
    <cellStyle name="SAPLocked 17 2 7 2" xfId="60442"/>
    <cellStyle name="SAPLocked 17 2 8" xfId="60443"/>
    <cellStyle name="SAPLocked 17 2 8 2" xfId="60444"/>
    <cellStyle name="SAPLocked 17 2 9" xfId="60445"/>
    <cellStyle name="SAPLocked 17 2 9 2" xfId="60446"/>
    <cellStyle name="SAPLocked 17 3" xfId="60447"/>
    <cellStyle name="SAPLocked 17 3 2" xfId="60448"/>
    <cellStyle name="SAPLocked 17 4" xfId="60449"/>
    <cellStyle name="SAPLocked 17 4 2" xfId="60450"/>
    <cellStyle name="SAPLocked 17 5" xfId="60451"/>
    <cellStyle name="SAPLocked 17 5 2" xfId="60452"/>
    <cellStyle name="SAPLocked 17 6" xfId="60453"/>
    <cellStyle name="SAPLocked 17 6 2" xfId="60454"/>
    <cellStyle name="SAPLocked 17 7" xfId="60455"/>
    <cellStyle name="SAPLocked 17 7 2" xfId="60456"/>
    <cellStyle name="SAPLocked 17 8" xfId="60457"/>
    <cellStyle name="SAPLocked 17 8 2" xfId="60458"/>
    <cellStyle name="SAPLocked 17 9" xfId="60459"/>
    <cellStyle name="SAPLocked 17 9 2" xfId="60460"/>
    <cellStyle name="SAPLocked 18" xfId="60461"/>
    <cellStyle name="SAPLocked 18 10" xfId="60462"/>
    <cellStyle name="SAPLocked 18 10 2" xfId="60463"/>
    <cellStyle name="SAPLocked 18 11" xfId="60464"/>
    <cellStyle name="SAPLocked 18 11 2" xfId="60465"/>
    <cellStyle name="SAPLocked 18 12" xfId="60466"/>
    <cellStyle name="SAPLocked 18 12 2" xfId="60467"/>
    <cellStyle name="SAPLocked 18 13" xfId="60468"/>
    <cellStyle name="SAPLocked 18 2" xfId="60469"/>
    <cellStyle name="SAPLocked 18 2 10" xfId="60470"/>
    <cellStyle name="SAPLocked 18 2 10 2" xfId="60471"/>
    <cellStyle name="SAPLocked 18 2 11" xfId="60472"/>
    <cellStyle name="SAPLocked 18 2 11 2" xfId="60473"/>
    <cellStyle name="SAPLocked 18 2 12" xfId="60474"/>
    <cellStyle name="SAPLocked 18 2 2" xfId="60475"/>
    <cellStyle name="SAPLocked 18 2 2 2" xfId="60476"/>
    <cellStyle name="SAPLocked 18 2 3" xfId="60477"/>
    <cellStyle name="SAPLocked 18 2 3 2" xfId="60478"/>
    <cellStyle name="SAPLocked 18 2 4" xfId="60479"/>
    <cellStyle name="SAPLocked 18 2 4 2" xfId="60480"/>
    <cellStyle name="SAPLocked 18 2 5" xfId="60481"/>
    <cellStyle name="SAPLocked 18 2 5 2" xfId="60482"/>
    <cellStyle name="SAPLocked 18 2 6" xfId="60483"/>
    <cellStyle name="SAPLocked 18 2 6 2" xfId="60484"/>
    <cellStyle name="SAPLocked 18 2 7" xfId="60485"/>
    <cellStyle name="SAPLocked 18 2 7 2" xfId="60486"/>
    <cellStyle name="SAPLocked 18 2 8" xfId="60487"/>
    <cellStyle name="SAPLocked 18 2 8 2" xfId="60488"/>
    <cellStyle name="SAPLocked 18 2 9" xfId="60489"/>
    <cellStyle name="SAPLocked 18 2 9 2" xfId="60490"/>
    <cellStyle name="SAPLocked 18 3" xfId="60491"/>
    <cellStyle name="SAPLocked 18 3 2" xfId="60492"/>
    <cellStyle name="SAPLocked 18 4" xfId="60493"/>
    <cellStyle name="SAPLocked 18 4 2" xfId="60494"/>
    <cellStyle name="SAPLocked 18 5" xfId="60495"/>
    <cellStyle name="SAPLocked 18 5 2" xfId="60496"/>
    <cellStyle name="SAPLocked 18 6" xfId="60497"/>
    <cellStyle name="SAPLocked 18 6 2" xfId="60498"/>
    <cellStyle name="SAPLocked 18 7" xfId="60499"/>
    <cellStyle name="SAPLocked 18 7 2" xfId="60500"/>
    <cellStyle name="SAPLocked 18 8" xfId="60501"/>
    <cellStyle name="SAPLocked 18 8 2" xfId="60502"/>
    <cellStyle name="SAPLocked 18 9" xfId="60503"/>
    <cellStyle name="SAPLocked 18 9 2" xfId="60504"/>
    <cellStyle name="SAPLocked 19" xfId="60505"/>
    <cellStyle name="SAPLocked 19 10" xfId="60506"/>
    <cellStyle name="SAPLocked 19 10 2" xfId="60507"/>
    <cellStyle name="SAPLocked 19 11" xfId="60508"/>
    <cellStyle name="SAPLocked 19 11 2" xfId="60509"/>
    <cellStyle name="SAPLocked 19 12" xfId="60510"/>
    <cellStyle name="SAPLocked 19 12 2" xfId="60511"/>
    <cellStyle name="SAPLocked 19 13" xfId="60512"/>
    <cellStyle name="SAPLocked 19 2" xfId="60513"/>
    <cellStyle name="SAPLocked 19 2 10" xfId="60514"/>
    <cellStyle name="SAPLocked 19 2 10 2" xfId="60515"/>
    <cellStyle name="SAPLocked 19 2 11" xfId="60516"/>
    <cellStyle name="SAPLocked 19 2 11 2" xfId="60517"/>
    <cellStyle name="SAPLocked 19 2 12" xfId="60518"/>
    <cellStyle name="SAPLocked 19 2 2" xfId="60519"/>
    <cellStyle name="SAPLocked 19 2 2 2" xfId="60520"/>
    <cellStyle name="SAPLocked 19 2 3" xfId="60521"/>
    <cellStyle name="SAPLocked 19 2 3 2" xfId="60522"/>
    <cellStyle name="SAPLocked 19 2 4" xfId="60523"/>
    <cellStyle name="SAPLocked 19 2 4 2" xfId="60524"/>
    <cellStyle name="SAPLocked 19 2 5" xfId="60525"/>
    <cellStyle name="SAPLocked 19 2 5 2" xfId="60526"/>
    <cellStyle name="SAPLocked 19 2 6" xfId="60527"/>
    <cellStyle name="SAPLocked 19 2 6 2" xfId="60528"/>
    <cellStyle name="SAPLocked 19 2 7" xfId="60529"/>
    <cellStyle name="SAPLocked 19 2 7 2" xfId="60530"/>
    <cellStyle name="SAPLocked 19 2 8" xfId="60531"/>
    <cellStyle name="SAPLocked 19 2 8 2" xfId="60532"/>
    <cellStyle name="SAPLocked 19 2 9" xfId="60533"/>
    <cellStyle name="SAPLocked 19 2 9 2" xfId="60534"/>
    <cellStyle name="SAPLocked 19 3" xfId="60535"/>
    <cellStyle name="SAPLocked 19 3 2" xfId="60536"/>
    <cellStyle name="SAPLocked 19 4" xfId="60537"/>
    <cellStyle name="SAPLocked 19 4 2" xfId="60538"/>
    <cellStyle name="SAPLocked 19 5" xfId="60539"/>
    <cellStyle name="SAPLocked 19 5 2" xfId="60540"/>
    <cellStyle name="SAPLocked 19 6" xfId="60541"/>
    <cellStyle name="SAPLocked 19 6 2" xfId="60542"/>
    <cellStyle name="SAPLocked 19 7" xfId="60543"/>
    <cellStyle name="SAPLocked 19 7 2" xfId="60544"/>
    <cellStyle name="SAPLocked 19 8" xfId="60545"/>
    <cellStyle name="SAPLocked 19 8 2" xfId="60546"/>
    <cellStyle name="SAPLocked 19 9" xfId="60547"/>
    <cellStyle name="SAPLocked 19 9 2" xfId="60548"/>
    <cellStyle name="SAPLocked 2" xfId="60549"/>
    <cellStyle name="SAPLocked 2 10" xfId="60550"/>
    <cellStyle name="SAPLocked 2 10 10" xfId="60551"/>
    <cellStyle name="SAPLocked 2 10 10 2" xfId="60552"/>
    <cellStyle name="SAPLocked 2 10 11" xfId="60553"/>
    <cellStyle name="SAPLocked 2 10 11 2" xfId="60554"/>
    <cellStyle name="SAPLocked 2 10 12" xfId="60555"/>
    <cellStyle name="SAPLocked 2 10 12 2" xfId="60556"/>
    <cellStyle name="SAPLocked 2 10 13" xfId="60557"/>
    <cellStyle name="SAPLocked 2 10 2" xfId="60558"/>
    <cellStyle name="SAPLocked 2 10 2 10" xfId="60559"/>
    <cellStyle name="SAPLocked 2 10 2 10 2" xfId="60560"/>
    <cellStyle name="SAPLocked 2 10 2 11" xfId="60561"/>
    <cellStyle name="SAPLocked 2 10 2 11 2" xfId="60562"/>
    <cellStyle name="SAPLocked 2 10 2 12" xfId="60563"/>
    <cellStyle name="SAPLocked 2 10 2 2" xfId="60564"/>
    <cellStyle name="SAPLocked 2 10 2 2 2" xfId="60565"/>
    <cellStyle name="SAPLocked 2 10 2 3" xfId="60566"/>
    <cellStyle name="SAPLocked 2 10 2 3 2" xfId="60567"/>
    <cellStyle name="SAPLocked 2 10 2 4" xfId="60568"/>
    <cellStyle name="SAPLocked 2 10 2 4 2" xfId="60569"/>
    <cellStyle name="SAPLocked 2 10 2 5" xfId="60570"/>
    <cellStyle name="SAPLocked 2 10 2 5 2" xfId="60571"/>
    <cellStyle name="SAPLocked 2 10 2 6" xfId="60572"/>
    <cellStyle name="SAPLocked 2 10 2 6 2" xfId="60573"/>
    <cellStyle name="SAPLocked 2 10 2 7" xfId="60574"/>
    <cellStyle name="SAPLocked 2 10 2 7 2" xfId="60575"/>
    <cellStyle name="SAPLocked 2 10 2 8" xfId="60576"/>
    <cellStyle name="SAPLocked 2 10 2 8 2" xfId="60577"/>
    <cellStyle name="SAPLocked 2 10 2 9" xfId="60578"/>
    <cellStyle name="SAPLocked 2 10 2 9 2" xfId="60579"/>
    <cellStyle name="SAPLocked 2 10 3" xfId="60580"/>
    <cellStyle name="SAPLocked 2 10 3 2" xfId="60581"/>
    <cellStyle name="SAPLocked 2 10 4" xfId="60582"/>
    <cellStyle name="SAPLocked 2 10 4 2" xfId="60583"/>
    <cellStyle name="SAPLocked 2 10 5" xfId="60584"/>
    <cellStyle name="SAPLocked 2 10 5 2" xfId="60585"/>
    <cellStyle name="SAPLocked 2 10 6" xfId="60586"/>
    <cellStyle name="SAPLocked 2 10 6 2" xfId="60587"/>
    <cellStyle name="SAPLocked 2 10 7" xfId="60588"/>
    <cellStyle name="SAPLocked 2 10 7 2" xfId="60589"/>
    <cellStyle name="SAPLocked 2 10 8" xfId="60590"/>
    <cellStyle name="SAPLocked 2 10 8 2" xfId="60591"/>
    <cellStyle name="SAPLocked 2 10 9" xfId="60592"/>
    <cellStyle name="SAPLocked 2 10 9 2" xfId="60593"/>
    <cellStyle name="SAPLocked 2 11" xfId="60594"/>
    <cellStyle name="SAPLocked 2 11 10" xfId="60595"/>
    <cellStyle name="SAPLocked 2 11 10 2" xfId="60596"/>
    <cellStyle name="SAPLocked 2 11 11" xfId="60597"/>
    <cellStyle name="SAPLocked 2 11 11 2" xfId="60598"/>
    <cellStyle name="SAPLocked 2 11 12" xfId="60599"/>
    <cellStyle name="SAPLocked 2 11 12 2" xfId="60600"/>
    <cellStyle name="SAPLocked 2 11 13" xfId="60601"/>
    <cellStyle name="SAPLocked 2 11 2" xfId="60602"/>
    <cellStyle name="SAPLocked 2 11 2 10" xfId="60603"/>
    <cellStyle name="SAPLocked 2 11 2 10 2" xfId="60604"/>
    <cellStyle name="SAPLocked 2 11 2 11" xfId="60605"/>
    <cellStyle name="SAPLocked 2 11 2 11 2" xfId="60606"/>
    <cellStyle name="SAPLocked 2 11 2 12" xfId="60607"/>
    <cellStyle name="SAPLocked 2 11 2 2" xfId="60608"/>
    <cellStyle name="SAPLocked 2 11 2 2 2" xfId="60609"/>
    <cellStyle name="SAPLocked 2 11 2 3" xfId="60610"/>
    <cellStyle name="SAPLocked 2 11 2 3 2" xfId="60611"/>
    <cellStyle name="SAPLocked 2 11 2 4" xfId="60612"/>
    <cellStyle name="SAPLocked 2 11 2 4 2" xfId="60613"/>
    <cellStyle name="SAPLocked 2 11 2 5" xfId="60614"/>
    <cellStyle name="SAPLocked 2 11 2 5 2" xfId="60615"/>
    <cellStyle name="SAPLocked 2 11 2 6" xfId="60616"/>
    <cellStyle name="SAPLocked 2 11 2 6 2" xfId="60617"/>
    <cellStyle name="SAPLocked 2 11 2 7" xfId="60618"/>
    <cellStyle name="SAPLocked 2 11 2 7 2" xfId="60619"/>
    <cellStyle name="SAPLocked 2 11 2 8" xfId="60620"/>
    <cellStyle name="SAPLocked 2 11 2 8 2" xfId="60621"/>
    <cellStyle name="SAPLocked 2 11 2 9" xfId="60622"/>
    <cellStyle name="SAPLocked 2 11 2 9 2" xfId="60623"/>
    <cellStyle name="SAPLocked 2 11 3" xfId="60624"/>
    <cellStyle name="SAPLocked 2 11 3 2" xfId="60625"/>
    <cellStyle name="SAPLocked 2 11 4" xfId="60626"/>
    <cellStyle name="SAPLocked 2 11 4 2" xfId="60627"/>
    <cellStyle name="SAPLocked 2 11 5" xfId="60628"/>
    <cellStyle name="SAPLocked 2 11 5 2" xfId="60629"/>
    <cellStyle name="SAPLocked 2 11 6" xfId="60630"/>
    <cellStyle name="SAPLocked 2 11 6 2" xfId="60631"/>
    <cellStyle name="SAPLocked 2 11 7" xfId="60632"/>
    <cellStyle name="SAPLocked 2 11 7 2" xfId="60633"/>
    <cellStyle name="SAPLocked 2 11 8" xfId="60634"/>
    <cellStyle name="SAPLocked 2 11 8 2" xfId="60635"/>
    <cellStyle name="SAPLocked 2 11 9" xfId="60636"/>
    <cellStyle name="SAPLocked 2 11 9 2" xfId="60637"/>
    <cellStyle name="SAPLocked 2 12" xfId="60638"/>
    <cellStyle name="SAPLocked 2 12 10" xfId="60639"/>
    <cellStyle name="SAPLocked 2 12 10 2" xfId="60640"/>
    <cellStyle name="SAPLocked 2 12 11" xfId="60641"/>
    <cellStyle name="SAPLocked 2 12 11 2" xfId="60642"/>
    <cellStyle name="SAPLocked 2 12 12" xfId="60643"/>
    <cellStyle name="SAPLocked 2 12 12 2" xfId="60644"/>
    <cellStyle name="SAPLocked 2 12 13" xfId="60645"/>
    <cellStyle name="SAPLocked 2 12 2" xfId="60646"/>
    <cellStyle name="SAPLocked 2 12 2 10" xfId="60647"/>
    <cellStyle name="SAPLocked 2 12 2 10 2" xfId="60648"/>
    <cellStyle name="SAPLocked 2 12 2 11" xfId="60649"/>
    <cellStyle name="SAPLocked 2 12 2 11 2" xfId="60650"/>
    <cellStyle name="SAPLocked 2 12 2 12" xfId="60651"/>
    <cellStyle name="SAPLocked 2 12 2 2" xfId="60652"/>
    <cellStyle name="SAPLocked 2 12 2 2 2" xfId="60653"/>
    <cellStyle name="SAPLocked 2 12 2 3" xfId="60654"/>
    <cellStyle name="SAPLocked 2 12 2 3 2" xfId="60655"/>
    <cellStyle name="SAPLocked 2 12 2 4" xfId="60656"/>
    <cellStyle name="SAPLocked 2 12 2 4 2" xfId="60657"/>
    <cellStyle name="SAPLocked 2 12 2 5" xfId="60658"/>
    <cellStyle name="SAPLocked 2 12 2 5 2" xfId="60659"/>
    <cellStyle name="SAPLocked 2 12 2 6" xfId="60660"/>
    <cellStyle name="SAPLocked 2 12 2 6 2" xfId="60661"/>
    <cellStyle name="SAPLocked 2 12 2 7" xfId="60662"/>
    <cellStyle name="SAPLocked 2 12 2 7 2" xfId="60663"/>
    <cellStyle name="SAPLocked 2 12 2 8" xfId="60664"/>
    <cellStyle name="SAPLocked 2 12 2 8 2" xfId="60665"/>
    <cellStyle name="SAPLocked 2 12 2 9" xfId="60666"/>
    <cellStyle name="SAPLocked 2 12 2 9 2" xfId="60667"/>
    <cellStyle name="SAPLocked 2 12 3" xfId="60668"/>
    <cellStyle name="SAPLocked 2 12 3 2" xfId="60669"/>
    <cellStyle name="SAPLocked 2 12 4" xfId="60670"/>
    <cellStyle name="SAPLocked 2 12 4 2" xfId="60671"/>
    <cellStyle name="SAPLocked 2 12 5" xfId="60672"/>
    <cellStyle name="SAPLocked 2 12 5 2" xfId="60673"/>
    <cellStyle name="SAPLocked 2 12 6" xfId="60674"/>
    <cellStyle name="SAPLocked 2 12 6 2" xfId="60675"/>
    <cellStyle name="SAPLocked 2 12 7" xfId="60676"/>
    <cellStyle name="SAPLocked 2 12 7 2" xfId="60677"/>
    <cellStyle name="SAPLocked 2 12 8" xfId="60678"/>
    <cellStyle name="SAPLocked 2 12 8 2" xfId="60679"/>
    <cellStyle name="SAPLocked 2 12 9" xfId="60680"/>
    <cellStyle name="SAPLocked 2 12 9 2" xfId="60681"/>
    <cellStyle name="SAPLocked 2 13" xfId="60682"/>
    <cellStyle name="SAPLocked 2 13 10" xfId="60683"/>
    <cellStyle name="SAPLocked 2 13 10 2" xfId="60684"/>
    <cellStyle name="SAPLocked 2 13 11" xfId="60685"/>
    <cellStyle name="SAPLocked 2 13 11 2" xfId="60686"/>
    <cellStyle name="SAPLocked 2 13 12" xfId="60687"/>
    <cellStyle name="SAPLocked 2 13 12 2" xfId="60688"/>
    <cellStyle name="SAPLocked 2 13 13" xfId="60689"/>
    <cellStyle name="SAPLocked 2 13 2" xfId="60690"/>
    <cellStyle name="SAPLocked 2 13 2 10" xfId="60691"/>
    <cellStyle name="SAPLocked 2 13 2 10 2" xfId="60692"/>
    <cellStyle name="SAPLocked 2 13 2 11" xfId="60693"/>
    <cellStyle name="SAPLocked 2 13 2 11 2" xfId="60694"/>
    <cellStyle name="SAPLocked 2 13 2 12" xfId="60695"/>
    <cellStyle name="SAPLocked 2 13 2 2" xfId="60696"/>
    <cellStyle name="SAPLocked 2 13 2 2 2" xfId="60697"/>
    <cellStyle name="SAPLocked 2 13 2 3" xfId="60698"/>
    <cellStyle name="SAPLocked 2 13 2 3 2" xfId="60699"/>
    <cellStyle name="SAPLocked 2 13 2 4" xfId="60700"/>
    <cellStyle name="SAPLocked 2 13 2 4 2" xfId="60701"/>
    <cellStyle name="SAPLocked 2 13 2 5" xfId="60702"/>
    <cellStyle name="SAPLocked 2 13 2 5 2" xfId="60703"/>
    <cellStyle name="SAPLocked 2 13 2 6" xfId="60704"/>
    <cellStyle name="SAPLocked 2 13 2 6 2" xfId="60705"/>
    <cellStyle name="SAPLocked 2 13 2 7" xfId="60706"/>
    <cellStyle name="SAPLocked 2 13 2 7 2" xfId="60707"/>
    <cellStyle name="SAPLocked 2 13 2 8" xfId="60708"/>
    <cellStyle name="SAPLocked 2 13 2 8 2" xfId="60709"/>
    <cellStyle name="SAPLocked 2 13 2 9" xfId="60710"/>
    <cellStyle name="SAPLocked 2 13 2 9 2" xfId="60711"/>
    <cellStyle name="SAPLocked 2 13 3" xfId="60712"/>
    <cellStyle name="SAPLocked 2 13 3 2" xfId="60713"/>
    <cellStyle name="SAPLocked 2 13 4" xfId="60714"/>
    <cellStyle name="SAPLocked 2 13 4 2" xfId="60715"/>
    <cellStyle name="SAPLocked 2 13 5" xfId="60716"/>
    <cellStyle name="SAPLocked 2 13 5 2" xfId="60717"/>
    <cellStyle name="SAPLocked 2 13 6" xfId="60718"/>
    <cellStyle name="SAPLocked 2 13 6 2" xfId="60719"/>
    <cellStyle name="SAPLocked 2 13 7" xfId="60720"/>
    <cellStyle name="SAPLocked 2 13 7 2" xfId="60721"/>
    <cellStyle name="SAPLocked 2 13 8" xfId="60722"/>
    <cellStyle name="SAPLocked 2 13 8 2" xfId="60723"/>
    <cellStyle name="SAPLocked 2 13 9" xfId="60724"/>
    <cellStyle name="SAPLocked 2 13 9 2" xfId="60725"/>
    <cellStyle name="SAPLocked 2 14" xfId="60726"/>
    <cellStyle name="SAPLocked 2 14 10" xfId="60727"/>
    <cellStyle name="SAPLocked 2 14 10 2" xfId="60728"/>
    <cellStyle name="SAPLocked 2 14 11" xfId="60729"/>
    <cellStyle name="SAPLocked 2 14 11 2" xfId="60730"/>
    <cellStyle name="SAPLocked 2 14 12" xfId="60731"/>
    <cellStyle name="SAPLocked 2 14 12 2" xfId="60732"/>
    <cellStyle name="SAPLocked 2 14 13" xfId="60733"/>
    <cellStyle name="SAPLocked 2 14 2" xfId="60734"/>
    <cellStyle name="SAPLocked 2 14 2 10" xfId="60735"/>
    <cellStyle name="SAPLocked 2 14 2 10 2" xfId="60736"/>
    <cellStyle name="SAPLocked 2 14 2 11" xfId="60737"/>
    <cellStyle name="SAPLocked 2 14 2 11 2" xfId="60738"/>
    <cellStyle name="SAPLocked 2 14 2 12" xfId="60739"/>
    <cellStyle name="SAPLocked 2 14 2 2" xfId="60740"/>
    <cellStyle name="SAPLocked 2 14 2 2 2" xfId="60741"/>
    <cellStyle name="SAPLocked 2 14 2 3" xfId="60742"/>
    <cellStyle name="SAPLocked 2 14 2 3 2" xfId="60743"/>
    <cellStyle name="SAPLocked 2 14 2 4" xfId="60744"/>
    <cellStyle name="SAPLocked 2 14 2 4 2" xfId="60745"/>
    <cellStyle name="SAPLocked 2 14 2 5" xfId="60746"/>
    <cellStyle name="SAPLocked 2 14 2 5 2" xfId="60747"/>
    <cellStyle name="SAPLocked 2 14 2 6" xfId="60748"/>
    <cellStyle name="SAPLocked 2 14 2 6 2" xfId="60749"/>
    <cellStyle name="SAPLocked 2 14 2 7" xfId="60750"/>
    <cellStyle name="SAPLocked 2 14 2 7 2" xfId="60751"/>
    <cellStyle name="SAPLocked 2 14 2 8" xfId="60752"/>
    <cellStyle name="SAPLocked 2 14 2 8 2" xfId="60753"/>
    <cellStyle name="SAPLocked 2 14 2 9" xfId="60754"/>
    <cellStyle name="SAPLocked 2 14 2 9 2" xfId="60755"/>
    <cellStyle name="SAPLocked 2 14 3" xfId="60756"/>
    <cellStyle name="SAPLocked 2 14 3 2" xfId="60757"/>
    <cellStyle name="SAPLocked 2 14 4" xfId="60758"/>
    <cellStyle name="SAPLocked 2 14 4 2" xfId="60759"/>
    <cellStyle name="SAPLocked 2 14 5" xfId="60760"/>
    <cellStyle name="SAPLocked 2 14 5 2" xfId="60761"/>
    <cellStyle name="SAPLocked 2 14 6" xfId="60762"/>
    <cellStyle name="SAPLocked 2 14 6 2" xfId="60763"/>
    <cellStyle name="SAPLocked 2 14 7" xfId="60764"/>
    <cellStyle name="SAPLocked 2 14 7 2" xfId="60765"/>
    <cellStyle name="SAPLocked 2 14 8" xfId="60766"/>
    <cellStyle name="SAPLocked 2 14 8 2" xfId="60767"/>
    <cellStyle name="SAPLocked 2 14 9" xfId="60768"/>
    <cellStyle name="SAPLocked 2 14 9 2" xfId="60769"/>
    <cellStyle name="SAPLocked 2 15" xfId="60770"/>
    <cellStyle name="SAPLocked 2 15 10" xfId="60771"/>
    <cellStyle name="SAPLocked 2 15 10 2" xfId="60772"/>
    <cellStyle name="SAPLocked 2 15 11" xfId="60773"/>
    <cellStyle name="SAPLocked 2 15 11 2" xfId="60774"/>
    <cellStyle name="SAPLocked 2 15 12" xfId="60775"/>
    <cellStyle name="SAPLocked 2 15 12 2" xfId="60776"/>
    <cellStyle name="SAPLocked 2 15 13" xfId="60777"/>
    <cellStyle name="SAPLocked 2 15 2" xfId="60778"/>
    <cellStyle name="SAPLocked 2 15 2 10" xfId="60779"/>
    <cellStyle name="SAPLocked 2 15 2 10 2" xfId="60780"/>
    <cellStyle name="SAPLocked 2 15 2 11" xfId="60781"/>
    <cellStyle name="SAPLocked 2 15 2 11 2" xfId="60782"/>
    <cellStyle name="SAPLocked 2 15 2 12" xfId="60783"/>
    <cellStyle name="SAPLocked 2 15 2 2" xfId="60784"/>
    <cellStyle name="SAPLocked 2 15 2 2 2" xfId="60785"/>
    <cellStyle name="SAPLocked 2 15 2 3" xfId="60786"/>
    <cellStyle name="SAPLocked 2 15 2 3 2" xfId="60787"/>
    <cellStyle name="SAPLocked 2 15 2 4" xfId="60788"/>
    <cellStyle name="SAPLocked 2 15 2 4 2" xfId="60789"/>
    <cellStyle name="SAPLocked 2 15 2 5" xfId="60790"/>
    <cellStyle name="SAPLocked 2 15 2 5 2" xfId="60791"/>
    <cellStyle name="SAPLocked 2 15 2 6" xfId="60792"/>
    <cellStyle name="SAPLocked 2 15 2 6 2" xfId="60793"/>
    <cellStyle name="SAPLocked 2 15 2 7" xfId="60794"/>
    <cellStyle name="SAPLocked 2 15 2 7 2" xfId="60795"/>
    <cellStyle name="SAPLocked 2 15 2 8" xfId="60796"/>
    <cellStyle name="SAPLocked 2 15 2 8 2" xfId="60797"/>
    <cellStyle name="SAPLocked 2 15 2 9" xfId="60798"/>
    <cellStyle name="SAPLocked 2 15 2 9 2" xfId="60799"/>
    <cellStyle name="SAPLocked 2 15 3" xfId="60800"/>
    <cellStyle name="SAPLocked 2 15 3 2" xfId="60801"/>
    <cellStyle name="SAPLocked 2 15 4" xfId="60802"/>
    <cellStyle name="SAPLocked 2 15 4 2" xfId="60803"/>
    <cellStyle name="SAPLocked 2 15 5" xfId="60804"/>
    <cellStyle name="SAPLocked 2 15 5 2" xfId="60805"/>
    <cellStyle name="SAPLocked 2 15 6" xfId="60806"/>
    <cellStyle name="SAPLocked 2 15 6 2" xfId="60807"/>
    <cellStyle name="SAPLocked 2 15 7" xfId="60808"/>
    <cellStyle name="SAPLocked 2 15 7 2" xfId="60809"/>
    <cellStyle name="SAPLocked 2 15 8" xfId="60810"/>
    <cellStyle name="SAPLocked 2 15 8 2" xfId="60811"/>
    <cellStyle name="SAPLocked 2 15 9" xfId="60812"/>
    <cellStyle name="SAPLocked 2 15 9 2" xfId="60813"/>
    <cellStyle name="SAPLocked 2 16" xfId="60814"/>
    <cellStyle name="SAPLocked 2 16 10" xfId="60815"/>
    <cellStyle name="SAPLocked 2 16 10 2" xfId="60816"/>
    <cellStyle name="SAPLocked 2 16 11" xfId="60817"/>
    <cellStyle name="SAPLocked 2 16 11 2" xfId="60818"/>
    <cellStyle name="SAPLocked 2 16 12" xfId="60819"/>
    <cellStyle name="SAPLocked 2 16 12 2" xfId="60820"/>
    <cellStyle name="SAPLocked 2 16 13" xfId="60821"/>
    <cellStyle name="SAPLocked 2 16 2" xfId="60822"/>
    <cellStyle name="SAPLocked 2 16 2 10" xfId="60823"/>
    <cellStyle name="SAPLocked 2 16 2 10 2" xfId="60824"/>
    <cellStyle name="SAPLocked 2 16 2 11" xfId="60825"/>
    <cellStyle name="SAPLocked 2 16 2 11 2" xfId="60826"/>
    <cellStyle name="SAPLocked 2 16 2 12" xfId="60827"/>
    <cellStyle name="SAPLocked 2 16 2 2" xfId="60828"/>
    <cellStyle name="SAPLocked 2 16 2 2 2" xfId="60829"/>
    <cellStyle name="SAPLocked 2 16 2 3" xfId="60830"/>
    <cellStyle name="SAPLocked 2 16 2 3 2" xfId="60831"/>
    <cellStyle name="SAPLocked 2 16 2 4" xfId="60832"/>
    <cellStyle name="SAPLocked 2 16 2 4 2" xfId="60833"/>
    <cellStyle name="SAPLocked 2 16 2 5" xfId="60834"/>
    <cellStyle name="SAPLocked 2 16 2 5 2" xfId="60835"/>
    <cellStyle name="SAPLocked 2 16 2 6" xfId="60836"/>
    <cellStyle name="SAPLocked 2 16 2 6 2" xfId="60837"/>
    <cellStyle name="SAPLocked 2 16 2 7" xfId="60838"/>
    <cellStyle name="SAPLocked 2 16 2 7 2" xfId="60839"/>
    <cellStyle name="SAPLocked 2 16 2 8" xfId="60840"/>
    <cellStyle name="SAPLocked 2 16 2 8 2" xfId="60841"/>
    <cellStyle name="SAPLocked 2 16 2 9" xfId="60842"/>
    <cellStyle name="SAPLocked 2 16 2 9 2" xfId="60843"/>
    <cellStyle name="SAPLocked 2 16 3" xfId="60844"/>
    <cellStyle name="SAPLocked 2 16 3 2" xfId="60845"/>
    <cellStyle name="SAPLocked 2 16 4" xfId="60846"/>
    <cellStyle name="SAPLocked 2 16 4 2" xfId="60847"/>
    <cellStyle name="SAPLocked 2 16 5" xfId="60848"/>
    <cellStyle name="SAPLocked 2 16 5 2" xfId="60849"/>
    <cellStyle name="SAPLocked 2 16 6" xfId="60850"/>
    <cellStyle name="SAPLocked 2 16 6 2" xfId="60851"/>
    <cellStyle name="SAPLocked 2 16 7" xfId="60852"/>
    <cellStyle name="SAPLocked 2 16 7 2" xfId="60853"/>
    <cellStyle name="SAPLocked 2 16 8" xfId="60854"/>
    <cellStyle name="SAPLocked 2 16 8 2" xfId="60855"/>
    <cellStyle name="SAPLocked 2 16 9" xfId="60856"/>
    <cellStyle name="SAPLocked 2 16 9 2" xfId="60857"/>
    <cellStyle name="SAPLocked 2 17" xfId="60858"/>
    <cellStyle name="SAPLocked 2 17 10" xfId="60859"/>
    <cellStyle name="SAPLocked 2 17 10 2" xfId="60860"/>
    <cellStyle name="SAPLocked 2 17 11" xfId="60861"/>
    <cellStyle name="SAPLocked 2 17 11 2" xfId="60862"/>
    <cellStyle name="SAPLocked 2 17 12" xfId="60863"/>
    <cellStyle name="SAPLocked 2 17 12 2" xfId="60864"/>
    <cellStyle name="SAPLocked 2 17 13" xfId="60865"/>
    <cellStyle name="SAPLocked 2 17 2" xfId="60866"/>
    <cellStyle name="SAPLocked 2 17 2 10" xfId="60867"/>
    <cellStyle name="SAPLocked 2 17 2 10 2" xfId="60868"/>
    <cellStyle name="SAPLocked 2 17 2 11" xfId="60869"/>
    <cellStyle name="SAPLocked 2 17 2 11 2" xfId="60870"/>
    <cellStyle name="SAPLocked 2 17 2 12" xfId="60871"/>
    <cellStyle name="SAPLocked 2 17 2 2" xfId="60872"/>
    <cellStyle name="SAPLocked 2 17 2 2 2" xfId="60873"/>
    <cellStyle name="SAPLocked 2 17 2 3" xfId="60874"/>
    <cellStyle name="SAPLocked 2 17 2 3 2" xfId="60875"/>
    <cellStyle name="SAPLocked 2 17 2 4" xfId="60876"/>
    <cellStyle name="SAPLocked 2 17 2 4 2" xfId="60877"/>
    <cellStyle name="SAPLocked 2 17 2 5" xfId="60878"/>
    <cellStyle name="SAPLocked 2 17 2 5 2" xfId="60879"/>
    <cellStyle name="SAPLocked 2 17 2 6" xfId="60880"/>
    <cellStyle name="SAPLocked 2 17 2 6 2" xfId="60881"/>
    <cellStyle name="SAPLocked 2 17 2 7" xfId="60882"/>
    <cellStyle name="SAPLocked 2 17 2 7 2" xfId="60883"/>
    <cellStyle name="SAPLocked 2 17 2 8" xfId="60884"/>
    <cellStyle name="SAPLocked 2 17 2 8 2" xfId="60885"/>
    <cellStyle name="SAPLocked 2 17 2 9" xfId="60886"/>
    <cellStyle name="SAPLocked 2 17 2 9 2" xfId="60887"/>
    <cellStyle name="SAPLocked 2 17 3" xfId="60888"/>
    <cellStyle name="SAPLocked 2 17 3 2" xfId="60889"/>
    <cellStyle name="SAPLocked 2 17 4" xfId="60890"/>
    <cellStyle name="SAPLocked 2 17 4 2" xfId="60891"/>
    <cellStyle name="SAPLocked 2 17 5" xfId="60892"/>
    <cellStyle name="SAPLocked 2 17 5 2" xfId="60893"/>
    <cellStyle name="SAPLocked 2 17 6" xfId="60894"/>
    <cellStyle name="SAPLocked 2 17 6 2" xfId="60895"/>
    <cellStyle name="SAPLocked 2 17 7" xfId="60896"/>
    <cellStyle name="SAPLocked 2 17 7 2" xfId="60897"/>
    <cellStyle name="SAPLocked 2 17 8" xfId="60898"/>
    <cellStyle name="SAPLocked 2 17 8 2" xfId="60899"/>
    <cellStyle name="SAPLocked 2 17 9" xfId="60900"/>
    <cellStyle name="SAPLocked 2 17 9 2" xfId="60901"/>
    <cellStyle name="SAPLocked 2 18" xfId="60902"/>
    <cellStyle name="SAPLocked 2 18 10" xfId="60903"/>
    <cellStyle name="SAPLocked 2 18 10 2" xfId="60904"/>
    <cellStyle name="SAPLocked 2 18 11" xfId="60905"/>
    <cellStyle name="SAPLocked 2 18 11 2" xfId="60906"/>
    <cellStyle name="SAPLocked 2 18 12" xfId="60907"/>
    <cellStyle name="SAPLocked 2 18 12 2" xfId="60908"/>
    <cellStyle name="SAPLocked 2 18 13" xfId="60909"/>
    <cellStyle name="SAPLocked 2 18 2" xfId="60910"/>
    <cellStyle name="SAPLocked 2 18 2 10" xfId="60911"/>
    <cellStyle name="SAPLocked 2 18 2 10 2" xfId="60912"/>
    <cellStyle name="SAPLocked 2 18 2 11" xfId="60913"/>
    <cellStyle name="SAPLocked 2 18 2 11 2" xfId="60914"/>
    <cellStyle name="SAPLocked 2 18 2 12" xfId="60915"/>
    <cellStyle name="SAPLocked 2 18 2 2" xfId="60916"/>
    <cellStyle name="SAPLocked 2 18 2 2 2" xfId="60917"/>
    <cellStyle name="SAPLocked 2 18 2 3" xfId="60918"/>
    <cellStyle name="SAPLocked 2 18 2 3 2" xfId="60919"/>
    <cellStyle name="SAPLocked 2 18 2 4" xfId="60920"/>
    <cellStyle name="SAPLocked 2 18 2 4 2" xfId="60921"/>
    <cellStyle name="SAPLocked 2 18 2 5" xfId="60922"/>
    <cellStyle name="SAPLocked 2 18 2 5 2" xfId="60923"/>
    <cellStyle name="SAPLocked 2 18 2 6" xfId="60924"/>
    <cellStyle name="SAPLocked 2 18 2 6 2" xfId="60925"/>
    <cellStyle name="SAPLocked 2 18 2 7" xfId="60926"/>
    <cellStyle name="SAPLocked 2 18 2 7 2" xfId="60927"/>
    <cellStyle name="SAPLocked 2 18 2 8" xfId="60928"/>
    <cellStyle name="SAPLocked 2 18 2 8 2" xfId="60929"/>
    <cellStyle name="SAPLocked 2 18 2 9" xfId="60930"/>
    <cellStyle name="SAPLocked 2 18 2 9 2" xfId="60931"/>
    <cellStyle name="SAPLocked 2 18 3" xfId="60932"/>
    <cellStyle name="SAPLocked 2 18 3 2" xfId="60933"/>
    <cellStyle name="SAPLocked 2 18 4" xfId="60934"/>
    <cellStyle name="SAPLocked 2 18 4 2" xfId="60935"/>
    <cellStyle name="SAPLocked 2 18 5" xfId="60936"/>
    <cellStyle name="SAPLocked 2 18 5 2" xfId="60937"/>
    <cellStyle name="SAPLocked 2 18 6" xfId="60938"/>
    <cellStyle name="SAPLocked 2 18 6 2" xfId="60939"/>
    <cellStyle name="SAPLocked 2 18 7" xfId="60940"/>
    <cellStyle name="SAPLocked 2 18 7 2" xfId="60941"/>
    <cellStyle name="SAPLocked 2 18 8" xfId="60942"/>
    <cellStyle name="SAPLocked 2 18 8 2" xfId="60943"/>
    <cellStyle name="SAPLocked 2 18 9" xfId="60944"/>
    <cellStyle name="SAPLocked 2 18 9 2" xfId="60945"/>
    <cellStyle name="SAPLocked 2 19" xfId="60946"/>
    <cellStyle name="SAPLocked 2 19 10" xfId="60947"/>
    <cellStyle name="SAPLocked 2 19 10 2" xfId="60948"/>
    <cellStyle name="SAPLocked 2 19 11" xfId="60949"/>
    <cellStyle name="SAPLocked 2 19 11 2" xfId="60950"/>
    <cellStyle name="SAPLocked 2 19 12" xfId="60951"/>
    <cellStyle name="SAPLocked 2 19 12 2" xfId="60952"/>
    <cellStyle name="SAPLocked 2 19 13" xfId="60953"/>
    <cellStyle name="SAPLocked 2 19 2" xfId="60954"/>
    <cellStyle name="SAPLocked 2 19 2 10" xfId="60955"/>
    <cellStyle name="SAPLocked 2 19 2 10 2" xfId="60956"/>
    <cellStyle name="SAPLocked 2 19 2 11" xfId="60957"/>
    <cellStyle name="SAPLocked 2 19 2 11 2" xfId="60958"/>
    <cellStyle name="SAPLocked 2 19 2 12" xfId="60959"/>
    <cellStyle name="SAPLocked 2 19 2 2" xfId="60960"/>
    <cellStyle name="SAPLocked 2 19 2 2 2" xfId="60961"/>
    <cellStyle name="SAPLocked 2 19 2 3" xfId="60962"/>
    <cellStyle name="SAPLocked 2 19 2 3 2" xfId="60963"/>
    <cellStyle name="SAPLocked 2 19 2 4" xfId="60964"/>
    <cellStyle name="SAPLocked 2 19 2 4 2" xfId="60965"/>
    <cellStyle name="SAPLocked 2 19 2 5" xfId="60966"/>
    <cellStyle name="SAPLocked 2 19 2 5 2" xfId="60967"/>
    <cellStyle name="SAPLocked 2 19 2 6" xfId="60968"/>
    <cellStyle name="SAPLocked 2 19 2 6 2" xfId="60969"/>
    <cellStyle name="SAPLocked 2 19 2 7" xfId="60970"/>
    <cellStyle name="SAPLocked 2 19 2 7 2" xfId="60971"/>
    <cellStyle name="SAPLocked 2 19 2 8" xfId="60972"/>
    <cellStyle name="SAPLocked 2 19 2 8 2" xfId="60973"/>
    <cellStyle name="SAPLocked 2 19 2 9" xfId="60974"/>
    <cellStyle name="SAPLocked 2 19 2 9 2" xfId="60975"/>
    <cellStyle name="SAPLocked 2 19 3" xfId="60976"/>
    <cellStyle name="SAPLocked 2 19 3 2" xfId="60977"/>
    <cellStyle name="SAPLocked 2 19 4" xfId="60978"/>
    <cellStyle name="SAPLocked 2 19 4 2" xfId="60979"/>
    <cellStyle name="SAPLocked 2 19 5" xfId="60980"/>
    <cellStyle name="SAPLocked 2 19 5 2" xfId="60981"/>
    <cellStyle name="SAPLocked 2 19 6" xfId="60982"/>
    <cellStyle name="SAPLocked 2 19 6 2" xfId="60983"/>
    <cellStyle name="SAPLocked 2 19 7" xfId="60984"/>
    <cellStyle name="SAPLocked 2 19 7 2" xfId="60985"/>
    <cellStyle name="SAPLocked 2 19 8" xfId="60986"/>
    <cellStyle name="SAPLocked 2 19 8 2" xfId="60987"/>
    <cellStyle name="SAPLocked 2 19 9" xfId="60988"/>
    <cellStyle name="SAPLocked 2 19 9 2" xfId="60989"/>
    <cellStyle name="SAPLocked 2 2" xfId="60990"/>
    <cellStyle name="SAPLocked 2 2 10" xfId="60991"/>
    <cellStyle name="SAPLocked 2 2 10 2" xfId="60992"/>
    <cellStyle name="SAPLocked 2 2 11" xfId="60993"/>
    <cellStyle name="SAPLocked 2 2 11 2" xfId="60994"/>
    <cellStyle name="SAPLocked 2 2 12" xfId="60995"/>
    <cellStyle name="SAPLocked 2 2 12 2" xfId="60996"/>
    <cellStyle name="SAPLocked 2 2 13" xfId="60997"/>
    <cellStyle name="SAPLocked 2 2 2" xfId="60998"/>
    <cellStyle name="SAPLocked 2 2 2 10" xfId="60999"/>
    <cellStyle name="SAPLocked 2 2 2 10 2" xfId="61000"/>
    <cellStyle name="SAPLocked 2 2 2 11" xfId="61001"/>
    <cellStyle name="SAPLocked 2 2 2 11 2" xfId="61002"/>
    <cellStyle name="SAPLocked 2 2 2 12" xfId="61003"/>
    <cellStyle name="SAPLocked 2 2 2 2" xfId="61004"/>
    <cellStyle name="SAPLocked 2 2 2 2 2" xfId="61005"/>
    <cellStyle name="SAPLocked 2 2 2 3" xfId="61006"/>
    <cellStyle name="SAPLocked 2 2 2 3 2" xfId="61007"/>
    <cellStyle name="SAPLocked 2 2 2 4" xfId="61008"/>
    <cellStyle name="SAPLocked 2 2 2 4 2" xfId="61009"/>
    <cellStyle name="SAPLocked 2 2 2 5" xfId="61010"/>
    <cellStyle name="SAPLocked 2 2 2 5 2" xfId="61011"/>
    <cellStyle name="SAPLocked 2 2 2 6" xfId="61012"/>
    <cellStyle name="SAPLocked 2 2 2 6 2" xfId="61013"/>
    <cellStyle name="SAPLocked 2 2 2 7" xfId="61014"/>
    <cellStyle name="SAPLocked 2 2 2 7 2" xfId="61015"/>
    <cellStyle name="SAPLocked 2 2 2 8" xfId="61016"/>
    <cellStyle name="SAPLocked 2 2 2 8 2" xfId="61017"/>
    <cellStyle name="SAPLocked 2 2 2 9" xfId="61018"/>
    <cellStyle name="SAPLocked 2 2 2 9 2" xfId="61019"/>
    <cellStyle name="SAPLocked 2 2 3" xfId="61020"/>
    <cellStyle name="SAPLocked 2 2 3 2" xfId="61021"/>
    <cellStyle name="SAPLocked 2 2 4" xfId="61022"/>
    <cellStyle name="SAPLocked 2 2 4 2" xfId="61023"/>
    <cellStyle name="SAPLocked 2 2 5" xfId="61024"/>
    <cellStyle name="SAPLocked 2 2 5 2" xfId="61025"/>
    <cellStyle name="SAPLocked 2 2 6" xfId="61026"/>
    <cellStyle name="SAPLocked 2 2 6 2" xfId="61027"/>
    <cellStyle name="SAPLocked 2 2 7" xfId="61028"/>
    <cellStyle name="SAPLocked 2 2 7 2" xfId="61029"/>
    <cellStyle name="SAPLocked 2 2 8" xfId="61030"/>
    <cellStyle name="SAPLocked 2 2 8 2" xfId="61031"/>
    <cellStyle name="SAPLocked 2 2 9" xfId="61032"/>
    <cellStyle name="SAPLocked 2 2 9 2" xfId="61033"/>
    <cellStyle name="SAPLocked 2 20" xfId="61034"/>
    <cellStyle name="SAPLocked 2 20 10" xfId="61035"/>
    <cellStyle name="SAPLocked 2 20 10 2" xfId="61036"/>
    <cellStyle name="SAPLocked 2 20 11" xfId="61037"/>
    <cellStyle name="SAPLocked 2 20 11 2" xfId="61038"/>
    <cellStyle name="SAPLocked 2 20 12" xfId="61039"/>
    <cellStyle name="SAPLocked 2 20 12 2" xfId="61040"/>
    <cellStyle name="SAPLocked 2 20 13" xfId="61041"/>
    <cellStyle name="SAPLocked 2 20 2" xfId="61042"/>
    <cellStyle name="SAPLocked 2 20 2 10" xfId="61043"/>
    <cellStyle name="SAPLocked 2 20 2 10 2" xfId="61044"/>
    <cellStyle name="SAPLocked 2 20 2 11" xfId="61045"/>
    <cellStyle name="SAPLocked 2 20 2 11 2" xfId="61046"/>
    <cellStyle name="SAPLocked 2 20 2 12" xfId="61047"/>
    <cellStyle name="SAPLocked 2 20 2 2" xfId="61048"/>
    <cellStyle name="SAPLocked 2 20 2 2 2" xfId="61049"/>
    <cellStyle name="SAPLocked 2 20 2 3" xfId="61050"/>
    <cellStyle name="SAPLocked 2 20 2 3 2" xfId="61051"/>
    <cellStyle name="SAPLocked 2 20 2 4" xfId="61052"/>
    <cellStyle name="SAPLocked 2 20 2 4 2" xfId="61053"/>
    <cellStyle name="SAPLocked 2 20 2 5" xfId="61054"/>
    <cellStyle name="SAPLocked 2 20 2 5 2" xfId="61055"/>
    <cellStyle name="SAPLocked 2 20 2 6" xfId="61056"/>
    <cellStyle name="SAPLocked 2 20 2 6 2" xfId="61057"/>
    <cellStyle name="SAPLocked 2 20 2 7" xfId="61058"/>
    <cellStyle name="SAPLocked 2 20 2 7 2" xfId="61059"/>
    <cellStyle name="SAPLocked 2 20 2 8" xfId="61060"/>
    <cellStyle name="SAPLocked 2 20 2 8 2" xfId="61061"/>
    <cellStyle name="SAPLocked 2 20 2 9" xfId="61062"/>
    <cellStyle name="SAPLocked 2 20 2 9 2" xfId="61063"/>
    <cellStyle name="SAPLocked 2 20 3" xfId="61064"/>
    <cellStyle name="SAPLocked 2 20 3 2" xfId="61065"/>
    <cellStyle name="SAPLocked 2 20 4" xfId="61066"/>
    <cellStyle name="SAPLocked 2 20 4 2" xfId="61067"/>
    <cellStyle name="SAPLocked 2 20 5" xfId="61068"/>
    <cellStyle name="SAPLocked 2 20 5 2" xfId="61069"/>
    <cellStyle name="SAPLocked 2 20 6" xfId="61070"/>
    <cellStyle name="SAPLocked 2 20 6 2" xfId="61071"/>
    <cellStyle name="SAPLocked 2 20 7" xfId="61072"/>
    <cellStyle name="SAPLocked 2 20 7 2" xfId="61073"/>
    <cellStyle name="SAPLocked 2 20 8" xfId="61074"/>
    <cellStyle name="SAPLocked 2 20 8 2" xfId="61075"/>
    <cellStyle name="SAPLocked 2 20 9" xfId="61076"/>
    <cellStyle name="SAPLocked 2 20 9 2" xfId="61077"/>
    <cellStyle name="SAPLocked 2 21" xfId="61078"/>
    <cellStyle name="SAPLocked 2 21 10" xfId="61079"/>
    <cellStyle name="SAPLocked 2 21 10 2" xfId="61080"/>
    <cellStyle name="SAPLocked 2 21 11" xfId="61081"/>
    <cellStyle name="SAPLocked 2 21 11 2" xfId="61082"/>
    <cellStyle name="SAPLocked 2 21 12" xfId="61083"/>
    <cellStyle name="SAPLocked 2 21 2" xfId="61084"/>
    <cellStyle name="SAPLocked 2 21 2 2" xfId="61085"/>
    <cellStyle name="SAPLocked 2 21 3" xfId="61086"/>
    <cellStyle name="SAPLocked 2 21 3 2" xfId="61087"/>
    <cellStyle name="SAPLocked 2 21 4" xfId="61088"/>
    <cellStyle name="SAPLocked 2 21 4 2" xfId="61089"/>
    <cellStyle name="SAPLocked 2 21 5" xfId="61090"/>
    <cellStyle name="SAPLocked 2 21 5 2" xfId="61091"/>
    <cellStyle name="SAPLocked 2 21 6" xfId="61092"/>
    <cellStyle name="SAPLocked 2 21 6 2" xfId="61093"/>
    <cellStyle name="SAPLocked 2 21 7" xfId="61094"/>
    <cellStyle name="SAPLocked 2 21 7 2" xfId="61095"/>
    <cellStyle name="SAPLocked 2 21 8" xfId="61096"/>
    <cellStyle name="SAPLocked 2 21 8 2" xfId="61097"/>
    <cellStyle name="SAPLocked 2 21 9" xfId="61098"/>
    <cellStyle name="SAPLocked 2 21 9 2" xfId="61099"/>
    <cellStyle name="SAPLocked 2 22" xfId="61100"/>
    <cellStyle name="SAPLocked 2 22 2" xfId="61101"/>
    <cellStyle name="SAPLocked 2 23" xfId="61102"/>
    <cellStyle name="SAPLocked 2 23 2" xfId="61103"/>
    <cellStyle name="SAPLocked 2 24" xfId="61104"/>
    <cellStyle name="SAPLocked 2 24 2" xfId="61105"/>
    <cellStyle name="SAPLocked 2 25" xfId="61106"/>
    <cellStyle name="SAPLocked 2 25 2" xfId="61107"/>
    <cellStyle name="SAPLocked 2 26" xfId="61108"/>
    <cellStyle name="SAPLocked 2 26 2" xfId="61109"/>
    <cellStyle name="SAPLocked 2 27" xfId="61110"/>
    <cellStyle name="SAPLocked 2 27 2" xfId="61111"/>
    <cellStyle name="SAPLocked 2 28" xfId="61112"/>
    <cellStyle name="SAPLocked 2 28 2" xfId="61113"/>
    <cellStyle name="SAPLocked 2 29" xfId="61114"/>
    <cellStyle name="SAPLocked 2 29 2" xfId="61115"/>
    <cellStyle name="SAPLocked 2 3" xfId="61116"/>
    <cellStyle name="SAPLocked 2 3 10" xfId="61117"/>
    <cellStyle name="SAPLocked 2 3 10 2" xfId="61118"/>
    <cellStyle name="SAPLocked 2 3 11" xfId="61119"/>
    <cellStyle name="SAPLocked 2 3 11 2" xfId="61120"/>
    <cellStyle name="SAPLocked 2 3 12" xfId="61121"/>
    <cellStyle name="SAPLocked 2 3 12 2" xfId="61122"/>
    <cellStyle name="SAPLocked 2 3 13" xfId="61123"/>
    <cellStyle name="SAPLocked 2 3 2" xfId="61124"/>
    <cellStyle name="SAPLocked 2 3 2 10" xfId="61125"/>
    <cellStyle name="SAPLocked 2 3 2 10 2" xfId="61126"/>
    <cellStyle name="SAPLocked 2 3 2 11" xfId="61127"/>
    <cellStyle name="SAPLocked 2 3 2 11 2" xfId="61128"/>
    <cellStyle name="SAPLocked 2 3 2 12" xfId="61129"/>
    <cellStyle name="SAPLocked 2 3 2 2" xfId="61130"/>
    <cellStyle name="SAPLocked 2 3 2 2 2" xfId="61131"/>
    <cellStyle name="SAPLocked 2 3 2 3" xfId="61132"/>
    <cellStyle name="SAPLocked 2 3 2 3 2" xfId="61133"/>
    <cellStyle name="SAPLocked 2 3 2 4" xfId="61134"/>
    <cellStyle name="SAPLocked 2 3 2 4 2" xfId="61135"/>
    <cellStyle name="SAPLocked 2 3 2 5" xfId="61136"/>
    <cellStyle name="SAPLocked 2 3 2 5 2" xfId="61137"/>
    <cellStyle name="SAPLocked 2 3 2 6" xfId="61138"/>
    <cellStyle name="SAPLocked 2 3 2 6 2" xfId="61139"/>
    <cellStyle name="SAPLocked 2 3 2 7" xfId="61140"/>
    <cellStyle name="SAPLocked 2 3 2 7 2" xfId="61141"/>
    <cellStyle name="SAPLocked 2 3 2 8" xfId="61142"/>
    <cellStyle name="SAPLocked 2 3 2 8 2" xfId="61143"/>
    <cellStyle name="SAPLocked 2 3 2 9" xfId="61144"/>
    <cellStyle name="SAPLocked 2 3 2 9 2" xfId="61145"/>
    <cellStyle name="SAPLocked 2 3 3" xfId="61146"/>
    <cellStyle name="SAPLocked 2 3 3 2" xfId="61147"/>
    <cellStyle name="SAPLocked 2 3 4" xfId="61148"/>
    <cellStyle name="SAPLocked 2 3 4 2" xfId="61149"/>
    <cellStyle name="SAPLocked 2 3 5" xfId="61150"/>
    <cellStyle name="SAPLocked 2 3 5 2" xfId="61151"/>
    <cellStyle name="SAPLocked 2 3 6" xfId="61152"/>
    <cellStyle name="SAPLocked 2 3 6 2" xfId="61153"/>
    <cellStyle name="SAPLocked 2 3 7" xfId="61154"/>
    <cellStyle name="SAPLocked 2 3 7 2" xfId="61155"/>
    <cellStyle name="SAPLocked 2 3 8" xfId="61156"/>
    <cellStyle name="SAPLocked 2 3 8 2" xfId="61157"/>
    <cellStyle name="SAPLocked 2 3 9" xfId="61158"/>
    <cellStyle name="SAPLocked 2 3 9 2" xfId="61159"/>
    <cellStyle name="SAPLocked 2 30" xfId="61160"/>
    <cellStyle name="SAPLocked 2 4" xfId="61161"/>
    <cellStyle name="SAPLocked 2 4 10" xfId="61162"/>
    <cellStyle name="SAPLocked 2 4 10 2" xfId="61163"/>
    <cellStyle name="SAPLocked 2 4 11" xfId="61164"/>
    <cellStyle name="SAPLocked 2 4 11 2" xfId="61165"/>
    <cellStyle name="SAPLocked 2 4 12" xfId="61166"/>
    <cellStyle name="SAPLocked 2 4 12 2" xfId="61167"/>
    <cellStyle name="SAPLocked 2 4 13" xfId="61168"/>
    <cellStyle name="SAPLocked 2 4 2" xfId="61169"/>
    <cellStyle name="SAPLocked 2 4 2 10" xfId="61170"/>
    <cellStyle name="SAPLocked 2 4 2 10 2" xfId="61171"/>
    <cellStyle name="SAPLocked 2 4 2 11" xfId="61172"/>
    <cellStyle name="SAPLocked 2 4 2 11 2" xfId="61173"/>
    <cellStyle name="SAPLocked 2 4 2 12" xfId="61174"/>
    <cellStyle name="SAPLocked 2 4 2 2" xfId="61175"/>
    <cellStyle name="SAPLocked 2 4 2 2 2" xfId="61176"/>
    <cellStyle name="SAPLocked 2 4 2 3" xfId="61177"/>
    <cellStyle name="SAPLocked 2 4 2 3 2" xfId="61178"/>
    <cellStyle name="SAPLocked 2 4 2 4" xfId="61179"/>
    <cellStyle name="SAPLocked 2 4 2 4 2" xfId="61180"/>
    <cellStyle name="SAPLocked 2 4 2 5" xfId="61181"/>
    <cellStyle name="SAPLocked 2 4 2 5 2" xfId="61182"/>
    <cellStyle name="SAPLocked 2 4 2 6" xfId="61183"/>
    <cellStyle name="SAPLocked 2 4 2 6 2" xfId="61184"/>
    <cellStyle name="SAPLocked 2 4 2 7" xfId="61185"/>
    <cellStyle name="SAPLocked 2 4 2 7 2" xfId="61186"/>
    <cellStyle name="SAPLocked 2 4 2 8" xfId="61187"/>
    <cellStyle name="SAPLocked 2 4 2 8 2" xfId="61188"/>
    <cellStyle name="SAPLocked 2 4 2 9" xfId="61189"/>
    <cellStyle name="SAPLocked 2 4 2 9 2" xfId="61190"/>
    <cellStyle name="SAPLocked 2 4 3" xfId="61191"/>
    <cellStyle name="SAPLocked 2 4 3 2" xfId="61192"/>
    <cellStyle name="SAPLocked 2 4 4" xfId="61193"/>
    <cellStyle name="SAPLocked 2 4 4 2" xfId="61194"/>
    <cellStyle name="SAPLocked 2 4 5" xfId="61195"/>
    <cellStyle name="SAPLocked 2 4 5 2" xfId="61196"/>
    <cellStyle name="SAPLocked 2 4 6" xfId="61197"/>
    <cellStyle name="SAPLocked 2 4 6 2" xfId="61198"/>
    <cellStyle name="SAPLocked 2 4 7" xfId="61199"/>
    <cellStyle name="SAPLocked 2 4 7 2" xfId="61200"/>
    <cellStyle name="SAPLocked 2 4 8" xfId="61201"/>
    <cellStyle name="SAPLocked 2 4 8 2" xfId="61202"/>
    <cellStyle name="SAPLocked 2 4 9" xfId="61203"/>
    <cellStyle name="SAPLocked 2 4 9 2" xfId="61204"/>
    <cellStyle name="SAPLocked 2 5" xfId="61205"/>
    <cellStyle name="SAPLocked 2 5 10" xfId="61206"/>
    <cellStyle name="SAPLocked 2 5 10 2" xfId="61207"/>
    <cellStyle name="SAPLocked 2 5 11" xfId="61208"/>
    <cellStyle name="SAPLocked 2 5 11 2" xfId="61209"/>
    <cellStyle name="SAPLocked 2 5 12" xfId="61210"/>
    <cellStyle name="SAPLocked 2 5 12 2" xfId="61211"/>
    <cellStyle name="SAPLocked 2 5 13" xfId="61212"/>
    <cellStyle name="SAPLocked 2 5 2" xfId="61213"/>
    <cellStyle name="SAPLocked 2 5 2 10" xfId="61214"/>
    <cellStyle name="SAPLocked 2 5 2 10 2" xfId="61215"/>
    <cellStyle name="SAPLocked 2 5 2 11" xfId="61216"/>
    <cellStyle name="SAPLocked 2 5 2 11 2" xfId="61217"/>
    <cellStyle name="SAPLocked 2 5 2 12" xfId="61218"/>
    <cellStyle name="SAPLocked 2 5 2 2" xfId="61219"/>
    <cellStyle name="SAPLocked 2 5 2 2 2" xfId="61220"/>
    <cellStyle name="SAPLocked 2 5 2 3" xfId="61221"/>
    <cellStyle name="SAPLocked 2 5 2 3 2" xfId="61222"/>
    <cellStyle name="SAPLocked 2 5 2 4" xfId="61223"/>
    <cellStyle name="SAPLocked 2 5 2 4 2" xfId="61224"/>
    <cellStyle name="SAPLocked 2 5 2 5" xfId="61225"/>
    <cellStyle name="SAPLocked 2 5 2 5 2" xfId="61226"/>
    <cellStyle name="SAPLocked 2 5 2 6" xfId="61227"/>
    <cellStyle name="SAPLocked 2 5 2 6 2" xfId="61228"/>
    <cellStyle name="SAPLocked 2 5 2 7" xfId="61229"/>
    <cellStyle name="SAPLocked 2 5 2 7 2" xfId="61230"/>
    <cellStyle name="SAPLocked 2 5 2 8" xfId="61231"/>
    <cellStyle name="SAPLocked 2 5 2 8 2" xfId="61232"/>
    <cellStyle name="SAPLocked 2 5 2 9" xfId="61233"/>
    <cellStyle name="SAPLocked 2 5 2 9 2" xfId="61234"/>
    <cellStyle name="SAPLocked 2 5 3" xfId="61235"/>
    <cellStyle name="SAPLocked 2 5 3 2" xfId="61236"/>
    <cellStyle name="SAPLocked 2 5 4" xfId="61237"/>
    <cellStyle name="SAPLocked 2 5 4 2" xfId="61238"/>
    <cellStyle name="SAPLocked 2 5 5" xfId="61239"/>
    <cellStyle name="SAPLocked 2 5 5 2" xfId="61240"/>
    <cellStyle name="SAPLocked 2 5 6" xfId="61241"/>
    <cellStyle name="SAPLocked 2 5 6 2" xfId="61242"/>
    <cellStyle name="SAPLocked 2 5 7" xfId="61243"/>
    <cellStyle name="SAPLocked 2 5 7 2" xfId="61244"/>
    <cellStyle name="SAPLocked 2 5 8" xfId="61245"/>
    <cellStyle name="SAPLocked 2 5 8 2" xfId="61246"/>
    <cellStyle name="SAPLocked 2 5 9" xfId="61247"/>
    <cellStyle name="SAPLocked 2 5 9 2" xfId="61248"/>
    <cellStyle name="SAPLocked 2 6" xfId="61249"/>
    <cellStyle name="SAPLocked 2 6 10" xfId="61250"/>
    <cellStyle name="SAPLocked 2 6 10 2" xfId="61251"/>
    <cellStyle name="SAPLocked 2 6 11" xfId="61252"/>
    <cellStyle name="SAPLocked 2 6 11 2" xfId="61253"/>
    <cellStyle name="SAPLocked 2 6 12" xfId="61254"/>
    <cellStyle name="SAPLocked 2 6 12 2" xfId="61255"/>
    <cellStyle name="SAPLocked 2 6 13" xfId="61256"/>
    <cellStyle name="SAPLocked 2 6 2" xfId="61257"/>
    <cellStyle name="SAPLocked 2 6 2 10" xfId="61258"/>
    <cellStyle name="SAPLocked 2 6 2 10 2" xfId="61259"/>
    <cellStyle name="SAPLocked 2 6 2 11" xfId="61260"/>
    <cellStyle name="SAPLocked 2 6 2 11 2" xfId="61261"/>
    <cellStyle name="SAPLocked 2 6 2 12" xfId="61262"/>
    <cellStyle name="SAPLocked 2 6 2 2" xfId="61263"/>
    <cellStyle name="SAPLocked 2 6 2 2 2" xfId="61264"/>
    <cellStyle name="SAPLocked 2 6 2 3" xfId="61265"/>
    <cellStyle name="SAPLocked 2 6 2 3 2" xfId="61266"/>
    <cellStyle name="SAPLocked 2 6 2 4" xfId="61267"/>
    <cellStyle name="SAPLocked 2 6 2 4 2" xfId="61268"/>
    <cellStyle name="SAPLocked 2 6 2 5" xfId="61269"/>
    <cellStyle name="SAPLocked 2 6 2 5 2" xfId="61270"/>
    <cellStyle name="SAPLocked 2 6 2 6" xfId="61271"/>
    <cellStyle name="SAPLocked 2 6 2 6 2" xfId="61272"/>
    <cellStyle name="SAPLocked 2 6 2 7" xfId="61273"/>
    <cellStyle name="SAPLocked 2 6 2 7 2" xfId="61274"/>
    <cellStyle name="SAPLocked 2 6 2 8" xfId="61275"/>
    <cellStyle name="SAPLocked 2 6 2 8 2" xfId="61276"/>
    <cellStyle name="SAPLocked 2 6 2 9" xfId="61277"/>
    <cellStyle name="SAPLocked 2 6 2 9 2" xfId="61278"/>
    <cellStyle name="SAPLocked 2 6 3" xfId="61279"/>
    <cellStyle name="SAPLocked 2 6 3 2" xfId="61280"/>
    <cellStyle name="SAPLocked 2 6 4" xfId="61281"/>
    <cellStyle name="SAPLocked 2 6 4 2" xfId="61282"/>
    <cellStyle name="SAPLocked 2 6 5" xfId="61283"/>
    <cellStyle name="SAPLocked 2 6 5 2" xfId="61284"/>
    <cellStyle name="SAPLocked 2 6 6" xfId="61285"/>
    <cellStyle name="SAPLocked 2 6 6 2" xfId="61286"/>
    <cellStyle name="SAPLocked 2 6 7" xfId="61287"/>
    <cellStyle name="SAPLocked 2 6 7 2" xfId="61288"/>
    <cellStyle name="SAPLocked 2 6 8" xfId="61289"/>
    <cellStyle name="SAPLocked 2 6 8 2" xfId="61290"/>
    <cellStyle name="SAPLocked 2 6 9" xfId="61291"/>
    <cellStyle name="SAPLocked 2 6 9 2" xfId="61292"/>
    <cellStyle name="SAPLocked 2 7" xfId="61293"/>
    <cellStyle name="SAPLocked 2 7 10" xfId="61294"/>
    <cellStyle name="SAPLocked 2 7 10 2" xfId="61295"/>
    <cellStyle name="SAPLocked 2 7 11" xfId="61296"/>
    <cellStyle name="SAPLocked 2 7 11 2" xfId="61297"/>
    <cellStyle name="SAPLocked 2 7 12" xfId="61298"/>
    <cellStyle name="SAPLocked 2 7 12 2" xfId="61299"/>
    <cellStyle name="SAPLocked 2 7 13" xfId="61300"/>
    <cellStyle name="SAPLocked 2 7 2" xfId="61301"/>
    <cellStyle name="SAPLocked 2 7 2 10" xfId="61302"/>
    <cellStyle name="SAPLocked 2 7 2 10 2" xfId="61303"/>
    <cellStyle name="SAPLocked 2 7 2 11" xfId="61304"/>
    <cellStyle name="SAPLocked 2 7 2 11 2" xfId="61305"/>
    <cellStyle name="SAPLocked 2 7 2 12" xfId="61306"/>
    <cellStyle name="SAPLocked 2 7 2 2" xfId="61307"/>
    <cellStyle name="SAPLocked 2 7 2 2 2" xfId="61308"/>
    <cellStyle name="SAPLocked 2 7 2 3" xfId="61309"/>
    <cellStyle name="SAPLocked 2 7 2 3 2" xfId="61310"/>
    <cellStyle name="SAPLocked 2 7 2 4" xfId="61311"/>
    <cellStyle name="SAPLocked 2 7 2 4 2" xfId="61312"/>
    <cellStyle name="SAPLocked 2 7 2 5" xfId="61313"/>
    <cellStyle name="SAPLocked 2 7 2 5 2" xfId="61314"/>
    <cellStyle name="SAPLocked 2 7 2 6" xfId="61315"/>
    <cellStyle name="SAPLocked 2 7 2 6 2" xfId="61316"/>
    <cellStyle name="SAPLocked 2 7 2 7" xfId="61317"/>
    <cellStyle name="SAPLocked 2 7 2 7 2" xfId="61318"/>
    <cellStyle name="SAPLocked 2 7 2 8" xfId="61319"/>
    <cellStyle name="SAPLocked 2 7 2 8 2" xfId="61320"/>
    <cellStyle name="SAPLocked 2 7 2 9" xfId="61321"/>
    <cellStyle name="SAPLocked 2 7 2 9 2" xfId="61322"/>
    <cellStyle name="SAPLocked 2 7 3" xfId="61323"/>
    <cellStyle name="SAPLocked 2 7 3 2" xfId="61324"/>
    <cellStyle name="SAPLocked 2 7 4" xfId="61325"/>
    <cellStyle name="SAPLocked 2 7 4 2" xfId="61326"/>
    <cellStyle name="SAPLocked 2 7 5" xfId="61327"/>
    <cellStyle name="SAPLocked 2 7 5 2" xfId="61328"/>
    <cellStyle name="SAPLocked 2 7 6" xfId="61329"/>
    <cellStyle name="SAPLocked 2 7 6 2" xfId="61330"/>
    <cellStyle name="SAPLocked 2 7 7" xfId="61331"/>
    <cellStyle name="SAPLocked 2 7 7 2" xfId="61332"/>
    <cellStyle name="SAPLocked 2 7 8" xfId="61333"/>
    <cellStyle name="SAPLocked 2 7 8 2" xfId="61334"/>
    <cellStyle name="SAPLocked 2 7 9" xfId="61335"/>
    <cellStyle name="SAPLocked 2 7 9 2" xfId="61336"/>
    <cellStyle name="SAPLocked 2 8" xfId="61337"/>
    <cellStyle name="SAPLocked 2 8 10" xfId="61338"/>
    <cellStyle name="SAPLocked 2 8 10 2" xfId="61339"/>
    <cellStyle name="SAPLocked 2 8 11" xfId="61340"/>
    <cellStyle name="SAPLocked 2 8 11 2" xfId="61341"/>
    <cellStyle name="SAPLocked 2 8 12" xfId="61342"/>
    <cellStyle name="SAPLocked 2 8 12 2" xfId="61343"/>
    <cellStyle name="SAPLocked 2 8 13" xfId="61344"/>
    <cellStyle name="SAPLocked 2 8 2" xfId="61345"/>
    <cellStyle name="SAPLocked 2 8 2 10" xfId="61346"/>
    <cellStyle name="SAPLocked 2 8 2 10 2" xfId="61347"/>
    <cellStyle name="SAPLocked 2 8 2 11" xfId="61348"/>
    <cellStyle name="SAPLocked 2 8 2 11 2" xfId="61349"/>
    <cellStyle name="SAPLocked 2 8 2 12" xfId="61350"/>
    <cellStyle name="SAPLocked 2 8 2 2" xfId="61351"/>
    <cellStyle name="SAPLocked 2 8 2 2 2" xfId="61352"/>
    <cellStyle name="SAPLocked 2 8 2 3" xfId="61353"/>
    <cellStyle name="SAPLocked 2 8 2 3 2" xfId="61354"/>
    <cellStyle name="SAPLocked 2 8 2 4" xfId="61355"/>
    <cellStyle name="SAPLocked 2 8 2 4 2" xfId="61356"/>
    <cellStyle name="SAPLocked 2 8 2 5" xfId="61357"/>
    <cellStyle name="SAPLocked 2 8 2 5 2" xfId="61358"/>
    <cellStyle name="SAPLocked 2 8 2 6" xfId="61359"/>
    <cellStyle name="SAPLocked 2 8 2 6 2" xfId="61360"/>
    <cellStyle name="SAPLocked 2 8 2 7" xfId="61361"/>
    <cellStyle name="SAPLocked 2 8 2 7 2" xfId="61362"/>
    <cellStyle name="SAPLocked 2 8 2 8" xfId="61363"/>
    <cellStyle name="SAPLocked 2 8 2 8 2" xfId="61364"/>
    <cellStyle name="SAPLocked 2 8 2 9" xfId="61365"/>
    <cellStyle name="SAPLocked 2 8 2 9 2" xfId="61366"/>
    <cellStyle name="SAPLocked 2 8 3" xfId="61367"/>
    <cellStyle name="SAPLocked 2 8 3 2" xfId="61368"/>
    <cellStyle name="SAPLocked 2 8 4" xfId="61369"/>
    <cellStyle name="SAPLocked 2 8 4 2" xfId="61370"/>
    <cellStyle name="SAPLocked 2 8 5" xfId="61371"/>
    <cellStyle name="SAPLocked 2 8 5 2" xfId="61372"/>
    <cellStyle name="SAPLocked 2 8 6" xfId="61373"/>
    <cellStyle name="SAPLocked 2 8 6 2" xfId="61374"/>
    <cellStyle name="SAPLocked 2 8 7" xfId="61375"/>
    <cellStyle name="SAPLocked 2 8 7 2" xfId="61376"/>
    <cellStyle name="SAPLocked 2 8 8" xfId="61377"/>
    <cellStyle name="SAPLocked 2 8 8 2" xfId="61378"/>
    <cellStyle name="SAPLocked 2 8 9" xfId="61379"/>
    <cellStyle name="SAPLocked 2 8 9 2" xfId="61380"/>
    <cellStyle name="SAPLocked 2 9" xfId="61381"/>
    <cellStyle name="SAPLocked 2 9 10" xfId="61382"/>
    <cellStyle name="SAPLocked 2 9 10 2" xfId="61383"/>
    <cellStyle name="SAPLocked 2 9 11" xfId="61384"/>
    <cellStyle name="SAPLocked 2 9 11 2" xfId="61385"/>
    <cellStyle name="SAPLocked 2 9 12" xfId="61386"/>
    <cellStyle name="SAPLocked 2 9 12 2" xfId="61387"/>
    <cellStyle name="SAPLocked 2 9 13" xfId="61388"/>
    <cellStyle name="SAPLocked 2 9 2" xfId="61389"/>
    <cellStyle name="SAPLocked 2 9 2 10" xfId="61390"/>
    <cellStyle name="SAPLocked 2 9 2 10 2" xfId="61391"/>
    <cellStyle name="SAPLocked 2 9 2 11" xfId="61392"/>
    <cellStyle name="SAPLocked 2 9 2 11 2" xfId="61393"/>
    <cellStyle name="SAPLocked 2 9 2 12" xfId="61394"/>
    <cellStyle name="SAPLocked 2 9 2 2" xfId="61395"/>
    <cellStyle name="SAPLocked 2 9 2 2 2" xfId="61396"/>
    <cellStyle name="SAPLocked 2 9 2 3" xfId="61397"/>
    <cellStyle name="SAPLocked 2 9 2 3 2" xfId="61398"/>
    <cellStyle name="SAPLocked 2 9 2 4" xfId="61399"/>
    <cellStyle name="SAPLocked 2 9 2 4 2" xfId="61400"/>
    <cellStyle name="SAPLocked 2 9 2 5" xfId="61401"/>
    <cellStyle name="SAPLocked 2 9 2 5 2" xfId="61402"/>
    <cellStyle name="SAPLocked 2 9 2 6" xfId="61403"/>
    <cellStyle name="SAPLocked 2 9 2 6 2" xfId="61404"/>
    <cellStyle name="SAPLocked 2 9 2 7" xfId="61405"/>
    <cellStyle name="SAPLocked 2 9 2 7 2" xfId="61406"/>
    <cellStyle name="SAPLocked 2 9 2 8" xfId="61407"/>
    <cellStyle name="SAPLocked 2 9 2 8 2" xfId="61408"/>
    <cellStyle name="SAPLocked 2 9 2 9" xfId="61409"/>
    <cellStyle name="SAPLocked 2 9 2 9 2" xfId="61410"/>
    <cellStyle name="SAPLocked 2 9 3" xfId="61411"/>
    <cellStyle name="SAPLocked 2 9 3 2" xfId="61412"/>
    <cellStyle name="SAPLocked 2 9 4" xfId="61413"/>
    <cellStyle name="SAPLocked 2 9 4 2" xfId="61414"/>
    <cellStyle name="SAPLocked 2 9 5" xfId="61415"/>
    <cellStyle name="SAPLocked 2 9 5 2" xfId="61416"/>
    <cellStyle name="SAPLocked 2 9 6" xfId="61417"/>
    <cellStyle name="SAPLocked 2 9 6 2" xfId="61418"/>
    <cellStyle name="SAPLocked 2 9 7" xfId="61419"/>
    <cellStyle name="SAPLocked 2 9 7 2" xfId="61420"/>
    <cellStyle name="SAPLocked 2 9 8" xfId="61421"/>
    <cellStyle name="SAPLocked 2 9 8 2" xfId="61422"/>
    <cellStyle name="SAPLocked 2 9 9" xfId="61423"/>
    <cellStyle name="SAPLocked 2 9 9 2" xfId="61424"/>
    <cellStyle name="SAPLocked 20" xfId="61425"/>
    <cellStyle name="SAPLocked 20 10" xfId="61426"/>
    <cellStyle name="SAPLocked 20 10 2" xfId="61427"/>
    <cellStyle name="SAPLocked 20 11" xfId="61428"/>
    <cellStyle name="SAPLocked 20 11 2" xfId="61429"/>
    <cellStyle name="SAPLocked 20 12" xfId="61430"/>
    <cellStyle name="SAPLocked 20 12 2" xfId="61431"/>
    <cellStyle name="SAPLocked 20 13" xfId="61432"/>
    <cellStyle name="SAPLocked 20 2" xfId="61433"/>
    <cellStyle name="SAPLocked 20 2 10" xfId="61434"/>
    <cellStyle name="SAPLocked 20 2 10 2" xfId="61435"/>
    <cellStyle name="SAPLocked 20 2 11" xfId="61436"/>
    <cellStyle name="SAPLocked 20 2 11 2" xfId="61437"/>
    <cellStyle name="SAPLocked 20 2 12" xfId="61438"/>
    <cellStyle name="SAPLocked 20 2 2" xfId="61439"/>
    <cellStyle name="SAPLocked 20 2 2 2" xfId="61440"/>
    <cellStyle name="SAPLocked 20 2 3" xfId="61441"/>
    <cellStyle name="SAPLocked 20 2 3 2" xfId="61442"/>
    <cellStyle name="SAPLocked 20 2 4" xfId="61443"/>
    <cellStyle name="SAPLocked 20 2 4 2" xfId="61444"/>
    <cellStyle name="SAPLocked 20 2 5" xfId="61445"/>
    <cellStyle name="SAPLocked 20 2 5 2" xfId="61446"/>
    <cellStyle name="SAPLocked 20 2 6" xfId="61447"/>
    <cellStyle name="SAPLocked 20 2 6 2" xfId="61448"/>
    <cellStyle name="SAPLocked 20 2 7" xfId="61449"/>
    <cellStyle name="SAPLocked 20 2 7 2" xfId="61450"/>
    <cellStyle name="SAPLocked 20 2 8" xfId="61451"/>
    <cellStyle name="SAPLocked 20 2 8 2" xfId="61452"/>
    <cellStyle name="SAPLocked 20 2 9" xfId="61453"/>
    <cellStyle name="SAPLocked 20 2 9 2" xfId="61454"/>
    <cellStyle name="SAPLocked 20 3" xfId="61455"/>
    <cellStyle name="SAPLocked 20 3 2" xfId="61456"/>
    <cellStyle name="SAPLocked 20 4" xfId="61457"/>
    <cellStyle name="SAPLocked 20 4 2" xfId="61458"/>
    <cellStyle name="SAPLocked 20 5" xfId="61459"/>
    <cellStyle name="SAPLocked 20 5 2" xfId="61460"/>
    <cellStyle name="SAPLocked 20 6" xfId="61461"/>
    <cellStyle name="SAPLocked 20 6 2" xfId="61462"/>
    <cellStyle name="SAPLocked 20 7" xfId="61463"/>
    <cellStyle name="SAPLocked 20 7 2" xfId="61464"/>
    <cellStyle name="SAPLocked 20 8" xfId="61465"/>
    <cellStyle name="SAPLocked 20 8 2" xfId="61466"/>
    <cellStyle name="SAPLocked 20 9" xfId="61467"/>
    <cellStyle name="SAPLocked 20 9 2" xfId="61468"/>
    <cellStyle name="SAPLocked 21" xfId="61469"/>
    <cellStyle name="SAPLocked 21 10" xfId="61470"/>
    <cellStyle name="SAPLocked 21 10 2" xfId="61471"/>
    <cellStyle name="SAPLocked 21 11" xfId="61472"/>
    <cellStyle name="SAPLocked 21 11 2" xfId="61473"/>
    <cellStyle name="SAPLocked 21 12" xfId="61474"/>
    <cellStyle name="SAPLocked 21 12 2" xfId="61475"/>
    <cellStyle name="SAPLocked 21 13" xfId="61476"/>
    <cellStyle name="SAPLocked 21 2" xfId="61477"/>
    <cellStyle name="SAPLocked 21 2 10" xfId="61478"/>
    <cellStyle name="SAPLocked 21 2 10 2" xfId="61479"/>
    <cellStyle name="SAPLocked 21 2 11" xfId="61480"/>
    <cellStyle name="SAPLocked 21 2 11 2" xfId="61481"/>
    <cellStyle name="SAPLocked 21 2 12" xfId="61482"/>
    <cellStyle name="SAPLocked 21 2 2" xfId="61483"/>
    <cellStyle name="SAPLocked 21 2 2 2" xfId="61484"/>
    <cellStyle name="SAPLocked 21 2 3" xfId="61485"/>
    <cellStyle name="SAPLocked 21 2 3 2" xfId="61486"/>
    <cellStyle name="SAPLocked 21 2 4" xfId="61487"/>
    <cellStyle name="SAPLocked 21 2 4 2" xfId="61488"/>
    <cellStyle name="SAPLocked 21 2 5" xfId="61489"/>
    <cellStyle name="SAPLocked 21 2 5 2" xfId="61490"/>
    <cellStyle name="SAPLocked 21 2 6" xfId="61491"/>
    <cellStyle name="SAPLocked 21 2 6 2" xfId="61492"/>
    <cellStyle name="SAPLocked 21 2 7" xfId="61493"/>
    <cellStyle name="SAPLocked 21 2 7 2" xfId="61494"/>
    <cellStyle name="SAPLocked 21 2 8" xfId="61495"/>
    <cellStyle name="SAPLocked 21 2 8 2" xfId="61496"/>
    <cellStyle name="SAPLocked 21 2 9" xfId="61497"/>
    <cellStyle name="SAPLocked 21 2 9 2" xfId="61498"/>
    <cellStyle name="SAPLocked 21 3" xfId="61499"/>
    <cellStyle name="SAPLocked 21 3 2" xfId="61500"/>
    <cellStyle name="SAPLocked 21 4" xfId="61501"/>
    <cellStyle name="SAPLocked 21 4 2" xfId="61502"/>
    <cellStyle name="SAPLocked 21 5" xfId="61503"/>
    <cellStyle name="SAPLocked 21 5 2" xfId="61504"/>
    <cellStyle name="SAPLocked 21 6" xfId="61505"/>
    <cellStyle name="SAPLocked 21 6 2" xfId="61506"/>
    <cellStyle name="SAPLocked 21 7" xfId="61507"/>
    <cellStyle name="SAPLocked 21 7 2" xfId="61508"/>
    <cellStyle name="SAPLocked 21 8" xfId="61509"/>
    <cellStyle name="SAPLocked 21 8 2" xfId="61510"/>
    <cellStyle name="SAPLocked 21 9" xfId="61511"/>
    <cellStyle name="SAPLocked 21 9 2" xfId="61512"/>
    <cellStyle name="SAPLocked 22" xfId="61513"/>
    <cellStyle name="SAPLocked 22 10" xfId="61514"/>
    <cellStyle name="SAPLocked 22 10 2" xfId="61515"/>
    <cellStyle name="SAPLocked 22 11" xfId="61516"/>
    <cellStyle name="SAPLocked 22 11 2" xfId="61517"/>
    <cellStyle name="SAPLocked 22 12" xfId="61518"/>
    <cellStyle name="SAPLocked 22 2" xfId="61519"/>
    <cellStyle name="SAPLocked 22 2 2" xfId="61520"/>
    <cellStyle name="SAPLocked 22 3" xfId="61521"/>
    <cellStyle name="SAPLocked 22 3 2" xfId="61522"/>
    <cellStyle name="SAPLocked 22 4" xfId="61523"/>
    <cellStyle name="SAPLocked 22 4 2" xfId="61524"/>
    <cellStyle name="SAPLocked 22 5" xfId="61525"/>
    <cellStyle name="SAPLocked 22 5 2" xfId="61526"/>
    <cellStyle name="SAPLocked 22 6" xfId="61527"/>
    <cellStyle name="SAPLocked 22 6 2" xfId="61528"/>
    <cellStyle name="SAPLocked 22 7" xfId="61529"/>
    <cellStyle name="SAPLocked 22 7 2" xfId="61530"/>
    <cellStyle name="SAPLocked 22 8" xfId="61531"/>
    <cellStyle name="SAPLocked 22 8 2" xfId="61532"/>
    <cellStyle name="SAPLocked 22 9" xfId="61533"/>
    <cellStyle name="SAPLocked 22 9 2" xfId="61534"/>
    <cellStyle name="SAPLocked 23" xfId="61535"/>
    <cellStyle name="SAPLocked 23 2" xfId="61536"/>
    <cellStyle name="SAPLocked 24" xfId="61537"/>
    <cellStyle name="SAPLocked 24 2" xfId="61538"/>
    <cellStyle name="SAPLocked 25" xfId="61539"/>
    <cellStyle name="SAPLocked 25 2" xfId="61540"/>
    <cellStyle name="SAPLocked 26" xfId="61541"/>
    <cellStyle name="SAPLocked 26 2" xfId="61542"/>
    <cellStyle name="SAPLocked 27" xfId="61543"/>
    <cellStyle name="SAPLocked 27 2" xfId="61544"/>
    <cellStyle name="SAPLocked 28" xfId="61545"/>
    <cellStyle name="SAPLocked 28 2" xfId="61546"/>
    <cellStyle name="SAPLocked 29" xfId="61547"/>
    <cellStyle name="SAPLocked 29 2" xfId="61548"/>
    <cellStyle name="SAPLocked 3" xfId="61549"/>
    <cellStyle name="SAPLocked 3 10" xfId="61550"/>
    <cellStyle name="SAPLocked 3 10 2" xfId="61551"/>
    <cellStyle name="SAPLocked 3 11" xfId="61552"/>
    <cellStyle name="SAPLocked 3 11 2" xfId="61553"/>
    <cellStyle name="SAPLocked 3 12" xfId="61554"/>
    <cellStyle name="SAPLocked 3 12 2" xfId="61555"/>
    <cellStyle name="SAPLocked 3 13" xfId="61556"/>
    <cellStyle name="SAPLocked 3 2" xfId="61557"/>
    <cellStyle name="SAPLocked 3 2 10" xfId="61558"/>
    <cellStyle name="SAPLocked 3 2 10 2" xfId="61559"/>
    <cellStyle name="SAPLocked 3 2 11" xfId="61560"/>
    <cellStyle name="SAPLocked 3 2 11 2" xfId="61561"/>
    <cellStyle name="SAPLocked 3 2 12" xfId="61562"/>
    <cellStyle name="SAPLocked 3 2 2" xfId="61563"/>
    <cellStyle name="SAPLocked 3 2 2 2" xfId="61564"/>
    <cellStyle name="SAPLocked 3 2 3" xfId="61565"/>
    <cellStyle name="SAPLocked 3 2 3 2" xfId="61566"/>
    <cellStyle name="SAPLocked 3 2 4" xfId="61567"/>
    <cellStyle name="SAPLocked 3 2 4 2" xfId="61568"/>
    <cellStyle name="SAPLocked 3 2 5" xfId="61569"/>
    <cellStyle name="SAPLocked 3 2 5 2" xfId="61570"/>
    <cellStyle name="SAPLocked 3 2 6" xfId="61571"/>
    <cellStyle name="SAPLocked 3 2 6 2" xfId="61572"/>
    <cellStyle name="SAPLocked 3 2 7" xfId="61573"/>
    <cellStyle name="SAPLocked 3 2 7 2" xfId="61574"/>
    <cellStyle name="SAPLocked 3 2 8" xfId="61575"/>
    <cellStyle name="SAPLocked 3 2 8 2" xfId="61576"/>
    <cellStyle name="SAPLocked 3 2 9" xfId="61577"/>
    <cellStyle name="SAPLocked 3 2 9 2" xfId="61578"/>
    <cellStyle name="SAPLocked 3 3" xfId="61579"/>
    <cellStyle name="SAPLocked 3 3 2" xfId="61580"/>
    <cellStyle name="SAPLocked 3 4" xfId="61581"/>
    <cellStyle name="SAPLocked 3 4 2" xfId="61582"/>
    <cellStyle name="SAPLocked 3 5" xfId="61583"/>
    <cellStyle name="SAPLocked 3 5 2" xfId="61584"/>
    <cellStyle name="SAPLocked 3 6" xfId="61585"/>
    <cellStyle name="SAPLocked 3 6 2" xfId="61586"/>
    <cellStyle name="SAPLocked 3 7" xfId="61587"/>
    <cellStyle name="SAPLocked 3 7 2" xfId="61588"/>
    <cellStyle name="SAPLocked 3 8" xfId="61589"/>
    <cellStyle name="SAPLocked 3 8 2" xfId="61590"/>
    <cellStyle name="SAPLocked 3 9" xfId="61591"/>
    <cellStyle name="SAPLocked 3 9 2" xfId="61592"/>
    <cellStyle name="SAPLocked 30" xfId="61593"/>
    <cellStyle name="SAPLocked 30 2" xfId="61594"/>
    <cellStyle name="SAPLocked 31" xfId="61595"/>
    <cellStyle name="SAPLocked 4" xfId="61596"/>
    <cellStyle name="SAPLocked 4 10" xfId="61597"/>
    <cellStyle name="SAPLocked 4 10 2" xfId="61598"/>
    <cellStyle name="SAPLocked 4 11" xfId="61599"/>
    <cellStyle name="SAPLocked 4 11 2" xfId="61600"/>
    <cellStyle name="SAPLocked 4 12" xfId="61601"/>
    <cellStyle name="SAPLocked 4 12 2" xfId="61602"/>
    <cellStyle name="SAPLocked 4 13" xfId="61603"/>
    <cellStyle name="SAPLocked 4 2" xfId="61604"/>
    <cellStyle name="SAPLocked 4 2 10" xfId="61605"/>
    <cellStyle name="SAPLocked 4 2 10 2" xfId="61606"/>
    <cellStyle name="SAPLocked 4 2 11" xfId="61607"/>
    <cellStyle name="SAPLocked 4 2 11 2" xfId="61608"/>
    <cellStyle name="SAPLocked 4 2 12" xfId="61609"/>
    <cellStyle name="SAPLocked 4 2 2" xfId="61610"/>
    <cellStyle name="SAPLocked 4 2 2 2" xfId="61611"/>
    <cellStyle name="SAPLocked 4 2 3" xfId="61612"/>
    <cellStyle name="SAPLocked 4 2 3 2" xfId="61613"/>
    <cellStyle name="SAPLocked 4 2 4" xfId="61614"/>
    <cellStyle name="SAPLocked 4 2 4 2" xfId="61615"/>
    <cellStyle name="SAPLocked 4 2 5" xfId="61616"/>
    <cellStyle name="SAPLocked 4 2 5 2" xfId="61617"/>
    <cellStyle name="SAPLocked 4 2 6" xfId="61618"/>
    <cellStyle name="SAPLocked 4 2 6 2" xfId="61619"/>
    <cellStyle name="SAPLocked 4 2 7" xfId="61620"/>
    <cellStyle name="SAPLocked 4 2 7 2" xfId="61621"/>
    <cellStyle name="SAPLocked 4 2 8" xfId="61622"/>
    <cellStyle name="SAPLocked 4 2 8 2" xfId="61623"/>
    <cellStyle name="SAPLocked 4 2 9" xfId="61624"/>
    <cellStyle name="SAPLocked 4 2 9 2" xfId="61625"/>
    <cellStyle name="SAPLocked 4 3" xfId="61626"/>
    <cellStyle name="SAPLocked 4 3 2" xfId="61627"/>
    <cellStyle name="SAPLocked 4 4" xfId="61628"/>
    <cellStyle name="SAPLocked 4 4 2" xfId="61629"/>
    <cellStyle name="SAPLocked 4 5" xfId="61630"/>
    <cellStyle name="SAPLocked 4 5 2" xfId="61631"/>
    <cellStyle name="SAPLocked 4 6" xfId="61632"/>
    <cellStyle name="SAPLocked 4 6 2" xfId="61633"/>
    <cellStyle name="SAPLocked 4 7" xfId="61634"/>
    <cellStyle name="SAPLocked 4 7 2" xfId="61635"/>
    <cellStyle name="SAPLocked 4 8" xfId="61636"/>
    <cellStyle name="SAPLocked 4 8 2" xfId="61637"/>
    <cellStyle name="SAPLocked 4 9" xfId="61638"/>
    <cellStyle name="SAPLocked 4 9 2" xfId="61639"/>
    <cellStyle name="SAPLocked 5" xfId="61640"/>
    <cellStyle name="SAPLocked 5 10" xfId="61641"/>
    <cellStyle name="SAPLocked 5 10 2" xfId="61642"/>
    <cellStyle name="SAPLocked 5 11" xfId="61643"/>
    <cellStyle name="SAPLocked 5 11 2" xfId="61644"/>
    <cellStyle name="SAPLocked 5 12" xfId="61645"/>
    <cellStyle name="SAPLocked 5 12 2" xfId="61646"/>
    <cellStyle name="SAPLocked 5 13" xfId="61647"/>
    <cellStyle name="SAPLocked 5 2" xfId="61648"/>
    <cellStyle name="SAPLocked 5 2 10" xfId="61649"/>
    <cellStyle name="SAPLocked 5 2 10 2" xfId="61650"/>
    <cellStyle name="SAPLocked 5 2 11" xfId="61651"/>
    <cellStyle name="SAPLocked 5 2 11 2" xfId="61652"/>
    <cellStyle name="SAPLocked 5 2 12" xfId="61653"/>
    <cellStyle name="SAPLocked 5 2 2" xfId="61654"/>
    <cellStyle name="SAPLocked 5 2 2 2" xfId="61655"/>
    <cellStyle name="SAPLocked 5 2 3" xfId="61656"/>
    <cellStyle name="SAPLocked 5 2 3 2" xfId="61657"/>
    <cellStyle name="SAPLocked 5 2 4" xfId="61658"/>
    <cellStyle name="SAPLocked 5 2 4 2" xfId="61659"/>
    <cellStyle name="SAPLocked 5 2 5" xfId="61660"/>
    <cellStyle name="SAPLocked 5 2 5 2" xfId="61661"/>
    <cellStyle name="SAPLocked 5 2 6" xfId="61662"/>
    <cellStyle name="SAPLocked 5 2 6 2" xfId="61663"/>
    <cellStyle name="SAPLocked 5 2 7" xfId="61664"/>
    <cellStyle name="SAPLocked 5 2 7 2" xfId="61665"/>
    <cellStyle name="SAPLocked 5 2 8" xfId="61666"/>
    <cellStyle name="SAPLocked 5 2 8 2" xfId="61667"/>
    <cellStyle name="SAPLocked 5 2 9" xfId="61668"/>
    <cellStyle name="SAPLocked 5 2 9 2" xfId="61669"/>
    <cellStyle name="SAPLocked 5 3" xfId="61670"/>
    <cellStyle name="SAPLocked 5 3 2" xfId="61671"/>
    <cellStyle name="SAPLocked 5 4" xfId="61672"/>
    <cellStyle name="SAPLocked 5 4 2" xfId="61673"/>
    <cellStyle name="SAPLocked 5 5" xfId="61674"/>
    <cellStyle name="SAPLocked 5 5 2" xfId="61675"/>
    <cellStyle name="SAPLocked 5 6" xfId="61676"/>
    <cellStyle name="SAPLocked 5 6 2" xfId="61677"/>
    <cellStyle name="SAPLocked 5 7" xfId="61678"/>
    <cellStyle name="SAPLocked 5 7 2" xfId="61679"/>
    <cellStyle name="SAPLocked 5 8" xfId="61680"/>
    <cellStyle name="SAPLocked 5 8 2" xfId="61681"/>
    <cellStyle name="SAPLocked 5 9" xfId="61682"/>
    <cellStyle name="SAPLocked 5 9 2" xfId="61683"/>
    <cellStyle name="SAPLocked 6" xfId="61684"/>
    <cellStyle name="SAPLocked 6 10" xfId="61685"/>
    <cellStyle name="SAPLocked 6 10 2" xfId="61686"/>
    <cellStyle name="SAPLocked 6 11" xfId="61687"/>
    <cellStyle name="SAPLocked 6 11 2" xfId="61688"/>
    <cellStyle name="SAPLocked 6 12" xfId="61689"/>
    <cellStyle name="SAPLocked 6 12 2" xfId="61690"/>
    <cellStyle name="SAPLocked 6 13" xfId="61691"/>
    <cellStyle name="SAPLocked 6 2" xfId="61692"/>
    <cellStyle name="SAPLocked 6 2 10" xfId="61693"/>
    <cellStyle name="SAPLocked 6 2 10 2" xfId="61694"/>
    <cellStyle name="SAPLocked 6 2 11" xfId="61695"/>
    <cellStyle name="SAPLocked 6 2 11 2" xfId="61696"/>
    <cellStyle name="SAPLocked 6 2 12" xfId="61697"/>
    <cellStyle name="SAPLocked 6 2 2" xfId="61698"/>
    <cellStyle name="SAPLocked 6 2 2 2" xfId="61699"/>
    <cellStyle name="SAPLocked 6 2 3" xfId="61700"/>
    <cellStyle name="SAPLocked 6 2 3 2" xfId="61701"/>
    <cellStyle name="SAPLocked 6 2 4" xfId="61702"/>
    <cellStyle name="SAPLocked 6 2 4 2" xfId="61703"/>
    <cellStyle name="SAPLocked 6 2 5" xfId="61704"/>
    <cellStyle name="SAPLocked 6 2 5 2" xfId="61705"/>
    <cellStyle name="SAPLocked 6 2 6" xfId="61706"/>
    <cellStyle name="SAPLocked 6 2 6 2" xfId="61707"/>
    <cellStyle name="SAPLocked 6 2 7" xfId="61708"/>
    <cellStyle name="SAPLocked 6 2 7 2" xfId="61709"/>
    <cellStyle name="SAPLocked 6 2 8" xfId="61710"/>
    <cellStyle name="SAPLocked 6 2 8 2" xfId="61711"/>
    <cellStyle name="SAPLocked 6 2 9" xfId="61712"/>
    <cellStyle name="SAPLocked 6 2 9 2" xfId="61713"/>
    <cellStyle name="SAPLocked 6 3" xfId="61714"/>
    <cellStyle name="SAPLocked 6 3 2" xfId="61715"/>
    <cellStyle name="SAPLocked 6 4" xfId="61716"/>
    <cellStyle name="SAPLocked 6 4 2" xfId="61717"/>
    <cellStyle name="SAPLocked 6 5" xfId="61718"/>
    <cellStyle name="SAPLocked 6 5 2" xfId="61719"/>
    <cellStyle name="SAPLocked 6 6" xfId="61720"/>
    <cellStyle name="SAPLocked 6 6 2" xfId="61721"/>
    <cellStyle name="SAPLocked 6 7" xfId="61722"/>
    <cellStyle name="SAPLocked 6 7 2" xfId="61723"/>
    <cellStyle name="SAPLocked 6 8" xfId="61724"/>
    <cellStyle name="SAPLocked 6 8 2" xfId="61725"/>
    <cellStyle name="SAPLocked 6 9" xfId="61726"/>
    <cellStyle name="SAPLocked 6 9 2" xfId="61727"/>
    <cellStyle name="SAPLocked 7" xfId="61728"/>
    <cellStyle name="SAPLocked 7 10" xfId="61729"/>
    <cellStyle name="SAPLocked 7 10 2" xfId="61730"/>
    <cellStyle name="SAPLocked 7 11" xfId="61731"/>
    <cellStyle name="SAPLocked 7 11 2" xfId="61732"/>
    <cellStyle name="SAPLocked 7 12" xfId="61733"/>
    <cellStyle name="SAPLocked 7 12 2" xfId="61734"/>
    <cellStyle name="SAPLocked 7 13" xfId="61735"/>
    <cellStyle name="SAPLocked 7 2" xfId="61736"/>
    <cellStyle name="SAPLocked 7 2 10" xfId="61737"/>
    <cellStyle name="SAPLocked 7 2 10 2" xfId="61738"/>
    <cellStyle name="SAPLocked 7 2 11" xfId="61739"/>
    <cellStyle name="SAPLocked 7 2 11 2" xfId="61740"/>
    <cellStyle name="SAPLocked 7 2 12" xfId="61741"/>
    <cellStyle name="SAPLocked 7 2 2" xfId="61742"/>
    <cellStyle name="SAPLocked 7 2 2 2" xfId="61743"/>
    <cellStyle name="SAPLocked 7 2 3" xfId="61744"/>
    <cellStyle name="SAPLocked 7 2 3 2" xfId="61745"/>
    <cellStyle name="SAPLocked 7 2 4" xfId="61746"/>
    <cellStyle name="SAPLocked 7 2 4 2" xfId="61747"/>
    <cellStyle name="SAPLocked 7 2 5" xfId="61748"/>
    <cellStyle name="SAPLocked 7 2 5 2" xfId="61749"/>
    <cellStyle name="SAPLocked 7 2 6" xfId="61750"/>
    <cellStyle name="SAPLocked 7 2 6 2" xfId="61751"/>
    <cellStyle name="SAPLocked 7 2 7" xfId="61752"/>
    <cellStyle name="SAPLocked 7 2 7 2" xfId="61753"/>
    <cellStyle name="SAPLocked 7 2 8" xfId="61754"/>
    <cellStyle name="SAPLocked 7 2 8 2" xfId="61755"/>
    <cellStyle name="SAPLocked 7 2 9" xfId="61756"/>
    <cellStyle name="SAPLocked 7 2 9 2" xfId="61757"/>
    <cellStyle name="SAPLocked 7 3" xfId="61758"/>
    <cellStyle name="SAPLocked 7 3 2" xfId="61759"/>
    <cellStyle name="SAPLocked 7 4" xfId="61760"/>
    <cellStyle name="SAPLocked 7 4 2" xfId="61761"/>
    <cellStyle name="SAPLocked 7 5" xfId="61762"/>
    <cellStyle name="SAPLocked 7 5 2" xfId="61763"/>
    <cellStyle name="SAPLocked 7 6" xfId="61764"/>
    <cellStyle name="SAPLocked 7 6 2" xfId="61765"/>
    <cellStyle name="SAPLocked 7 7" xfId="61766"/>
    <cellStyle name="SAPLocked 7 7 2" xfId="61767"/>
    <cellStyle name="SAPLocked 7 8" xfId="61768"/>
    <cellStyle name="SAPLocked 7 8 2" xfId="61769"/>
    <cellStyle name="SAPLocked 7 9" xfId="61770"/>
    <cellStyle name="SAPLocked 7 9 2" xfId="61771"/>
    <cellStyle name="SAPLocked 8" xfId="61772"/>
    <cellStyle name="SAPLocked 8 10" xfId="61773"/>
    <cellStyle name="SAPLocked 8 10 2" xfId="61774"/>
    <cellStyle name="SAPLocked 8 11" xfId="61775"/>
    <cellStyle name="SAPLocked 8 11 2" xfId="61776"/>
    <cellStyle name="SAPLocked 8 12" xfId="61777"/>
    <cellStyle name="SAPLocked 8 12 2" xfId="61778"/>
    <cellStyle name="SAPLocked 8 13" xfId="61779"/>
    <cellStyle name="SAPLocked 8 2" xfId="61780"/>
    <cellStyle name="SAPLocked 8 2 10" xfId="61781"/>
    <cellStyle name="SAPLocked 8 2 10 2" xfId="61782"/>
    <cellStyle name="SAPLocked 8 2 11" xfId="61783"/>
    <cellStyle name="SAPLocked 8 2 11 2" xfId="61784"/>
    <cellStyle name="SAPLocked 8 2 12" xfId="61785"/>
    <cellStyle name="SAPLocked 8 2 2" xfId="61786"/>
    <cellStyle name="SAPLocked 8 2 2 2" xfId="61787"/>
    <cellStyle name="SAPLocked 8 2 3" xfId="61788"/>
    <cellStyle name="SAPLocked 8 2 3 2" xfId="61789"/>
    <cellStyle name="SAPLocked 8 2 4" xfId="61790"/>
    <cellStyle name="SAPLocked 8 2 4 2" xfId="61791"/>
    <cellStyle name="SAPLocked 8 2 5" xfId="61792"/>
    <cellStyle name="SAPLocked 8 2 5 2" xfId="61793"/>
    <cellStyle name="SAPLocked 8 2 6" xfId="61794"/>
    <cellStyle name="SAPLocked 8 2 6 2" xfId="61795"/>
    <cellStyle name="SAPLocked 8 2 7" xfId="61796"/>
    <cellStyle name="SAPLocked 8 2 7 2" xfId="61797"/>
    <cellStyle name="SAPLocked 8 2 8" xfId="61798"/>
    <cellStyle name="SAPLocked 8 2 8 2" xfId="61799"/>
    <cellStyle name="SAPLocked 8 2 9" xfId="61800"/>
    <cellStyle name="SAPLocked 8 2 9 2" xfId="61801"/>
    <cellStyle name="SAPLocked 8 3" xfId="61802"/>
    <cellStyle name="SAPLocked 8 3 2" xfId="61803"/>
    <cellStyle name="SAPLocked 8 4" xfId="61804"/>
    <cellStyle name="SAPLocked 8 4 2" xfId="61805"/>
    <cellStyle name="SAPLocked 8 5" xfId="61806"/>
    <cellStyle name="SAPLocked 8 5 2" xfId="61807"/>
    <cellStyle name="SAPLocked 8 6" xfId="61808"/>
    <cellStyle name="SAPLocked 8 6 2" xfId="61809"/>
    <cellStyle name="SAPLocked 8 7" xfId="61810"/>
    <cellStyle name="SAPLocked 8 7 2" xfId="61811"/>
    <cellStyle name="SAPLocked 8 8" xfId="61812"/>
    <cellStyle name="SAPLocked 8 8 2" xfId="61813"/>
    <cellStyle name="SAPLocked 8 9" xfId="61814"/>
    <cellStyle name="SAPLocked 8 9 2" xfId="61815"/>
    <cellStyle name="SAPLocked 9" xfId="61816"/>
    <cellStyle name="SAPLocked 9 10" xfId="61817"/>
    <cellStyle name="SAPLocked 9 10 2" xfId="61818"/>
    <cellStyle name="SAPLocked 9 11" xfId="61819"/>
    <cellStyle name="SAPLocked 9 11 2" xfId="61820"/>
    <cellStyle name="SAPLocked 9 12" xfId="61821"/>
    <cellStyle name="SAPLocked 9 12 2" xfId="61822"/>
    <cellStyle name="SAPLocked 9 13" xfId="61823"/>
    <cellStyle name="SAPLocked 9 2" xfId="61824"/>
    <cellStyle name="SAPLocked 9 2 10" xfId="61825"/>
    <cellStyle name="SAPLocked 9 2 10 2" xfId="61826"/>
    <cellStyle name="SAPLocked 9 2 11" xfId="61827"/>
    <cellStyle name="SAPLocked 9 2 11 2" xfId="61828"/>
    <cellStyle name="SAPLocked 9 2 12" xfId="61829"/>
    <cellStyle name="SAPLocked 9 2 2" xfId="61830"/>
    <cellStyle name="SAPLocked 9 2 2 2" xfId="61831"/>
    <cellStyle name="SAPLocked 9 2 3" xfId="61832"/>
    <cellStyle name="SAPLocked 9 2 3 2" xfId="61833"/>
    <cellStyle name="SAPLocked 9 2 4" xfId="61834"/>
    <cellStyle name="SAPLocked 9 2 4 2" xfId="61835"/>
    <cellStyle name="SAPLocked 9 2 5" xfId="61836"/>
    <cellStyle name="SAPLocked 9 2 5 2" xfId="61837"/>
    <cellStyle name="SAPLocked 9 2 6" xfId="61838"/>
    <cellStyle name="SAPLocked 9 2 6 2" xfId="61839"/>
    <cellStyle name="SAPLocked 9 2 7" xfId="61840"/>
    <cellStyle name="SAPLocked 9 2 7 2" xfId="61841"/>
    <cellStyle name="SAPLocked 9 2 8" xfId="61842"/>
    <cellStyle name="SAPLocked 9 2 8 2" xfId="61843"/>
    <cellStyle name="SAPLocked 9 2 9" xfId="61844"/>
    <cellStyle name="SAPLocked 9 2 9 2" xfId="61845"/>
    <cellStyle name="SAPLocked 9 3" xfId="61846"/>
    <cellStyle name="SAPLocked 9 3 2" xfId="61847"/>
    <cellStyle name="SAPLocked 9 4" xfId="61848"/>
    <cellStyle name="SAPLocked 9 4 2" xfId="61849"/>
    <cellStyle name="SAPLocked 9 5" xfId="61850"/>
    <cellStyle name="SAPLocked 9 5 2" xfId="61851"/>
    <cellStyle name="SAPLocked 9 6" xfId="61852"/>
    <cellStyle name="SAPLocked 9 6 2" xfId="61853"/>
    <cellStyle name="SAPLocked 9 7" xfId="61854"/>
    <cellStyle name="SAPLocked 9 7 2" xfId="61855"/>
    <cellStyle name="SAPLocked 9 8" xfId="61856"/>
    <cellStyle name="SAPLocked 9 8 2" xfId="61857"/>
    <cellStyle name="SAPLocked 9 9" xfId="61858"/>
    <cellStyle name="SAPLocked 9 9 2" xfId="61859"/>
    <cellStyle name="SAPMemberCell" xfId="61860"/>
    <cellStyle name="SAPMemberTotalCell" xfId="61861"/>
    <cellStyle name="Shade" xfId="61862"/>
    <cellStyle name="Standard_CORE_20040805_Movement types_Sets_V0.1_e" xfId="61863"/>
    <cellStyle name="STYL5 - Style5" xfId="61864"/>
    <cellStyle name="STYL5 - Style5 2" xfId="61865"/>
    <cellStyle name="STYL5 - Style5 2 2" xfId="61866"/>
    <cellStyle name="STYL5 - Style5 3" xfId="61867"/>
    <cellStyle name="STYL5 - Style5 3 2" xfId="61868"/>
    <cellStyle name="STYL6 - Style6" xfId="61869"/>
    <cellStyle name="STYL6 - Style6 2" xfId="61870"/>
    <cellStyle name="STYL6 - Style6 2 2" xfId="61871"/>
    <cellStyle name="STYL6 - Style6 3" xfId="61872"/>
    <cellStyle name="STYL6 - Style6 3 2" xfId="61873"/>
    <cellStyle name="Style 1" xfId="61874"/>
    <cellStyle name="STYLE1 - Style1" xfId="61875"/>
    <cellStyle name="STYLE1 - Style1 2" xfId="61876"/>
    <cellStyle name="STYLE1 - Style1 2 2" xfId="61877"/>
    <cellStyle name="STYLE1 - Style1 3" xfId="61878"/>
    <cellStyle name="STYLE1 - Style1 3 2" xfId="61879"/>
    <cellStyle name="STYLE2 - Style2" xfId="61880"/>
    <cellStyle name="STYLE2 - Style2 2" xfId="61881"/>
    <cellStyle name="STYLE2 - Style2 2 2" xfId="61882"/>
    <cellStyle name="STYLE2 - Style2 3" xfId="61883"/>
    <cellStyle name="STYLE2 - Style2 3 2" xfId="61884"/>
    <cellStyle name="STYLE3 - Style3" xfId="61885"/>
    <cellStyle name="STYLE3 - Style3 2" xfId="61886"/>
    <cellStyle name="STYLE3 - Style3 2 2" xfId="61887"/>
    <cellStyle name="STYLE3 - Style3 3" xfId="61888"/>
    <cellStyle name="STYLE3 - Style3 3 2" xfId="61889"/>
    <cellStyle name="STYLE4 - Style4" xfId="61890"/>
    <cellStyle name="STYLE4 - Style4 2" xfId="61891"/>
    <cellStyle name="STYLE4 - Style4 2 2" xfId="61892"/>
    <cellStyle name="STYLE4 - Style4 3" xfId="61893"/>
    <cellStyle name="STYLE4 - Style4 3 2" xfId="61894"/>
    <cellStyle name="Table  - Style5" xfId="61895"/>
    <cellStyle name="Text" xfId="61896"/>
    <cellStyle name="Title  - Style6" xfId="61897"/>
    <cellStyle name="Title 10" xfId="61898"/>
    <cellStyle name="Title 11" xfId="61899"/>
    <cellStyle name="Title 12" xfId="61900"/>
    <cellStyle name="Title 13" xfId="61901"/>
    <cellStyle name="Title 14" xfId="61902"/>
    <cellStyle name="Title 15" xfId="61903"/>
    <cellStyle name="Title 16" xfId="61904"/>
    <cellStyle name="Title 17" xfId="61905"/>
    <cellStyle name="Title 17 2" xfId="61906"/>
    <cellStyle name="Title 18" xfId="61907"/>
    <cellStyle name="Title 19" xfId="61908"/>
    <cellStyle name="Title 2" xfId="61909"/>
    <cellStyle name="Title 2 2" xfId="61910"/>
    <cellStyle name="Title 2 2 2" xfId="61911"/>
    <cellStyle name="Title 2 3" xfId="61912"/>
    <cellStyle name="Title 20" xfId="61913"/>
    <cellStyle name="Title 3" xfId="61914"/>
    <cellStyle name="Title 3 2" xfId="61915"/>
    <cellStyle name="Title 4" xfId="61916"/>
    <cellStyle name="Title 5" xfId="61917"/>
    <cellStyle name="Title 6" xfId="61918"/>
    <cellStyle name="Title 7" xfId="61919"/>
    <cellStyle name="Title 8" xfId="61920"/>
    <cellStyle name="Title 9" xfId="61921"/>
    <cellStyle name="Total 10" xfId="61922"/>
    <cellStyle name="Total 11" xfId="61923"/>
    <cellStyle name="Total 12" xfId="61924"/>
    <cellStyle name="Total 13" xfId="61925"/>
    <cellStyle name="Total 14" xfId="61926"/>
    <cellStyle name="Total 15" xfId="61927"/>
    <cellStyle name="Total 16" xfId="61928"/>
    <cellStyle name="Total 17" xfId="61929"/>
    <cellStyle name="Total 17 2" xfId="61930"/>
    <cellStyle name="Total 17 3" xfId="61931"/>
    <cellStyle name="Total 17 4" xfId="61932"/>
    <cellStyle name="Total 18" xfId="61933"/>
    <cellStyle name="Total 19" xfId="61934"/>
    <cellStyle name="Total 2" xfId="61935"/>
    <cellStyle name="Total 2 2" xfId="61936"/>
    <cellStyle name="Total 2 2 2" xfId="61937"/>
    <cellStyle name="Total 2 2 3" xfId="61938"/>
    <cellStyle name="Total 2 3" xfId="61939"/>
    <cellStyle name="Total 2 3 2" xfId="61940"/>
    <cellStyle name="Total 2 4" xfId="61941"/>
    <cellStyle name="Total 2 4 2" xfId="61942"/>
    <cellStyle name="Total 2 5" xfId="61943"/>
    <cellStyle name="Total 2 5 2" xfId="61944"/>
    <cellStyle name="Total 2 6" xfId="61945"/>
    <cellStyle name="Total 2 6 2" xfId="61946"/>
    <cellStyle name="Total 2 7" xfId="61947"/>
    <cellStyle name="Total 2 7 2" xfId="61948"/>
    <cellStyle name="Total 2 8" xfId="61949"/>
    <cellStyle name="Total 2 9" xfId="61950"/>
    <cellStyle name="Total 3" xfId="61951"/>
    <cellStyle name="Total 3 2" xfId="61952"/>
    <cellStyle name="Total 3 2 2" xfId="61953"/>
    <cellStyle name="Total 3 3" xfId="61954"/>
    <cellStyle name="Total 4" xfId="61955"/>
    <cellStyle name="Total 4 2" xfId="61956"/>
    <cellStyle name="Total 5" xfId="61957"/>
    <cellStyle name="Total 5 2" xfId="61958"/>
    <cellStyle name="Total 6" xfId="61959"/>
    <cellStyle name="Total 6 2" xfId="61960"/>
    <cellStyle name="Total 7" xfId="61961"/>
    <cellStyle name="Total 7 2" xfId="61962"/>
    <cellStyle name="Total 8" xfId="61963"/>
    <cellStyle name="Total 9" xfId="61964"/>
    <cellStyle name="TotCol - Style7" xfId="61965"/>
    <cellStyle name="TotRow - Style8" xfId="61966"/>
    <cellStyle name="Undefiniert" xfId="61967"/>
    <cellStyle name="Undefiniert 2" xfId="61968"/>
    <cellStyle name="UploadThisRowValue" xfId="61969"/>
    <cellStyle name="UploadThisRowValue 2" xfId="61970"/>
    <cellStyle name="UploadThisRowValue 2 2" xfId="61971"/>
    <cellStyle name="UploadThisRowValue 3" xfId="61972"/>
    <cellStyle name="UploadThisRowValue 4" xfId="61973"/>
    <cellStyle name="Währung_KURSE3Q" xfId="61974"/>
    <cellStyle name="Warning Text 10" xfId="61975"/>
    <cellStyle name="Warning Text 11" xfId="61976"/>
    <cellStyle name="Warning Text 12" xfId="61977"/>
    <cellStyle name="Warning Text 13" xfId="61978"/>
    <cellStyle name="Warning Text 14" xfId="61979"/>
    <cellStyle name="Warning Text 15" xfId="61980"/>
    <cellStyle name="Warning Text 16" xfId="61981"/>
    <cellStyle name="Warning Text 17" xfId="61982"/>
    <cellStyle name="Warning Text 18" xfId="61983"/>
    <cellStyle name="Warning Text 2" xfId="61984"/>
    <cellStyle name="Warning Text 2 2" xfId="61985"/>
    <cellStyle name="Warning Text 2 2 2" xfId="61986"/>
    <cellStyle name="Warning Text 2 3" xfId="61987"/>
    <cellStyle name="Warning Text 2 4" xfId="61988"/>
    <cellStyle name="Warning Text 2 5" xfId="61989"/>
    <cellStyle name="Warning Text 2 6" xfId="61990"/>
    <cellStyle name="Warning Text 3" xfId="61991"/>
    <cellStyle name="Warning Text 3 2" xfId="61992"/>
    <cellStyle name="Warning Text 3 3" xfId="61993"/>
    <cellStyle name="Warning Text 4" xfId="61994"/>
    <cellStyle name="Warning Text 4 2" xfId="61995"/>
    <cellStyle name="Warning Text 5" xfId="61996"/>
    <cellStyle name="Warning Text 5 2" xfId="61997"/>
    <cellStyle name="Warning Text 6" xfId="61998"/>
    <cellStyle name="Warning Text 6 2" xfId="61999"/>
    <cellStyle name="Warning Text 7" xfId="62000"/>
    <cellStyle name="Warning Text 7 2" xfId="62001"/>
    <cellStyle name="Warning Text 8" xfId="62002"/>
    <cellStyle name="Warning Text 8 2" xfId="62003"/>
    <cellStyle name="Warning Text 9" xfId="62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My%20Documents\PUE-2011-00013%20KU%20Rate%20Case%20-%20Capital%20Structure\KU%202011%20rate%20cas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ndrea\2010%20KY%20Rate%20Case\LGEElecBillDeter2009-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nbilled\KU\2009\KU%20Unbilled%202009.06%20KU%20ONL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venue%20Volume%20Analysis\2009\Revenue%20Volume%20Analysis%202009.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GL_Account%20Analysis%20Detail%20-%20ODP%20Onl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TAXDIM\STEXCEL\02\Database\KUV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20Case%202014\Revenue%20Requirements\Copy%20of%20CKY%20FINAL%2005%2016%2013%20Cost%20of%20Service%20Schedules%20A%20-%20L%20(Base%20Period%20TME%208-31-13%20Forecast%20Period%20TME%2012-31-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e012067\Local%20Settings\Temporary%20Internet%20Files\OLK2F4\110VA%20(5).XLW"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nbilled\KU\2008\KU%20Unbilled%202008.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Journal%20Entries\KU\2009\J518-588%20Billed%20Revenues%20Reclass\J518-J588%20Billed%20Revenues%20Reclass%2020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e011031\Local%20Settings\Temporary%20Internet%20Files\OLK39\LGE\LGE%20BECR%20Calc%202008.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U%20Return%20on%20Rate%20Base\2003\2003%203rd%20Qtr\NH%20Return%20on%20Rate%20Base%20ReportFiled%20-%2009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ntranet/Revenue%20Volume%20Analysis/2011/Revenue%20Volume%20Analysis%202011.12.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evenue%20Volume%20Analysis\2009\Revenue%20Volume%20Analysis%2020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rent&amp;SUb Ratios"/>
      <sheetName val="cap structure"/>
      <sheetName val="Avg Int Rates"/>
      <sheetName val="LTD Costs"/>
      <sheetName val="LTD Costs (2)"/>
      <sheetName val="Fixed Rate Bonds YTM"/>
      <sheetName val="STD Adjustment"/>
      <sheetName val="case history"/>
      <sheetName val="Sheet2"/>
    </sheetNames>
    <sheetDataSet>
      <sheetData sheetId="0"/>
      <sheetData sheetId="1"/>
      <sheetData sheetId="2"/>
      <sheetData sheetId="3"/>
      <sheetData sheetId="4">
        <row r="46">
          <cell r="S46">
            <v>1810448.77966</v>
          </cell>
        </row>
      </sheetData>
      <sheetData sheetId="5">
        <row r="48">
          <cell r="K48">
            <v>1806362.41466</v>
          </cell>
        </row>
      </sheetData>
      <sheetData sheetId="6">
        <row r="25">
          <cell r="D25">
            <v>1.8333333333333333E-3</v>
          </cell>
        </row>
      </sheetData>
      <sheetData sheetId="7">
        <row r="25">
          <cell r="D25">
            <v>1.8333333333333333E-3</v>
          </cell>
        </row>
      </sheetData>
      <sheetData sheetId="8"/>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Billing Determinants"/>
      <sheetName val="BaseRtFACECREx23pg1"/>
      <sheetName val="BaseRtFACECR,Ex23 pg 2-36"/>
      <sheetName val="Full Yr FAC Chgs Rollin, Ex 24"/>
      <sheetName val="YrEnd Customers"/>
      <sheetName val="TempAdj"/>
      <sheetName val="200902OldRates"/>
      <sheetName val="200906NewRates"/>
      <sheetName val="200910FAC"/>
      <sheetName val="200910Billed"/>
      <sheetName val="ReconcileBillings,Ex 27 pg 2-24"/>
      <sheetName val="200910RevRateAnnual"/>
      <sheetName val="200910FACAnnual"/>
      <sheetName val="RevVolRecon"/>
      <sheetName val="ECR Rates"/>
      <sheetName val="ECR Rates-Alt"/>
      <sheetName val="BillingFactors"/>
      <sheetName val="SBR"/>
      <sheetName val="200901"/>
      <sheetName val="200902Old"/>
      <sheetName val="200902New"/>
      <sheetName val="200902"/>
      <sheetName val="200903Old"/>
      <sheetName val="200903New"/>
      <sheetName val="200903"/>
      <sheetName val="200904"/>
      <sheetName val="200905"/>
      <sheetName val="200906"/>
      <sheetName val="200907"/>
      <sheetName val="200908"/>
      <sheetName val="200909"/>
      <sheetName val="200910"/>
      <sheetName val="200811"/>
      <sheetName val="200812"/>
      <sheetName val="RevDeltaRoll-in"/>
      <sheetName val="Dec06ECR"/>
      <sheetName val="LGE"/>
      <sheetName val="Input"/>
      <sheetName val="Custom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vDatabase Input"/>
      <sheetName val="Additional Unbilled Input"/>
      <sheetName val="KU Unbilled"/>
      <sheetName val="KuUnbPricing"/>
      <sheetName val="KUUnbKWHAlloc"/>
      <sheetName val="KUUnbCCH"/>
      <sheetName val="KUUnbByComp"/>
      <sheetName val="KU JE"/>
      <sheetName val="Summary_UnbByComp"/>
      <sheetName val="Error Check"/>
      <sheetName val="2009 Allocation Tables"/>
      <sheetName val="VersionHist"/>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VA"/>
      <sheetName val="RBC Summary"/>
      <sheetName val="RBC Detail"/>
      <sheetName val="Information for SEC Table"/>
      <sheetName val="Curr Mo. Error Checks"/>
      <sheetName val="Weather Check"/>
      <sheetName val="Qtd Error Checks"/>
      <sheetName val="12 mo rolling error checks"/>
      <sheetName val="Ytd Error Checks"/>
      <sheetName val="DataChecks"/>
      <sheetName val="Data"/>
      <sheetName val="ListsValues"/>
      <sheetName val="VersionHist"/>
      <sheetName val="Revenue Volume Analysis 2009"/>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Macro1"/>
    </sheetNames>
    <sheetDataSet>
      <sheetData sheetId="0"/>
      <sheetData sheetId="1">
        <row r="108">
          <cell r="A108" t="str">
            <v>Recover</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p1"/>
      <sheetName val="500 p2"/>
      <sheetName val="500 Sch A"/>
      <sheetName val="500 V Voucher"/>
      <sheetName val="500CR p1"/>
      <sheetName val="500CR p2"/>
      <sheetName val="500CR p3"/>
      <sheetName val="500T"/>
      <sheetName val="500C"/>
      <sheetName val="500X p1"/>
      <sheetName val="500X p2"/>
      <sheetName val="4562 p1"/>
      <sheetName val="4562 p2"/>
      <sheetName val="Apport Wks"/>
      <sheetName val="Supp Sched"/>
      <sheetName val="Est Pay"/>
      <sheetName val="Route Sheet"/>
      <sheetName val="Info Page"/>
      <sheetName val="PR"/>
      <sheetName val="W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I7" t="b">
            <v>0</v>
          </cell>
        </row>
      </sheetData>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
      <sheetName val="A- Financial Summary"/>
      <sheetName val="Index B"/>
      <sheetName val="B-1 p.1 Summary (Base)"/>
      <sheetName val="B-1 p.2 Summary (Forecast)"/>
      <sheetName val="B-2 p.1 Grouping (Base)"/>
      <sheetName val="B-2 p.2 Grouping (Forecast)"/>
      <sheetName val="B-2.1 Base Period GPA"/>
      <sheetName val="B-2.1 Forecast Period GPA"/>
      <sheetName val="WPB-2.1 Base Period"/>
      <sheetName val="WPB-2.1 13 mo avg"/>
      <sheetName val="Plant input detail "/>
      <sheetName val="Intangible Amort."/>
      <sheetName val="WPB2.2 Plant detail-w slippage"/>
      <sheetName val="WPB2.2a Intan Amort. w slippage"/>
      <sheetName val="B-2.2 Proposed Adj (Base)"/>
      <sheetName val="B-2.2 Proposed Adj (Forecast)"/>
      <sheetName val="B-2.3 Base Adds, Ret, Transfers"/>
      <sheetName val="B-2.3 Forecast Adds, Ret, Trans"/>
      <sheetName val="B-2.4 PP&amp;E Acquired (base)"/>
      <sheetName val="B-2.4 PP&amp;E Acquired (forecast)"/>
      <sheetName val="B-2.5 Leased Property (base)"/>
      <sheetName val="B-2.5 Leased Prop (forecast)"/>
      <sheetName val="B-2.6 Property Held (base)"/>
      <sheetName val="B-2.6 Property Held (forecast)"/>
      <sheetName val="B-2.7 PP&amp;E Excluded (base)"/>
      <sheetName val="B-2.7 PP&amp;E Excluded (forecast)"/>
      <sheetName val="B-3 Accum Dep&amp; Amort (Base)"/>
      <sheetName val="B-3 Accum Dep&amp;A (Forecast)"/>
      <sheetName val="WPB-3.1 AD&amp;A (Base)"/>
      <sheetName val="WPB-3.1 AD&amp;A (Forecast)"/>
      <sheetName val="B-3.1 Adj.  AD&amp;A (base)"/>
      <sheetName val="B-3.1 Adj.  AD&amp;A (Forecast)"/>
      <sheetName val="B-4 CWIP (In Service)"/>
      <sheetName val="B-5 Working Capital (Base)"/>
      <sheetName val="B-5 Working Capital (Forecast)"/>
      <sheetName val="B-5.1 Working Cap. (Base)"/>
      <sheetName val="B-5.1 Working Cap. (Forecast)"/>
      <sheetName val="WPB-5.1 M&amp;S and Prepayments"/>
      <sheetName val="WPB 5.3 Storage"/>
      <sheetName val="B-5.2 CWC (Base)"/>
      <sheetName val="B-5.2 CWC (Forecast)"/>
      <sheetName val="B-6 Def. Cr. &amp; ADIT (Base)"/>
      <sheetName val="B-6 Def. Cr. &amp; ADIT (Forecast)"/>
      <sheetName val="ADIT Calc-Do not print"/>
      <sheetName val="WPB-6 Acct. (forecast)"/>
      <sheetName val="WPB-6 Acct. 282 (forecast)"/>
      <sheetName val="WPB-6 Acct. 190 (forecast)"/>
      <sheetName val="WPB-6 Acct. 282 Adj (forecast)"/>
      <sheetName val="B-7 Juris Factor"/>
      <sheetName val="Operating Income Sum Index C"/>
      <sheetName val="Operating Income Summary C-1"/>
      <sheetName val="Adj Operating Income Sum C-2"/>
      <sheetName val="Adjusted Forecast Period"/>
      <sheetName val="Oper Rev&amp;Exp by Accts C2.1A"/>
      <sheetName val="Oper Rev&amp;Exp by Accts C2.1B"/>
      <sheetName val="Total Co Accts Activ C2.2A"/>
      <sheetName val="Total Co Accts Activ C2.2B"/>
      <sheetName val="Input O&amp;M FERC 8-13"/>
      <sheetName val="Input O&amp;M FERC 12-14"/>
      <sheetName val="D-2.4 O&amp;M Adjustment INPUT"/>
      <sheetName val="Input O&amp;M CE Adjustments"/>
      <sheetName val="pivot table - MK"/>
      <sheetName val="O&amp;M by CE by GEN - MK"/>
      <sheetName val="Operating Income Sum Index D"/>
      <sheetName val="D-1"/>
      <sheetName val="D-2.1"/>
      <sheetName val="D-2.2"/>
      <sheetName val="D-2.3"/>
      <sheetName val="D-2.4"/>
      <sheetName val="Sch E Index"/>
      <sheetName val="E-1.1 Fed &amp; State Income Taxes"/>
      <sheetName val="Sch F Index"/>
      <sheetName val="F-1 Corp Due &amp; Memberships"/>
      <sheetName val="F-2 Charitable Contributions"/>
      <sheetName val="F-3 Country Club Dues"/>
      <sheetName val="Party, Outing, Gift DO NOT USE"/>
      <sheetName val="F-4 Emp Recog &amp; Activities"/>
      <sheetName val="F-5 Cust. Serv.&amp;Sales Expense"/>
      <sheetName val="Adv OLD FORMAT DO NOT USE"/>
      <sheetName val="F-6  Advertising"/>
      <sheetName val="Prof Serv OLD FORMAT DO NOT USE"/>
      <sheetName val="F-7 Professional Services Exp"/>
      <sheetName val="F-8 Rate Case Expense"/>
      <sheetName val="F-9 Civic,Political Activities"/>
      <sheetName val="Expense Reports"/>
      <sheetName val="Sch G Index"/>
      <sheetName val="G-1 Payroll Cost"/>
      <sheetName val="G-2 Payroll Analyses"/>
      <sheetName val="G-3 Executive Comp"/>
      <sheetName val="WPG-2"/>
      <sheetName val="Gross Conversion Factor Index H"/>
      <sheetName val="Gross Conversion Factor H-1"/>
      <sheetName val="INDEX - I"/>
      <sheetName val="I-1 Comp Income Statement"/>
      <sheetName val="I-2 Revenue Stats"/>
      <sheetName val="I-3 Sales Stats"/>
      <sheetName val="Cost of Capital Index J"/>
      <sheetName val="J-1 Cost of CapitaL Summary"/>
      <sheetName val="J-1 Base Period Cost of Capital"/>
      <sheetName val="J-1.1, J-1.2 13 MO AVG WACC"/>
      <sheetName val="J-2"/>
      <sheetName val="J-3"/>
      <sheetName val="J-4"/>
      <sheetName val="SCH K INDEX"/>
      <sheetName val="K - Comparative Financial Data"/>
      <sheetName val="Sheet1"/>
      <sheetName val="Compatibility Report"/>
    </sheetNames>
    <sheetDataSet>
      <sheetData sheetId="0">
        <row r="10">
          <cell r="A10" t="str">
            <v>COLUMBIA GAS OF KENTUCKY, INC.</v>
          </cell>
        </row>
      </sheetData>
      <sheetData sheetId="1"/>
      <sheetData sheetId="2"/>
      <sheetData sheetId="3">
        <row r="2">
          <cell r="A2" t="str">
            <v>CASE NO. 2013 - 00167</v>
          </cell>
        </row>
        <row r="4">
          <cell r="A4" t="str">
            <v>AS OF AUGUST 31, 2013</v>
          </cell>
        </row>
        <row r="8">
          <cell r="J8" t="str">
            <v>WITNESS: C. E. NOTESTONE</v>
          </cell>
        </row>
      </sheetData>
      <sheetData sheetId="4">
        <row r="4">
          <cell r="A4" t="str">
            <v>AS OF DECEMBER 31, 2014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9">
          <cell r="M9" t="str">
            <v>WITNESS:  S. M. KATKO</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p1"/>
      <sheetName val="500 p2"/>
      <sheetName val="500 Sch A"/>
      <sheetName val="500 Sch AB"/>
      <sheetName val="500 Sch AB p2"/>
      <sheetName val="500 V Voucher"/>
      <sheetName val="500CR p1"/>
      <sheetName val="500CR p2"/>
      <sheetName val="500CR p3"/>
      <sheetName val="500T"/>
      <sheetName val="500C"/>
      <sheetName val="500 EL"/>
      <sheetName val="500X p1"/>
      <sheetName val="500X p2"/>
      <sheetName val="Apport Wks"/>
      <sheetName val="Supp Sched"/>
      <sheetName val="Est Pay"/>
      <sheetName val="Route Sheet"/>
      <sheetName val="Info Page"/>
      <sheetName val="PR"/>
      <sheetName val="State Databa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ow r="2">
          <cell r="E2" t="str">
            <v xml:space="preserve"> </v>
          </cell>
        </row>
        <row r="29">
          <cell r="E29" t="str">
            <v>Kentucky Utilities Company</v>
          </cell>
        </row>
        <row r="36">
          <cell r="E36" t="str">
            <v>61-0247570</v>
          </cell>
        </row>
      </sheetData>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U Unbilled"/>
      <sheetName val="KUUnbKWHAlloc"/>
      <sheetName val="KUUnbCCH"/>
      <sheetName val="KuUnbPricing"/>
      <sheetName val="KUUnbByComp"/>
      <sheetName val="ODP Unbilled"/>
      <sheetName val="ODPUnbKwhAlloc"/>
      <sheetName val="ODPUnbPricing"/>
      <sheetName val="ODPUnbByComp"/>
      <sheetName val="Summary_UnbByComp"/>
      <sheetName val="KU JE"/>
      <sheetName val="ODP JE"/>
      <sheetName val="RevDatabase"/>
      <sheetName val="2008 Allocation Tables"/>
      <sheetName val="Checklist"/>
      <sheetName val="Version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KU_Billed"/>
      <sheetName val="ODP_Billed"/>
      <sheetName val="JE518"/>
      <sheetName val="JE588"/>
      <sheetName val="Error Check"/>
      <sheetName val="IDTable"/>
    </sheetNames>
    <sheetDataSet>
      <sheetData sheetId="0" refreshError="1">
        <row r="5">
          <cell r="C5">
            <v>39845</v>
          </cell>
        </row>
      </sheetData>
      <sheetData sheetId="1"/>
      <sheetData sheetId="2"/>
      <sheetData sheetId="3" refreshError="1"/>
      <sheetData sheetId="4"/>
      <sheetData sheetId="5" refreshError="1"/>
      <sheetData sheetId="6" refreshError="1">
        <row r="5">
          <cell r="A5">
            <v>13063</v>
          </cell>
          <cell r="B5" t="str">
            <v>Kim Withers</v>
          </cell>
          <cell r="C5" t="str">
            <v>KHW</v>
          </cell>
        </row>
        <row r="6">
          <cell r="A6">
            <v>11568</v>
          </cell>
          <cell r="B6" t="str">
            <v>Albert Elkins</v>
          </cell>
          <cell r="C6" t="str">
            <v>AME</v>
          </cell>
        </row>
        <row r="7">
          <cell r="A7">
            <v>11216</v>
          </cell>
          <cell r="B7" t="str">
            <v>Mike Brann</v>
          </cell>
          <cell r="C7" t="str">
            <v>CMB</v>
          </cell>
        </row>
        <row r="8">
          <cell r="A8">
            <v>6180</v>
          </cell>
          <cell r="B8" t="str">
            <v>Pam White</v>
          </cell>
          <cell r="C8" t="str">
            <v>PKW</v>
          </cell>
        </row>
        <row r="9">
          <cell r="A9">
            <v>9078</v>
          </cell>
          <cell r="B9" t="str">
            <v>Rich Dowdell</v>
          </cell>
          <cell r="C9" t="str">
            <v>RHD</v>
          </cell>
        </row>
        <row r="10">
          <cell r="A10">
            <v>4860</v>
          </cell>
          <cell r="B10" t="str">
            <v>David Stead</v>
          </cell>
          <cell r="C10" t="str">
            <v>DDS</v>
          </cell>
        </row>
        <row r="11">
          <cell r="A11" t="str">
            <v>XXXXX</v>
          </cell>
          <cell r="B11" t="str">
            <v>XXXXX</v>
          </cell>
          <cell r="C11" t="str">
            <v>XXX</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Table"/>
      <sheetName val="mData"/>
      <sheetName val="odlData"/>
      <sheetName val="Error Check"/>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B"/>
      <sheetName val="526849-48"/>
      <sheetName val="106200"/>
      <sheetName val="Input"/>
      <sheetName val="Weather"/>
      <sheetName val="Calculations"/>
      <sheetName val="Cash Working Cap"/>
      <sheetName val="Debt and Equity"/>
      <sheetName val="issue nxt qtr"/>
      <sheetName val="NH Return on Rate Base ReportFi"/>
      <sheetName val="#REF"/>
    </sheetNames>
    <sheetDataSet>
      <sheetData sheetId="0" refreshError="1">
        <row r="2">
          <cell r="B2" t="str">
            <v>New Hampshire Division</v>
          </cell>
        </row>
        <row r="3">
          <cell r="B3" t="str">
            <v>Historical Rates of Return - Normalized</v>
          </cell>
        </row>
        <row r="4">
          <cell r="B4" t="str">
            <v>12 Months Ending  09/30/03</v>
          </cell>
        </row>
        <row r="7">
          <cell r="B7" t="str">
            <v>Cost of Service :</v>
          </cell>
          <cell r="D7" t="str">
            <v>Actuals</v>
          </cell>
          <cell r="E7" t="str">
            <v>Per Settlement</v>
          </cell>
        </row>
        <row r="9">
          <cell r="B9" t="str">
            <v xml:space="preserve">Revenues </v>
          </cell>
          <cell r="D9">
            <v>55676556.019999996</v>
          </cell>
          <cell r="E9">
            <v>47746999</v>
          </cell>
        </row>
        <row r="10">
          <cell r="B10" t="str">
            <v>Weather Adjustment ( After Tax )</v>
          </cell>
          <cell r="D10">
            <v>-579544.02674999996</v>
          </cell>
        </row>
        <row r="11">
          <cell r="B11" t="str">
            <v>Gas Costs</v>
          </cell>
          <cell r="D11">
            <v>-35263858.420000002</v>
          </cell>
          <cell r="E11">
            <v>-28866180</v>
          </cell>
        </row>
        <row r="12">
          <cell r="B12" t="str">
            <v>Normalized Revenues</v>
          </cell>
          <cell r="D12">
            <v>19833153.573249996</v>
          </cell>
          <cell r="E12">
            <v>18880819</v>
          </cell>
        </row>
        <row r="13">
          <cell r="F13">
            <v>513401</v>
          </cell>
        </row>
        <row r="14">
          <cell r="B14" t="str">
            <v>O&amp;M:</v>
          </cell>
        </row>
        <row r="15">
          <cell r="B15" t="str">
            <v>Other Production</v>
          </cell>
          <cell r="D15">
            <v>87642.079999999987</v>
          </cell>
          <cell r="E15">
            <v>94112</v>
          </cell>
        </row>
        <row r="16">
          <cell r="B16" t="str">
            <v>Distribution</v>
          </cell>
          <cell r="D16">
            <v>1613597.9500000002</v>
          </cell>
          <cell r="E16">
            <v>2435651</v>
          </cell>
        </row>
        <row r="17">
          <cell r="B17" t="str">
            <v>Customer Accounting</v>
          </cell>
          <cell r="D17">
            <v>1375486.29</v>
          </cell>
          <cell r="E17">
            <v>651787</v>
          </cell>
        </row>
        <row r="18">
          <cell r="B18" t="str">
            <v>Sales &amp; New Business</v>
          </cell>
          <cell r="D18">
            <v>786319.4</v>
          </cell>
          <cell r="E18">
            <v>362580</v>
          </cell>
        </row>
        <row r="19">
          <cell r="B19" t="str">
            <v>Admin. &amp; General</v>
          </cell>
          <cell r="D19">
            <v>5400521.0600000005</v>
          </cell>
          <cell r="E19">
            <v>4185559</v>
          </cell>
          <cell r="F19" t="str">
            <v>(a)</v>
          </cell>
        </row>
        <row r="20">
          <cell r="B20" t="str">
            <v>Subtotal O&amp;M</v>
          </cell>
          <cell r="D20">
            <v>9263566.7800000012</v>
          </cell>
          <cell r="E20">
            <v>7729689</v>
          </cell>
        </row>
        <row r="21">
          <cell r="F21" t="str">
            <v>523722</v>
          </cell>
        </row>
        <row r="22">
          <cell r="B22" t="str">
            <v>Federal &amp; State Income Tax</v>
          </cell>
          <cell r="D22">
            <v>2728469.0292175002</v>
          </cell>
          <cell r="E22">
            <v>2072231</v>
          </cell>
        </row>
        <row r="23">
          <cell r="B23" t="str">
            <v>Property Tax</v>
          </cell>
          <cell r="D23">
            <v>1325069.69</v>
          </cell>
          <cell r="E23">
            <v>1415023</v>
          </cell>
        </row>
        <row r="24">
          <cell r="B24" t="str">
            <v>Other Tax</v>
          </cell>
          <cell r="C24" t="str">
            <v>?</v>
          </cell>
          <cell r="D24">
            <v>198077.43999999994</v>
          </cell>
          <cell r="E24">
            <v>388546</v>
          </cell>
          <cell r="F24" t="str">
            <v>523603</v>
          </cell>
        </row>
        <row r="25">
          <cell r="B25" t="str">
            <v>Depreciation</v>
          </cell>
          <cell r="D25">
            <v>2980385.88</v>
          </cell>
          <cell r="E25">
            <v>2869213</v>
          </cell>
          <cell r="F25" t="str">
            <v>523611</v>
          </cell>
          <cell r="G25" t="str">
            <v>Pension &amp; Benefit Reserves</v>
          </cell>
        </row>
        <row r="26">
          <cell r="B26" t="str">
            <v>Amortization</v>
          </cell>
          <cell r="D26">
            <v>414129.72</v>
          </cell>
          <cell r="E26">
            <v>164759</v>
          </cell>
          <cell r="F26" t="str">
            <v>(a)</v>
          </cell>
        </row>
        <row r="27">
          <cell r="B27" t="str">
            <v>Operating Rents</v>
          </cell>
          <cell r="D27">
            <v>-404214.45</v>
          </cell>
          <cell r="E27">
            <v>-400982</v>
          </cell>
          <cell r="F27" t="str">
            <v>526300</v>
          </cell>
          <cell r="G27" t="str">
            <v>Total Rate Base</v>
          </cell>
        </row>
        <row r="28">
          <cell r="B28" t="str">
            <v>Interest on Customer Deposits</v>
          </cell>
          <cell r="D28">
            <v>19051.25</v>
          </cell>
          <cell r="E28">
            <v>18676</v>
          </cell>
        </row>
        <row r="29">
          <cell r="G29" t="str">
            <v>Utility Operating Income</v>
          </cell>
        </row>
        <row r="30">
          <cell r="B30" t="str">
            <v xml:space="preserve">     Subtotal Operating Expenses</v>
          </cell>
          <cell r="D30">
            <v>16524535.339217499</v>
          </cell>
          <cell r="E30">
            <v>14257155</v>
          </cell>
        </row>
        <row r="33">
          <cell r="G33" t="str">
            <v>Return on Rate Base</v>
          </cell>
        </row>
        <row r="35">
          <cell r="B35" t="str">
            <v>Total Operating Expenses</v>
          </cell>
          <cell r="D35">
            <v>16524535.339217499</v>
          </cell>
          <cell r="E35">
            <v>14257155</v>
          </cell>
          <cell r="G35" t="str">
            <v>Return on Common Equity</v>
          </cell>
        </row>
        <row r="37">
          <cell r="B37" t="str">
            <v>Utility Operating Income</v>
          </cell>
          <cell r="D37">
            <v>3308618.2340324968</v>
          </cell>
          <cell r="E37">
            <v>4623664</v>
          </cell>
        </row>
        <row r="40">
          <cell r="A40" t="str">
            <v xml:space="preserve"> </v>
          </cell>
          <cell r="B40" t="str">
            <v>Return Surplus (Deficiency)</v>
          </cell>
          <cell r="D40">
            <v>-1117794.9672567276</v>
          </cell>
        </row>
        <row r="41">
          <cell r="B41" t="str">
            <v>Revenue Surplus (Deficiency)</v>
          </cell>
          <cell r="D41">
            <v>-1879436.683071421</v>
          </cell>
        </row>
        <row r="45">
          <cell r="B45" t="str">
            <v>Notes:</v>
          </cell>
        </row>
        <row r="47">
          <cell r="B47" t="str">
            <v>Northern's last rate case, D601-182, was settled.  The per</v>
          </cell>
          <cell r="G47" t="str">
            <v>Debt</v>
          </cell>
        </row>
        <row r="48">
          <cell r="B48" t="str">
            <v>settlement numbers are from the Staff's schedules.</v>
          </cell>
          <cell r="G48" t="str">
            <v>Preferred Stock</v>
          </cell>
        </row>
        <row r="49">
          <cell r="G49" t="str">
            <v>Common Equity</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Overview"/>
      <sheetName val="PVA"/>
      <sheetName val="PVA for Purchase Power"/>
      <sheetName val="RBC Summary"/>
      <sheetName val="RBC Detail"/>
      <sheetName val="Information for SEC Table"/>
      <sheetName val="Curr Mo. Error Checks"/>
      <sheetName val="Qtd Error Checks"/>
      <sheetName val="Ytd Error Checks"/>
      <sheetName val="12 Mo. Ending error checks"/>
      <sheetName val="Weather Check"/>
      <sheetName val="DataChecks"/>
      <sheetName val="PVA - Variance Checks"/>
      <sheetName val="Data"/>
      <sheetName val="ListsValues"/>
      <sheetName val="Version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F3">
            <v>40878</v>
          </cell>
        </row>
        <row r="7">
          <cell r="F7">
            <v>40513</v>
          </cell>
        </row>
        <row r="14">
          <cell r="C14">
            <v>40878</v>
          </cell>
        </row>
        <row r="15">
          <cell r="C15">
            <v>40848</v>
          </cell>
        </row>
        <row r="16">
          <cell r="C16">
            <v>40817</v>
          </cell>
        </row>
        <row r="17">
          <cell r="C17">
            <v>40787</v>
          </cell>
        </row>
        <row r="18">
          <cell r="C18">
            <v>40756</v>
          </cell>
        </row>
        <row r="19">
          <cell r="C19">
            <v>40725</v>
          </cell>
        </row>
        <row r="20">
          <cell r="C20">
            <v>40695</v>
          </cell>
        </row>
        <row r="21">
          <cell r="C21">
            <v>40664</v>
          </cell>
        </row>
        <row r="22">
          <cell r="C22">
            <v>40634</v>
          </cell>
        </row>
        <row r="23">
          <cell r="C23">
            <v>40603</v>
          </cell>
        </row>
        <row r="24">
          <cell r="C24">
            <v>40575</v>
          </cell>
        </row>
        <row r="25">
          <cell r="C25">
            <v>40544</v>
          </cell>
        </row>
        <row r="26">
          <cell r="C26">
            <v>40513</v>
          </cell>
        </row>
        <row r="29">
          <cell r="M29">
            <v>1000</v>
          </cell>
        </row>
        <row r="32">
          <cell r="C32" t="str">
            <v>A.  Whole Dollars</v>
          </cell>
        </row>
        <row r="33">
          <cell r="C33" t="str">
            <v>B.  Thousands of Dollars</v>
          </cell>
        </row>
        <row r="34">
          <cell r="C34" t="str">
            <v>C.  Millions of Dollars</v>
          </cell>
        </row>
        <row r="37">
          <cell r="M37">
            <v>1000</v>
          </cell>
        </row>
        <row r="40">
          <cell r="C40" t="str">
            <v>A.  KWH's</v>
          </cell>
        </row>
        <row r="41">
          <cell r="C41" t="str">
            <v>B.  MWH's</v>
          </cell>
        </row>
        <row r="47">
          <cell r="C47" t="str">
            <v>A.  Mcf</v>
          </cell>
        </row>
        <row r="50">
          <cell r="L50" t="str">
            <v>A</v>
          </cell>
        </row>
        <row r="53">
          <cell r="C53" t="str">
            <v>A.  Reporting Month vs. Budget</v>
          </cell>
        </row>
        <row r="54">
          <cell r="C54" t="str">
            <v>B.  Reporting Month vs. Reporting Month Last Year</v>
          </cell>
        </row>
        <row r="55">
          <cell r="C55" t="str">
            <v>C.  YTD as of Reporting Month vs. Budget</v>
          </cell>
        </row>
        <row r="56">
          <cell r="C56" t="str">
            <v>D.  YTD as of Reporting Month vs. Last Year</v>
          </cell>
        </row>
        <row r="57">
          <cell r="C57" t="str">
            <v>E.  12 Months Ending at Reporting Month vs. Budget</v>
          </cell>
        </row>
        <row r="58">
          <cell r="C58" t="str">
            <v>F.  12 Months Ending at Reporting Month vs. Last Year</v>
          </cell>
        </row>
        <row r="59">
          <cell r="C59" t="str">
            <v>G.  Quarter Ending as of Reporting Month vs. Budget</v>
          </cell>
        </row>
        <row r="60">
          <cell r="C60" t="str">
            <v>H.  Quarter Ending as of Reporting Month vs. Last Year</v>
          </cell>
        </row>
        <row r="62">
          <cell r="L62" t="str">
            <v>A</v>
          </cell>
        </row>
        <row r="65">
          <cell r="C65" t="str">
            <v>A.  Reporting Month vs. Budget</v>
          </cell>
        </row>
        <row r="66">
          <cell r="C66" t="str">
            <v>B.  YTD as of Reporting Month vs. Budget</v>
          </cell>
        </row>
        <row r="67">
          <cell r="C67" t="str">
            <v>C.  12 Months Ending of Reporting Month vs. Budget</v>
          </cell>
        </row>
        <row r="68">
          <cell r="C68" t="str">
            <v>D.  Quarter Ending as of Reporting Month vs. Budget</v>
          </cell>
        </row>
      </sheetData>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VA"/>
      <sheetName val="RBC Summary"/>
      <sheetName val="RBC Detail"/>
      <sheetName val="Information for SEC Table"/>
      <sheetName val="Curr Mo. Error Checks"/>
      <sheetName val="Weather Check"/>
      <sheetName val="Qtd Error Checks"/>
      <sheetName val="12 mo rolling error checks"/>
      <sheetName val="Ytd Error Checks"/>
      <sheetName val="DataChecks"/>
      <sheetName val="Data"/>
      <sheetName val="ListsValues"/>
      <sheetName val="VersionHi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M44">
            <v>1</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zoomScaleNormal="100" workbookViewId="0">
      <pane ySplit="3" topLeftCell="A4" activePane="bottomLeft" state="frozen"/>
      <selection pane="bottomLeft" activeCell="J6" sqref="J6"/>
    </sheetView>
  </sheetViews>
  <sheetFormatPr defaultRowHeight="15.75" x14ac:dyDescent="0.25"/>
  <cols>
    <col min="1" max="1" width="7.85546875" style="84" customWidth="1"/>
    <col min="2" max="3" width="2.140625" style="79" customWidth="1"/>
    <col min="4" max="4" width="3.42578125" style="79" customWidth="1"/>
    <col min="5" max="11" width="11.5703125" style="79" customWidth="1"/>
    <col min="12" max="12" width="20.5703125" style="79" customWidth="1"/>
    <col min="13" max="16384" width="9.140625" style="79"/>
  </cols>
  <sheetData>
    <row r="1" spans="1:16" x14ac:dyDescent="0.25">
      <c r="A1" s="82" t="s">
        <v>6</v>
      </c>
      <c r="C1" s="49"/>
    </row>
    <row r="2" spans="1:16" x14ac:dyDescent="0.25">
      <c r="A2" s="83" t="s">
        <v>102</v>
      </c>
      <c r="C2" s="50"/>
    </row>
    <row r="3" spans="1:16" x14ac:dyDescent="0.25">
      <c r="A3" s="84" t="s">
        <v>103</v>
      </c>
    </row>
    <row r="4" spans="1:16" x14ac:dyDescent="0.25">
      <c r="B4" s="49"/>
    </row>
    <row r="5" spans="1:16" x14ac:dyDescent="0.25">
      <c r="A5" s="85" t="s">
        <v>154</v>
      </c>
      <c r="B5" s="49"/>
    </row>
    <row r="6" spans="1:16" x14ac:dyDescent="0.25">
      <c r="A6" s="86" t="s">
        <v>108</v>
      </c>
      <c r="B6" s="139" t="s">
        <v>95</v>
      </c>
      <c r="C6" s="55"/>
      <c r="D6" s="55"/>
      <c r="E6" s="55"/>
    </row>
    <row r="7" spans="1:16" ht="21" customHeight="1" x14ac:dyDescent="0.25">
      <c r="B7" s="72"/>
      <c r="C7" s="55"/>
      <c r="D7" s="55"/>
      <c r="E7" s="55"/>
    </row>
    <row r="8" spans="1:16" x14ac:dyDescent="0.25">
      <c r="C8" s="53" t="s">
        <v>153</v>
      </c>
      <c r="E8" s="53"/>
      <c r="F8" s="53"/>
      <c r="G8" s="53"/>
      <c r="H8" s="53"/>
      <c r="I8" s="53"/>
      <c r="J8" s="53"/>
    </row>
    <row r="9" spans="1:16" x14ac:dyDescent="0.25">
      <c r="A9" s="148" t="s">
        <v>109</v>
      </c>
      <c r="B9" s="72"/>
      <c r="D9" s="149" t="s">
        <v>158</v>
      </c>
      <c r="E9" s="149"/>
      <c r="F9" s="149"/>
      <c r="G9" s="149"/>
      <c r="H9" s="149"/>
      <c r="I9" s="149"/>
      <c r="J9" s="149"/>
      <c r="K9" s="149"/>
      <c r="L9" s="149"/>
      <c r="M9" s="149"/>
    </row>
    <row r="10" spans="1:16" ht="30" customHeight="1" x14ac:dyDescent="0.25">
      <c r="A10" s="148"/>
      <c r="B10" s="73"/>
      <c r="E10" s="150" t="s">
        <v>97</v>
      </c>
      <c r="F10" s="151"/>
      <c r="G10" s="151"/>
      <c r="H10" s="151"/>
      <c r="I10" s="151"/>
      <c r="J10" s="151"/>
      <c r="K10" s="151"/>
      <c r="L10" s="152"/>
    </row>
    <row r="11" spans="1:16" x14ac:dyDescent="0.25">
      <c r="A11" s="148" t="s">
        <v>110</v>
      </c>
      <c r="B11" s="72"/>
      <c r="D11" s="149" t="s">
        <v>159</v>
      </c>
      <c r="E11" s="149"/>
      <c r="F11" s="149"/>
      <c r="G11" s="149"/>
      <c r="H11" s="149"/>
      <c r="I11" s="149"/>
      <c r="J11" s="149"/>
      <c r="K11" s="149"/>
      <c r="L11" s="149"/>
      <c r="M11" s="149"/>
      <c r="N11" s="149"/>
      <c r="O11" s="149"/>
      <c r="P11" s="149"/>
    </row>
    <row r="12" spans="1:16" ht="30" customHeight="1" x14ac:dyDescent="0.25">
      <c r="A12" s="148"/>
      <c r="B12" s="73"/>
      <c r="E12" s="150" t="s">
        <v>163</v>
      </c>
      <c r="F12" s="151"/>
      <c r="G12" s="151"/>
      <c r="H12" s="151"/>
      <c r="I12" s="151"/>
      <c r="J12" s="151"/>
      <c r="K12" s="151"/>
      <c r="L12" s="152"/>
    </row>
    <row r="13" spans="1:16" ht="7.5" customHeight="1" x14ac:dyDescent="0.25">
      <c r="B13" s="72"/>
      <c r="C13" s="55"/>
      <c r="D13" s="55"/>
      <c r="E13" s="55"/>
    </row>
    <row r="14" spans="1:16" x14ac:dyDescent="0.25">
      <c r="B14" s="72"/>
      <c r="C14" s="53" t="s">
        <v>101</v>
      </c>
      <c r="D14" s="53"/>
      <c r="E14" s="53"/>
      <c r="F14" s="53"/>
      <c r="G14" s="53"/>
      <c r="H14" s="53"/>
      <c r="I14" s="53"/>
      <c r="J14" s="53"/>
    </row>
    <row r="15" spans="1:16" x14ac:dyDescent="0.25">
      <c r="A15" s="148" t="s">
        <v>111</v>
      </c>
      <c r="B15" s="72"/>
      <c r="D15" s="149" t="s">
        <v>160</v>
      </c>
      <c r="E15" s="149"/>
      <c r="F15" s="149"/>
      <c r="G15" s="149"/>
      <c r="H15" s="149"/>
      <c r="I15" s="149"/>
      <c r="J15" s="149"/>
      <c r="K15" s="149"/>
      <c r="L15" s="149"/>
      <c r="M15" s="149"/>
    </row>
    <row r="16" spans="1:16" ht="30" customHeight="1" x14ac:dyDescent="0.25">
      <c r="A16" s="148"/>
      <c r="B16" s="72"/>
      <c r="D16" s="54"/>
      <c r="E16" s="150" t="s">
        <v>98</v>
      </c>
      <c r="F16" s="151"/>
      <c r="G16" s="151"/>
      <c r="H16" s="151"/>
      <c r="I16" s="151"/>
      <c r="J16" s="151"/>
      <c r="K16" s="151"/>
      <c r="L16" s="152"/>
    </row>
    <row r="17" spans="1:16" x14ac:dyDescent="0.25">
      <c r="A17" s="148" t="s">
        <v>112</v>
      </c>
      <c r="B17" s="72"/>
      <c r="D17" s="149" t="s">
        <v>161</v>
      </c>
      <c r="E17" s="149"/>
      <c r="F17" s="149"/>
      <c r="G17" s="149"/>
      <c r="H17" s="149"/>
      <c r="I17" s="149"/>
      <c r="J17" s="149"/>
      <c r="K17" s="149"/>
      <c r="L17" s="149"/>
      <c r="M17" s="149"/>
      <c r="N17" s="149"/>
      <c r="O17" s="149"/>
      <c r="P17" s="149"/>
    </row>
    <row r="18" spans="1:16" ht="30" customHeight="1" x14ac:dyDescent="0.25">
      <c r="A18" s="148"/>
      <c r="B18" s="72"/>
      <c r="D18" s="54"/>
      <c r="E18" s="150" t="s">
        <v>99</v>
      </c>
      <c r="F18" s="151"/>
      <c r="G18" s="151"/>
      <c r="H18" s="151"/>
      <c r="I18" s="151"/>
      <c r="J18" s="151"/>
      <c r="K18" s="151"/>
      <c r="L18" s="152"/>
    </row>
    <row r="19" spans="1:16" x14ac:dyDescent="0.25">
      <c r="B19" s="72"/>
      <c r="D19" s="54"/>
      <c r="E19" s="51"/>
    </row>
    <row r="20" spans="1:16" x14ac:dyDescent="0.25">
      <c r="B20" s="72" t="s">
        <v>106</v>
      </c>
    </row>
    <row r="21" spans="1:16" ht="7.5" customHeight="1" x14ac:dyDescent="0.25">
      <c r="B21" s="72"/>
      <c r="C21" s="55"/>
      <c r="D21" s="55"/>
      <c r="E21" s="55"/>
    </row>
    <row r="22" spans="1:16" x14ac:dyDescent="0.25">
      <c r="A22" s="148" t="s">
        <v>113</v>
      </c>
      <c r="D22" s="80" t="s">
        <v>156</v>
      </c>
      <c r="E22" s="53"/>
    </row>
    <row r="23" spans="1:16" ht="30" customHeight="1" x14ac:dyDescent="0.25">
      <c r="A23" s="148"/>
      <c r="B23" s="52"/>
      <c r="E23" s="150" t="s">
        <v>162</v>
      </c>
      <c r="F23" s="151"/>
      <c r="G23" s="151"/>
      <c r="H23" s="151"/>
      <c r="I23" s="151"/>
      <c r="J23" s="151"/>
      <c r="K23" s="151"/>
      <c r="L23" s="152"/>
    </row>
    <row r="24" spans="1:16" x14ac:dyDescent="0.25">
      <c r="A24" s="148" t="s">
        <v>114</v>
      </c>
      <c r="B24" s="52"/>
      <c r="D24" s="80" t="s">
        <v>166</v>
      </c>
      <c r="E24" s="51"/>
    </row>
    <row r="25" spans="1:16" ht="30" customHeight="1" x14ac:dyDescent="0.25">
      <c r="A25" s="148"/>
      <c r="B25" s="52"/>
      <c r="E25" s="150" t="s">
        <v>167</v>
      </c>
      <c r="F25" s="151"/>
      <c r="G25" s="151"/>
      <c r="H25" s="151"/>
      <c r="I25" s="151"/>
      <c r="J25" s="151"/>
      <c r="K25" s="151"/>
      <c r="L25" s="152"/>
    </row>
    <row r="26" spans="1:16" x14ac:dyDescent="0.25">
      <c r="A26" s="148" t="s">
        <v>165</v>
      </c>
      <c r="B26" s="52"/>
      <c r="D26" s="80" t="s">
        <v>168</v>
      </c>
      <c r="E26" s="51"/>
    </row>
    <row r="27" spans="1:16" ht="30" customHeight="1" x14ac:dyDescent="0.25">
      <c r="A27" s="148"/>
      <c r="B27" s="52"/>
      <c r="E27" s="150" t="s">
        <v>169</v>
      </c>
      <c r="F27" s="151"/>
      <c r="G27" s="151"/>
      <c r="H27" s="151"/>
      <c r="I27" s="151"/>
      <c r="J27" s="151"/>
      <c r="K27" s="151"/>
      <c r="L27" s="152"/>
    </row>
    <row r="28" spans="1:16" x14ac:dyDescent="0.25">
      <c r="A28" s="148" t="s">
        <v>170</v>
      </c>
      <c r="D28" s="81" t="s">
        <v>157</v>
      </c>
      <c r="E28" s="77"/>
      <c r="F28" s="77"/>
      <c r="G28" s="77"/>
    </row>
    <row r="29" spans="1:16" ht="30" customHeight="1" x14ac:dyDescent="0.25">
      <c r="A29" s="148"/>
      <c r="D29" s="81"/>
      <c r="E29" s="150" t="s">
        <v>164</v>
      </c>
      <c r="F29" s="151"/>
      <c r="G29" s="151"/>
      <c r="H29" s="151"/>
      <c r="I29" s="151"/>
      <c r="J29" s="151"/>
      <c r="K29" s="151"/>
      <c r="L29" s="152"/>
    </row>
    <row r="30" spans="1:16" x14ac:dyDescent="0.25">
      <c r="A30" s="148" t="s">
        <v>171</v>
      </c>
      <c r="C30" s="51"/>
      <c r="D30" s="153" t="s">
        <v>104</v>
      </c>
      <c r="E30" s="153"/>
      <c r="F30" s="153"/>
      <c r="G30" s="153"/>
    </row>
    <row r="31" spans="1:16" ht="30" customHeight="1" x14ac:dyDescent="0.25">
      <c r="A31" s="148"/>
      <c r="C31" s="51"/>
      <c r="D31" s="54"/>
      <c r="E31" s="150" t="s">
        <v>100</v>
      </c>
      <c r="F31" s="151"/>
      <c r="G31" s="151"/>
      <c r="H31" s="151"/>
      <c r="I31" s="151"/>
      <c r="J31" s="151"/>
      <c r="K31" s="151"/>
      <c r="L31" s="152"/>
    </row>
    <row r="32" spans="1:16" x14ac:dyDescent="0.25">
      <c r="A32" s="148" t="s">
        <v>172</v>
      </c>
      <c r="C32" s="51"/>
      <c r="D32" s="149" t="s">
        <v>105</v>
      </c>
      <c r="E32" s="149"/>
      <c r="F32" s="149"/>
      <c r="G32" s="149"/>
    </row>
    <row r="33" spans="1:12" ht="30" customHeight="1" x14ac:dyDescent="0.25">
      <c r="A33" s="148"/>
      <c r="B33" s="50"/>
      <c r="E33" s="150" t="s">
        <v>107</v>
      </c>
      <c r="F33" s="151"/>
      <c r="G33" s="151"/>
      <c r="H33" s="151"/>
      <c r="I33" s="151"/>
      <c r="J33" s="151"/>
      <c r="K33" s="151"/>
      <c r="L33" s="152"/>
    </row>
    <row r="34" spans="1:12" x14ac:dyDescent="0.25">
      <c r="B34" s="50"/>
    </row>
  </sheetData>
  <mergeCells count="26">
    <mergeCell ref="E33:L33"/>
    <mergeCell ref="A22:A23"/>
    <mergeCell ref="A24:A25"/>
    <mergeCell ref="A28:A29"/>
    <mergeCell ref="A30:A31"/>
    <mergeCell ref="A32:A33"/>
    <mergeCell ref="D30:G30"/>
    <mergeCell ref="D32:G32"/>
    <mergeCell ref="E23:L23"/>
    <mergeCell ref="E25:L25"/>
    <mergeCell ref="E29:L29"/>
    <mergeCell ref="E31:L31"/>
    <mergeCell ref="A26:A27"/>
    <mergeCell ref="E27:L27"/>
    <mergeCell ref="A9:A10"/>
    <mergeCell ref="A11:A12"/>
    <mergeCell ref="A15:A16"/>
    <mergeCell ref="A17:A18"/>
    <mergeCell ref="D15:M15"/>
    <mergeCell ref="D17:P17"/>
    <mergeCell ref="D9:M9"/>
    <mergeCell ref="D11:P11"/>
    <mergeCell ref="E10:L10"/>
    <mergeCell ref="E12:L12"/>
    <mergeCell ref="E16:L16"/>
    <mergeCell ref="E18:L18"/>
  </mergeCells>
  <hyperlinks>
    <hyperlink ref="A6" location="'TAB 1 - Summary'!A1" display="TAB 1"/>
    <hyperlink ref="A9:A10" location="'TAB 2 - Elect Bonus'!A1" display="TAB 2"/>
    <hyperlink ref="A11:A12" location="'TAB 3 - Opt out 2015'!A1" display="TAB 3"/>
    <hyperlink ref="A15:A16" location="'TAB 4 - Elect Bonus with Rev'!A1" display="TAB 4"/>
    <hyperlink ref="A17:A18" location="'TAB 5 - Opt out 2015 with Rev'!A1" display="TAB 5"/>
    <hyperlink ref="A22:A23" location="'TAB 6 - Taxable Income'!A1" display="TAB 6"/>
    <hyperlink ref="A24:A25" location="'TAB 7 - Elect Bonus 2014 &amp; 2015'!A1" display="TAB 7"/>
    <hyperlink ref="A26:A27" location="'TAB 8 - Bonus Opt Out 2015'!A1" display="TAB 8"/>
    <hyperlink ref="A28:A29" location="'TAB 9 - Sec 199'!A1" display="TAB 9"/>
    <hyperlink ref="A30:A31" location="'TAB 10 - SCH H-1 KU'!A1" display="TAB 10"/>
    <hyperlink ref="A32:A33" location="'TAB 11 - SCH H-1 KU (Opt out)'!A1" display="TAB 11"/>
  </hyperlinks>
  <pageMargins left="0.7" right="0.7" top="0.75" bottom="0.75" header="0.3" footer="0.3"/>
  <pageSetup scale="7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A6" sqref="A6"/>
    </sheetView>
  </sheetViews>
  <sheetFormatPr defaultRowHeight="15.75" x14ac:dyDescent="0.25"/>
  <cols>
    <col min="1" max="1" width="40.7109375" style="91" customWidth="1"/>
    <col min="2" max="4" width="15.85546875" style="91" customWidth="1"/>
    <col min="5" max="5" width="5.28515625" style="91" customWidth="1"/>
    <col min="6" max="8" width="15.85546875" style="91" customWidth="1"/>
    <col min="9" max="16384" width="9.140625" style="91"/>
  </cols>
  <sheetData>
    <row r="1" spans="1:10" x14ac:dyDescent="0.25">
      <c r="A1" s="91" t="s">
        <v>6</v>
      </c>
    </row>
    <row r="2" spans="1:10" x14ac:dyDescent="0.25">
      <c r="A2" s="91" t="s">
        <v>175</v>
      </c>
    </row>
    <row r="3" spans="1:10" x14ac:dyDescent="0.25">
      <c r="A3" s="111" t="s">
        <v>5</v>
      </c>
    </row>
    <row r="4" spans="1:10" x14ac:dyDescent="0.25">
      <c r="A4" s="106" t="s">
        <v>96</v>
      </c>
    </row>
    <row r="7" spans="1:10" x14ac:dyDescent="0.25">
      <c r="B7" s="176" t="s">
        <v>195</v>
      </c>
      <c r="C7" s="176"/>
      <c r="D7" s="176"/>
      <c r="F7" s="176" t="s">
        <v>194</v>
      </c>
      <c r="G7" s="176"/>
      <c r="H7" s="176"/>
    </row>
    <row r="8" spans="1:10" ht="18" x14ac:dyDescent="0.4">
      <c r="A8" s="95" t="s">
        <v>48</v>
      </c>
      <c r="B8" s="96" t="s">
        <v>178</v>
      </c>
      <c r="C8" s="96" t="s">
        <v>63</v>
      </c>
      <c r="D8" s="96" t="s">
        <v>64</v>
      </c>
      <c r="F8" s="96" t="s">
        <v>178</v>
      </c>
      <c r="G8" s="96" t="s">
        <v>63</v>
      </c>
      <c r="H8" s="96" t="s">
        <v>64</v>
      </c>
    </row>
    <row r="9" spans="1:10" x14ac:dyDescent="0.25">
      <c r="A9" s="91" t="s">
        <v>182</v>
      </c>
      <c r="B9" s="107">
        <f>59.77+4.145</f>
        <v>63.915000000000006</v>
      </c>
      <c r="C9" s="107">
        <f>+B9</f>
        <v>63.915000000000006</v>
      </c>
      <c r="D9" s="107">
        <f>+B9</f>
        <v>63.915000000000006</v>
      </c>
      <c r="F9" s="107">
        <f>+B9+'TAB 2 - Elect Bonus'!C28</f>
        <v>216.91500000000002</v>
      </c>
      <c r="G9" s="107">
        <f>+F9</f>
        <v>216.91500000000002</v>
      </c>
      <c r="H9" s="107">
        <f>+F9</f>
        <v>216.91500000000002</v>
      </c>
      <c r="J9" s="123"/>
    </row>
    <row r="10" spans="1:10" x14ac:dyDescent="0.25">
      <c r="A10" s="91" t="s">
        <v>191</v>
      </c>
      <c r="B10" s="107">
        <v>0</v>
      </c>
      <c r="C10" s="107">
        <f>+'TAB 2 - Elect Bonus'!I5/2+'TAB 2 - Elect Bonus'!J5/2</f>
        <v>-204</v>
      </c>
      <c r="D10" s="107">
        <f>+'TAB 3 - Opt out 2015'!I5/2+'TAB 3 - Opt out 2015'!J5/2</f>
        <v>0</v>
      </c>
      <c r="F10" s="107">
        <v>0</v>
      </c>
      <c r="G10" s="107">
        <f>+'TAB 4 - Elect Bonus with Rev'!I5/2+'TAB 4 - Elect Bonus with Rev'!J5/2</f>
        <v>-204</v>
      </c>
      <c r="H10" s="107">
        <f>+'TAB 5 - Opt out 2015 with Rev'!I5/2+'TAB 5 - Opt out 2015 with Rev'!J5/2</f>
        <v>0</v>
      </c>
    </row>
    <row r="11" spans="1:10" x14ac:dyDescent="0.25">
      <c r="A11" s="91" t="s">
        <v>192</v>
      </c>
      <c r="B11" s="108">
        <v>0</v>
      </c>
      <c r="C11" s="108">
        <f>+'TAB 2 - Elect Bonus'!I6/2+'TAB 2 - Elect Bonus'!J6/2</f>
        <v>55.5</v>
      </c>
      <c r="D11" s="108">
        <f>+'TAB 3 - Opt out 2015'!I6/2+'TAB 3 - Opt out 2015'!J6/2</f>
        <v>20.5</v>
      </c>
      <c r="F11" s="108">
        <v>0</v>
      </c>
      <c r="G11" s="108">
        <f>+'TAB 4 - Elect Bonus with Rev'!I6/2+'TAB 4 - Elect Bonus with Rev'!J6/2</f>
        <v>55.5</v>
      </c>
      <c r="H11" s="108">
        <f>+'TAB 5 - Opt out 2015 with Rev'!I6/2+'TAB 5 - Opt out 2015 with Rev'!J6/2</f>
        <v>20.5</v>
      </c>
    </row>
    <row r="12" spans="1:10" x14ac:dyDescent="0.25">
      <c r="A12" s="91" t="s">
        <v>176</v>
      </c>
      <c r="B12" s="107">
        <f>ROUND(SUM(B9:B11),0)</f>
        <v>64</v>
      </c>
      <c r="C12" s="107">
        <f>ROUND(SUM(C9:C11),0)</f>
        <v>-85</v>
      </c>
      <c r="D12" s="107">
        <f>ROUND(SUM(D9:D11),0)</f>
        <v>84</v>
      </c>
      <c r="F12" s="107">
        <f>ROUND(SUM(F9:F11),0)</f>
        <v>217</v>
      </c>
      <c r="G12" s="107">
        <f>ROUND(SUM(G9:G11),0)</f>
        <v>68</v>
      </c>
      <c r="H12" s="107">
        <f>SUM(H9:H11)</f>
        <v>237.41500000000002</v>
      </c>
    </row>
    <row r="13" spans="1:10" x14ac:dyDescent="0.25">
      <c r="A13" s="91" t="s">
        <v>177</v>
      </c>
      <c r="B13" s="107">
        <v>0</v>
      </c>
      <c r="C13" s="107">
        <f>+ROUND('TAB 6 - Taxable Income'!K8/1000000,0)</f>
        <v>85</v>
      </c>
      <c r="D13" s="107">
        <f>ROUND('TAB 3 - Opt out 2015'!C31,0)</f>
        <v>-1</v>
      </c>
      <c r="F13" s="107">
        <v>0</v>
      </c>
      <c r="G13" s="107">
        <v>0</v>
      </c>
      <c r="H13" s="107">
        <f>ROUND('TAB 3 - Opt out 2015'!G31,0)</f>
        <v>0</v>
      </c>
    </row>
    <row r="14" spans="1:10" x14ac:dyDescent="0.25">
      <c r="A14" s="91" t="s">
        <v>183</v>
      </c>
      <c r="B14" s="108">
        <v>0</v>
      </c>
      <c r="C14" s="108">
        <v>0</v>
      </c>
      <c r="D14" s="108">
        <v>0</v>
      </c>
      <c r="F14" s="108">
        <v>0</v>
      </c>
      <c r="G14" s="108">
        <v>0</v>
      </c>
      <c r="H14" s="108">
        <v>0</v>
      </c>
    </row>
    <row r="15" spans="1:10" x14ac:dyDescent="0.25">
      <c r="A15" s="91" t="s">
        <v>179</v>
      </c>
      <c r="B15" s="107">
        <f>SUM(B12:B14)</f>
        <v>64</v>
      </c>
      <c r="C15" s="107">
        <f>SUM(C12:C14)</f>
        <v>0</v>
      </c>
      <c r="D15" s="107">
        <f t="shared" ref="D15" si="0">SUM(D12:D14)</f>
        <v>83</v>
      </c>
      <c r="F15" s="107">
        <f>SUM(F12:F14)</f>
        <v>217</v>
      </c>
      <c r="G15" s="107">
        <f t="shared" ref="G15" si="1">SUM(G12:G14)</f>
        <v>68</v>
      </c>
      <c r="H15" s="107">
        <f t="shared" ref="H15" si="2">SUM(H12:H14)</f>
        <v>237.41500000000002</v>
      </c>
    </row>
    <row r="16" spans="1:10" x14ac:dyDescent="0.25">
      <c r="A16" s="91" t="s">
        <v>180</v>
      </c>
      <c r="B16" s="108">
        <f>-B24</f>
        <v>-4</v>
      </c>
      <c r="C16" s="108">
        <f t="shared" ref="C16:D16" si="3">-C24</f>
        <v>0</v>
      </c>
      <c r="D16" s="108">
        <f t="shared" si="3"/>
        <v>-5</v>
      </c>
      <c r="F16" s="108">
        <f>-F24</f>
        <v>-13.922936999999999</v>
      </c>
      <c r="G16" s="108">
        <f t="shared" ref="G16:H16" si="4">-G24</f>
        <v>-4.3629479999999994</v>
      </c>
      <c r="H16" s="108">
        <f t="shared" si="4"/>
        <v>-15.232783814999999</v>
      </c>
    </row>
    <row r="17" spans="1:8" ht="16.5" thickBot="1" x14ac:dyDescent="0.3">
      <c r="A17" s="91" t="s">
        <v>189</v>
      </c>
      <c r="B17" s="110">
        <f>SUM(B15:B16)</f>
        <v>60</v>
      </c>
      <c r="C17" s="110">
        <f t="shared" ref="C17:D17" si="5">SUM(C15:C16)</f>
        <v>0</v>
      </c>
      <c r="D17" s="110">
        <f t="shared" si="5"/>
        <v>78</v>
      </c>
      <c r="F17" s="110">
        <f>SUM(F15:F16)</f>
        <v>203.07706300000001</v>
      </c>
      <c r="G17" s="110">
        <f t="shared" ref="G17" si="6">SUM(G15:G16)</f>
        <v>63.637051999999997</v>
      </c>
      <c r="H17" s="110">
        <f t="shared" ref="H17" si="7">SUM(H15:H16)</f>
        <v>222.18221618500002</v>
      </c>
    </row>
    <row r="18" spans="1:8" x14ac:dyDescent="0.25">
      <c r="B18" s="109"/>
      <c r="C18" s="109"/>
      <c r="D18" s="109"/>
      <c r="F18" s="109"/>
      <c r="G18" s="109"/>
      <c r="H18" s="109"/>
    </row>
    <row r="19" spans="1:8" x14ac:dyDescent="0.25">
      <c r="A19" s="121" t="s">
        <v>190</v>
      </c>
      <c r="B19" s="109"/>
      <c r="C19" s="109"/>
      <c r="D19" s="109"/>
      <c r="F19" s="109"/>
      <c r="G19" s="109"/>
      <c r="H19" s="109"/>
    </row>
    <row r="20" spans="1:8" x14ac:dyDescent="0.25">
      <c r="A20" s="91" t="s">
        <v>185</v>
      </c>
      <c r="B20" s="107">
        <f>IF(B15&gt;0,B15,0)</f>
        <v>64</v>
      </c>
      <c r="C20" s="107">
        <f>IF(C15&gt;0,C15,0)</f>
        <v>0</v>
      </c>
      <c r="D20" s="107">
        <f>IF(D15&gt;0,D15,0)</f>
        <v>83</v>
      </c>
      <c r="F20" s="107">
        <f>IF(F15&gt;0,F15,0)</f>
        <v>217</v>
      </c>
      <c r="G20" s="107">
        <f>IF(G15&gt;0,G15,0)</f>
        <v>68</v>
      </c>
      <c r="H20" s="107">
        <f>IF(H15&gt;0,H15,0)</f>
        <v>237.41500000000002</v>
      </c>
    </row>
    <row r="21" spans="1:8" x14ac:dyDescent="0.25">
      <c r="A21" s="91" t="s">
        <v>181</v>
      </c>
      <c r="B21" s="105">
        <v>0.71289999999999998</v>
      </c>
      <c r="C21" s="105">
        <v>0.71289999999999998</v>
      </c>
      <c r="D21" s="105">
        <v>0.71289999999999998</v>
      </c>
      <c r="F21" s="105">
        <v>0.71289999999999998</v>
      </c>
      <c r="G21" s="105">
        <v>0.71289999999999998</v>
      </c>
      <c r="H21" s="105">
        <v>0.71289999999999998</v>
      </c>
    </row>
    <row r="22" spans="1:8" x14ac:dyDescent="0.25">
      <c r="A22" s="91" t="s">
        <v>184</v>
      </c>
      <c r="B22" s="107">
        <f t="shared" ref="B22:C22" si="8">+B20*B21</f>
        <v>45.625599999999999</v>
      </c>
      <c r="C22" s="107">
        <f t="shared" si="8"/>
        <v>0</v>
      </c>
      <c r="D22" s="107">
        <f>+D20*D21</f>
        <v>59.170699999999997</v>
      </c>
      <c r="F22" s="107">
        <f t="shared" ref="F22" si="9">+F20*F21</f>
        <v>154.69929999999999</v>
      </c>
      <c r="G22" s="107">
        <f t="shared" ref="G22" si="10">+G20*G21</f>
        <v>48.477199999999996</v>
      </c>
      <c r="H22" s="107">
        <f>+H20*H21</f>
        <v>169.2531535</v>
      </c>
    </row>
    <row r="23" spans="1:8" x14ac:dyDescent="0.25">
      <c r="A23" s="91" t="s">
        <v>187</v>
      </c>
      <c r="B23" s="105">
        <v>0.09</v>
      </c>
      <c r="C23" s="105">
        <v>0.09</v>
      </c>
      <c r="D23" s="105">
        <v>0.09</v>
      </c>
      <c r="F23" s="105">
        <v>0.09</v>
      </c>
      <c r="G23" s="105">
        <v>0.09</v>
      </c>
      <c r="H23" s="105">
        <v>0.09</v>
      </c>
    </row>
    <row r="24" spans="1:8" x14ac:dyDescent="0.25">
      <c r="A24" s="91" t="s">
        <v>188</v>
      </c>
      <c r="B24" s="107">
        <f>+ROUND(B22*B23,0)</f>
        <v>4</v>
      </c>
      <c r="C24" s="107">
        <f t="shared" ref="C24:D24" si="11">+ROUND(C22*C23,0)</f>
        <v>0</v>
      </c>
      <c r="D24" s="107">
        <f t="shared" si="11"/>
        <v>5</v>
      </c>
      <c r="F24" s="107">
        <f t="shared" ref="F24" si="12">+F22*F23</f>
        <v>13.922936999999999</v>
      </c>
      <c r="G24" s="107">
        <f t="shared" ref="G24" si="13">+G22*G23</f>
        <v>4.3629479999999994</v>
      </c>
      <c r="H24" s="107">
        <f>+H22*H23</f>
        <v>15.232783814999999</v>
      </c>
    </row>
    <row r="25" spans="1:8" x14ac:dyDescent="0.25">
      <c r="A25" s="91" t="s">
        <v>87</v>
      </c>
      <c r="B25" s="105">
        <v>0.35</v>
      </c>
      <c r="C25" s="105">
        <v>0.35</v>
      </c>
      <c r="D25" s="105">
        <v>0.35</v>
      </c>
      <c r="F25" s="105">
        <v>0.35</v>
      </c>
      <c r="G25" s="105">
        <v>0.35</v>
      </c>
      <c r="H25" s="105">
        <v>0.35</v>
      </c>
    </row>
    <row r="26" spans="1:8" ht="16.5" thickBot="1" x14ac:dyDescent="0.3">
      <c r="A26" s="91" t="s">
        <v>186</v>
      </c>
      <c r="B26" s="110">
        <f>+ROUND(B24*B25,0)</f>
        <v>1</v>
      </c>
      <c r="C26" s="110">
        <f t="shared" ref="C26:D26" si="14">+ROUND(C24*C25,0)</f>
        <v>0</v>
      </c>
      <c r="D26" s="144">
        <f t="shared" si="14"/>
        <v>2</v>
      </c>
      <c r="F26" s="110">
        <f>+ROUND(F24*F25,0)</f>
        <v>5</v>
      </c>
      <c r="G26" s="110">
        <f t="shared" ref="G26" si="15">+ROUND(G24*G25,0)</f>
        <v>2</v>
      </c>
      <c r="H26" s="110">
        <f t="shared" ref="H26" si="16">+ROUND(H24*H25,0)</f>
        <v>5</v>
      </c>
    </row>
    <row r="27" spans="1:8" x14ac:dyDescent="0.25">
      <c r="B27" s="109"/>
      <c r="C27" s="109"/>
      <c r="D27" s="145"/>
      <c r="F27" s="109"/>
      <c r="G27" s="109"/>
      <c r="H27" s="109"/>
    </row>
    <row r="28" spans="1:8" s="94" customFormat="1" x14ac:dyDescent="0.25">
      <c r="A28" s="94" t="s">
        <v>193</v>
      </c>
      <c r="B28" s="122"/>
      <c r="C28" s="122">
        <f>(+B24-C24)*0.35</f>
        <v>1.4</v>
      </c>
      <c r="D28" s="122">
        <f>(+B24-D24)*0.35</f>
        <v>-0.35</v>
      </c>
      <c r="F28" s="122"/>
      <c r="G28" s="122">
        <f>(+F24-G24)*0.35</f>
        <v>3.3459961499999999</v>
      </c>
      <c r="H28" s="122">
        <f>(+F24-H24)*0.35</f>
        <v>-0.45844638525000003</v>
      </c>
    </row>
  </sheetData>
  <mergeCells count="2">
    <mergeCell ref="B7:D7"/>
    <mergeCell ref="F7:H7"/>
  </mergeCells>
  <hyperlinks>
    <hyperlink ref="A4" location="Appendix!A1" display="Return to Appendix"/>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1"/>
  <sheetViews>
    <sheetView topLeftCell="A23" zoomScale="85" zoomScaleNormal="85" workbookViewId="0">
      <selection activeCell="E34" sqref="E34"/>
    </sheetView>
  </sheetViews>
  <sheetFormatPr defaultRowHeight="12.75" x14ac:dyDescent="0.25"/>
  <cols>
    <col min="1" max="1" width="6.85546875" style="6" customWidth="1"/>
    <col min="2" max="2" width="59.42578125" style="6" customWidth="1"/>
    <col min="3" max="3" width="14.42578125" style="6" customWidth="1"/>
    <col min="4" max="4" width="18.85546875" style="6" customWidth="1"/>
    <col min="5" max="5" width="15.7109375" style="6" customWidth="1"/>
    <col min="6" max="6" width="1.85546875" style="6" customWidth="1"/>
    <col min="7" max="16384" width="9.140625" style="6"/>
  </cols>
  <sheetData>
    <row r="1" spans="1:5" s="1" customFormat="1" ht="20.100000000000001" customHeight="1" x14ac:dyDescent="0.2">
      <c r="A1" s="178" t="s">
        <v>21</v>
      </c>
      <c r="B1" s="179"/>
      <c r="C1" s="179"/>
      <c r="D1" s="179"/>
      <c r="E1" s="179"/>
    </row>
    <row r="2" spans="1:5" s="1" customFormat="1" ht="20.100000000000001" customHeight="1" x14ac:dyDescent="0.2">
      <c r="A2" s="178" t="s">
        <v>22</v>
      </c>
      <c r="B2" s="179"/>
      <c r="C2" s="179"/>
      <c r="D2" s="179"/>
      <c r="E2" s="179"/>
    </row>
    <row r="3" spans="1:5" s="1" customFormat="1" ht="20.100000000000001" customHeight="1" x14ac:dyDescent="0.2">
      <c r="A3" s="179" t="s">
        <v>23</v>
      </c>
      <c r="B3" s="179"/>
      <c r="C3" s="179"/>
      <c r="D3" s="179"/>
      <c r="E3" s="179"/>
    </row>
    <row r="4" spans="1:5" s="1" customFormat="1" ht="20.100000000000001" customHeight="1" x14ac:dyDescent="0.2">
      <c r="A4" s="178" t="s">
        <v>24</v>
      </c>
      <c r="B4" s="179"/>
      <c r="C4" s="179"/>
      <c r="D4" s="179"/>
      <c r="E4" s="179"/>
    </row>
    <row r="5" spans="1:5" s="1" customFormat="1" ht="20.100000000000001" customHeight="1" x14ac:dyDescent="0.2">
      <c r="A5" s="178" t="s">
        <v>25</v>
      </c>
      <c r="B5" s="179"/>
      <c r="C5" s="179"/>
      <c r="D5" s="179"/>
      <c r="E5" s="179"/>
    </row>
    <row r="6" spans="1:5" s="1" customFormat="1" ht="20.100000000000001" customHeight="1" x14ac:dyDescent="0.2">
      <c r="A6" s="48" t="s">
        <v>96</v>
      </c>
      <c r="B6" s="2"/>
      <c r="C6" s="2"/>
      <c r="D6" s="2"/>
      <c r="E6" s="2"/>
    </row>
    <row r="7" spans="1:5" s="1" customFormat="1" ht="20.100000000000001" customHeight="1" x14ac:dyDescent="0.2">
      <c r="A7" s="3" t="s">
        <v>14</v>
      </c>
      <c r="E7" s="4" t="s">
        <v>26</v>
      </c>
    </row>
    <row r="8" spans="1:5" s="1" customFormat="1" ht="20.100000000000001" customHeight="1" x14ac:dyDescent="0.2">
      <c r="A8" s="1" t="s">
        <v>27</v>
      </c>
      <c r="E8" s="4" t="s">
        <v>15</v>
      </c>
    </row>
    <row r="9" spans="1:5" s="1" customFormat="1" ht="20.100000000000001" customHeight="1" x14ac:dyDescent="0.2">
      <c r="A9" s="3" t="s">
        <v>28</v>
      </c>
      <c r="D9" s="3"/>
      <c r="E9" s="5" t="s">
        <v>29</v>
      </c>
    </row>
    <row r="10" spans="1:5" s="1" customFormat="1" ht="18.95" customHeight="1" x14ac:dyDescent="0.2"/>
    <row r="11" spans="1:5" s="1" customFormat="1" ht="30" customHeight="1" x14ac:dyDescent="0.2">
      <c r="A11" s="15"/>
      <c r="B11" s="15"/>
      <c r="C11" s="15"/>
      <c r="D11" s="177" t="s">
        <v>30</v>
      </c>
      <c r="E11" s="177"/>
    </row>
    <row r="12" spans="1:5" ht="24" customHeight="1" x14ac:dyDescent="0.2">
      <c r="A12" s="14" t="s">
        <v>16</v>
      </c>
      <c r="B12" s="14" t="s">
        <v>17</v>
      </c>
      <c r="C12" s="14"/>
      <c r="D12" s="14" t="s">
        <v>31</v>
      </c>
      <c r="E12" s="14" t="s">
        <v>32</v>
      </c>
    </row>
    <row r="13" spans="1:5" ht="18.95" customHeight="1" x14ac:dyDescent="0.2">
      <c r="A13" s="7"/>
      <c r="B13" s="8"/>
      <c r="C13" s="9"/>
      <c r="D13" s="9"/>
      <c r="E13" s="9"/>
    </row>
    <row r="14" spans="1:5" ht="18.95" customHeight="1" x14ac:dyDescent="0.2">
      <c r="A14" s="7">
        <v>1</v>
      </c>
      <c r="B14" s="10" t="s">
        <v>33</v>
      </c>
      <c r="C14" s="11"/>
      <c r="D14" s="16">
        <v>1</v>
      </c>
      <c r="E14" s="16">
        <v>1</v>
      </c>
    </row>
    <row r="15" spans="1:5" ht="18.95" customHeight="1" x14ac:dyDescent="0.2">
      <c r="A15" s="12"/>
      <c r="B15" s="10"/>
      <c r="C15" s="11"/>
      <c r="D15" s="16"/>
      <c r="E15" s="16"/>
    </row>
    <row r="16" spans="1:5" ht="18.95" customHeight="1" x14ac:dyDescent="0.2">
      <c r="A16" s="12">
        <v>2</v>
      </c>
      <c r="B16" s="10" t="s">
        <v>34</v>
      </c>
      <c r="C16" s="11"/>
      <c r="D16" s="16">
        <v>3.2000000000000002E-3</v>
      </c>
      <c r="E16" s="16">
        <f>D16</f>
        <v>3.2000000000000002E-3</v>
      </c>
    </row>
    <row r="17" spans="1:5" ht="18.95" customHeight="1" x14ac:dyDescent="0.2">
      <c r="A17" s="12"/>
      <c r="B17" s="10"/>
      <c r="C17" s="11"/>
      <c r="D17" s="16"/>
      <c r="E17" s="16"/>
    </row>
    <row r="18" spans="1:5" ht="18.95" customHeight="1" x14ac:dyDescent="0.2">
      <c r="A18" s="12">
        <v>3</v>
      </c>
      <c r="B18" s="10" t="s">
        <v>35</v>
      </c>
      <c r="D18" s="16">
        <v>1.952E-3</v>
      </c>
      <c r="E18" s="16">
        <f>D18</f>
        <v>1.952E-3</v>
      </c>
    </row>
    <row r="19" spans="1:5" ht="18.95" customHeight="1" x14ac:dyDescent="0.2">
      <c r="A19" s="12"/>
      <c r="B19" s="17"/>
      <c r="C19" s="11"/>
      <c r="D19" s="16"/>
      <c r="E19" s="16"/>
    </row>
    <row r="20" spans="1:5" ht="18.95" customHeight="1" x14ac:dyDescent="0.2">
      <c r="A20" s="12">
        <v>4</v>
      </c>
      <c r="B20" s="10" t="s">
        <v>36</v>
      </c>
      <c r="D20" s="18">
        <v>3.8142000000000002E-2</v>
      </c>
      <c r="E20" s="18"/>
    </row>
    <row r="21" spans="1:5" ht="18.95" customHeight="1" x14ac:dyDescent="0.2">
      <c r="A21" s="12"/>
      <c r="B21" s="19"/>
      <c r="D21" s="16"/>
      <c r="E21" s="16"/>
    </row>
    <row r="22" spans="1:5" ht="18.95" customHeight="1" x14ac:dyDescent="0.2">
      <c r="A22" s="12">
        <v>5</v>
      </c>
      <c r="B22" s="10" t="s">
        <v>37</v>
      </c>
      <c r="C22" s="11"/>
      <c r="D22" s="16">
        <f>D14-D16-D18-D20</f>
        <v>0.95670600000000006</v>
      </c>
      <c r="E22" s="16">
        <f>E14-E16-E18-E20</f>
        <v>0.99484800000000007</v>
      </c>
    </row>
    <row r="23" spans="1:5" ht="18.95" customHeight="1" x14ac:dyDescent="0.2">
      <c r="A23" s="12"/>
      <c r="B23" s="20"/>
      <c r="C23" s="11"/>
      <c r="D23" s="16"/>
      <c r="E23" s="16"/>
    </row>
    <row r="24" spans="1:5" ht="18.95" customHeight="1" x14ac:dyDescent="0.2">
      <c r="A24" s="12">
        <v>6</v>
      </c>
      <c r="B24" s="20" t="s">
        <v>38</v>
      </c>
      <c r="C24" s="13">
        <v>0.06</v>
      </c>
      <c r="D24" s="16">
        <f>D22*C24</f>
        <v>5.7402359999999999E-2</v>
      </c>
      <c r="E24" s="16">
        <f>D24</f>
        <v>5.7402359999999999E-2</v>
      </c>
    </row>
    <row r="25" spans="1:5" ht="18.95" customHeight="1" x14ac:dyDescent="0.2">
      <c r="A25" s="12"/>
      <c r="B25" s="20"/>
      <c r="C25" s="11"/>
      <c r="D25" s="16"/>
      <c r="E25" s="16"/>
    </row>
    <row r="26" spans="1:5" ht="18.95" customHeight="1" x14ac:dyDescent="0.2">
      <c r="A26" s="12">
        <v>7</v>
      </c>
      <c r="B26" s="10" t="s">
        <v>39</v>
      </c>
      <c r="C26" s="11"/>
      <c r="D26" s="16"/>
      <c r="E26" s="18">
        <v>0</v>
      </c>
    </row>
    <row r="27" spans="1:5" ht="18.95" customHeight="1" x14ac:dyDescent="0.2">
      <c r="A27" s="12"/>
      <c r="B27" s="20"/>
      <c r="C27" s="11"/>
      <c r="D27" s="16"/>
      <c r="E27" s="16"/>
    </row>
    <row r="28" spans="1:5" ht="18.95" customHeight="1" x14ac:dyDescent="0.2">
      <c r="A28" s="12">
        <v>8</v>
      </c>
      <c r="B28" s="10" t="s">
        <v>40</v>
      </c>
      <c r="D28" s="16"/>
      <c r="E28" s="16">
        <f>E22-E24-E26</f>
        <v>0.93744564000000008</v>
      </c>
    </row>
    <row r="29" spans="1:5" ht="18.95" customHeight="1" x14ac:dyDescent="0.2">
      <c r="A29" s="12"/>
      <c r="B29" s="21"/>
      <c r="C29" s="11"/>
      <c r="D29" s="16"/>
      <c r="E29" s="16"/>
    </row>
    <row r="30" spans="1:5" ht="18.95" customHeight="1" x14ac:dyDescent="0.2">
      <c r="A30" s="12">
        <v>9</v>
      </c>
      <c r="B30" s="20" t="s">
        <v>41</v>
      </c>
      <c r="C30" s="13">
        <v>0.35</v>
      </c>
      <c r="D30" s="22"/>
      <c r="E30" s="18">
        <f>E28*C30</f>
        <v>0.32810597400000002</v>
      </c>
    </row>
    <row r="31" spans="1:5" ht="18.95" customHeight="1" x14ac:dyDescent="0.2">
      <c r="A31" s="12"/>
      <c r="B31" s="21"/>
      <c r="C31" s="11"/>
      <c r="D31" s="16"/>
      <c r="E31" s="16"/>
    </row>
    <row r="32" spans="1:5" ht="18.95" customHeight="1" thickBot="1" x14ac:dyDescent="0.25">
      <c r="A32" s="12">
        <v>10</v>
      </c>
      <c r="B32" s="20" t="s">
        <v>42</v>
      </c>
      <c r="E32" s="23">
        <f>E22-E24-E30</f>
        <v>0.60933966600000011</v>
      </c>
    </row>
    <row r="33" spans="1:5" ht="18.95" customHeight="1" thickTop="1" x14ac:dyDescent="0.2">
      <c r="A33" s="12"/>
      <c r="B33" s="21"/>
      <c r="C33" s="11"/>
      <c r="D33" s="11"/>
      <c r="E33" s="11"/>
    </row>
    <row r="34" spans="1:5" ht="18.95" customHeight="1" thickBot="1" x14ac:dyDescent="0.25">
      <c r="A34" s="12">
        <v>11</v>
      </c>
      <c r="B34" s="20" t="s">
        <v>43</v>
      </c>
      <c r="E34" s="24">
        <f>E14/E32</f>
        <v>1.6411207997740949</v>
      </c>
    </row>
    <row r="35" spans="1:5" ht="18.95" customHeight="1" thickTop="1" x14ac:dyDescent="0.2">
      <c r="A35" s="12"/>
      <c r="B35" s="21"/>
      <c r="C35" s="13"/>
      <c r="D35" s="11"/>
      <c r="E35" s="13"/>
    </row>
    <row r="36" spans="1:5" ht="18.95" customHeight="1" x14ac:dyDescent="0.25"/>
    <row r="37" spans="1:5" ht="18.95" customHeight="1" x14ac:dyDescent="0.25">
      <c r="E37" s="26">
        <f>1/E34</f>
        <v>0.60933966600000011</v>
      </c>
    </row>
    <row r="38" spans="1:5" ht="18.95" customHeight="1" x14ac:dyDescent="0.25"/>
    <row r="39" spans="1:5" ht="18.95" customHeight="1" x14ac:dyDescent="0.25"/>
    <row r="40" spans="1:5" ht="18.95" customHeight="1" x14ac:dyDescent="0.25"/>
    <row r="41" spans="1:5" ht="18.95" customHeight="1" x14ac:dyDescent="0.25"/>
    <row r="42" spans="1:5" ht="18.95" customHeight="1" x14ac:dyDescent="0.25"/>
    <row r="43" spans="1:5" ht="18.95" customHeight="1" x14ac:dyDescent="0.25"/>
    <row r="44" spans="1:5" ht="18.95" customHeight="1" x14ac:dyDescent="0.25"/>
    <row r="45" spans="1:5" ht="18.95" customHeight="1" x14ac:dyDescent="0.25"/>
    <row r="46" spans="1:5" ht="18.95" customHeight="1" x14ac:dyDescent="0.25"/>
    <row r="47" spans="1:5" ht="18.95" customHeight="1" x14ac:dyDescent="0.25"/>
    <row r="48" spans="1:5" ht="18.95" customHeight="1" x14ac:dyDescent="0.25"/>
    <row r="49" ht="18.95" customHeight="1" x14ac:dyDescent="0.25"/>
    <row r="50" ht="18.95" customHeight="1" x14ac:dyDescent="0.25"/>
    <row r="51" ht="18.95" customHeight="1" x14ac:dyDescent="0.25"/>
    <row r="52" ht="18.95" customHeight="1" x14ac:dyDescent="0.25"/>
    <row r="53" ht="18.95" customHeight="1" x14ac:dyDescent="0.25"/>
    <row r="54" ht="18.95" customHeight="1" x14ac:dyDescent="0.25"/>
    <row r="55" ht="18.95" customHeight="1" x14ac:dyDescent="0.25"/>
    <row r="56" ht="18.95" customHeight="1" x14ac:dyDescent="0.25"/>
    <row r="57" ht="18.95" customHeight="1" x14ac:dyDescent="0.25"/>
    <row r="58" ht="18.95" customHeight="1" x14ac:dyDescent="0.25"/>
    <row r="59" ht="18.95" customHeight="1" x14ac:dyDescent="0.25"/>
    <row r="60" ht="18.95" customHeight="1" x14ac:dyDescent="0.25"/>
    <row r="61" ht="18.95" customHeight="1" x14ac:dyDescent="0.25"/>
    <row r="62" ht="18.95" customHeight="1" x14ac:dyDescent="0.25"/>
    <row r="63" ht="18.95" customHeight="1" x14ac:dyDescent="0.25"/>
    <row r="64" ht="18.95" customHeight="1" x14ac:dyDescent="0.25"/>
    <row r="65" ht="18.95" customHeight="1" x14ac:dyDescent="0.25"/>
    <row r="66" ht="18.95" customHeight="1" x14ac:dyDescent="0.25"/>
    <row r="67" ht="18.95" customHeight="1" x14ac:dyDescent="0.25"/>
    <row r="68" ht="18.95" customHeight="1" x14ac:dyDescent="0.25"/>
    <row r="69" ht="18.95" customHeight="1" x14ac:dyDescent="0.25"/>
    <row r="70" ht="18.95" customHeight="1" x14ac:dyDescent="0.25"/>
    <row r="71" ht="18.95" customHeight="1" x14ac:dyDescent="0.25"/>
    <row r="72" ht="18.95" customHeight="1" x14ac:dyDescent="0.25"/>
    <row r="73" ht="18.95" customHeight="1" x14ac:dyDescent="0.25"/>
    <row r="74" ht="18.95" customHeight="1" x14ac:dyDescent="0.25"/>
    <row r="75" ht="18.95" customHeight="1" x14ac:dyDescent="0.25"/>
    <row r="76" ht="18.95" customHeight="1" x14ac:dyDescent="0.25"/>
    <row r="77" ht="18.95" customHeight="1" x14ac:dyDescent="0.25"/>
    <row r="78" ht="18.95" customHeight="1" x14ac:dyDescent="0.25"/>
    <row r="79" ht="18.95" customHeight="1" x14ac:dyDescent="0.25"/>
    <row r="80" ht="18.95" customHeight="1" x14ac:dyDescent="0.25"/>
    <row r="81" ht="18.95" customHeight="1" x14ac:dyDescent="0.25"/>
    <row r="82" ht="18.95" customHeight="1" x14ac:dyDescent="0.25"/>
    <row r="83" ht="18.95" customHeight="1" x14ac:dyDescent="0.25"/>
    <row r="84" ht="18.95" customHeight="1" x14ac:dyDescent="0.25"/>
    <row r="85" ht="18.95" customHeight="1" x14ac:dyDescent="0.25"/>
    <row r="86" ht="18.95" customHeight="1" x14ac:dyDescent="0.25"/>
    <row r="87" ht="18.95" customHeight="1" x14ac:dyDescent="0.25"/>
    <row r="88" ht="18.95" customHeight="1" x14ac:dyDescent="0.25"/>
    <row r="89" ht="18.95" customHeight="1" x14ac:dyDescent="0.25"/>
    <row r="90" ht="18.95" customHeight="1" x14ac:dyDescent="0.25"/>
    <row r="91" ht="18.95" customHeight="1" x14ac:dyDescent="0.25"/>
    <row r="92" ht="18.95" customHeight="1" x14ac:dyDescent="0.25"/>
    <row r="93" ht="18.95" customHeight="1" x14ac:dyDescent="0.25"/>
    <row r="94" ht="18.95" customHeight="1" x14ac:dyDescent="0.25"/>
    <row r="95" ht="18.95" customHeight="1" x14ac:dyDescent="0.25"/>
    <row r="96" ht="18.95" customHeight="1" x14ac:dyDescent="0.25"/>
    <row r="97" ht="18.95" customHeight="1" x14ac:dyDescent="0.25"/>
    <row r="98" ht="18.95" customHeight="1" x14ac:dyDescent="0.25"/>
    <row r="99" ht="18.95" customHeight="1" x14ac:dyDescent="0.25"/>
    <row r="100" ht="18.95" customHeight="1" x14ac:dyDescent="0.25"/>
    <row r="101" ht="18.95" customHeight="1" x14ac:dyDescent="0.25"/>
    <row r="102" ht="18.95" customHeight="1" x14ac:dyDescent="0.25"/>
    <row r="103" ht="18.95" customHeight="1" x14ac:dyDescent="0.25"/>
    <row r="104" ht="18.95" customHeight="1" x14ac:dyDescent="0.25"/>
    <row r="105" ht="18.95" customHeight="1" x14ac:dyDescent="0.25"/>
    <row r="106" ht="18.95" customHeight="1" x14ac:dyDescent="0.25"/>
    <row r="107" ht="18.95" customHeight="1" x14ac:dyDescent="0.25"/>
    <row r="108" ht="18.95" customHeight="1" x14ac:dyDescent="0.25"/>
    <row r="109" ht="18.95" customHeight="1" x14ac:dyDescent="0.25"/>
    <row r="110" ht="18.95" customHeight="1" x14ac:dyDescent="0.25"/>
    <row r="111" ht="18.95" customHeight="1" x14ac:dyDescent="0.25"/>
    <row r="112" ht="18.95" customHeight="1" x14ac:dyDescent="0.25"/>
    <row r="113" ht="18.95" customHeight="1" x14ac:dyDescent="0.25"/>
    <row r="114" ht="18.95" customHeight="1" x14ac:dyDescent="0.25"/>
    <row r="115" ht="18.95" customHeight="1" x14ac:dyDescent="0.25"/>
    <row r="116" ht="18.95" customHeight="1" x14ac:dyDescent="0.25"/>
    <row r="117" ht="18.95" customHeight="1" x14ac:dyDescent="0.25"/>
    <row r="118" ht="18.95" customHeight="1" x14ac:dyDescent="0.25"/>
    <row r="119" ht="18.95" customHeight="1" x14ac:dyDescent="0.25"/>
    <row r="120" ht="18.95" customHeight="1" x14ac:dyDescent="0.25"/>
    <row r="121" ht="18.95" customHeight="1" x14ac:dyDescent="0.25"/>
    <row r="122" ht="18.95" customHeight="1" x14ac:dyDescent="0.25"/>
    <row r="123" ht="18.95" customHeight="1" x14ac:dyDescent="0.25"/>
    <row r="124" ht="18.95" customHeight="1" x14ac:dyDescent="0.25"/>
    <row r="125" ht="18.95" customHeight="1" x14ac:dyDescent="0.25"/>
    <row r="126" ht="18.95" customHeight="1" x14ac:dyDescent="0.25"/>
    <row r="127" ht="18.95" customHeight="1" x14ac:dyDescent="0.25"/>
    <row r="128" ht="18.95" customHeight="1" x14ac:dyDescent="0.25"/>
    <row r="129" ht="18.95" customHeight="1" x14ac:dyDescent="0.25"/>
    <row r="130" ht="18.95" customHeight="1" x14ac:dyDescent="0.25"/>
    <row r="131" ht="18.95" customHeight="1" x14ac:dyDescent="0.25"/>
    <row r="132" ht="18.95" customHeight="1" x14ac:dyDescent="0.25"/>
    <row r="133" ht="18.95" customHeight="1" x14ac:dyDescent="0.25"/>
    <row r="134" ht="18.95" customHeight="1" x14ac:dyDescent="0.25"/>
    <row r="135" ht="18.95" customHeight="1" x14ac:dyDescent="0.25"/>
    <row r="136" ht="18.95" customHeight="1" x14ac:dyDescent="0.25"/>
    <row r="137" ht="18.95" customHeight="1" x14ac:dyDescent="0.25"/>
    <row r="138" ht="18.95" customHeight="1" x14ac:dyDescent="0.25"/>
    <row r="139" ht="18.95" customHeight="1" x14ac:dyDescent="0.25"/>
    <row r="140" ht="18.95" customHeight="1" x14ac:dyDescent="0.25"/>
    <row r="141" ht="18.95" customHeight="1" x14ac:dyDescent="0.25"/>
    <row r="142" ht="18.95" customHeight="1" x14ac:dyDescent="0.25"/>
    <row r="143" ht="18.95" customHeight="1" x14ac:dyDescent="0.25"/>
    <row r="144" ht="18.95" customHeight="1" x14ac:dyDescent="0.25"/>
    <row r="145" ht="18.95" customHeight="1" x14ac:dyDescent="0.25"/>
    <row r="146" ht="18.95" customHeight="1" x14ac:dyDescent="0.25"/>
    <row r="147" ht="18.95" customHeight="1" x14ac:dyDescent="0.25"/>
    <row r="148" ht="18.95" customHeight="1" x14ac:dyDescent="0.25"/>
    <row r="149" ht="18.95" customHeight="1" x14ac:dyDescent="0.25"/>
    <row r="150" ht="18.95" customHeight="1" x14ac:dyDescent="0.25"/>
    <row r="151" ht="18.95" customHeight="1" x14ac:dyDescent="0.25"/>
    <row r="152" ht="18.95" customHeight="1" x14ac:dyDescent="0.25"/>
    <row r="153" ht="18.95" customHeight="1" x14ac:dyDescent="0.25"/>
    <row r="154" ht="18.95" customHeight="1" x14ac:dyDescent="0.25"/>
    <row r="155" ht="18.95" customHeight="1" x14ac:dyDescent="0.25"/>
    <row r="156" ht="18.95" customHeight="1" x14ac:dyDescent="0.25"/>
    <row r="157" ht="18.95" customHeight="1" x14ac:dyDescent="0.25"/>
    <row r="158" ht="18.95" customHeight="1" x14ac:dyDescent="0.25"/>
    <row r="159" ht="18.95" customHeight="1" x14ac:dyDescent="0.25"/>
    <row r="160" ht="18.95" customHeight="1" x14ac:dyDescent="0.25"/>
    <row r="161" ht="18.95" customHeight="1" x14ac:dyDescent="0.25"/>
    <row r="162" ht="18.95" customHeight="1" x14ac:dyDescent="0.25"/>
    <row r="163" ht="18.95" customHeight="1" x14ac:dyDescent="0.25"/>
    <row r="164" ht="18.95" customHeight="1" x14ac:dyDescent="0.25"/>
    <row r="165" ht="18.95" customHeight="1" x14ac:dyDescent="0.25"/>
    <row r="166" ht="18.95" customHeight="1" x14ac:dyDescent="0.25"/>
    <row r="167" ht="18.95" customHeight="1" x14ac:dyDescent="0.25"/>
    <row r="168" ht="18.95" customHeight="1" x14ac:dyDescent="0.25"/>
    <row r="169" ht="18.95" customHeight="1" x14ac:dyDescent="0.25"/>
    <row r="170" ht="18.95" customHeight="1" x14ac:dyDescent="0.25"/>
    <row r="171" ht="18.95" customHeight="1" x14ac:dyDescent="0.25"/>
    <row r="172" ht="18.95" customHeight="1" x14ac:dyDescent="0.25"/>
    <row r="173" ht="18.95" customHeight="1" x14ac:dyDescent="0.25"/>
    <row r="174" ht="18.95" customHeight="1" x14ac:dyDescent="0.25"/>
    <row r="175" ht="18.95" customHeight="1" x14ac:dyDescent="0.25"/>
    <row r="176" ht="18.95" customHeight="1" x14ac:dyDescent="0.25"/>
    <row r="177" ht="18.95" customHeight="1" x14ac:dyDescent="0.25"/>
    <row r="178" ht="18.95" customHeight="1" x14ac:dyDescent="0.25"/>
    <row r="179" ht="18.95" customHeight="1" x14ac:dyDescent="0.25"/>
    <row r="180" ht="18.95" customHeight="1" x14ac:dyDescent="0.25"/>
    <row r="181" ht="18.95" customHeight="1" x14ac:dyDescent="0.25"/>
    <row r="182" ht="18.95" customHeight="1" x14ac:dyDescent="0.25"/>
    <row r="183" ht="18.95" customHeight="1" x14ac:dyDescent="0.25"/>
    <row r="184" ht="18.95" customHeight="1" x14ac:dyDescent="0.25"/>
    <row r="185" ht="18.95" customHeight="1" x14ac:dyDescent="0.25"/>
    <row r="186" ht="18.95" customHeight="1" x14ac:dyDescent="0.25"/>
    <row r="187" ht="18.95" customHeight="1" x14ac:dyDescent="0.25"/>
    <row r="188" ht="18.95" customHeight="1" x14ac:dyDescent="0.25"/>
    <row r="189" ht="18.95" customHeight="1" x14ac:dyDescent="0.25"/>
    <row r="190" ht="18.95" customHeight="1" x14ac:dyDescent="0.25"/>
    <row r="191" ht="18.95" customHeight="1" x14ac:dyDescent="0.25"/>
    <row r="192" ht="18.95" customHeight="1" x14ac:dyDescent="0.25"/>
    <row r="193" ht="18.95" customHeight="1" x14ac:dyDescent="0.25"/>
    <row r="194" ht="18.95" customHeight="1" x14ac:dyDescent="0.25"/>
    <row r="195" ht="18.95" customHeight="1" x14ac:dyDescent="0.25"/>
    <row r="196" ht="18.95" customHeight="1" x14ac:dyDescent="0.25"/>
    <row r="197" ht="18.95" customHeight="1" x14ac:dyDescent="0.25"/>
    <row r="198" ht="18.95" customHeight="1" x14ac:dyDescent="0.25"/>
    <row r="199" ht="18.95" customHeight="1" x14ac:dyDescent="0.25"/>
    <row r="200" ht="18.95" customHeight="1" x14ac:dyDescent="0.25"/>
    <row r="201" ht="18.95" customHeight="1" x14ac:dyDescent="0.25"/>
  </sheetData>
  <mergeCells count="6">
    <mergeCell ref="D11:E11"/>
    <mergeCell ref="A1:E1"/>
    <mergeCell ref="A2:E2"/>
    <mergeCell ref="A3:E3"/>
    <mergeCell ref="A4:E4"/>
    <mergeCell ref="A5:E5"/>
  </mergeCells>
  <hyperlinks>
    <hyperlink ref="A6" location="Appendix!A1" display="Return to Appendix"/>
  </hyperlinks>
  <pageMargins left="0.95" right="0.5" top="0.75" bottom="0.75" header="0.3" footer="0.3"/>
  <pageSetup scale="7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1"/>
  <sheetViews>
    <sheetView topLeftCell="A16" zoomScale="80" zoomScaleNormal="80" workbookViewId="0">
      <selection activeCell="I35" sqref="I35"/>
    </sheetView>
  </sheetViews>
  <sheetFormatPr defaultRowHeight="12.75" x14ac:dyDescent="0.25"/>
  <cols>
    <col min="1" max="1" width="6.85546875" style="6" customWidth="1"/>
    <col min="2" max="2" width="59.42578125" style="6" customWidth="1"/>
    <col min="3" max="3" width="14.42578125" style="6" customWidth="1"/>
    <col min="4" max="4" width="18.85546875" style="6" customWidth="1"/>
    <col min="5" max="5" width="15.7109375" style="6" customWidth="1"/>
    <col min="6" max="6" width="1.85546875" style="6" customWidth="1"/>
    <col min="7" max="16384" width="9.140625" style="6"/>
  </cols>
  <sheetData>
    <row r="1" spans="1:5" s="1" customFormat="1" ht="20.100000000000001" customHeight="1" x14ac:dyDescent="0.2">
      <c r="A1" s="178" t="s">
        <v>21</v>
      </c>
      <c r="B1" s="179"/>
      <c r="C1" s="179"/>
      <c r="D1" s="179"/>
      <c r="E1" s="179"/>
    </row>
    <row r="2" spans="1:5" s="1" customFormat="1" ht="20.100000000000001" customHeight="1" x14ac:dyDescent="0.2">
      <c r="A2" s="178" t="s">
        <v>22</v>
      </c>
      <c r="B2" s="179"/>
      <c r="C2" s="179"/>
      <c r="D2" s="179"/>
      <c r="E2" s="179"/>
    </row>
    <row r="3" spans="1:5" s="1" customFormat="1" ht="20.100000000000001" customHeight="1" x14ac:dyDescent="0.2">
      <c r="A3" s="179" t="s">
        <v>23</v>
      </c>
      <c r="B3" s="179"/>
      <c r="C3" s="179"/>
      <c r="D3" s="179"/>
      <c r="E3" s="179"/>
    </row>
    <row r="4" spans="1:5" s="1" customFormat="1" ht="20.100000000000001" customHeight="1" x14ac:dyDescent="0.2">
      <c r="A4" s="178" t="s">
        <v>24</v>
      </c>
      <c r="B4" s="179"/>
      <c r="C4" s="179"/>
      <c r="D4" s="179"/>
      <c r="E4" s="179"/>
    </row>
    <row r="5" spans="1:5" s="1" customFormat="1" ht="20.100000000000001" customHeight="1" x14ac:dyDescent="0.2">
      <c r="A5" s="178" t="s">
        <v>25</v>
      </c>
      <c r="B5" s="179"/>
      <c r="C5" s="179"/>
      <c r="D5" s="179"/>
      <c r="E5" s="179"/>
    </row>
    <row r="6" spans="1:5" s="1" customFormat="1" ht="20.100000000000001" customHeight="1" x14ac:dyDescent="0.2">
      <c r="A6" s="48" t="s">
        <v>96</v>
      </c>
      <c r="B6" s="28"/>
      <c r="C6" s="28"/>
      <c r="D6" s="28"/>
      <c r="E6" s="28"/>
    </row>
    <row r="7" spans="1:5" s="1" customFormat="1" ht="20.100000000000001" customHeight="1" x14ac:dyDescent="0.2">
      <c r="A7" s="3" t="s">
        <v>14</v>
      </c>
      <c r="E7" s="4" t="s">
        <v>26</v>
      </c>
    </row>
    <row r="8" spans="1:5" s="1" customFormat="1" ht="20.100000000000001" customHeight="1" x14ac:dyDescent="0.2">
      <c r="A8" s="1" t="s">
        <v>27</v>
      </c>
      <c r="E8" s="4" t="s">
        <v>15</v>
      </c>
    </row>
    <row r="9" spans="1:5" s="1" customFormat="1" ht="20.100000000000001" customHeight="1" x14ac:dyDescent="0.2">
      <c r="A9" s="3" t="s">
        <v>28</v>
      </c>
      <c r="D9" s="3"/>
      <c r="E9" s="5" t="s">
        <v>29</v>
      </c>
    </row>
    <row r="10" spans="1:5" s="1" customFormat="1" ht="18.95" customHeight="1" x14ac:dyDescent="0.2"/>
    <row r="11" spans="1:5" s="1" customFormat="1" ht="30" customHeight="1" x14ac:dyDescent="0.2">
      <c r="A11" s="15"/>
      <c r="B11" s="15"/>
      <c r="C11" s="15"/>
      <c r="D11" s="177" t="s">
        <v>30</v>
      </c>
      <c r="E11" s="177"/>
    </row>
    <row r="12" spans="1:5" ht="24" customHeight="1" x14ac:dyDescent="0.2">
      <c r="A12" s="14" t="s">
        <v>16</v>
      </c>
      <c r="B12" s="14" t="s">
        <v>17</v>
      </c>
      <c r="C12" s="14"/>
      <c r="D12" s="14" t="s">
        <v>31</v>
      </c>
      <c r="E12" s="14" t="s">
        <v>32</v>
      </c>
    </row>
    <row r="13" spans="1:5" ht="18.95" customHeight="1" x14ac:dyDescent="0.2">
      <c r="A13" s="7"/>
      <c r="B13" s="8"/>
      <c r="C13" s="9"/>
      <c r="D13" s="9"/>
      <c r="E13" s="9"/>
    </row>
    <row r="14" spans="1:5" ht="18.95" customHeight="1" x14ac:dyDescent="0.2">
      <c r="A14" s="7">
        <v>1</v>
      </c>
      <c r="B14" s="10" t="s">
        <v>33</v>
      </c>
      <c r="C14" s="11"/>
      <c r="D14" s="16">
        <v>1</v>
      </c>
      <c r="E14" s="16">
        <v>1</v>
      </c>
    </row>
    <row r="15" spans="1:5" ht="18.95" customHeight="1" x14ac:dyDescent="0.2">
      <c r="A15" s="12"/>
      <c r="B15" s="10"/>
      <c r="C15" s="11"/>
      <c r="D15" s="16"/>
      <c r="E15" s="16"/>
    </row>
    <row r="16" spans="1:5" ht="18.95" customHeight="1" x14ac:dyDescent="0.2">
      <c r="A16" s="12">
        <v>2</v>
      </c>
      <c r="B16" s="10" t="s">
        <v>34</v>
      </c>
      <c r="C16" s="11"/>
      <c r="D16" s="16">
        <v>3.2000000000000002E-3</v>
      </c>
      <c r="E16" s="16">
        <f>D16</f>
        <v>3.2000000000000002E-3</v>
      </c>
    </row>
    <row r="17" spans="1:5" ht="18.95" customHeight="1" x14ac:dyDescent="0.2">
      <c r="A17" s="12"/>
      <c r="B17" s="10"/>
      <c r="C17" s="11"/>
      <c r="D17" s="16"/>
      <c r="E17" s="16"/>
    </row>
    <row r="18" spans="1:5" ht="18.95" customHeight="1" x14ac:dyDescent="0.2">
      <c r="A18" s="12">
        <v>3</v>
      </c>
      <c r="B18" s="10" t="s">
        <v>35</v>
      </c>
      <c r="D18" s="16">
        <v>1.952E-3</v>
      </c>
      <c r="E18" s="16">
        <f>D18</f>
        <v>1.952E-3</v>
      </c>
    </row>
    <row r="19" spans="1:5" ht="18.95" customHeight="1" x14ac:dyDescent="0.2">
      <c r="A19" s="12"/>
      <c r="B19" s="17"/>
      <c r="C19" s="11"/>
      <c r="D19" s="16"/>
      <c r="E19" s="16"/>
    </row>
    <row r="20" spans="1:5" ht="18.95" customHeight="1" x14ac:dyDescent="0.2">
      <c r="A20" s="12">
        <v>4</v>
      </c>
      <c r="B20" s="10" t="s">
        <v>36</v>
      </c>
      <c r="D20" s="18">
        <v>3.8142000000000002E-2</v>
      </c>
      <c r="E20" s="18"/>
    </row>
    <row r="21" spans="1:5" ht="18.95" customHeight="1" x14ac:dyDescent="0.2">
      <c r="A21" s="12"/>
      <c r="B21" s="19"/>
      <c r="D21" s="16"/>
      <c r="E21" s="16"/>
    </row>
    <row r="22" spans="1:5" ht="18.95" customHeight="1" x14ac:dyDescent="0.2">
      <c r="A22" s="12">
        <v>5</v>
      </c>
      <c r="B22" s="10" t="s">
        <v>37</v>
      </c>
      <c r="C22" s="11"/>
      <c r="D22" s="16">
        <f>D14-D16-D18-D20</f>
        <v>0.95670600000000006</v>
      </c>
      <c r="E22" s="16">
        <f>E14-E16-E18-E20</f>
        <v>0.99484800000000007</v>
      </c>
    </row>
    <row r="23" spans="1:5" ht="18.95" customHeight="1" x14ac:dyDescent="0.2">
      <c r="A23" s="12"/>
      <c r="B23" s="20"/>
      <c r="C23" s="11"/>
      <c r="D23" s="16"/>
      <c r="E23" s="16"/>
    </row>
    <row r="24" spans="1:5" ht="18.95" customHeight="1" x14ac:dyDescent="0.2">
      <c r="A24" s="12">
        <v>6</v>
      </c>
      <c r="B24" s="20" t="s">
        <v>38</v>
      </c>
      <c r="C24" s="13">
        <v>0.06</v>
      </c>
      <c r="D24" s="16">
        <f>D22*C24</f>
        <v>5.7402359999999999E-2</v>
      </c>
      <c r="E24" s="16">
        <f>D24</f>
        <v>5.7402359999999999E-2</v>
      </c>
    </row>
    <row r="25" spans="1:5" ht="18.95" customHeight="1" x14ac:dyDescent="0.2">
      <c r="A25" s="12"/>
      <c r="B25" s="20"/>
      <c r="C25" s="11"/>
      <c r="D25" s="16"/>
      <c r="E25" s="16"/>
    </row>
    <row r="26" spans="1:5" ht="18.95" customHeight="1" x14ac:dyDescent="0.2">
      <c r="A26" s="12">
        <v>7</v>
      </c>
      <c r="B26" s="10" t="s">
        <v>39</v>
      </c>
      <c r="C26" s="11"/>
      <c r="D26" s="16"/>
      <c r="E26" s="18">
        <v>5.3911153094760002E-2</v>
      </c>
    </row>
    <row r="27" spans="1:5" ht="18.95" customHeight="1" x14ac:dyDescent="0.2">
      <c r="A27" s="12"/>
      <c r="B27" s="20"/>
      <c r="C27" s="11"/>
      <c r="D27" s="16"/>
      <c r="E27" s="16"/>
    </row>
    <row r="28" spans="1:5" ht="18.95" customHeight="1" x14ac:dyDescent="0.2">
      <c r="A28" s="12">
        <v>8</v>
      </c>
      <c r="B28" s="10" t="s">
        <v>40</v>
      </c>
      <c r="D28" s="16"/>
      <c r="E28" s="16">
        <f>E22-E24-E26</f>
        <v>0.88353448690524006</v>
      </c>
    </row>
    <row r="29" spans="1:5" ht="18.95" customHeight="1" x14ac:dyDescent="0.2">
      <c r="A29" s="12"/>
      <c r="B29" s="21"/>
      <c r="C29" s="11"/>
      <c r="D29" s="16"/>
      <c r="E29" s="16"/>
    </row>
    <row r="30" spans="1:5" ht="18.95" customHeight="1" x14ac:dyDescent="0.2">
      <c r="A30" s="12">
        <v>9</v>
      </c>
      <c r="B30" s="20" t="s">
        <v>41</v>
      </c>
      <c r="C30" s="13">
        <v>0.35</v>
      </c>
      <c r="D30" s="22"/>
      <c r="E30" s="18">
        <f>E28*C30</f>
        <v>0.30923707041683401</v>
      </c>
    </row>
    <row r="31" spans="1:5" ht="18.95" customHeight="1" x14ac:dyDescent="0.2">
      <c r="A31" s="12"/>
      <c r="B31" s="21"/>
      <c r="C31" s="11"/>
      <c r="D31" s="16"/>
      <c r="E31" s="16"/>
    </row>
    <row r="32" spans="1:5" ht="18.95" customHeight="1" thickBot="1" x14ac:dyDescent="0.25">
      <c r="A32" s="12">
        <v>10</v>
      </c>
      <c r="B32" s="20" t="s">
        <v>42</v>
      </c>
      <c r="E32" s="23">
        <f>E22-E24-E30</f>
        <v>0.62820856958316607</v>
      </c>
    </row>
    <row r="33" spans="1:5" ht="18.95" customHeight="1" thickTop="1" x14ac:dyDescent="0.2">
      <c r="A33" s="12"/>
      <c r="B33" s="21"/>
      <c r="C33" s="11"/>
      <c r="D33" s="11"/>
      <c r="E33" s="11"/>
    </row>
    <row r="34" spans="1:5" ht="18.95" customHeight="1" thickBot="1" x14ac:dyDescent="0.25">
      <c r="A34" s="12">
        <v>11</v>
      </c>
      <c r="B34" s="20" t="s">
        <v>43</v>
      </c>
      <c r="E34" s="24">
        <f>E14/E32</f>
        <v>1.5918280144817636</v>
      </c>
    </row>
    <row r="35" spans="1:5" ht="18.95" customHeight="1" thickTop="1" x14ac:dyDescent="0.2">
      <c r="A35" s="12"/>
      <c r="B35" s="21"/>
      <c r="C35" s="13"/>
      <c r="D35" s="11"/>
      <c r="E35" s="13"/>
    </row>
    <row r="36" spans="1:5" ht="18.95" customHeight="1" x14ac:dyDescent="0.25"/>
    <row r="37" spans="1:5" ht="18.95" customHeight="1" x14ac:dyDescent="0.25">
      <c r="E37" s="26">
        <f>1/E34</f>
        <v>0.62820856958316607</v>
      </c>
    </row>
    <row r="38" spans="1:5" ht="18.95" customHeight="1" x14ac:dyDescent="0.25">
      <c r="E38" s="29"/>
    </row>
    <row r="39" spans="1:5" ht="18.95" customHeight="1" x14ac:dyDescent="0.25"/>
    <row r="40" spans="1:5" ht="18.95" customHeight="1" x14ac:dyDescent="0.25"/>
    <row r="41" spans="1:5" ht="18.95" customHeight="1" x14ac:dyDescent="0.25"/>
    <row r="42" spans="1:5" ht="18.95" customHeight="1" x14ac:dyDescent="0.25"/>
    <row r="43" spans="1:5" ht="18.95" customHeight="1" x14ac:dyDescent="0.25"/>
    <row r="44" spans="1:5" ht="18.95" customHeight="1" x14ac:dyDescent="0.25"/>
    <row r="45" spans="1:5" ht="18.95" customHeight="1" x14ac:dyDescent="0.25"/>
    <row r="46" spans="1:5" ht="18.95" customHeight="1" x14ac:dyDescent="0.25"/>
    <row r="47" spans="1:5" ht="18.95" customHeight="1" x14ac:dyDescent="0.25"/>
    <row r="48" spans="1:5" ht="18.95" customHeight="1" x14ac:dyDescent="0.25"/>
    <row r="49" ht="18.95" customHeight="1" x14ac:dyDescent="0.25"/>
    <row r="50" ht="18.95" customHeight="1" x14ac:dyDescent="0.25"/>
    <row r="51" ht="18.95" customHeight="1" x14ac:dyDescent="0.25"/>
    <row r="52" ht="18.95" customHeight="1" x14ac:dyDescent="0.25"/>
    <row r="53" ht="18.95" customHeight="1" x14ac:dyDescent="0.25"/>
    <row r="54" ht="18.95" customHeight="1" x14ac:dyDescent="0.25"/>
    <row r="55" ht="18.95" customHeight="1" x14ac:dyDescent="0.25"/>
    <row r="56" ht="18.95" customHeight="1" x14ac:dyDescent="0.25"/>
    <row r="57" ht="18.95" customHeight="1" x14ac:dyDescent="0.25"/>
    <row r="58" ht="18.95" customHeight="1" x14ac:dyDescent="0.25"/>
    <row r="59" ht="18.95" customHeight="1" x14ac:dyDescent="0.25"/>
    <row r="60" ht="18.95" customHeight="1" x14ac:dyDescent="0.25"/>
    <row r="61" ht="18.95" customHeight="1" x14ac:dyDescent="0.25"/>
    <row r="62" ht="18.95" customHeight="1" x14ac:dyDescent="0.25"/>
    <row r="63" ht="18.95" customHeight="1" x14ac:dyDescent="0.25"/>
    <row r="64" ht="18.95" customHeight="1" x14ac:dyDescent="0.25"/>
    <row r="65" ht="18.95" customHeight="1" x14ac:dyDescent="0.25"/>
    <row r="66" ht="18.95" customHeight="1" x14ac:dyDescent="0.25"/>
    <row r="67" ht="18.95" customHeight="1" x14ac:dyDescent="0.25"/>
    <row r="68" ht="18.95" customHeight="1" x14ac:dyDescent="0.25"/>
    <row r="69" ht="18.95" customHeight="1" x14ac:dyDescent="0.25"/>
    <row r="70" ht="18.95" customHeight="1" x14ac:dyDescent="0.25"/>
    <row r="71" ht="18.95" customHeight="1" x14ac:dyDescent="0.25"/>
    <row r="72" ht="18.95" customHeight="1" x14ac:dyDescent="0.25"/>
    <row r="73" ht="18.95" customHeight="1" x14ac:dyDescent="0.25"/>
    <row r="74" ht="18.95" customHeight="1" x14ac:dyDescent="0.25"/>
    <row r="75" ht="18.95" customHeight="1" x14ac:dyDescent="0.25"/>
    <row r="76" ht="18.95" customHeight="1" x14ac:dyDescent="0.25"/>
    <row r="77" ht="18.95" customHeight="1" x14ac:dyDescent="0.25"/>
    <row r="78" ht="18.95" customHeight="1" x14ac:dyDescent="0.25"/>
    <row r="79" ht="18.95" customHeight="1" x14ac:dyDescent="0.25"/>
    <row r="80" ht="18.95" customHeight="1" x14ac:dyDescent="0.25"/>
    <row r="81" ht="18.95" customHeight="1" x14ac:dyDescent="0.25"/>
    <row r="82" ht="18.95" customHeight="1" x14ac:dyDescent="0.25"/>
    <row r="83" ht="18.95" customHeight="1" x14ac:dyDescent="0.25"/>
    <row r="84" ht="18.95" customHeight="1" x14ac:dyDescent="0.25"/>
    <row r="85" ht="18.95" customHeight="1" x14ac:dyDescent="0.25"/>
    <row r="86" ht="18.95" customHeight="1" x14ac:dyDescent="0.25"/>
    <row r="87" ht="18.95" customHeight="1" x14ac:dyDescent="0.25"/>
    <row r="88" ht="18.95" customHeight="1" x14ac:dyDescent="0.25"/>
    <row r="89" ht="18.95" customHeight="1" x14ac:dyDescent="0.25"/>
    <row r="90" ht="18.95" customHeight="1" x14ac:dyDescent="0.25"/>
    <row r="91" ht="18.95" customHeight="1" x14ac:dyDescent="0.25"/>
    <row r="92" ht="18.95" customHeight="1" x14ac:dyDescent="0.25"/>
    <row r="93" ht="18.95" customHeight="1" x14ac:dyDescent="0.25"/>
    <row r="94" ht="18.95" customHeight="1" x14ac:dyDescent="0.25"/>
    <row r="95" ht="18.95" customHeight="1" x14ac:dyDescent="0.25"/>
    <row r="96" ht="18.95" customHeight="1" x14ac:dyDescent="0.25"/>
    <row r="97" ht="18.95" customHeight="1" x14ac:dyDescent="0.25"/>
    <row r="98" ht="18.95" customHeight="1" x14ac:dyDescent="0.25"/>
    <row r="99" ht="18.95" customHeight="1" x14ac:dyDescent="0.25"/>
    <row r="100" ht="18.95" customHeight="1" x14ac:dyDescent="0.25"/>
    <row r="101" ht="18.95" customHeight="1" x14ac:dyDescent="0.25"/>
    <row r="102" ht="18.95" customHeight="1" x14ac:dyDescent="0.25"/>
    <row r="103" ht="18.95" customHeight="1" x14ac:dyDescent="0.25"/>
    <row r="104" ht="18.95" customHeight="1" x14ac:dyDescent="0.25"/>
    <row r="105" ht="18.95" customHeight="1" x14ac:dyDescent="0.25"/>
    <row r="106" ht="18.95" customHeight="1" x14ac:dyDescent="0.25"/>
    <row r="107" ht="18.95" customHeight="1" x14ac:dyDescent="0.25"/>
    <row r="108" ht="18.95" customHeight="1" x14ac:dyDescent="0.25"/>
    <row r="109" ht="18.95" customHeight="1" x14ac:dyDescent="0.25"/>
    <row r="110" ht="18.95" customHeight="1" x14ac:dyDescent="0.25"/>
    <row r="111" ht="18.95" customHeight="1" x14ac:dyDescent="0.25"/>
    <row r="112" ht="18.95" customHeight="1" x14ac:dyDescent="0.25"/>
    <row r="113" ht="18.95" customHeight="1" x14ac:dyDescent="0.25"/>
    <row r="114" ht="18.95" customHeight="1" x14ac:dyDescent="0.25"/>
    <row r="115" ht="18.95" customHeight="1" x14ac:dyDescent="0.25"/>
    <row r="116" ht="18.95" customHeight="1" x14ac:dyDescent="0.25"/>
    <row r="117" ht="18.95" customHeight="1" x14ac:dyDescent="0.25"/>
    <row r="118" ht="18.95" customHeight="1" x14ac:dyDescent="0.25"/>
    <row r="119" ht="18.95" customHeight="1" x14ac:dyDescent="0.25"/>
    <row r="120" ht="18.95" customHeight="1" x14ac:dyDescent="0.25"/>
    <row r="121" ht="18.95" customHeight="1" x14ac:dyDescent="0.25"/>
    <row r="122" ht="18.95" customHeight="1" x14ac:dyDescent="0.25"/>
    <row r="123" ht="18.95" customHeight="1" x14ac:dyDescent="0.25"/>
    <row r="124" ht="18.95" customHeight="1" x14ac:dyDescent="0.25"/>
    <row r="125" ht="18.95" customHeight="1" x14ac:dyDescent="0.25"/>
    <row r="126" ht="18.95" customHeight="1" x14ac:dyDescent="0.25"/>
    <row r="127" ht="18.95" customHeight="1" x14ac:dyDescent="0.25"/>
    <row r="128" ht="18.95" customHeight="1" x14ac:dyDescent="0.25"/>
    <row r="129" ht="18.95" customHeight="1" x14ac:dyDescent="0.25"/>
    <row r="130" ht="18.95" customHeight="1" x14ac:dyDescent="0.25"/>
    <row r="131" ht="18.95" customHeight="1" x14ac:dyDescent="0.25"/>
    <row r="132" ht="18.95" customHeight="1" x14ac:dyDescent="0.25"/>
    <row r="133" ht="18.95" customHeight="1" x14ac:dyDescent="0.25"/>
    <row r="134" ht="18.95" customHeight="1" x14ac:dyDescent="0.25"/>
    <row r="135" ht="18.95" customHeight="1" x14ac:dyDescent="0.25"/>
    <row r="136" ht="18.95" customHeight="1" x14ac:dyDescent="0.25"/>
    <row r="137" ht="18.95" customHeight="1" x14ac:dyDescent="0.25"/>
    <row r="138" ht="18.95" customHeight="1" x14ac:dyDescent="0.25"/>
    <row r="139" ht="18.95" customHeight="1" x14ac:dyDescent="0.25"/>
    <row r="140" ht="18.95" customHeight="1" x14ac:dyDescent="0.25"/>
    <row r="141" ht="18.95" customHeight="1" x14ac:dyDescent="0.25"/>
    <row r="142" ht="18.95" customHeight="1" x14ac:dyDescent="0.25"/>
    <row r="143" ht="18.95" customHeight="1" x14ac:dyDescent="0.25"/>
    <row r="144" ht="18.95" customHeight="1" x14ac:dyDescent="0.25"/>
    <row r="145" ht="18.95" customHeight="1" x14ac:dyDescent="0.25"/>
    <row r="146" ht="18.95" customHeight="1" x14ac:dyDescent="0.25"/>
    <row r="147" ht="18.95" customHeight="1" x14ac:dyDescent="0.25"/>
    <row r="148" ht="18.95" customHeight="1" x14ac:dyDescent="0.25"/>
    <row r="149" ht="18.95" customHeight="1" x14ac:dyDescent="0.25"/>
    <row r="150" ht="18.95" customHeight="1" x14ac:dyDescent="0.25"/>
    <row r="151" ht="18.95" customHeight="1" x14ac:dyDescent="0.25"/>
    <row r="152" ht="18.95" customHeight="1" x14ac:dyDescent="0.25"/>
    <row r="153" ht="18.95" customHeight="1" x14ac:dyDescent="0.25"/>
    <row r="154" ht="18.95" customHeight="1" x14ac:dyDescent="0.25"/>
    <row r="155" ht="18.95" customHeight="1" x14ac:dyDescent="0.25"/>
    <row r="156" ht="18.95" customHeight="1" x14ac:dyDescent="0.25"/>
    <row r="157" ht="18.95" customHeight="1" x14ac:dyDescent="0.25"/>
    <row r="158" ht="18.95" customHeight="1" x14ac:dyDescent="0.25"/>
    <row r="159" ht="18.95" customHeight="1" x14ac:dyDescent="0.25"/>
    <row r="160" ht="18.95" customHeight="1" x14ac:dyDescent="0.25"/>
    <row r="161" ht="18.95" customHeight="1" x14ac:dyDescent="0.25"/>
    <row r="162" ht="18.95" customHeight="1" x14ac:dyDescent="0.25"/>
    <row r="163" ht="18.95" customHeight="1" x14ac:dyDescent="0.25"/>
    <row r="164" ht="18.95" customHeight="1" x14ac:dyDescent="0.25"/>
    <row r="165" ht="18.95" customHeight="1" x14ac:dyDescent="0.25"/>
    <row r="166" ht="18.95" customHeight="1" x14ac:dyDescent="0.25"/>
    <row r="167" ht="18.95" customHeight="1" x14ac:dyDescent="0.25"/>
    <row r="168" ht="18.95" customHeight="1" x14ac:dyDescent="0.25"/>
    <row r="169" ht="18.95" customHeight="1" x14ac:dyDescent="0.25"/>
    <row r="170" ht="18.95" customHeight="1" x14ac:dyDescent="0.25"/>
    <row r="171" ht="18.95" customHeight="1" x14ac:dyDescent="0.25"/>
    <row r="172" ht="18.95" customHeight="1" x14ac:dyDescent="0.25"/>
    <row r="173" ht="18.95" customHeight="1" x14ac:dyDescent="0.25"/>
    <row r="174" ht="18.95" customHeight="1" x14ac:dyDescent="0.25"/>
    <row r="175" ht="18.95" customHeight="1" x14ac:dyDescent="0.25"/>
    <row r="176" ht="18.95" customHeight="1" x14ac:dyDescent="0.25"/>
    <row r="177" ht="18.95" customHeight="1" x14ac:dyDescent="0.25"/>
    <row r="178" ht="18.95" customHeight="1" x14ac:dyDescent="0.25"/>
    <row r="179" ht="18.95" customHeight="1" x14ac:dyDescent="0.25"/>
    <row r="180" ht="18.95" customHeight="1" x14ac:dyDescent="0.25"/>
    <row r="181" ht="18.95" customHeight="1" x14ac:dyDescent="0.25"/>
    <row r="182" ht="18.95" customHeight="1" x14ac:dyDescent="0.25"/>
    <row r="183" ht="18.95" customHeight="1" x14ac:dyDescent="0.25"/>
    <row r="184" ht="18.95" customHeight="1" x14ac:dyDescent="0.25"/>
    <row r="185" ht="18.95" customHeight="1" x14ac:dyDescent="0.25"/>
    <row r="186" ht="18.95" customHeight="1" x14ac:dyDescent="0.25"/>
    <row r="187" ht="18.95" customHeight="1" x14ac:dyDescent="0.25"/>
    <row r="188" ht="18.95" customHeight="1" x14ac:dyDescent="0.25"/>
    <row r="189" ht="18.95" customHeight="1" x14ac:dyDescent="0.25"/>
    <row r="190" ht="18.95" customHeight="1" x14ac:dyDescent="0.25"/>
    <row r="191" ht="18.95" customHeight="1" x14ac:dyDescent="0.25"/>
    <row r="192" ht="18.95" customHeight="1" x14ac:dyDescent="0.25"/>
    <row r="193" ht="18.95" customHeight="1" x14ac:dyDescent="0.25"/>
    <row r="194" ht="18.95" customHeight="1" x14ac:dyDescent="0.25"/>
    <row r="195" ht="18.95" customHeight="1" x14ac:dyDescent="0.25"/>
    <row r="196" ht="18.95" customHeight="1" x14ac:dyDescent="0.25"/>
    <row r="197" ht="18.95" customHeight="1" x14ac:dyDescent="0.25"/>
    <row r="198" ht="18.95" customHeight="1" x14ac:dyDescent="0.25"/>
    <row r="199" ht="18.95" customHeight="1" x14ac:dyDescent="0.25"/>
    <row r="200" ht="18.95" customHeight="1" x14ac:dyDescent="0.25"/>
    <row r="201" ht="18.95" customHeight="1" x14ac:dyDescent="0.25"/>
  </sheetData>
  <mergeCells count="6">
    <mergeCell ref="D11:E11"/>
    <mergeCell ref="A1:E1"/>
    <mergeCell ref="A2:E2"/>
    <mergeCell ref="A3:E3"/>
    <mergeCell ref="A4:E4"/>
    <mergeCell ref="A5:E5"/>
  </mergeCells>
  <hyperlinks>
    <hyperlink ref="A6" location="Appendix!A1" display="Return to Appendix"/>
  </hyperlinks>
  <pageMargins left="0.95" right="0.5" top="0.75" bottom="0.7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90" zoomScaleNormal="90" workbookViewId="0">
      <selection activeCell="A11" sqref="A11"/>
    </sheetView>
  </sheetViews>
  <sheetFormatPr defaultRowHeight="15.75" x14ac:dyDescent="0.25"/>
  <cols>
    <col min="1" max="1" width="52.7109375" style="91" bestFit="1" customWidth="1"/>
    <col min="2" max="3" width="17.42578125" style="91" customWidth="1"/>
    <col min="4" max="4" width="1.42578125" style="91" customWidth="1"/>
    <col min="5" max="6" width="17.42578125" style="91" customWidth="1"/>
    <col min="7" max="16384" width="9.140625" style="91"/>
  </cols>
  <sheetData>
    <row r="1" spans="1:6" x14ac:dyDescent="0.25">
      <c r="A1" s="87" t="s">
        <v>6</v>
      </c>
    </row>
    <row r="2" spans="1:6" x14ac:dyDescent="0.25">
      <c r="A2" s="88" t="s">
        <v>103</v>
      </c>
    </row>
    <row r="3" spans="1:6" x14ac:dyDescent="0.25">
      <c r="A3" s="88" t="s">
        <v>173</v>
      </c>
    </row>
    <row r="4" spans="1:6" x14ac:dyDescent="0.25">
      <c r="A4" s="88" t="s">
        <v>5</v>
      </c>
    </row>
    <row r="5" spans="1:6" ht="16.5" thickBot="1" x14ac:dyDescent="0.3">
      <c r="A5" s="92" t="s">
        <v>96</v>
      </c>
    </row>
    <row r="6" spans="1:6" ht="16.5" thickBot="1" x14ac:dyDescent="0.3">
      <c r="A6" s="93"/>
      <c r="B6" s="158" t="s">
        <v>196</v>
      </c>
      <c r="C6" s="159"/>
      <c r="D6" s="159"/>
      <c r="E6" s="159"/>
      <c r="F6" s="160"/>
    </row>
    <row r="7" spans="1:6" ht="16.5" thickBot="1" x14ac:dyDescent="0.3">
      <c r="A7" s="94"/>
    </row>
    <row r="8" spans="1:6" ht="16.5" thickBot="1" x14ac:dyDescent="0.3">
      <c r="B8" s="154" t="s">
        <v>202</v>
      </c>
      <c r="C8" s="155"/>
      <c r="E8" s="156" t="s">
        <v>66</v>
      </c>
      <c r="F8" s="157"/>
    </row>
    <row r="9" spans="1:6" s="103" customFormat="1" ht="12.75" x14ac:dyDescent="0.2">
      <c r="A9" s="101" t="s">
        <v>174</v>
      </c>
      <c r="B9" s="102" t="s">
        <v>109</v>
      </c>
      <c r="C9" s="102" t="s">
        <v>110</v>
      </c>
      <c r="E9" s="104" t="s">
        <v>111</v>
      </c>
      <c r="F9" s="104" t="s">
        <v>112</v>
      </c>
    </row>
    <row r="10" spans="1:6" ht="18" x14ac:dyDescent="0.4">
      <c r="A10" s="95" t="s">
        <v>48</v>
      </c>
      <c r="B10" s="89" t="s">
        <v>63</v>
      </c>
      <c r="C10" s="89" t="s">
        <v>64</v>
      </c>
      <c r="D10" s="89"/>
      <c r="E10" s="89" t="s">
        <v>63</v>
      </c>
      <c r="F10" s="89" t="s">
        <v>64</v>
      </c>
    </row>
    <row r="11" spans="1:6" x14ac:dyDescent="0.25">
      <c r="A11" s="91" t="s">
        <v>45</v>
      </c>
      <c r="B11" s="97">
        <f>ROUND('TAB 2 - Elect Bonus'!C34,0)</f>
        <v>-4</v>
      </c>
      <c r="C11" s="98">
        <f>ROUND('TAB 3 - Opt out 2015'!C34,0)</f>
        <v>-3</v>
      </c>
      <c r="E11" s="98">
        <f>ROUND('TAB 4 - Elect Bonus with Rev'!C34,0)</f>
        <v>-6</v>
      </c>
      <c r="F11" s="98">
        <f>ROUND('TAB 5 - Opt out 2015 with Rev'!C34,0)</f>
        <v>-3</v>
      </c>
    </row>
    <row r="12" spans="1:6" x14ac:dyDescent="0.25">
      <c r="A12" s="91" t="s">
        <v>46</v>
      </c>
      <c r="B12" s="97">
        <f>ROUND('TAB 2 - Elect Bonus'!C35,0)</f>
        <v>2</v>
      </c>
      <c r="C12" s="98">
        <f>ROUND('TAB 3 - Opt out 2015'!C35,0)</f>
        <v>-1</v>
      </c>
      <c r="E12" s="98">
        <f>ROUND('TAB 4 - Elect Bonus with Rev'!C35,0)</f>
        <v>5</v>
      </c>
      <c r="F12" s="98">
        <f>ROUND('TAB 5 - Opt out 2015 with Rev'!C35,0)</f>
        <v>-1</v>
      </c>
    </row>
    <row r="13" spans="1:6" x14ac:dyDescent="0.25">
      <c r="A13" s="91" t="s">
        <v>19</v>
      </c>
      <c r="B13" s="99">
        <f>ROUND('TAB 2 - Elect Bonus'!C36,0)</f>
        <v>5</v>
      </c>
      <c r="C13" s="99">
        <f>ROUND('TAB 3 - Opt out 2015'!C36,0)</f>
        <v>0</v>
      </c>
      <c r="E13" s="140">
        <f>ROUND('TAB 4 - Elect Bonus with Rev'!C36,0)</f>
        <v>5</v>
      </c>
      <c r="F13" s="99">
        <f>ROUND('TAB 5 - Opt out 2015 with Rev'!C36,0)</f>
        <v>0</v>
      </c>
    </row>
    <row r="14" spans="1:6" s="94" customFormat="1" x14ac:dyDescent="0.25">
      <c r="A14" s="94" t="s">
        <v>201</v>
      </c>
      <c r="B14" s="100">
        <f>SUM(B11:B13)</f>
        <v>3</v>
      </c>
      <c r="C14" s="100">
        <f>SUM(C11:C13)</f>
        <v>-4</v>
      </c>
      <c r="E14" s="100">
        <f>SUM(E11:E13)</f>
        <v>4</v>
      </c>
      <c r="F14" s="100">
        <f>SUM(F11:F13)</f>
        <v>-4</v>
      </c>
    </row>
    <row r="15" spans="1:6" ht="16.5" thickBot="1" x14ac:dyDescent="0.3">
      <c r="B15" s="98"/>
      <c r="C15" s="98"/>
      <c r="E15" s="98"/>
      <c r="F15" s="98"/>
    </row>
    <row r="16" spans="1:6" ht="16.5" thickBot="1" x14ac:dyDescent="0.3">
      <c r="B16" s="158" t="s">
        <v>198</v>
      </c>
      <c r="C16" s="159"/>
      <c r="D16" s="159"/>
      <c r="E16" s="159"/>
      <c r="F16" s="160"/>
    </row>
    <row r="17" spans="1:6" ht="16.5" thickBot="1" x14ac:dyDescent="0.3"/>
    <row r="18" spans="1:6" ht="16.5" thickBot="1" x14ac:dyDescent="0.3">
      <c r="B18" s="154" t="s">
        <v>202</v>
      </c>
      <c r="C18" s="155"/>
      <c r="E18" s="156" t="s">
        <v>66</v>
      </c>
      <c r="F18" s="157"/>
    </row>
    <row r="19" spans="1:6" s="103" customFormat="1" ht="12.75" x14ac:dyDescent="0.2">
      <c r="A19" s="101"/>
      <c r="B19" s="102" t="s">
        <v>109</v>
      </c>
      <c r="C19" s="102" t="s">
        <v>110</v>
      </c>
      <c r="E19" s="104" t="s">
        <v>111</v>
      </c>
      <c r="F19" s="104" t="s">
        <v>112</v>
      </c>
    </row>
    <row r="20" spans="1:6" ht="18" x14ac:dyDescent="0.4">
      <c r="A20" s="95" t="s">
        <v>48</v>
      </c>
      <c r="B20" s="89" t="s">
        <v>63</v>
      </c>
      <c r="C20" s="89" t="s">
        <v>64</v>
      </c>
      <c r="D20" s="89"/>
      <c r="E20" s="89" t="s">
        <v>63</v>
      </c>
      <c r="F20" s="89" t="s">
        <v>64</v>
      </c>
    </row>
    <row r="21" spans="1:6" x14ac:dyDescent="0.25">
      <c r="A21" s="91" t="s">
        <v>45</v>
      </c>
      <c r="B21" s="97">
        <f>+'TAB 2 - Elect Bonus'!F34</f>
        <v>-6.2790887</v>
      </c>
      <c r="C21" s="97">
        <f>+'TAB 3 - Opt out 2015'!F34</f>
        <v>-2.4349227</v>
      </c>
      <c r="E21" s="97">
        <f>+'TAB 4 - Elect Bonus with Rev'!F34</f>
        <v>-6.2790887</v>
      </c>
      <c r="F21" s="97">
        <f>+'TAB 5 - Opt out 2015 with Rev'!F34</f>
        <v>-2.4349227</v>
      </c>
    </row>
    <row r="22" spans="1:6" x14ac:dyDescent="0.25">
      <c r="A22" s="91" t="s">
        <v>46</v>
      </c>
      <c r="B22" s="97">
        <f>+'TAB 2 - Elect Bonus'!F35</f>
        <v>0</v>
      </c>
      <c r="C22" s="97">
        <f>+'TAB 3 - Opt out 2015'!F35</f>
        <v>0</v>
      </c>
      <c r="E22" s="97">
        <f>+'TAB 4 - Elect Bonus with Rev'!F35</f>
        <v>0</v>
      </c>
      <c r="F22" s="97">
        <f>+'TAB 5 - Opt out 2015 with Rev'!F35</f>
        <v>0</v>
      </c>
    </row>
    <row r="23" spans="1:6" x14ac:dyDescent="0.25">
      <c r="A23" s="91" t="s">
        <v>19</v>
      </c>
      <c r="B23" s="99">
        <f>+'TAB 2 - Elect Bonus'!F36</f>
        <v>5</v>
      </c>
      <c r="C23" s="99">
        <f>+'TAB 3 - Opt out 2015'!F36</f>
        <v>0</v>
      </c>
      <c r="E23" s="99">
        <f>+'TAB 4 - Elect Bonus with Rev'!F36</f>
        <v>5</v>
      </c>
      <c r="F23" s="99">
        <f>+'TAB 5 - Opt out 2015 with Rev'!F36</f>
        <v>0</v>
      </c>
    </row>
    <row r="24" spans="1:6" x14ac:dyDescent="0.25">
      <c r="A24" s="94" t="s">
        <v>201</v>
      </c>
      <c r="B24" s="100">
        <f>SUM(B21:B23)</f>
        <v>-1.2790887</v>
      </c>
      <c r="C24" s="100">
        <f>SUM(C21:C23)</f>
        <v>-2.4349227</v>
      </c>
      <c r="D24" s="94"/>
      <c r="E24" s="100">
        <f>SUM(E21:E23)</f>
        <v>-1.2790887</v>
      </c>
      <c r="F24" s="100">
        <f>SUM(F21:F23)</f>
        <v>-2.4349227</v>
      </c>
    </row>
    <row r="25" spans="1:6" ht="16.5" thickBot="1" x14ac:dyDescent="0.3"/>
    <row r="26" spans="1:6" ht="16.5" thickBot="1" x14ac:dyDescent="0.3">
      <c r="B26" s="158" t="s">
        <v>197</v>
      </c>
      <c r="C26" s="159"/>
      <c r="D26" s="159"/>
      <c r="E26" s="159"/>
      <c r="F26" s="160"/>
    </row>
    <row r="27" spans="1:6" ht="16.5" thickBot="1" x14ac:dyDescent="0.3"/>
    <row r="28" spans="1:6" ht="16.5" thickBot="1" x14ac:dyDescent="0.3">
      <c r="B28" s="154" t="s">
        <v>202</v>
      </c>
      <c r="C28" s="155"/>
      <c r="E28" s="156" t="s">
        <v>66</v>
      </c>
      <c r="F28" s="157"/>
    </row>
    <row r="29" spans="1:6" s="103" customFormat="1" ht="12.75" x14ac:dyDescent="0.2">
      <c r="A29" s="101"/>
      <c r="B29" s="102" t="s">
        <v>109</v>
      </c>
      <c r="C29" s="102" t="s">
        <v>110</v>
      </c>
      <c r="E29" s="104" t="s">
        <v>111</v>
      </c>
      <c r="F29" s="104" t="s">
        <v>112</v>
      </c>
    </row>
    <row r="30" spans="1:6" ht="18" x14ac:dyDescent="0.4">
      <c r="A30" s="95" t="s">
        <v>48</v>
      </c>
      <c r="B30" s="89" t="s">
        <v>63</v>
      </c>
      <c r="C30" s="89" t="s">
        <v>64</v>
      </c>
      <c r="D30" s="89"/>
      <c r="E30" s="89" t="s">
        <v>63</v>
      </c>
      <c r="F30" s="89" t="s">
        <v>64</v>
      </c>
    </row>
    <row r="31" spans="1:6" x14ac:dyDescent="0.25">
      <c r="A31" s="91" t="s">
        <v>45</v>
      </c>
      <c r="B31" s="97">
        <f t="shared" ref="B31:C33" si="0">B11+B21</f>
        <v>-10.279088699999999</v>
      </c>
      <c r="C31" s="97">
        <f t="shared" si="0"/>
        <v>-5.4349226999999996</v>
      </c>
      <c r="E31" s="97">
        <f t="shared" ref="E31:F33" si="1">E11+E21</f>
        <v>-12.279088699999999</v>
      </c>
      <c r="F31" s="97">
        <f t="shared" si="1"/>
        <v>-5.4349226999999996</v>
      </c>
    </row>
    <row r="32" spans="1:6" x14ac:dyDescent="0.25">
      <c r="A32" s="91" t="s">
        <v>46</v>
      </c>
      <c r="B32" s="97">
        <f t="shared" si="0"/>
        <v>2</v>
      </c>
      <c r="C32" s="97">
        <f t="shared" si="0"/>
        <v>-1</v>
      </c>
      <c r="E32" s="97">
        <f t="shared" si="1"/>
        <v>5</v>
      </c>
      <c r="F32" s="97">
        <f t="shared" si="1"/>
        <v>-1</v>
      </c>
    </row>
    <row r="33" spans="1:6" x14ac:dyDescent="0.25">
      <c r="A33" s="91" t="s">
        <v>19</v>
      </c>
      <c r="B33" s="99">
        <f t="shared" si="0"/>
        <v>10</v>
      </c>
      <c r="C33" s="99">
        <f t="shared" si="0"/>
        <v>0</v>
      </c>
      <c r="E33" s="99">
        <f t="shared" si="1"/>
        <v>10</v>
      </c>
      <c r="F33" s="99">
        <f t="shared" si="1"/>
        <v>0</v>
      </c>
    </row>
    <row r="34" spans="1:6" x14ac:dyDescent="0.25">
      <c r="A34" s="94" t="s">
        <v>201</v>
      </c>
      <c r="B34" s="100">
        <f>SUM(B31:B33)</f>
        <v>1.7209113000000009</v>
      </c>
      <c r="C34" s="100">
        <f>SUM(C31:C33)</f>
        <v>-6.4349226999999996</v>
      </c>
      <c r="D34" s="94"/>
      <c r="E34" s="100">
        <f>SUM(E31:E33)</f>
        <v>2.7209113000000009</v>
      </c>
      <c r="F34" s="100">
        <f>SUM(F31:F33)</f>
        <v>-6.4349226999999996</v>
      </c>
    </row>
    <row r="37" spans="1:6" x14ac:dyDescent="0.25">
      <c r="A37" s="90" t="s">
        <v>65</v>
      </c>
    </row>
  </sheetData>
  <mergeCells count="9">
    <mergeCell ref="B28:C28"/>
    <mergeCell ref="E28:F28"/>
    <mergeCell ref="B18:C18"/>
    <mergeCell ref="E18:F18"/>
    <mergeCell ref="B6:F6"/>
    <mergeCell ref="B16:F16"/>
    <mergeCell ref="B8:C8"/>
    <mergeCell ref="E8:F8"/>
    <mergeCell ref="B26:F26"/>
  </mergeCells>
  <hyperlinks>
    <hyperlink ref="A5" location="Appendix!A1" display="Return to Appendix"/>
    <hyperlink ref="B9" location="'TAB 2 - Elect Bonus'!A1" display="TAB 2"/>
    <hyperlink ref="C9" location="'TAB 3 - Opt out 2015'!A1" display="TAB 3"/>
    <hyperlink ref="E9" location="'TAB 4 - Elect Bonus with Rev'!A1" display="TAB 4"/>
    <hyperlink ref="F9" location="'TAB 5 - Opt out 2015 with Rev'!A1" display="TAB 5"/>
    <hyperlink ref="B19" location="'TAB 2 - Elect Bonus'!A1" display="TAB 2"/>
    <hyperlink ref="C19" location="'TAB 3 - Opt out 2015'!A1" display="TAB 3"/>
    <hyperlink ref="E19" location="'TAB 4 - Elect Bonus with Rev'!A1" display="TAB 4"/>
    <hyperlink ref="F19" location="'TAB 5 - Opt out 2015 with Rev'!A1" display="TAB 5"/>
    <hyperlink ref="B29" location="'TAB 2 - Elect Bonus'!A1" display="TAB 2"/>
    <hyperlink ref="C29" location="'TAB 3 - Opt out 2015'!A1" display="TAB 3"/>
    <hyperlink ref="E29" location="'TAB 4 - Elect Bonus with Rev'!A1" display="TAB 4"/>
    <hyperlink ref="F29" location="'TAB 5 - Opt out 2015 with Rev'!A1" display="TAB 5"/>
  </hyperlink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zoomScaleNormal="100" workbookViewId="0">
      <pane xSplit="1" ySplit="4" topLeftCell="B5" activePane="bottomRight" state="frozen"/>
      <selection pane="topRight" activeCell="B1" sqref="B1"/>
      <selection pane="bottomLeft" activeCell="A5" sqref="A5"/>
      <selection pane="bottomRight" activeCell="B12" sqref="B12"/>
    </sheetView>
  </sheetViews>
  <sheetFormatPr defaultRowHeight="15" x14ac:dyDescent="0.25"/>
  <cols>
    <col min="1" max="1" width="51" style="111" customWidth="1"/>
    <col min="2" max="2" width="15.85546875" style="111" bestFit="1" customWidth="1"/>
    <col min="3" max="3" width="13.85546875" style="111" bestFit="1" customWidth="1"/>
    <col min="4" max="4" width="1.42578125" style="111" customWidth="1"/>
    <col min="5" max="5" width="15.85546875" style="111" bestFit="1" customWidth="1"/>
    <col min="6" max="6" width="13.85546875" style="111" bestFit="1" customWidth="1"/>
    <col min="7" max="7" width="1.42578125" style="111" customWidth="1"/>
    <col min="8" max="8" width="10" style="111" customWidth="1"/>
    <col min="9" max="10" width="9.42578125" style="111" customWidth="1"/>
    <col min="11" max="11" width="1.7109375" style="111" customWidth="1"/>
    <col min="12" max="12" width="8.7109375" style="111" bestFit="1" customWidth="1"/>
    <col min="13" max="14" width="9.28515625" style="111" bestFit="1" customWidth="1"/>
    <col min="15" max="15" width="1.7109375" style="111" customWidth="1"/>
    <col min="16" max="18" width="9.42578125" style="111" customWidth="1"/>
    <col min="19" max="16384" width="9.140625" style="111"/>
  </cols>
  <sheetData>
    <row r="1" spans="1:18" ht="15.75" thickBot="1" x14ac:dyDescent="0.3">
      <c r="A1" s="111" t="s">
        <v>6</v>
      </c>
    </row>
    <row r="2" spans="1:18" ht="15.75" thickBot="1" x14ac:dyDescent="0.3">
      <c r="A2" s="111" t="s">
        <v>5</v>
      </c>
      <c r="B2" s="161" t="s">
        <v>56</v>
      </c>
      <c r="C2" s="162"/>
      <c r="E2" s="161" t="s">
        <v>61</v>
      </c>
      <c r="F2" s="162"/>
      <c r="H2" s="161" t="s">
        <v>57</v>
      </c>
      <c r="I2" s="163"/>
      <c r="J2" s="162"/>
      <c r="K2" s="124"/>
      <c r="L2" s="161" t="s">
        <v>1</v>
      </c>
      <c r="M2" s="163"/>
      <c r="N2" s="162"/>
      <c r="O2" s="124"/>
      <c r="P2" s="161" t="s">
        <v>55</v>
      </c>
      <c r="Q2" s="163"/>
      <c r="R2" s="162"/>
    </row>
    <row r="3" spans="1:18" x14ac:dyDescent="0.25">
      <c r="A3" s="125" t="s">
        <v>96</v>
      </c>
      <c r="B3" s="126">
        <v>42036</v>
      </c>
      <c r="C3" s="127" t="s">
        <v>60</v>
      </c>
      <c r="D3" s="125"/>
      <c r="E3" s="126">
        <v>42036</v>
      </c>
      <c r="F3" s="127" t="s">
        <v>60</v>
      </c>
      <c r="G3" s="125"/>
    </row>
    <row r="4" spans="1:18" x14ac:dyDescent="0.25">
      <c r="B4" s="127" t="s">
        <v>3</v>
      </c>
      <c r="C4" s="127" t="s">
        <v>4</v>
      </c>
      <c r="E4" s="127" t="s">
        <v>3</v>
      </c>
      <c r="F4" s="127" t="s">
        <v>4</v>
      </c>
      <c r="H4" s="111">
        <v>2014</v>
      </c>
      <c r="I4" s="111">
        <v>2015</v>
      </c>
      <c r="J4" s="111">
        <v>2016</v>
      </c>
      <c r="L4" s="111">
        <v>2014</v>
      </c>
      <c r="M4" s="111">
        <v>2015</v>
      </c>
      <c r="N4" s="111">
        <v>2016</v>
      </c>
      <c r="P4" s="111">
        <v>2014</v>
      </c>
      <c r="Q4" s="111">
        <v>2015</v>
      </c>
      <c r="R4" s="111">
        <v>2016</v>
      </c>
    </row>
    <row r="5" spans="1:18" x14ac:dyDescent="0.25">
      <c r="A5" s="111" t="s">
        <v>0</v>
      </c>
      <c r="B5" s="27">
        <f>+L5</f>
        <v>-106</v>
      </c>
      <c r="C5" s="27">
        <f>-ROUND('TAB 7 - Elect Bonus 2014 &amp; 2015'!T28/1000,0)</f>
        <v>-306</v>
      </c>
      <c r="D5" s="27"/>
      <c r="E5" s="128">
        <f>-7.3/0.35-E6</f>
        <v>-22.107142857142858</v>
      </c>
      <c r="F5" s="27">
        <f>-'TAB 7 - Elect Bonus 2014 &amp; 2015'!T30/1000</f>
        <v>-225.37703560727473</v>
      </c>
      <c r="G5" s="27"/>
      <c r="H5" s="27">
        <f>-ROUND(('TAB 7 - Elect Bonus 2014 &amp; 2015'!D21+'TAB 7 - Elect Bonus 2014 &amp; 2015'!D23)/1000,0)</f>
        <v>-195</v>
      </c>
      <c r="I5" s="27">
        <f>-ROUND(('TAB 7 - Elect Bonus 2014 &amp; 2015'!G21+'TAB 7 - Elect Bonus 2014 &amp; 2015'!G23)/1000,0)</f>
        <v>-408</v>
      </c>
      <c r="J5" s="27">
        <f>-ROUND(('TAB 7 - Elect Bonus 2014 &amp; 2015'!J21+'TAB 7 - Elect Bonus 2014 &amp; 2015'!J23)*1000,0)</f>
        <v>0</v>
      </c>
      <c r="K5" s="27"/>
      <c r="L5" s="27">
        <f t="shared" ref="L5:N6" si="0">H5-P5</f>
        <v>-106</v>
      </c>
      <c r="M5" s="27">
        <f t="shared" si="0"/>
        <v>-243</v>
      </c>
      <c r="N5" s="27">
        <f t="shared" si="0"/>
        <v>0</v>
      </c>
      <c r="O5" s="27"/>
      <c r="P5" s="27">
        <f>-ROUND(('TAB 7 - Elect Bonus 2014 &amp; 2015'!D23)/1000,0)</f>
        <v>-89</v>
      </c>
      <c r="Q5" s="27">
        <f>-ROUND(('TAB 7 - Elect Bonus 2014 &amp; 2015'!G23)/1000,0)</f>
        <v>-165</v>
      </c>
      <c r="R5" s="27">
        <f>-ROUND(('TAB 7 - Elect Bonus 2014 &amp; 2015'!J23)*1000,0)</f>
        <v>0</v>
      </c>
    </row>
    <row r="6" spans="1:18" x14ac:dyDescent="0.25">
      <c r="A6" s="111" t="s">
        <v>59</v>
      </c>
      <c r="B6" s="78">
        <f>+L6</f>
        <v>6</v>
      </c>
      <c r="C6" s="78">
        <f>-ROUND('TAB 7 - Elect Bonus 2014 &amp; 2015'!T27/1000,0)</f>
        <v>28</v>
      </c>
      <c r="D6" s="27"/>
      <c r="E6" s="78">
        <f>+P6/4</f>
        <v>1.25</v>
      </c>
      <c r="F6" s="78">
        <f>-'TAB 7 - Elect Bonus 2014 &amp; 2015'!T29/1000</f>
        <v>26.435447582634403</v>
      </c>
      <c r="G6" s="27"/>
      <c r="H6" s="78">
        <f>-ROUND(('TAB 7 - Elect Bonus 2014 &amp; 2015'!D20+'TAB 7 - Elect Bonus 2014 &amp; 2015'!D22)/1000,0)</f>
        <v>11</v>
      </c>
      <c r="I6" s="78">
        <f>-ROUND(('TAB 7 - Elect Bonus 2014 &amp; 2015'!G20+'TAB 7 - Elect Bonus 2014 &amp; 2015'!G22)/1000,0)</f>
        <v>45</v>
      </c>
      <c r="J6" s="78">
        <f>-ROUND(('TAB 7 - Elect Bonus 2014 &amp; 2015'!J20+'TAB 7 - Elect Bonus 2014 &amp; 2015'!J22)/1000,0)</f>
        <v>66</v>
      </c>
      <c r="K6" s="27"/>
      <c r="L6" s="78">
        <f t="shared" si="0"/>
        <v>6</v>
      </c>
      <c r="M6" s="78">
        <f t="shared" si="0"/>
        <v>23</v>
      </c>
      <c r="N6" s="78">
        <f t="shared" si="0"/>
        <v>33</v>
      </c>
      <c r="O6" s="27"/>
      <c r="P6" s="78">
        <f>-ROUND(('TAB 7 - Elect Bonus 2014 &amp; 2015'!D22)/1000,0)</f>
        <v>5</v>
      </c>
      <c r="Q6" s="78">
        <f>-ROUND(('TAB 7 - Elect Bonus 2014 &amp; 2015'!G22)/1000,0)</f>
        <v>22</v>
      </c>
      <c r="R6" s="78">
        <f>-ROUND(('TAB 7 - Elect Bonus 2014 &amp; 2015'!J22)/1000,0)</f>
        <v>33</v>
      </c>
    </row>
    <row r="7" spans="1:18" x14ac:dyDescent="0.25">
      <c r="A7" s="111" t="s">
        <v>58</v>
      </c>
      <c r="B7" s="27">
        <f>SUM(B5:B6)</f>
        <v>-100</v>
      </c>
      <c r="C7" s="27">
        <f t="shared" ref="C7" si="1">SUM(C5:C6)</f>
        <v>-278</v>
      </c>
      <c r="D7" s="27"/>
      <c r="E7" s="27">
        <f>SUM(E5:E6)</f>
        <v>-20.857142857142858</v>
      </c>
      <c r="F7" s="27">
        <f t="shared" ref="F7" si="2">SUM(F5:F6)</f>
        <v>-198.94158802464034</v>
      </c>
      <c r="G7" s="27"/>
      <c r="H7" s="27">
        <f>SUM(H5:H6)</f>
        <v>-184</v>
      </c>
      <c r="I7" s="27">
        <f t="shared" ref="I7:J7" si="3">SUM(I5:I6)</f>
        <v>-363</v>
      </c>
      <c r="J7" s="27">
        <f t="shared" si="3"/>
        <v>66</v>
      </c>
      <c r="K7" s="27"/>
      <c r="L7" s="27">
        <f>SUM(L5:L6)</f>
        <v>-100</v>
      </c>
      <c r="M7" s="27">
        <f t="shared" ref="M7" si="4">SUM(M5:M6)</f>
        <v>-220</v>
      </c>
      <c r="N7" s="27">
        <f t="shared" ref="N7" si="5">SUM(N5:N6)</f>
        <v>33</v>
      </c>
      <c r="O7" s="27"/>
      <c r="P7" s="27">
        <f>SUM(P5:P6)</f>
        <v>-84</v>
      </c>
      <c r="Q7" s="27">
        <f t="shared" ref="Q7" si="6">SUM(Q5:Q6)</f>
        <v>-143</v>
      </c>
      <c r="R7" s="27">
        <f t="shared" ref="R7" si="7">SUM(R5:R6)</f>
        <v>33</v>
      </c>
    </row>
    <row r="8" spans="1:18" x14ac:dyDescent="0.25">
      <c r="A8" s="111" t="s">
        <v>2</v>
      </c>
      <c r="B8" s="129">
        <v>0.35</v>
      </c>
      <c r="C8" s="129">
        <v>0.35</v>
      </c>
      <c r="D8" s="138"/>
      <c r="E8" s="129">
        <v>0.35</v>
      </c>
      <c r="F8" s="129">
        <v>0.35</v>
      </c>
      <c r="G8" s="138"/>
      <c r="H8" s="129">
        <v>0.35</v>
      </c>
      <c r="I8" s="129">
        <v>0.35</v>
      </c>
      <c r="J8" s="129">
        <v>0.35</v>
      </c>
      <c r="K8" s="130"/>
      <c r="L8" s="129">
        <v>0.35</v>
      </c>
      <c r="M8" s="129">
        <v>0.35</v>
      </c>
      <c r="N8" s="129">
        <v>0.35</v>
      </c>
      <c r="O8" s="130"/>
      <c r="P8" s="129">
        <v>0.35</v>
      </c>
      <c r="Q8" s="129">
        <v>0.35</v>
      </c>
      <c r="R8" s="129">
        <v>0.35</v>
      </c>
    </row>
    <row r="9" spans="1:18" x14ac:dyDescent="0.25">
      <c r="A9" s="111" t="s">
        <v>8</v>
      </c>
      <c r="B9" s="27">
        <f>ROUND(B7*B8,0)</f>
        <v>-35</v>
      </c>
      <c r="C9" s="27">
        <f>ROUND(C7*C8,0)</f>
        <v>-97</v>
      </c>
      <c r="D9" s="27"/>
      <c r="E9" s="27">
        <f t="shared" ref="E9:F9" si="8">ROUND(E7*E8,0)</f>
        <v>-7</v>
      </c>
      <c r="F9" s="27">
        <f t="shared" si="8"/>
        <v>-70</v>
      </c>
      <c r="G9" s="27"/>
      <c r="H9" s="27">
        <f t="shared" ref="H9:J9" si="9">ROUND(H7*H8,0)</f>
        <v>-64</v>
      </c>
      <c r="I9" s="27">
        <f t="shared" si="9"/>
        <v>-127</v>
      </c>
      <c r="J9" s="27">
        <f t="shared" si="9"/>
        <v>23</v>
      </c>
      <c r="K9" s="27"/>
      <c r="L9" s="27">
        <f t="shared" ref="L9:N9" si="10">ROUND(L7*L8,0)</f>
        <v>-35</v>
      </c>
      <c r="M9" s="27">
        <f t="shared" si="10"/>
        <v>-77</v>
      </c>
      <c r="N9" s="27">
        <f t="shared" si="10"/>
        <v>12</v>
      </c>
      <c r="O9" s="27"/>
      <c r="P9" s="27">
        <f t="shared" ref="P9:R9" si="11">ROUND(P7*P8,0)</f>
        <v>-29</v>
      </c>
      <c r="Q9" s="27">
        <f t="shared" si="11"/>
        <v>-50</v>
      </c>
      <c r="R9" s="27">
        <f t="shared" si="11"/>
        <v>12</v>
      </c>
    </row>
    <row r="10" spans="1:18" x14ac:dyDescent="0.25">
      <c r="B10" s="27"/>
      <c r="C10" s="27"/>
      <c r="D10" s="27"/>
      <c r="E10" s="27"/>
      <c r="F10" s="27"/>
      <c r="G10" s="27"/>
      <c r="H10" s="27"/>
      <c r="I10" s="27"/>
      <c r="J10" s="27"/>
      <c r="K10" s="27"/>
      <c r="L10" s="27"/>
      <c r="M10" s="27"/>
      <c r="N10" s="27"/>
      <c r="O10" s="27"/>
      <c r="P10" s="27"/>
      <c r="Q10" s="27"/>
      <c r="R10" s="27"/>
    </row>
    <row r="11" spans="1:18" x14ac:dyDescent="0.25">
      <c r="A11" s="111" t="s">
        <v>7</v>
      </c>
      <c r="B11" s="27">
        <v>0</v>
      </c>
      <c r="C11" s="128">
        <f>+'TAB 6 - Taxable Income'!Q15/1000000</f>
        <v>192.68293742633568</v>
      </c>
      <c r="D11" s="27"/>
      <c r="E11" s="27">
        <v>0</v>
      </c>
      <c r="F11" s="128">
        <f>((+P11+Q11/2)+(+P11+Q11+R11/2))/2</f>
        <v>0</v>
      </c>
      <c r="G11" s="27"/>
      <c r="H11" s="27">
        <v>0</v>
      </c>
      <c r="I11" s="27">
        <f>+'TAB 6 - Taxable Income'!G8/1000000</f>
        <v>242.78763391842898</v>
      </c>
      <c r="J11" s="27">
        <f>+'TAB 6 - Taxable Income'!H9/1000000</f>
        <v>-84.071102464597701</v>
      </c>
      <c r="K11" s="27"/>
      <c r="L11" s="27">
        <f>H11-P11</f>
        <v>0</v>
      </c>
      <c r="M11" s="27">
        <f>I11-Q11</f>
        <v>242.78763391842898</v>
      </c>
      <c r="N11" s="27">
        <f>J11-R11</f>
        <v>-84.071102464597701</v>
      </c>
      <c r="O11" s="27"/>
      <c r="P11" s="27">
        <v>0</v>
      </c>
      <c r="Q11" s="27">
        <v>0</v>
      </c>
      <c r="R11" s="27">
        <v>0</v>
      </c>
    </row>
    <row r="12" spans="1:18" x14ac:dyDescent="0.25">
      <c r="A12" s="111" t="s">
        <v>2</v>
      </c>
      <c r="B12" s="129">
        <v>0.35</v>
      </c>
      <c r="C12" s="129">
        <v>0.35</v>
      </c>
      <c r="D12" s="138"/>
      <c r="E12" s="129">
        <v>0.35</v>
      </c>
      <c r="F12" s="129">
        <v>0.35</v>
      </c>
      <c r="G12" s="138"/>
      <c r="H12" s="129">
        <v>0.35</v>
      </c>
      <c r="I12" s="129">
        <v>0.35</v>
      </c>
      <c r="J12" s="129">
        <v>0.35</v>
      </c>
      <c r="K12" s="130"/>
      <c r="L12" s="129">
        <v>0.35</v>
      </c>
      <c r="M12" s="129">
        <v>0.35</v>
      </c>
      <c r="N12" s="129">
        <v>0.35</v>
      </c>
      <c r="O12" s="130"/>
      <c r="P12" s="129">
        <v>0.35</v>
      </c>
      <c r="Q12" s="129">
        <v>0.35</v>
      </c>
      <c r="R12" s="129">
        <v>0.35</v>
      </c>
    </row>
    <row r="13" spans="1:18" x14ac:dyDescent="0.25">
      <c r="A13" s="111" t="s">
        <v>8</v>
      </c>
      <c r="B13" s="27">
        <f>ROUND(B11*B12,0)</f>
        <v>0</v>
      </c>
      <c r="C13" s="27">
        <f>ROUND(C11*C12,0)</f>
        <v>67</v>
      </c>
      <c r="D13" s="27"/>
      <c r="E13" s="27">
        <f t="shared" ref="E13" si="12">ROUND(E11*E12,0)</f>
        <v>0</v>
      </c>
      <c r="F13" s="27">
        <f t="shared" ref="F13" si="13">ROUND(F11*F12,0)</f>
        <v>0</v>
      </c>
      <c r="G13" s="27"/>
      <c r="H13" s="27">
        <f t="shared" ref="H13" si="14">ROUND(H11*H12,0)</f>
        <v>0</v>
      </c>
      <c r="I13" s="27">
        <f t="shared" ref="I13" si="15">ROUND(I11*I12,0)</f>
        <v>85</v>
      </c>
      <c r="J13" s="27">
        <f t="shared" ref="J13" si="16">ROUND(J11*J12,0)</f>
        <v>-29</v>
      </c>
      <c r="K13" s="27"/>
      <c r="L13" s="27">
        <f t="shared" ref="L13" si="17">ROUND(L11*L12,0)</f>
        <v>0</v>
      </c>
      <c r="M13" s="27">
        <f t="shared" ref="M13" si="18">ROUND(M11*M12,0)</f>
        <v>85</v>
      </c>
      <c r="N13" s="27">
        <f t="shared" ref="N13" si="19">ROUND(N11*N12,0)</f>
        <v>-29</v>
      </c>
      <c r="O13" s="27"/>
      <c r="P13" s="27">
        <f t="shared" ref="P13" si="20">ROUND(P11*P12,0)</f>
        <v>0</v>
      </c>
      <c r="Q13" s="27">
        <f t="shared" ref="Q13" si="21">ROUND(Q11*Q12,0)</f>
        <v>0</v>
      </c>
      <c r="R13" s="27">
        <f t="shared" ref="R13" si="22">ROUND(R11*R12,0)</f>
        <v>0</v>
      </c>
    </row>
    <row r="14" spans="1:18" x14ac:dyDescent="0.25">
      <c r="B14" s="27"/>
      <c r="C14" s="27"/>
      <c r="D14" s="27"/>
      <c r="E14" s="27"/>
      <c r="F14" s="27"/>
      <c r="G14" s="27"/>
      <c r="H14" s="27"/>
      <c r="I14" s="27"/>
      <c r="J14" s="27"/>
      <c r="K14" s="27"/>
      <c r="L14" s="27"/>
      <c r="M14" s="27"/>
      <c r="N14" s="27"/>
      <c r="O14" s="27"/>
      <c r="P14" s="27"/>
      <c r="Q14" s="27"/>
      <c r="R14" s="27"/>
    </row>
    <row r="15" spans="1:18" x14ac:dyDescent="0.25">
      <c r="A15" s="111" t="s">
        <v>11</v>
      </c>
      <c r="B15" s="27">
        <f>B9+B13</f>
        <v>-35</v>
      </c>
      <c r="C15" s="27">
        <f>C9+C13</f>
        <v>-30</v>
      </c>
      <c r="D15" s="27"/>
      <c r="E15" s="27">
        <f>E9+E13</f>
        <v>-7</v>
      </c>
      <c r="F15" s="131">
        <f>F9+F13</f>
        <v>-70</v>
      </c>
      <c r="G15" s="27"/>
      <c r="H15" s="27">
        <f>H9+H13</f>
        <v>-64</v>
      </c>
      <c r="I15" s="27">
        <f>I9+I13</f>
        <v>-42</v>
      </c>
      <c r="J15" s="27">
        <f>J9+J13</f>
        <v>-6</v>
      </c>
      <c r="K15" s="27"/>
      <c r="L15" s="27">
        <f>L9+L13</f>
        <v>-35</v>
      </c>
      <c r="M15" s="27">
        <f>M9+M13</f>
        <v>8</v>
      </c>
      <c r="N15" s="27">
        <f>N9+N13</f>
        <v>-17</v>
      </c>
      <c r="O15" s="27"/>
      <c r="P15" s="27">
        <f>P9+P13</f>
        <v>-29</v>
      </c>
      <c r="Q15" s="27">
        <f>Q9+Q13</f>
        <v>-50</v>
      </c>
      <c r="R15" s="27">
        <f>R9+R13</f>
        <v>12</v>
      </c>
    </row>
    <row r="16" spans="1:18" x14ac:dyDescent="0.25">
      <c r="A16" s="111" t="s">
        <v>9</v>
      </c>
      <c r="B16" s="78">
        <v>-3</v>
      </c>
      <c r="C16" s="78">
        <f>-36.183-C15</f>
        <v>-6.1829999999999998</v>
      </c>
      <c r="D16" s="27"/>
      <c r="E16" s="78">
        <f>-7.3-E15</f>
        <v>-0.29999999999999982</v>
      </c>
      <c r="F16" s="78">
        <f>-58.519-F15</f>
        <v>11.481000000000002</v>
      </c>
      <c r="G16" s="27"/>
      <c r="H16" s="78">
        <v>0</v>
      </c>
      <c r="I16" s="78">
        <v>0</v>
      </c>
      <c r="J16" s="78">
        <v>0</v>
      </c>
      <c r="K16" s="128"/>
      <c r="L16" s="78">
        <v>0</v>
      </c>
      <c r="M16" s="78">
        <v>0</v>
      </c>
      <c r="N16" s="78">
        <v>0</v>
      </c>
      <c r="O16" s="128"/>
      <c r="P16" s="78">
        <v>0</v>
      </c>
      <c r="Q16" s="78">
        <v>0</v>
      </c>
      <c r="R16" s="78">
        <v>0</v>
      </c>
    </row>
    <row r="17" spans="1:18" x14ac:dyDescent="0.25">
      <c r="A17" s="111" t="s">
        <v>200</v>
      </c>
      <c r="B17" s="27">
        <f>B15+B16</f>
        <v>-38</v>
      </c>
      <c r="C17" s="27">
        <f>C15+C16</f>
        <v>-36.183</v>
      </c>
      <c r="D17" s="27"/>
      <c r="E17" s="27">
        <f>E15+E16</f>
        <v>-7.3</v>
      </c>
      <c r="F17" s="27">
        <f>F15+F16</f>
        <v>-58.518999999999998</v>
      </c>
      <c r="G17" s="27"/>
      <c r="H17" s="27">
        <f>H15+H16</f>
        <v>-64</v>
      </c>
      <c r="I17" s="27">
        <f>I15+I16</f>
        <v>-42</v>
      </c>
      <c r="J17" s="27">
        <f>J15+J16</f>
        <v>-6</v>
      </c>
      <c r="K17" s="27"/>
      <c r="L17" s="27">
        <f>L15+L16</f>
        <v>-35</v>
      </c>
      <c r="M17" s="27">
        <f>M15+M16</f>
        <v>8</v>
      </c>
      <c r="N17" s="27">
        <f>N15+N16</f>
        <v>-17</v>
      </c>
      <c r="O17" s="27"/>
      <c r="P17" s="27">
        <f>P15+P16</f>
        <v>-29</v>
      </c>
      <c r="Q17" s="27">
        <f>Q15+Q16</f>
        <v>-50</v>
      </c>
      <c r="R17" s="27">
        <f>R15+R16</f>
        <v>12</v>
      </c>
    </row>
    <row r="18" spans="1:18" x14ac:dyDescent="0.25">
      <c r="A18" s="111" t="s">
        <v>206</v>
      </c>
      <c r="B18" s="147">
        <v>0.88759999999999994</v>
      </c>
      <c r="C18" s="147">
        <v>0.88880000000000003</v>
      </c>
      <c r="D18" s="27"/>
      <c r="E18" s="27"/>
      <c r="F18" s="27"/>
      <c r="G18" s="27"/>
      <c r="H18" s="27"/>
      <c r="I18" s="27"/>
      <c r="J18" s="27"/>
      <c r="K18" s="27"/>
      <c r="L18" s="27"/>
      <c r="M18" s="27"/>
      <c r="N18" s="27"/>
      <c r="O18" s="27"/>
      <c r="P18" s="27"/>
      <c r="Q18" s="27"/>
      <c r="R18" s="27"/>
    </row>
    <row r="19" spans="1:18" x14ac:dyDescent="0.25">
      <c r="A19" s="111" t="s">
        <v>207</v>
      </c>
      <c r="B19" s="27">
        <f>+B17*B18</f>
        <v>-33.7288</v>
      </c>
      <c r="C19" s="27">
        <f>+C17*C18</f>
        <v>-32.159450400000004</v>
      </c>
      <c r="D19" s="27"/>
      <c r="E19" s="27"/>
      <c r="F19" s="27"/>
      <c r="G19" s="27"/>
      <c r="H19" s="27"/>
      <c r="I19" s="27"/>
      <c r="J19" s="27"/>
      <c r="K19" s="27"/>
      <c r="L19" s="27"/>
      <c r="M19" s="27"/>
      <c r="N19" s="27"/>
      <c r="O19" s="27"/>
      <c r="P19" s="27"/>
      <c r="Q19" s="27"/>
      <c r="R19" s="27"/>
    </row>
    <row r="20" spans="1:18" x14ac:dyDescent="0.25">
      <c r="A20" s="111" t="s">
        <v>49</v>
      </c>
      <c r="B20" s="147">
        <v>7.2300000000000003E-2</v>
      </c>
      <c r="C20" s="147">
        <v>7.3800000000000004E-2</v>
      </c>
      <c r="D20" s="146"/>
      <c r="E20" s="146">
        <v>0.10340000000000001</v>
      </c>
      <c r="F20" s="146">
        <v>0.10730000000000001</v>
      </c>
      <c r="G20" s="27"/>
      <c r="H20" s="27"/>
      <c r="I20" s="27"/>
      <c r="J20" s="27"/>
      <c r="K20" s="27"/>
      <c r="L20" s="27"/>
      <c r="M20" s="27"/>
      <c r="N20" s="27"/>
      <c r="O20" s="27"/>
      <c r="P20" s="27"/>
      <c r="Q20" s="27"/>
      <c r="R20" s="27"/>
    </row>
    <row r="21" spans="1:18" x14ac:dyDescent="0.25">
      <c r="A21" s="111" t="s">
        <v>12</v>
      </c>
      <c r="B21" s="27">
        <f>+B19*B20</f>
        <v>-2.4385922400000002</v>
      </c>
      <c r="C21" s="27">
        <f>+C19*C20</f>
        <v>-2.3733674395200004</v>
      </c>
      <c r="D21" s="27"/>
      <c r="E21" s="27">
        <f>E17*E20</f>
        <v>-0.75482000000000005</v>
      </c>
      <c r="F21" s="27">
        <f>F17*F20</f>
        <v>-6.2790887</v>
      </c>
      <c r="G21" s="27"/>
      <c r="H21" s="27"/>
      <c r="I21" s="27"/>
      <c r="J21" s="27"/>
      <c r="K21" s="27"/>
      <c r="L21" s="27"/>
      <c r="M21" s="27"/>
      <c r="N21" s="27"/>
      <c r="O21" s="27"/>
      <c r="P21" s="27"/>
      <c r="Q21" s="27"/>
      <c r="R21" s="27"/>
    </row>
    <row r="22" spans="1:18" x14ac:dyDescent="0.25">
      <c r="A22" s="111" t="s">
        <v>10</v>
      </c>
      <c r="B22" s="78">
        <f>0.058*0.35</f>
        <v>2.0299999999999999E-2</v>
      </c>
      <c r="C22" s="78">
        <f>+'TAB 9 - Sec 199'!C28</f>
        <v>1.4</v>
      </c>
      <c r="D22" s="27"/>
      <c r="E22" s="128"/>
      <c r="F22" s="128"/>
      <c r="G22" s="27"/>
      <c r="H22" s="27"/>
      <c r="I22" s="27"/>
      <c r="J22" s="27"/>
      <c r="K22" s="27"/>
      <c r="L22" s="27"/>
      <c r="M22" s="27"/>
      <c r="N22" s="27"/>
      <c r="O22" s="27"/>
      <c r="P22" s="27"/>
      <c r="Q22" s="27"/>
      <c r="R22" s="27"/>
    </row>
    <row r="23" spans="1:18" x14ac:dyDescent="0.25">
      <c r="A23" s="111" t="s">
        <v>50</v>
      </c>
      <c r="B23" s="27">
        <f>B21+B22</f>
        <v>-2.41829224</v>
      </c>
      <c r="C23" s="27">
        <f>C21+C22</f>
        <v>-0.97336743952000049</v>
      </c>
      <c r="D23" s="27"/>
      <c r="E23" s="128"/>
      <c r="F23" s="128"/>
      <c r="G23" s="27"/>
      <c r="H23" s="27"/>
      <c r="I23" s="27"/>
      <c r="J23" s="27"/>
      <c r="K23" s="27"/>
      <c r="L23" s="27"/>
      <c r="M23" s="27"/>
      <c r="N23" s="27"/>
      <c r="O23" s="27"/>
      <c r="P23" s="27"/>
      <c r="Q23" s="27"/>
      <c r="R23" s="27"/>
    </row>
    <row r="24" spans="1:18" x14ac:dyDescent="0.25">
      <c r="A24" s="111" t="s">
        <v>51</v>
      </c>
      <c r="B24" s="78">
        <v>53</v>
      </c>
      <c r="C24" s="78">
        <v>96</v>
      </c>
      <c r="D24" s="27"/>
      <c r="E24" s="128"/>
      <c r="F24" s="128"/>
      <c r="G24" s="27"/>
      <c r="H24" s="27"/>
      <c r="I24" s="27"/>
      <c r="J24" s="27"/>
      <c r="K24" s="27"/>
      <c r="L24" s="27"/>
      <c r="M24" s="27"/>
      <c r="N24" s="27"/>
      <c r="O24" s="27"/>
      <c r="P24" s="27"/>
      <c r="Q24" s="27"/>
      <c r="R24" s="27"/>
    </row>
    <row r="25" spans="1:18" x14ac:dyDescent="0.25">
      <c r="A25" s="111" t="s">
        <v>47</v>
      </c>
      <c r="B25" s="27">
        <f>B23+B24</f>
        <v>50.58170776</v>
      </c>
      <c r="C25" s="27">
        <f>C23+C24</f>
        <v>95.026632560479996</v>
      </c>
      <c r="D25" s="27"/>
      <c r="E25" s="128"/>
      <c r="F25" s="128"/>
      <c r="G25" s="27"/>
      <c r="H25" s="27"/>
      <c r="I25" s="27"/>
      <c r="J25" s="27"/>
      <c r="K25" s="27"/>
      <c r="L25" s="27"/>
      <c r="M25" s="27"/>
      <c r="N25" s="27"/>
      <c r="O25" s="27"/>
      <c r="P25" s="27"/>
      <c r="Q25" s="27"/>
      <c r="R25" s="27"/>
    </row>
    <row r="26" spans="1:18" x14ac:dyDescent="0.25">
      <c r="A26" s="111" t="s">
        <v>199</v>
      </c>
      <c r="B26" s="141">
        <f>+'TAB 10 - SCH H-1 KU'!E34</f>
        <v>1.6411207997740949</v>
      </c>
      <c r="C26" s="141">
        <f>B26</f>
        <v>1.6411207997740949</v>
      </c>
      <c r="D26" s="27"/>
      <c r="E26" s="128"/>
      <c r="F26" s="128"/>
      <c r="G26" s="27"/>
      <c r="H26" s="27"/>
      <c r="I26" s="27"/>
      <c r="J26" s="27"/>
      <c r="K26" s="27"/>
      <c r="L26" s="27"/>
      <c r="M26" s="27"/>
      <c r="N26" s="27"/>
      <c r="O26" s="27"/>
      <c r="P26" s="27"/>
      <c r="Q26" s="27"/>
      <c r="R26" s="27"/>
    </row>
    <row r="27" spans="1:18" x14ac:dyDescent="0.25">
      <c r="A27" s="111" t="s">
        <v>44</v>
      </c>
      <c r="B27" s="132">
        <f>+B25*B26</f>
        <v>83.010692693030748</v>
      </c>
      <c r="C27" s="132">
        <f>+C25*C26</f>
        <v>155.95018322749397</v>
      </c>
      <c r="D27" s="27"/>
      <c r="E27" s="142"/>
      <c r="F27" s="128"/>
      <c r="G27" s="27"/>
      <c r="H27" s="27"/>
      <c r="I27" s="27"/>
      <c r="J27" s="27"/>
      <c r="K27" s="27"/>
      <c r="L27" s="27"/>
      <c r="M27" s="27"/>
      <c r="N27" s="27"/>
      <c r="O27" s="27"/>
      <c r="P27" s="27"/>
      <c r="Q27" s="27"/>
      <c r="R27" s="27"/>
    </row>
    <row r="28" spans="1:18" x14ac:dyDescent="0.25">
      <c r="A28" s="111" t="s">
        <v>52</v>
      </c>
      <c r="B28" s="78">
        <v>84</v>
      </c>
      <c r="C28" s="78">
        <v>153</v>
      </c>
      <c r="D28" s="27"/>
      <c r="E28" s="128"/>
      <c r="F28" s="128"/>
      <c r="G28" s="27"/>
      <c r="H28" s="27"/>
      <c r="I28" s="27"/>
      <c r="J28" s="27"/>
      <c r="K28" s="27"/>
      <c r="L28" s="27"/>
      <c r="M28" s="27"/>
      <c r="N28" s="27"/>
      <c r="O28" s="27"/>
      <c r="P28" s="27"/>
      <c r="Q28" s="27"/>
      <c r="R28" s="27"/>
    </row>
    <row r="29" spans="1:18" x14ac:dyDescent="0.25">
      <c r="A29" s="111" t="s">
        <v>18</v>
      </c>
      <c r="B29" s="27">
        <f>B27-B28</f>
        <v>-0.98930730696925195</v>
      </c>
      <c r="C29" s="27">
        <f>C27-C28</f>
        <v>2.9501832274939659</v>
      </c>
      <c r="D29" s="27"/>
      <c r="E29" s="128"/>
      <c r="F29" s="128"/>
      <c r="G29" s="27"/>
      <c r="H29" s="27"/>
      <c r="I29" s="27"/>
      <c r="J29" s="27"/>
      <c r="K29" s="27"/>
      <c r="L29" s="27"/>
      <c r="M29" s="27"/>
      <c r="N29" s="27"/>
      <c r="O29" s="27"/>
      <c r="P29" s="27"/>
      <c r="Q29" s="27"/>
      <c r="R29" s="27"/>
    </row>
    <row r="30" spans="1:18" x14ac:dyDescent="0.25">
      <c r="B30" s="27"/>
      <c r="C30" s="27"/>
      <c r="D30" s="27"/>
      <c r="E30" s="27"/>
      <c r="F30" s="27"/>
      <c r="G30" s="27"/>
      <c r="H30" s="27"/>
      <c r="I30" s="27"/>
      <c r="J30" s="27"/>
      <c r="K30" s="27"/>
      <c r="L30" s="27"/>
      <c r="M30" s="27"/>
      <c r="N30" s="27"/>
      <c r="O30" s="27"/>
      <c r="P30" s="27"/>
      <c r="Q30" s="27"/>
      <c r="R30" s="27"/>
    </row>
    <row r="31" spans="1:18" x14ac:dyDescent="0.25">
      <c r="A31" s="111" t="s">
        <v>20</v>
      </c>
      <c r="B31" s="128">
        <f>0.6282-B26</f>
        <v>-1.0129207997740948</v>
      </c>
      <c r="C31" s="128">
        <f>0.6282-C26</f>
        <v>-1.0129207997740948</v>
      </c>
      <c r="D31" s="27"/>
      <c r="E31" s="128"/>
      <c r="F31" s="128"/>
      <c r="G31" s="27"/>
      <c r="H31" s="27"/>
      <c r="I31" s="27"/>
      <c r="J31" s="27"/>
      <c r="K31" s="27"/>
      <c r="L31" s="27"/>
      <c r="M31" s="27"/>
      <c r="N31" s="27"/>
      <c r="O31" s="27"/>
      <c r="P31" s="27"/>
      <c r="Q31" s="27"/>
      <c r="R31" s="27"/>
    </row>
    <row r="32" spans="1:18" x14ac:dyDescent="0.25">
      <c r="B32" s="27"/>
      <c r="C32" s="27"/>
      <c r="D32" s="27"/>
      <c r="E32" s="27"/>
      <c r="F32" s="27"/>
      <c r="G32" s="27"/>
      <c r="H32" s="27"/>
      <c r="I32" s="27"/>
      <c r="J32" s="27"/>
      <c r="K32" s="27"/>
      <c r="L32" s="27"/>
      <c r="M32" s="27"/>
      <c r="N32" s="27"/>
      <c r="O32" s="27"/>
      <c r="P32" s="27"/>
      <c r="Q32" s="27"/>
      <c r="R32" s="27"/>
    </row>
    <row r="33" spans="1:18" x14ac:dyDescent="0.25">
      <c r="A33" s="133" t="s">
        <v>48</v>
      </c>
      <c r="B33" s="27"/>
      <c r="C33" s="27"/>
      <c r="D33" s="136"/>
      <c r="E33" s="27"/>
      <c r="F33" s="27"/>
      <c r="G33" s="136"/>
      <c r="H33" s="136"/>
      <c r="I33" s="136"/>
      <c r="J33" s="136"/>
      <c r="K33" s="136"/>
      <c r="L33" s="27"/>
      <c r="M33" s="27"/>
      <c r="N33" s="27"/>
      <c r="O33" s="136"/>
      <c r="P33" s="136"/>
      <c r="Q33" s="136"/>
      <c r="R33" s="136"/>
    </row>
    <row r="34" spans="1:18" x14ac:dyDescent="0.25">
      <c r="A34" s="111" t="s">
        <v>45</v>
      </c>
      <c r="B34" s="27">
        <f>B21*B26</f>
        <v>-4.0020244472317019</v>
      </c>
      <c r="C34" s="27">
        <f>C21*C26</f>
        <v>-3.8949826705028587</v>
      </c>
      <c r="D34" s="27"/>
      <c r="E34" s="27">
        <f>E21</f>
        <v>-0.75482000000000005</v>
      </c>
      <c r="F34" s="27">
        <f>F21</f>
        <v>-6.2790887</v>
      </c>
      <c r="G34" s="27"/>
      <c r="H34" s="27"/>
      <c r="I34" s="27"/>
      <c r="J34" s="27"/>
      <c r="K34" s="27"/>
      <c r="L34" s="27"/>
      <c r="M34" s="27"/>
      <c r="N34" s="27"/>
      <c r="O34" s="27"/>
      <c r="P34" s="27"/>
      <c r="Q34" s="27"/>
      <c r="R34" s="27"/>
    </row>
    <row r="35" spans="1:18" x14ac:dyDescent="0.25">
      <c r="A35" s="111" t="s">
        <v>46</v>
      </c>
      <c r="B35" s="27">
        <f>B22*B26</f>
        <v>3.3314752235414122E-2</v>
      </c>
      <c r="C35" s="27">
        <f>C22*C26</f>
        <v>2.2975691196837325</v>
      </c>
      <c r="D35" s="27"/>
      <c r="E35" s="27">
        <v>0</v>
      </c>
      <c r="F35" s="27">
        <v>0</v>
      </c>
      <c r="G35" s="27"/>
      <c r="H35" s="27"/>
      <c r="I35" s="27"/>
      <c r="J35" s="27"/>
      <c r="K35" s="27"/>
      <c r="L35" s="27"/>
      <c r="M35" s="27"/>
      <c r="N35" s="27"/>
      <c r="O35" s="27"/>
      <c r="P35" s="27"/>
      <c r="Q35" s="27"/>
      <c r="R35" s="27"/>
    </row>
    <row r="36" spans="1:18" x14ac:dyDescent="0.25">
      <c r="A36" s="111" t="s">
        <v>19</v>
      </c>
      <c r="B36" s="78">
        <f>-B48</f>
        <v>2.6125176204935627</v>
      </c>
      <c r="C36" s="78">
        <f>-C48</f>
        <v>4.7321073880638096</v>
      </c>
      <c r="D36" s="27"/>
      <c r="E36" s="78">
        <v>2</v>
      </c>
      <c r="F36" s="78">
        <v>5</v>
      </c>
      <c r="G36" s="27"/>
      <c r="H36" s="27"/>
      <c r="I36" s="27"/>
      <c r="J36" s="27"/>
      <c r="K36" s="27"/>
      <c r="L36" s="27"/>
      <c r="M36" s="27"/>
      <c r="N36" s="27"/>
      <c r="O36" s="27"/>
      <c r="P36" s="27"/>
      <c r="Q36" s="27"/>
      <c r="R36" s="27"/>
    </row>
    <row r="37" spans="1:18" x14ac:dyDescent="0.25">
      <c r="B37" s="27">
        <f>SUM(B34:B36)</f>
        <v>-1.3561920745027249</v>
      </c>
      <c r="C37" s="27">
        <f>SUM(C34:C36)</f>
        <v>3.1346938372446833</v>
      </c>
      <c r="D37" s="27"/>
      <c r="E37" s="27">
        <f>SUM(E34:E36)</f>
        <v>1.24518</v>
      </c>
      <c r="F37" s="27">
        <f>SUM(F34:F36)</f>
        <v>-1.2790887</v>
      </c>
      <c r="G37" s="27"/>
      <c r="H37" s="27"/>
      <c r="I37" s="27"/>
      <c r="J37" s="27"/>
      <c r="K37" s="27"/>
      <c r="L37" s="27"/>
      <c r="M37" s="27"/>
      <c r="N37" s="27"/>
      <c r="O37" s="27"/>
      <c r="P37" s="27"/>
      <c r="Q37" s="27"/>
      <c r="R37" s="27"/>
    </row>
    <row r="38" spans="1:18" x14ac:dyDescent="0.25">
      <c r="B38" s="27"/>
      <c r="C38" s="27"/>
      <c r="D38" s="27"/>
      <c r="E38" s="27"/>
      <c r="F38" s="27"/>
      <c r="G38" s="27"/>
      <c r="H38" s="27"/>
      <c r="I38" s="27"/>
      <c r="J38" s="27"/>
      <c r="K38" s="27"/>
      <c r="L38" s="27"/>
      <c r="M38" s="27"/>
      <c r="N38" s="27"/>
      <c r="O38" s="27"/>
      <c r="P38" s="27"/>
      <c r="Q38" s="27"/>
      <c r="R38" s="27"/>
    </row>
    <row r="39" spans="1:18" x14ac:dyDescent="0.25">
      <c r="A39" s="134" t="s">
        <v>54</v>
      </c>
      <c r="B39" s="27"/>
      <c r="C39" s="27"/>
      <c r="D39" s="137"/>
      <c r="E39" s="27"/>
      <c r="F39" s="27"/>
      <c r="G39" s="137"/>
      <c r="H39" s="137"/>
      <c r="I39" s="137"/>
      <c r="J39" s="137"/>
      <c r="K39" s="137"/>
      <c r="L39" s="27"/>
      <c r="M39" s="27"/>
      <c r="N39" s="27"/>
      <c r="O39" s="137"/>
      <c r="P39" s="137"/>
      <c r="Q39" s="137"/>
      <c r="R39" s="137"/>
    </row>
    <row r="40" spans="1:18" x14ac:dyDescent="0.25">
      <c r="A40" s="111" t="s">
        <v>53</v>
      </c>
      <c r="B40" s="27">
        <f>B24</f>
        <v>53</v>
      </c>
      <c r="C40" s="27">
        <f>C24</f>
        <v>96</v>
      </c>
      <c r="D40" s="27"/>
      <c r="E40" s="128"/>
      <c r="F40" s="128"/>
      <c r="G40" s="27"/>
      <c r="H40" s="27"/>
      <c r="I40" s="27"/>
      <c r="J40" s="27"/>
      <c r="K40" s="27"/>
      <c r="L40" s="27"/>
      <c r="M40" s="27"/>
      <c r="N40" s="27"/>
      <c r="O40" s="27"/>
      <c r="P40" s="27"/>
      <c r="Q40" s="27"/>
      <c r="R40" s="27"/>
    </row>
    <row r="41" spans="1:18" x14ac:dyDescent="0.25">
      <c r="A41" s="143" t="s">
        <v>203</v>
      </c>
      <c r="B41" s="141">
        <f>+'TAB 11 - SCH H-1 KU (Opt out)'!E34</f>
        <v>1.5918280144817636</v>
      </c>
      <c r="C41" s="141">
        <f>+B41</f>
        <v>1.5918280144817636</v>
      </c>
      <c r="D41" s="27"/>
      <c r="E41" s="128"/>
      <c r="F41" s="128"/>
      <c r="G41" s="27"/>
      <c r="H41" s="27"/>
      <c r="I41" s="27"/>
      <c r="J41" s="27"/>
      <c r="K41" s="27"/>
      <c r="L41" s="27"/>
      <c r="M41" s="27"/>
      <c r="N41" s="27"/>
      <c r="O41" s="27"/>
      <c r="P41" s="27"/>
      <c r="Q41" s="27"/>
      <c r="R41" s="27"/>
    </row>
    <row r="42" spans="1:18" x14ac:dyDescent="0.25">
      <c r="A42" s="143" t="s">
        <v>13</v>
      </c>
      <c r="B42" s="132">
        <f>+B40*B41</f>
        <v>84.366884767533463</v>
      </c>
      <c r="C42" s="132">
        <f>+C40*C41</f>
        <v>152.8154893902493</v>
      </c>
      <c r="D42" s="27"/>
      <c r="E42" s="128"/>
      <c r="F42" s="128"/>
      <c r="G42" s="27"/>
      <c r="H42" s="27"/>
      <c r="I42" s="27"/>
      <c r="J42" s="27"/>
      <c r="K42" s="27"/>
      <c r="L42" s="27"/>
      <c r="M42" s="27"/>
      <c r="N42" s="27"/>
      <c r="O42" s="27"/>
      <c r="P42" s="27"/>
      <c r="Q42" s="27"/>
      <c r="R42" s="27"/>
    </row>
    <row r="43" spans="1:18" x14ac:dyDescent="0.25">
      <c r="A43" s="143"/>
      <c r="B43" s="27"/>
      <c r="C43" s="27"/>
      <c r="D43" s="27"/>
      <c r="E43" s="128"/>
      <c r="F43" s="128"/>
      <c r="G43" s="27"/>
      <c r="H43" s="27"/>
      <c r="I43" s="27"/>
      <c r="J43" s="27"/>
      <c r="K43" s="27"/>
      <c r="L43" s="27"/>
      <c r="M43" s="27"/>
      <c r="N43" s="27"/>
      <c r="O43" s="27"/>
      <c r="P43" s="27"/>
      <c r="Q43" s="27"/>
      <c r="R43" s="27"/>
    </row>
    <row r="44" spans="1:18" x14ac:dyDescent="0.25">
      <c r="A44" s="143"/>
      <c r="B44" s="27"/>
      <c r="C44" s="27"/>
      <c r="D44" s="27"/>
      <c r="E44" s="128"/>
      <c r="F44" s="128"/>
      <c r="G44" s="27"/>
      <c r="H44" s="27"/>
      <c r="I44" s="27"/>
      <c r="J44" s="27"/>
      <c r="K44" s="27"/>
      <c r="L44" s="27"/>
      <c r="M44" s="27"/>
      <c r="N44" s="27"/>
      <c r="O44" s="27"/>
      <c r="P44" s="27"/>
      <c r="Q44" s="27"/>
      <c r="R44" s="27"/>
    </row>
    <row r="45" spans="1:18" x14ac:dyDescent="0.25">
      <c r="A45" s="143" t="s">
        <v>53</v>
      </c>
      <c r="B45" s="27">
        <f>B40</f>
        <v>53</v>
      </c>
      <c r="C45" s="27">
        <f>C40</f>
        <v>96</v>
      </c>
      <c r="D45" s="27"/>
      <c r="E45" s="128"/>
      <c r="F45" s="128"/>
      <c r="G45" s="27"/>
      <c r="H45" s="27"/>
      <c r="I45" s="27"/>
      <c r="J45" s="27"/>
      <c r="K45" s="27"/>
      <c r="L45" s="27"/>
      <c r="M45" s="27"/>
      <c r="N45" s="27"/>
      <c r="O45" s="27"/>
      <c r="P45" s="27"/>
      <c r="Q45" s="27"/>
      <c r="R45" s="27"/>
    </row>
    <row r="46" spans="1:18" x14ac:dyDescent="0.25">
      <c r="A46" s="143" t="s">
        <v>204</v>
      </c>
      <c r="B46" s="141">
        <f>B26</f>
        <v>1.6411207997740949</v>
      </c>
      <c r="C46" s="141">
        <f>B46</f>
        <v>1.6411207997740949</v>
      </c>
      <c r="D46" s="27"/>
      <c r="E46" s="128"/>
      <c r="F46" s="128"/>
      <c r="G46" s="27"/>
      <c r="H46" s="27"/>
      <c r="I46" s="27"/>
      <c r="J46" s="27"/>
      <c r="K46" s="27"/>
      <c r="L46" s="27"/>
      <c r="M46" s="27"/>
      <c r="N46" s="27"/>
      <c r="O46" s="27"/>
      <c r="P46" s="27"/>
      <c r="Q46" s="27"/>
      <c r="R46" s="27"/>
    </row>
    <row r="47" spans="1:18" x14ac:dyDescent="0.25">
      <c r="A47" s="111" t="s">
        <v>13</v>
      </c>
      <c r="B47" s="132">
        <f>+B45*B46</f>
        <v>86.979402388027026</v>
      </c>
      <c r="C47" s="132">
        <f>+C45*C46</f>
        <v>157.54759677831311</v>
      </c>
      <c r="D47" s="27"/>
      <c r="E47" s="128"/>
      <c r="F47" s="128"/>
      <c r="G47" s="27"/>
      <c r="H47" s="27"/>
      <c r="I47" s="27"/>
      <c r="J47" s="27"/>
      <c r="K47" s="27"/>
      <c r="L47" s="27"/>
      <c r="M47" s="27"/>
      <c r="N47" s="27"/>
      <c r="O47" s="27"/>
      <c r="P47" s="27"/>
      <c r="Q47" s="27"/>
      <c r="R47" s="27"/>
    </row>
    <row r="48" spans="1:18" x14ac:dyDescent="0.25">
      <c r="B48" s="27">
        <f>B42-B47</f>
        <v>-2.6125176204935627</v>
      </c>
      <c r="C48" s="27">
        <f>C42-C47</f>
        <v>-4.7321073880638096</v>
      </c>
      <c r="D48" s="27"/>
      <c r="E48" s="128"/>
      <c r="F48" s="128"/>
      <c r="G48" s="27"/>
      <c r="H48" s="27"/>
      <c r="I48" s="27"/>
      <c r="J48" s="27"/>
      <c r="K48" s="27"/>
      <c r="L48" s="27"/>
      <c r="M48" s="27"/>
      <c r="N48" s="27"/>
      <c r="O48" s="27"/>
      <c r="P48" s="27"/>
      <c r="Q48" s="27"/>
      <c r="R48" s="27"/>
    </row>
    <row r="49" spans="5:6" x14ac:dyDescent="0.25">
      <c r="E49" s="135"/>
      <c r="F49" s="135"/>
    </row>
  </sheetData>
  <mergeCells count="5">
    <mergeCell ref="B2:C2"/>
    <mergeCell ref="E2:F2"/>
    <mergeCell ref="H2:J2"/>
    <mergeCell ref="P2:R2"/>
    <mergeCell ref="L2:N2"/>
  </mergeCells>
  <hyperlinks>
    <hyperlink ref="A3" location="Appendix!A1" display="Return to Appendix"/>
  </hyperlinks>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Normal="100" workbookViewId="0">
      <pane xSplit="1" ySplit="4" topLeftCell="B5" activePane="bottomRight" state="frozen"/>
      <selection activeCell="C21" sqref="C21"/>
      <selection pane="topRight" activeCell="C21" sqref="C21"/>
      <selection pane="bottomLeft" activeCell="C21" sqref="C21"/>
      <selection pane="bottomRight" activeCell="C39" sqref="C39"/>
    </sheetView>
  </sheetViews>
  <sheetFormatPr defaultRowHeight="15" x14ac:dyDescent="0.25"/>
  <cols>
    <col min="1" max="1" width="51" style="111" customWidth="1"/>
    <col min="2" max="2" width="15.85546875" style="111" bestFit="1" customWidth="1"/>
    <col min="3" max="3" width="13.85546875" style="111" bestFit="1" customWidth="1"/>
    <col min="4" max="4" width="1.42578125" style="111" customWidth="1"/>
    <col min="5" max="5" width="15.85546875" style="111" bestFit="1" customWidth="1"/>
    <col min="6" max="6" width="13.85546875" style="111" bestFit="1" customWidth="1"/>
    <col min="7" max="7" width="1.42578125" style="111" customWidth="1"/>
    <col min="8" max="8" width="10" style="111" customWidth="1"/>
    <col min="9" max="10" width="9.42578125" style="111" customWidth="1"/>
    <col min="11" max="11" width="1.42578125" style="111" customWidth="1"/>
    <col min="12" max="12" width="8.7109375" style="111" bestFit="1" customWidth="1"/>
    <col min="13" max="14" width="9.28515625" style="111" bestFit="1" customWidth="1"/>
    <col min="15" max="15" width="1.42578125" style="111" customWidth="1"/>
    <col min="16" max="18" width="9.42578125" style="111" customWidth="1"/>
    <col min="19" max="19" width="1.42578125" style="111" customWidth="1"/>
    <col min="20" max="16384" width="9.140625" style="111"/>
  </cols>
  <sheetData>
    <row r="1" spans="1:19" ht="15.75" thickBot="1" x14ac:dyDescent="0.3">
      <c r="A1" s="111" t="s">
        <v>6</v>
      </c>
    </row>
    <row r="2" spans="1:19" ht="15.75" thickBot="1" x14ac:dyDescent="0.3">
      <c r="A2" s="111" t="s">
        <v>5</v>
      </c>
      <c r="B2" s="161" t="s">
        <v>56</v>
      </c>
      <c r="C2" s="162"/>
      <c r="D2" s="124"/>
      <c r="E2" s="161" t="s">
        <v>61</v>
      </c>
      <c r="F2" s="162"/>
      <c r="G2" s="124"/>
      <c r="H2" s="161" t="s">
        <v>57</v>
      </c>
      <c r="I2" s="163"/>
      <c r="J2" s="162"/>
      <c r="K2" s="124"/>
      <c r="L2" s="161" t="s">
        <v>1</v>
      </c>
      <c r="M2" s="163"/>
      <c r="N2" s="162"/>
      <c r="O2" s="124"/>
      <c r="P2" s="161" t="s">
        <v>55</v>
      </c>
      <c r="Q2" s="163"/>
      <c r="R2" s="162"/>
      <c r="S2" s="124"/>
    </row>
    <row r="3" spans="1:19" x14ac:dyDescent="0.25">
      <c r="A3" s="125" t="s">
        <v>96</v>
      </c>
      <c r="B3" s="126">
        <v>42036</v>
      </c>
      <c r="C3" s="127" t="s">
        <v>60</v>
      </c>
      <c r="E3" s="126">
        <v>42036</v>
      </c>
      <c r="F3" s="127" t="s">
        <v>60</v>
      </c>
    </row>
    <row r="4" spans="1:19" x14ac:dyDescent="0.25">
      <c r="B4" s="127" t="s">
        <v>3</v>
      </c>
      <c r="C4" s="127" t="s">
        <v>4</v>
      </c>
      <c r="E4" s="127" t="s">
        <v>3</v>
      </c>
      <c r="F4" s="127" t="s">
        <v>4</v>
      </c>
      <c r="H4" s="111">
        <v>2014</v>
      </c>
      <c r="I4" s="111">
        <v>2015</v>
      </c>
      <c r="J4" s="111">
        <v>2016</v>
      </c>
      <c r="L4" s="111">
        <v>2014</v>
      </c>
      <c r="M4" s="111">
        <v>2015</v>
      </c>
      <c r="N4" s="111">
        <v>2016</v>
      </c>
      <c r="P4" s="111">
        <v>2014</v>
      </c>
      <c r="Q4" s="111">
        <v>2015</v>
      </c>
      <c r="R4" s="111">
        <v>2016</v>
      </c>
    </row>
    <row r="5" spans="1:19" x14ac:dyDescent="0.25">
      <c r="A5" s="111" t="s">
        <v>0</v>
      </c>
      <c r="B5" s="27">
        <f>+L5</f>
        <v>-106</v>
      </c>
      <c r="C5" s="27">
        <f>-ROUND('TAB 8 - Bonus Opt Out 2015'!T28/1000,0)</f>
        <v>-105</v>
      </c>
      <c r="D5" s="27"/>
      <c r="E5" s="128">
        <f>-6.7/0.35-E6</f>
        <v>-20.392857142857146</v>
      </c>
      <c r="F5" s="27">
        <f>-ROUND('TAB 8 - Bonus Opt Out 2015'!T30/1000,0)</f>
        <v>-89</v>
      </c>
      <c r="G5" s="27"/>
      <c r="H5" s="27">
        <f>-ROUND(('TAB 8 - Bonus Opt Out 2015'!D21+'TAB 8 - Bonus Opt Out 2015'!D23)/1000,0)</f>
        <v>-195</v>
      </c>
      <c r="I5" s="27"/>
      <c r="J5" s="27"/>
      <c r="K5" s="27"/>
      <c r="L5" s="27">
        <f t="shared" ref="L5:N6" si="0">H5-P5</f>
        <v>-106</v>
      </c>
      <c r="M5" s="27">
        <f t="shared" si="0"/>
        <v>0</v>
      </c>
      <c r="N5" s="27">
        <f t="shared" si="0"/>
        <v>0</v>
      </c>
      <c r="O5" s="27"/>
      <c r="P5" s="27">
        <f>-ROUND(('TAB 8 - Bonus Opt Out 2015'!D23)/1000,0)</f>
        <v>-89</v>
      </c>
      <c r="Q5" s="27"/>
      <c r="R5" s="27"/>
      <c r="S5" s="27"/>
    </row>
    <row r="6" spans="1:19" x14ac:dyDescent="0.25">
      <c r="A6" s="111" t="s">
        <v>59</v>
      </c>
      <c r="B6" s="78">
        <f>+L6</f>
        <v>6</v>
      </c>
      <c r="C6" s="78">
        <f>-ROUND('TAB 8 - Bonus Opt Out 2015'!T27/1000,0)</f>
        <v>16</v>
      </c>
      <c r="D6" s="27"/>
      <c r="E6" s="78">
        <f>+P6/4</f>
        <v>1.25</v>
      </c>
      <c r="F6" s="78">
        <f>-ROUND('TAB 8 - Bonus Opt Out 2015'!T29/1000,0)</f>
        <v>15</v>
      </c>
      <c r="G6" s="27"/>
      <c r="H6" s="78">
        <f>-ROUND(('TAB 8 - Bonus Opt Out 2015'!D20+'TAB 8 - Bonus Opt Out 2015'!D22)/1000,0)</f>
        <v>11</v>
      </c>
      <c r="I6" s="78">
        <f>-ROUND(('TAB 8 - Bonus Opt Out 2015'!G20+'TAB 8 - Bonus Opt Out 2015'!G22)/1000,0)</f>
        <v>21</v>
      </c>
      <c r="J6" s="78">
        <f>-ROUND(('TAB 8 - Bonus Opt Out 2015'!J20+'TAB 8 - Bonus Opt Out 2015'!J22)/1000,0)</f>
        <v>20</v>
      </c>
      <c r="K6" s="27"/>
      <c r="L6" s="78">
        <f t="shared" si="0"/>
        <v>6</v>
      </c>
      <c r="M6" s="78">
        <f t="shared" si="0"/>
        <v>11</v>
      </c>
      <c r="N6" s="78">
        <f t="shared" si="0"/>
        <v>10</v>
      </c>
      <c r="O6" s="27"/>
      <c r="P6" s="78">
        <f>-ROUND((+'TAB 8 - Bonus Opt Out 2015'!D22)/1000,0)</f>
        <v>5</v>
      </c>
      <c r="Q6" s="78">
        <f>-ROUND((+'TAB 8 - Bonus Opt Out 2015'!G22)/1000,0)</f>
        <v>10</v>
      </c>
      <c r="R6" s="78">
        <f>-ROUND((+'TAB 8 - Bonus Opt Out 2015'!J22)/1000,0)</f>
        <v>10</v>
      </c>
      <c r="S6" s="27"/>
    </row>
    <row r="7" spans="1:19" x14ac:dyDescent="0.25">
      <c r="A7" s="111" t="s">
        <v>58</v>
      </c>
      <c r="B7" s="27">
        <f>SUM(B5:B6)</f>
        <v>-100</v>
      </c>
      <c r="C7" s="27">
        <f t="shared" ref="C7" si="1">SUM(C5:C6)</f>
        <v>-89</v>
      </c>
      <c r="D7" s="27"/>
      <c r="E7" s="27">
        <f>SUM(E5:E6)</f>
        <v>-19.142857142857146</v>
      </c>
      <c r="F7" s="27">
        <f t="shared" ref="F7" si="2">SUM(F5:F6)</f>
        <v>-74</v>
      </c>
      <c r="G7" s="27"/>
      <c r="H7" s="27">
        <f>SUM(H5:H6)</f>
        <v>-184</v>
      </c>
      <c r="I7" s="27">
        <f t="shared" ref="I7:J7" si="3">SUM(I5:I6)</f>
        <v>21</v>
      </c>
      <c r="J7" s="27">
        <f t="shared" si="3"/>
        <v>20</v>
      </c>
      <c r="K7" s="27"/>
      <c r="L7" s="27">
        <f>SUM(L5:L6)</f>
        <v>-100</v>
      </c>
      <c r="M7" s="27">
        <f t="shared" ref="M7:N7" si="4">SUM(M5:M6)</f>
        <v>11</v>
      </c>
      <c r="N7" s="27">
        <f t="shared" si="4"/>
        <v>10</v>
      </c>
      <c r="O7" s="27"/>
      <c r="P7" s="27">
        <f>SUM(P5:P6)</f>
        <v>-84</v>
      </c>
      <c r="Q7" s="27">
        <f>SUM(Q5:Q6)</f>
        <v>10</v>
      </c>
      <c r="R7" s="27">
        <f>SUM(R5:R6)</f>
        <v>10</v>
      </c>
      <c r="S7" s="27"/>
    </row>
    <row r="8" spans="1:19" x14ac:dyDescent="0.25">
      <c r="A8" s="111" t="s">
        <v>2</v>
      </c>
      <c r="B8" s="129">
        <v>0.35</v>
      </c>
      <c r="C8" s="129">
        <v>0.35</v>
      </c>
      <c r="D8" s="130"/>
      <c r="E8" s="129">
        <v>0.35</v>
      </c>
      <c r="F8" s="129">
        <v>0.35</v>
      </c>
      <c r="G8" s="130"/>
      <c r="H8" s="129">
        <v>0.35</v>
      </c>
      <c r="I8" s="129">
        <v>0.35</v>
      </c>
      <c r="J8" s="129">
        <v>0.35</v>
      </c>
      <c r="K8" s="130"/>
      <c r="L8" s="129">
        <v>0.35</v>
      </c>
      <c r="M8" s="129">
        <v>0.35</v>
      </c>
      <c r="N8" s="129">
        <v>0.35</v>
      </c>
      <c r="O8" s="130"/>
      <c r="P8" s="129">
        <v>0.35</v>
      </c>
      <c r="Q8" s="129">
        <v>0.35</v>
      </c>
      <c r="R8" s="129">
        <v>0.35</v>
      </c>
      <c r="S8" s="128"/>
    </row>
    <row r="9" spans="1:19" x14ac:dyDescent="0.25">
      <c r="A9" s="111" t="s">
        <v>8</v>
      </c>
      <c r="B9" s="27">
        <f t="shared" ref="B9:C9" si="5">ROUND(B7*B8,0)</f>
        <v>-35</v>
      </c>
      <c r="C9" s="27">
        <f t="shared" si="5"/>
        <v>-31</v>
      </c>
      <c r="D9" s="27"/>
      <c r="E9" s="27">
        <f>ROUND(E7*E8,0)</f>
        <v>-7</v>
      </c>
      <c r="F9" s="27">
        <f>ROUND(F7*F8,0)</f>
        <v>-26</v>
      </c>
      <c r="G9" s="27"/>
      <c r="H9" s="27">
        <f t="shared" ref="H9:J9" si="6">ROUND(H7*H8,0)</f>
        <v>-64</v>
      </c>
      <c r="I9" s="27">
        <f t="shared" si="6"/>
        <v>7</v>
      </c>
      <c r="J9" s="27">
        <f t="shared" si="6"/>
        <v>7</v>
      </c>
      <c r="K9" s="27"/>
      <c r="L9" s="27">
        <f t="shared" ref="L9:N9" si="7">ROUND(L7*L8,0)</f>
        <v>-35</v>
      </c>
      <c r="M9" s="27">
        <f t="shared" si="7"/>
        <v>4</v>
      </c>
      <c r="N9" s="27">
        <f t="shared" si="7"/>
        <v>4</v>
      </c>
      <c r="O9" s="27"/>
      <c r="P9" s="27">
        <f t="shared" ref="P9:R9" si="8">ROUND(P7*P8,0)</f>
        <v>-29</v>
      </c>
      <c r="Q9" s="27">
        <f t="shared" si="8"/>
        <v>4</v>
      </c>
      <c r="R9" s="27">
        <f t="shared" si="8"/>
        <v>4</v>
      </c>
      <c r="S9" s="27"/>
    </row>
    <row r="10" spans="1:19" x14ac:dyDescent="0.25">
      <c r="B10" s="27"/>
      <c r="C10" s="27"/>
      <c r="D10" s="27"/>
      <c r="E10" s="27"/>
      <c r="F10" s="27"/>
      <c r="G10" s="27"/>
      <c r="H10" s="27"/>
      <c r="I10" s="27"/>
      <c r="J10" s="27"/>
      <c r="K10" s="27"/>
      <c r="L10" s="27"/>
      <c r="M10" s="27"/>
      <c r="N10" s="27"/>
      <c r="O10" s="27"/>
      <c r="P10" s="27"/>
      <c r="Q10" s="27"/>
      <c r="R10" s="27"/>
      <c r="S10" s="27"/>
    </row>
    <row r="11" spans="1:19" x14ac:dyDescent="0.25">
      <c r="A11" s="111" t="s">
        <v>7</v>
      </c>
      <c r="B11" s="27">
        <v>0</v>
      </c>
      <c r="C11" s="27">
        <v>0</v>
      </c>
      <c r="D11" s="27"/>
      <c r="E11" s="27">
        <v>0</v>
      </c>
      <c r="F11" s="27">
        <v>0</v>
      </c>
      <c r="G11" s="27"/>
      <c r="H11" s="27">
        <v>0</v>
      </c>
      <c r="I11" s="27">
        <v>0</v>
      </c>
      <c r="J11" s="27">
        <v>0</v>
      </c>
      <c r="K11" s="27"/>
      <c r="L11" s="27">
        <v>0</v>
      </c>
      <c r="M11" s="27">
        <v>0</v>
      </c>
      <c r="N11" s="27">
        <v>0</v>
      </c>
      <c r="O11" s="27"/>
      <c r="P11" s="27">
        <v>0</v>
      </c>
      <c r="Q11" s="27">
        <v>0</v>
      </c>
      <c r="R11" s="27">
        <v>0</v>
      </c>
      <c r="S11" s="27"/>
    </row>
    <row r="12" spans="1:19" x14ac:dyDescent="0.25">
      <c r="A12" s="111" t="s">
        <v>2</v>
      </c>
      <c r="B12" s="129">
        <v>0.35</v>
      </c>
      <c r="C12" s="129">
        <v>0.35</v>
      </c>
      <c r="D12" s="130"/>
      <c r="E12" s="129">
        <v>0.35</v>
      </c>
      <c r="F12" s="129">
        <v>0.35</v>
      </c>
      <c r="G12" s="130"/>
      <c r="H12" s="129">
        <v>0.35</v>
      </c>
      <c r="I12" s="129">
        <v>0.35</v>
      </c>
      <c r="J12" s="129">
        <v>0.35</v>
      </c>
      <c r="K12" s="130"/>
      <c r="L12" s="129">
        <v>0.35</v>
      </c>
      <c r="M12" s="129">
        <v>0.35</v>
      </c>
      <c r="N12" s="129">
        <v>0.35</v>
      </c>
      <c r="O12" s="130"/>
      <c r="P12" s="129">
        <v>0.35</v>
      </c>
      <c r="Q12" s="129">
        <v>0.35</v>
      </c>
      <c r="R12" s="129">
        <v>0.35</v>
      </c>
      <c r="S12" s="128"/>
    </row>
    <row r="13" spans="1:19" x14ac:dyDescent="0.25">
      <c r="A13" s="111" t="s">
        <v>8</v>
      </c>
      <c r="B13" s="27">
        <f t="shared" ref="B13" si="9">ROUND(B11*B12,0)</f>
        <v>0</v>
      </c>
      <c r="C13" s="27">
        <f t="shared" ref="C13" si="10">ROUND(C11*C12,0)</f>
        <v>0</v>
      </c>
      <c r="D13" s="27"/>
      <c r="E13" s="27">
        <f>ROUND(E11*E12,0)</f>
        <v>0</v>
      </c>
      <c r="F13" s="27">
        <f>ROUND(F11*F12,0)</f>
        <v>0</v>
      </c>
      <c r="G13" s="27"/>
      <c r="H13" s="27">
        <f t="shared" ref="H13" si="11">ROUND(H11*H12,0)</f>
        <v>0</v>
      </c>
      <c r="I13" s="27">
        <f t="shared" ref="I13" si="12">ROUND(I11*I12,0)</f>
        <v>0</v>
      </c>
      <c r="J13" s="27">
        <f t="shared" ref="J13" si="13">ROUND(J11*J12,0)</f>
        <v>0</v>
      </c>
      <c r="K13" s="27"/>
      <c r="L13" s="27">
        <f t="shared" ref="L13" si="14">ROUND(L11*L12,0)</f>
        <v>0</v>
      </c>
      <c r="M13" s="27">
        <f t="shared" ref="M13" si="15">ROUND(M11*M12,0)</f>
        <v>0</v>
      </c>
      <c r="N13" s="27">
        <f t="shared" ref="N13" si="16">ROUND(N11*N12,0)</f>
        <v>0</v>
      </c>
      <c r="O13" s="27"/>
      <c r="P13" s="27">
        <f t="shared" ref="P13" si="17">ROUND(P11*P12,0)</f>
        <v>0</v>
      </c>
      <c r="Q13" s="27">
        <f t="shared" ref="Q13" si="18">ROUND(Q11*Q12,0)</f>
        <v>0</v>
      </c>
      <c r="R13" s="27">
        <f t="shared" ref="R13" si="19">ROUND(R11*R12,0)</f>
        <v>0</v>
      </c>
      <c r="S13" s="27"/>
    </row>
    <row r="14" spans="1:19" x14ac:dyDescent="0.25">
      <c r="B14" s="27"/>
      <c r="C14" s="27"/>
      <c r="D14" s="27"/>
      <c r="E14" s="27"/>
      <c r="F14" s="27"/>
      <c r="G14" s="27"/>
      <c r="H14" s="27"/>
      <c r="I14" s="27"/>
      <c r="J14" s="27"/>
      <c r="K14" s="27"/>
      <c r="L14" s="27"/>
      <c r="M14" s="27"/>
      <c r="N14" s="27"/>
      <c r="O14" s="27"/>
      <c r="P14" s="27"/>
      <c r="Q14" s="27"/>
      <c r="R14" s="27"/>
      <c r="S14" s="27"/>
    </row>
    <row r="15" spans="1:19" x14ac:dyDescent="0.25">
      <c r="A15" s="111" t="s">
        <v>11</v>
      </c>
      <c r="B15" s="27">
        <f>B9+B13</f>
        <v>-35</v>
      </c>
      <c r="C15" s="27">
        <f>C9+C13</f>
        <v>-31</v>
      </c>
      <c r="D15" s="27"/>
      <c r="E15" s="27">
        <f>E9+E13</f>
        <v>-7</v>
      </c>
      <c r="F15" s="27">
        <f>F9+F13</f>
        <v>-26</v>
      </c>
      <c r="G15" s="27"/>
      <c r="H15" s="27">
        <f>H9+H13</f>
        <v>-64</v>
      </c>
      <c r="I15" s="27">
        <f>I9+I13</f>
        <v>7</v>
      </c>
      <c r="J15" s="27">
        <f>J9+J13</f>
        <v>7</v>
      </c>
      <c r="K15" s="27"/>
      <c r="L15" s="27">
        <f>L9+L13</f>
        <v>-35</v>
      </c>
      <c r="M15" s="27">
        <f>M9+M13</f>
        <v>4</v>
      </c>
      <c r="N15" s="27">
        <f>N9+N13</f>
        <v>4</v>
      </c>
      <c r="O15" s="27"/>
      <c r="P15" s="27">
        <f>P9+P13</f>
        <v>-29</v>
      </c>
      <c r="Q15" s="27">
        <f>Q9+Q13</f>
        <v>4</v>
      </c>
      <c r="R15" s="27">
        <f>R9+R13</f>
        <v>4</v>
      </c>
      <c r="S15" s="27"/>
    </row>
    <row r="16" spans="1:19" x14ac:dyDescent="0.25">
      <c r="A16" s="111" t="s">
        <v>9</v>
      </c>
      <c r="B16" s="78">
        <v>-3</v>
      </c>
      <c r="C16" s="78">
        <f>-31822.21446074/1000-C15</f>
        <v>-0.82221446073999971</v>
      </c>
      <c r="D16" s="128"/>
      <c r="E16" s="78">
        <f>-6.7-E15</f>
        <v>0.29999999999999982</v>
      </c>
      <c r="F16" s="78">
        <f>-23.663-F15</f>
        <v>2.3369999999999997</v>
      </c>
      <c r="G16" s="128"/>
      <c r="H16" s="78">
        <v>0</v>
      </c>
      <c r="I16" s="78">
        <v>0</v>
      </c>
      <c r="J16" s="78">
        <v>0</v>
      </c>
      <c r="K16" s="128"/>
      <c r="L16" s="78">
        <v>0</v>
      </c>
      <c r="M16" s="78">
        <v>0</v>
      </c>
      <c r="N16" s="78">
        <v>0</v>
      </c>
      <c r="O16" s="128"/>
      <c r="P16" s="78">
        <v>0</v>
      </c>
      <c r="Q16" s="78">
        <v>0</v>
      </c>
      <c r="R16" s="78">
        <v>0</v>
      </c>
      <c r="S16" s="128"/>
    </row>
    <row r="17" spans="1:19" x14ac:dyDescent="0.25">
      <c r="A17" s="111" t="s">
        <v>200</v>
      </c>
      <c r="B17" s="27">
        <f>B15+B16</f>
        <v>-38</v>
      </c>
      <c r="C17" s="27">
        <f>C15+C16</f>
        <v>-31.82221446074</v>
      </c>
      <c r="D17" s="27"/>
      <c r="E17" s="27">
        <f>E15+E16</f>
        <v>-6.7</v>
      </c>
      <c r="F17" s="27">
        <f>F15+F16</f>
        <v>-23.663</v>
      </c>
      <c r="G17" s="27"/>
      <c r="H17" s="27">
        <f>H15+H16</f>
        <v>-64</v>
      </c>
      <c r="I17" s="27">
        <f>I15+I16</f>
        <v>7</v>
      </c>
      <c r="J17" s="27">
        <f>J15+J16</f>
        <v>7</v>
      </c>
      <c r="K17" s="27"/>
      <c r="L17" s="27">
        <f>L15+L16</f>
        <v>-35</v>
      </c>
      <c r="M17" s="27">
        <f>M15+M16</f>
        <v>4</v>
      </c>
      <c r="N17" s="27">
        <f>N15+N16</f>
        <v>4</v>
      </c>
      <c r="O17" s="27"/>
      <c r="P17" s="27">
        <f>P15+P16</f>
        <v>-29</v>
      </c>
      <c r="Q17" s="27">
        <f>Q15+Q16</f>
        <v>4</v>
      </c>
      <c r="R17" s="27">
        <f>R15+R16</f>
        <v>4</v>
      </c>
      <c r="S17" s="27"/>
    </row>
    <row r="18" spans="1:19" x14ac:dyDescent="0.25">
      <c r="A18" s="111" t="s">
        <v>206</v>
      </c>
      <c r="B18" s="147">
        <v>0.88759999999999994</v>
      </c>
      <c r="C18" s="147">
        <v>0.88880000000000003</v>
      </c>
      <c r="D18" s="27"/>
      <c r="E18" s="27"/>
      <c r="F18" s="27"/>
      <c r="G18" s="27"/>
      <c r="H18" s="27"/>
      <c r="I18" s="27"/>
      <c r="J18" s="27"/>
      <c r="K18" s="27"/>
      <c r="L18" s="27"/>
      <c r="M18" s="27"/>
      <c r="N18" s="27"/>
      <c r="O18" s="27"/>
      <c r="P18" s="27"/>
      <c r="Q18" s="27"/>
      <c r="R18" s="27"/>
      <c r="S18" s="27"/>
    </row>
    <row r="19" spans="1:19" x14ac:dyDescent="0.25">
      <c r="A19" s="111" t="s">
        <v>207</v>
      </c>
      <c r="B19" s="27">
        <f>+B17*B18</f>
        <v>-33.7288</v>
      </c>
      <c r="C19" s="27">
        <f>+C17*C18</f>
        <v>-28.283584212705712</v>
      </c>
      <c r="D19" s="27"/>
      <c r="E19" s="27"/>
      <c r="F19" s="27"/>
      <c r="G19" s="27"/>
      <c r="H19" s="27"/>
      <c r="I19" s="27"/>
      <c r="J19" s="27"/>
      <c r="K19" s="27"/>
      <c r="L19" s="27"/>
      <c r="M19" s="27"/>
      <c r="N19" s="27"/>
      <c r="O19" s="27"/>
      <c r="P19" s="27"/>
      <c r="Q19" s="27"/>
      <c r="R19" s="27"/>
      <c r="S19" s="27"/>
    </row>
    <row r="20" spans="1:19" x14ac:dyDescent="0.25">
      <c r="A20" s="111" t="s">
        <v>49</v>
      </c>
      <c r="B20" s="147">
        <v>7.2300000000000003E-2</v>
      </c>
      <c r="C20" s="147">
        <v>7.3800000000000004E-2</v>
      </c>
      <c r="D20" s="146"/>
      <c r="E20" s="146">
        <v>0.1027</v>
      </c>
      <c r="F20" s="146">
        <v>0.10290000000000001</v>
      </c>
      <c r="G20" s="27"/>
      <c r="H20" s="27"/>
      <c r="I20" s="27"/>
      <c r="J20" s="27"/>
      <c r="K20" s="27"/>
      <c r="L20" s="27"/>
      <c r="M20" s="27"/>
      <c r="N20" s="27"/>
      <c r="O20" s="27"/>
      <c r="P20" s="27"/>
      <c r="Q20" s="27"/>
      <c r="R20" s="27"/>
      <c r="S20" s="27"/>
    </row>
    <row r="21" spans="1:19" x14ac:dyDescent="0.25">
      <c r="A21" s="111" t="s">
        <v>12</v>
      </c>
      <c r="B21" s="27">
        <f>+B19*B20</f>
        <v>-2.4385922400000002</v>
      </c>
      <c r="C21" s="27">
        <f>+C19*C20</f>
        <v>-2.0873285148976817</v>
      </c>
      <c r="D21" s="27"/>
      <c r="E21" s="27">
        <f>E17*E20</f>
        <v>-0.68808999999999998</v>
      </c>
      <c r="F21" s="27">
        <f>F17*F20</f>
        <v>-2.4349227</v>
      </c>
      <c r="G21" s="27"/>
      <c r="H21" s="27"/>
      <c r="I21" s="27"/>
      <c r="J21" s="27"/>
      <c r="K21" s="27"/>
      <c r="L21" s="27"/>
      <c r="M21" s="27"/>
      <c r="N21" s="27"/>
      <c r="O21" s="27"/>
      <c r="P21" s="27"/>
      <c r="Q21" s="27"/>
      <c r="R21" s="27"/>
      <c r="S21" s="27"/>
    </row>
    <row r="22" spans="1:19" x14ac:dyDescent="0.25">
      <c r="A22" s="111" t="s">
        <v>10</v>
      </c>
      <c r="B22" s="78">
        <f>0.058*0.35</f>
        <v>2.0299999999999999E-2</v>
      </c>
      <c r="C22" s="78">
        <f>+'TAB 9 - Sec 199'!D28</f>
        <v>-0.35</v>
      </c>
      <c r="D22" s="27"/>
      <c r="E22" s="78"/>
      <c r="F22" s="78"/>
      <c r="G22" s="27"/>
      <c r="H22" s="27"/>
      <c r="I22" s="27"/>
      <c r="J22" s="27"/>
      <c r="K22" s="27"/>
      <c r="L22" s="27"/>
      <c r="M22" s="27"/>
      <c r="N22" s="27"/>
      <c r="O22" s="27"/>
      <c r="P22" s="27"/>
      <c r="Q22" s="27"/>
      <c r="R22" s="27"/>
      <c r="S22" s="27"/>
    </row>
    <row r="23" spans="1:19" x14ac:dyDescent="0.25">
      <c r="A23" s="111" t="s">
        <v>50</v>
      </c>
      <c r="B23" s="27">
        <f>B21+B22</f>
        <v>-2.41829224</v>
      </c>
      <c r="C23" s="27">
        <f>C21+C22</f>
        <v>-2.4373285148976818</v>
      </c>
      <c r="D23" s="27"/>
      <c r="E23" s="27"/>
      <c r="F23" s="27"/>
      <c r="G23" s="27"/>
      <c r="H23" s="27"/>
      <c r="I23" s="27"/>
      <c r="J23" s="27"/>
      <c r="K23" s="27"/>
      <c r="L23" s="27"/>
      <c r="M23" s="27"/>
      <c r="N23" s="27"/>
      <c r="O23" s="27"/>
      <c r="P23" s="27"/>
      <c r="Q23" s="27"/>
      <c r="R23" s="27"/>
      <c r="S23" s="27"/>
    </row>
    <row r="24" spans="1:19" x14ac:dyDescent="0.25">
      <c r="A24" s="111" t="s">
        <v>51</v>
      </c>
      <c r="B24" s="78">
        <v>53</v>
      </c>
      <c r="C24" s="78">
        <v>96</v>
      </c>
      <c r="D24" s="27"/>
      <c r="E24" s="78"/>
      <c r="F24" s="78"/>
      <c r="G24" s="27"/>
      <c r="H24" s="27"/>
      <c r="I24" s="27"/>
      <c r="J24" s="27"/>
      <c r="K24" s="27"/>
      <c r="L24" s="27"/>
      <c r="M24" s="27"/>
      <c r="N24" s="27"/>
      <c r="O24" s="27"/>
      <c r="P24" s="27"/>
      <c r="Q24" s="27"/>
      <c r="R24" s="27"/>
      <c r="S24" s="27"/>
    </row>
    <row r="25" spans="1:19" x14ac:dyDescent="0.25">
      <c r="A25" s="111" t="s">
        <v>47</v>
      </c>
      <c r="B25" s="27">
        <f>B23+B24</f>
        <v>50.58170776</v>
      </c>
      <c r="C25" s="27">
        <f>C23+C24</f>
        <v>93.562671485102314</v>
      </c>
      <c r="D25" s="27"/>
      <c r="E25" s="27"/>
      <c r="F25" s="27"/>
      <c r="G25" s="27"/>
      <c r="H25" s="27"/>
      <c r="I25" s="27"/>
      <c r="J25" s="27"/>
      <c r="K25" s="27"/>
      <c r="L25" s="27"/>
      <c r="M25" s="27"/>
      <c r="N25" s="27"/>
      <c r="O25" s="27"/>
      <c r="P25" s="27"/>
      <c r="Q25" s="27"/>
      <c r="R25" s="27"/>
      <c r="S25" s="27"/>
    </row>
    <row r="26" spans="1:19" x14ac:dyDescent="0.25">
      <c r="A26" s="111" t="s">
        <v>199</v>
      </c>
      <c r="B26" s="141">
        <f>+'TAB 10 - SCH H-1 KU'!E34</f>
        <v>1.6411207997740949</v>
      </c>
      <c r="C26" s="141">
        <f>+'TAB 11 - SCH H-1 KU (Opt out)'!E34</f>
        <v>1.5918280144817636</v>
      </c>
      <c r="D26" s="27"/>
      <c r="E26" s="78"/>
      <c r="F26" s="78"/>
      <c r="G26" s="27"/>
      <c r="H26" s="27"/>
      <c r="I26" s="27"/>
      <c r="J26" s="27"/>
      <c r="K26" s="27"/>
      <c r="L26" s="27"/>
      <c r="M26" s="27"/>
      <c r="N26" s="27"/>
      <c r="O26" s="27"/>
      <c r="P26" s="27"/>
      <c r="Q26" s="27"/>
      <c r="R26" s="27"/>
      <c r="S26" s="27"/>
    </row>
    <row r="27" spans="1:19" x14ac:dyDescent="0.25">
      <c r="A27" s="111" t="s">
        <v>44</v>
      </c>
      <c r="B27" s="132">
        <f>B25/B26</f>
        <v>30.821440912188013</v>
      </c>
      <c r="C27" s="27">
        <f>C25/C26</f>
        <v>58.776872020035803</v>
      </c>
      <c r="D27" s="27"/>
      <c r="E27" s="132"/>
      <c r="F27" s="27"/>
      <c r="G27" s="27"/>
      <c r="H27" s="27"/>
      <c r="I27" s="27"/>
      <c r="J27" s="27"/>
      <c r="K27" s="27"/>
      <c r="L27" s="27"/>
      <c r="M27" s="27"/>
      <c r="N27" s="27"/>
      <c r="O27" s="27"/>
      <c r="P27" s="27"/>
      <c r="Q27" s="27"/>
      <c r="R27" s="27"/>
      <c r="S27" s="27"/>
    </row>
    <row r="28" spans="1:19" x14ac:dyDescent="0.25">
      <c r="A28" s="111" t="s">
        <v>52</v>
      </c>
      <c r="B28" s="78">
        <v>84</v>
      </c>
      <c r="C28" s="78">
        <v>153</v>
      </c>
      <c r="D28" s="27"/>
      <c r="E28" s="78"/>
      <c r="F28" s="78"/>
      <c r="G28" s="27"/>
      <c r="H28" s="27"/>
      <c r="I28" s="27"/>
      <c r="J28" s="27"/>
      <c r="K28" s="27"/>
      <c r="L28" s="27"/>
      <c r="M28" s="27"/>
      <c r="N28" s="27"/>
      <c r="O28" s="27"/>
      <c r="P28" s="27"/>
      <c r="Q28" s="27"/>
      <c r="R28" s="27"/>
      <c r="S28" s="27"/>
    </row>
    <row r="29" spans="1:19" x14ac:dyDescent="0.25">
      <c r="A29" s="111" t="s">
        <v>18</v>
      </c>
      <c r="B29" s="27">
        <f>B27-B28</f>
        <v>-53.17855908781199</v>
      </c>
      <c r="C29" s="27">
        <f>C27-C28</f>
        <v>-94.223127979964204</v>
      </c>
      <c r="D29" s="27"/>
      <c r="E29" s="27"/>
      <c r="F29" s="27"/>
      <c r="G29" s="27"/>
      <c r="H29" s="27"/>
      <c r="I29" s="27"/>
      <c r="J29" s="27"/>
      <c r="K29" s="27"/>
      <c r="L29" s="27"/>
      <c r="M29" s="27"/>
      <c r="N29" s="27"/>
      <c r="O29" s="27"/>
      <c r="P29" s="27"/>
      <c r="Q29" s="27"/>
      <c r="R29" s="27"/>
      <c r="S29" s="27"/>
    </row>
    <row r="30" spans="1:19" x14ac:dyDescent="0.25">
      <c r="B30" s="27"/>
      <c r="C30" s="27"/>
      <c r="D30" s="27"/>
      <c r="E30" s="27"/>
      <c r="F30" s="27"/>
      <c r="G30" s="27"/>
      <c r="H30" s="27"/>
      <c r="I30" s="27"/>
      <c r="J30" s="27"/>
      <c r="K30" s="27"/>
      <c r="L30" s="27"/>
      <c r="M30" s="27"/>
      <c r="N30" s="27"/>
      <c r="O30" s="27"/>
      <c r="P30" s="27"/>
      <c r="Q30" s="27"/>
      <c r="R30" s="27"/>
      <c r="S30" s="27"/>
    </row>
    <row r="31" spans="1:19" x14ac:dyDescent="0.25">
      <c r="A31" s="111" t="s">
        <v>20</v>
      </c>
      <c r="B31" s="128">
        <f>0.6282-B26</f>
        <v>-1.0129207997740948</v>
      </c>
      <c r="C31" s="128">
        <f>0.6282-C26</f>
        <v>-0.96362801448176361</v>
      </c>
      <c r="D31" s="27"/>
      <c r="E31" s="128"/>
      <c r="F31" s="128"/>
      <c r="G31" s="27"/>
      <c r="H31" s="27"/>
      <c r="I31" s="27"/>
      <c r="J31" s="27"/>
      <c r="K31" s="27"/>
      <c r="L31" s="27"/>
      <c r="M31" s="27"/>
      <c r="N31" s="27"/>
      <c r="O31" s="27"/>
      <c r="P31" s="27"/>
      <c r="Q31" s="27"/>
      <c r="R31" s="27"/>
      <c r="S31" s="27"/>
    </row>
    <row r="32" spans="1:19" x14ac:dyDescent="0.25">
      <c r="B32" s="27"/>
      <c r="C32" s="27"/>
      <c r="D32" s="27"/>
      <c r="E32" s="27"/>
      <c r="F32" s="27"/>
      <c r="G32" s="27"/>
      <c r="H32" s="27"/>
      <c r="I32" s="27"/>
      <c r="J32" s="27"/>
      <c r="K32" s="27"/>
      <c r="L32" s="27"/>
      <c r="M32" s="27"/>
      <c r="N32" s="27"/>
      <c r="O32" s="27"/>
      <c r="P32" s="27"/>
      <c r="Q32" s="27"/>
      <c r="R32" s="27"/>
      <c r="S32" s="27"/>
    </row>
    <row r="33" spans="1:19" x14ac:dyDescent="0.25">
      <c r="A33" s="133" t="s">
        <v>48</v>
      </c>
      <c r="B33" s="27"/>
      <c r="C33" s="27"/>
      <c r="D33" s="136"/>
      <c r="E33" s="27"/>
      <c r="F33" s="27"/>
      <c r="G33" s="136"/>
      <c r="H33" s="136"/>
      <c r="I33" s="136"/>
      <c r="J33" s="136"/>
      <c r="K33" s="136"/>
      <c r="L33" s="27"/>
      <c r="M33" s="27"/>
      <c r="N33" s="27"/>
      <c r="O33" s="136"/>
      <c r="P33" s="136"/>
      <c r="Q33" s="136"/>
      <c r="R33" s="136"/>
      <c r="S33" s="136"/>
    </row>
    <row r="34" spans="1:19" x14ac:dyDescent="0.25">
      <c r="A34" s="111" t="s">
        <v>45</v>
      </c>
      <c r="B34" s="27">
        <f>B21*B26</f>
        <v>-4.0020244472317019</v>
      </c>
      <c r="C34" s="27">
        <f>C21*C26</f>
        <v>-3.3226680054407449</v>
      </c>
      <c r="D34" s="27"/>
      <c r="E34" s="27">
        <f>E21</f>
        <v>-0.68808999999999998</v>
      </c>
      <c r="F34" s="27">
        <f>F21</f>
        <v>-2.4349227</v>
      </c>
      <c r="G34" s="27"/>
      <c r="H34" s="27"/>
      <c r="I34" s="27"/>
      <c r="J34" s="27"/>
      <c r="K34" s="27"/>
      <c r="L34" s="27"/>
      <c r="M34" s="27"/>
      <c r="N34" s="27"/>
      <c r="O34" s="27"/>
      <c r="P34" s="27"/>
      <c r="Q34" s="27"/>
      <c r="R34" s="27"/>
      <c r="S34" s="27"/>
    </row>
    <row r="35" spans="1:19" x14ac:dyDescent="0.25">
      <c r="A35" s="111" t="s">
        <v>46</v>
      </c>
      <c r="B35" s="27">
        <f>B22*B26</f>
        <v>3.3314752235414122E-2</v>
      </c>
      <c r="C35" s="27">
        <f>C22*C26</f>
        <v>-0.55713980506861727</v>
      </c>
      <c r="D35" s="27"/>
      <c r="E35" s="27">
        <v>0</v>
      </c>
      <c r="F35" s="27">
        <v>0</v>
      </c>
      <c r="G35" s="27"/>
      <c r="H35" s="27"/>
      <c r="I35" s="27"/>
      <c r="J35" s="27"/>
      <c r="K35" s="27"/>
      <c r="L35" s="27"/>
      <c r="M35" s="27"/>
      <c r="N35" s="27"/>
      <c r="O35" s="27"/>
      <c r="P35" s="27"/>
      <c r="Q35" s="27"/>
      <c r="R35" s="27"/>
      <c r="S35" s="27"/>
    </row>
    <row r="36" spans="1:19" x14ac:dyDescent="0.25">
      <c r="A36" s="111" t="s">
        <v>19</v>
      </c>
      <c r="B36" s="78">
        <f>-B48</f>
        <v>-1.0000518899077946</v>
      </c>
      <c r="C36" s="78">
        <v>-0.4</v>
      </c>
      <c r="D36" s="27"/>
      <c r="E36" s="78">
        <v>0</v>
      </c>
      <c r="F36" s="78">
        <v>0</v>
      </c>
      <c r="G36" s="27"/>
      <c r="H36" s="27"/>
      <c r="I36" s="27"/>
      <c r="J36" s="27"/>
      <c r="K36" s="27"/>
      <c r="L36" s="27"/>
      <c r="M36" s="27"/>
      <c r="N36" s="27"/>
      <c r="O36" s="27"/>
      <c r="P36" s="27"/>
      <c r="Q36" s="27"/>
      <c r="R36" s="27"/>
      <c r="S36" s="27"/>
    </row>
    <row r="37" spans="1:19" x14ac:dyDescent="0.25">
      <c r="B37" s="27">
        <f>SUM(B34:B36)</f>
        <v>-4.9687615849040823</v>
      </c>
      <c r="C37" s="27">
        <f>SUM(C34:C36)</f>
        <v>-4.2798078105093627</v>
      </c>
      <c r="D37" s="27"/>
      <c r="E37" s="27">
        <f>SUM(E34:E36)</f>
        <v>-0.68808999999999998</v>
      </c>
      <c r="F37" s="27">
        <f>SUM(F34:F36)</f>
        <v>-2.4349227</v>
      </c>
      <c r="G37" s="27"/>
      <c r="H37" s="27"/>
      <c r="I37" s="27"/>
      <c r="J37" s="27"/>
      <c r="K37" s="27"/>
      <c r="L37" s="27"/>
      <c r="M37" s="27"/>
      <c r="N37" s="27"/>
      <c r="O37" s="27"/>
      <c r="P37" s="27"/>
      <c r="Q37" s="27"/>
      <c r="R37" s="27"/>
      <c r="S37" s="27"/>
    </row>
    <row r="38" spans="1:19" x14ac:dyDescent="0.25">
      <c r="B38" s="27"/>
      <c r="C38" s="27"/>
      <c r="D38" s="27"/>
      <c r="E38" s="27"/>
      <c r="F38" s="27"/>
      <c r="G38" s="27"/>
      <c r="H38" s="27"/>
      <c r="I38" s="27"/>
      <c r="J38" s="27"/>
      <c r="K38" s="27"/>
      <c r="L38" s="27"/>
      <c r="M38" s="27"/>
      <c r="N38" s="27"/>
      <c r="O38" s="27"/>
      <c r="P38" s="27"/>
      <c r="Q38" s="27"/>
      <c r="R38" s="27"/>
      <c r="S38" s="27"/>
    </row>
    <row r="39" spans="1:19" x14ac:dyDescent="0.25">
      <c r="A39" s="134" t="s">
        <v>54</v>
      </c>
      <c r="B39" s="27"/>
      <c r="C39" s="27"/>
      <c r="D39" s="137"/>
      <c r="E39" s="27"/>
      <c r="F39" s="27"/>
      <c r="G39" s="137"/>
      <c r="H39" s="137"/>
      <c r="I39" s="137"/>
      <c r="J39" s="137"/>
      <c r="K39" s="137"/>
      <c r="L39" s="27"/>
      <c r="M39" s="27"/>
      <c r="N39" s="27"/>
      <c r="O39" s="137"/>
      <c r="P39" s="137"/>
      <c r="Q39" s="137"/>
      <c r="R39" s="137"/>
      <c r="S39" s="137"/>
    </row>
    <row r="40" spans="1:19" x14ac:dyDescent="0.25">
      <c r="A40" s="111" t="s">
        <v>53</v>
      </c>
      <c r="B40" s="27">
        <f>B24</f>
        <v>53</v>
      </c>
      <c r="C40" s="27">
        <f>C24</f>
        <v>96</v>
      </c>
      <c r="D40" s="27"/>
      <c r="E40" s="128"/>
      <c r="F40" s="128"/>
      <c r="G40" s="27"/>
      <c r="H40" s="27"/>
      <c r="I40" s="27"/>
      <c r="J40" s="27"/>
      <c r="K40" s="27"/>
      <c r="L40" s="27"/>
      <c r="M40" s="27"/>
      <c r="N40" s="27"/>
      <c r="O40" s="27"/>
      <c r="P40" s="27"/>
      <c r="Q40" s="27"/>
      <c r="R40" s="27"/>
      <c r="S40" s="27"/>
    </row>
    <row r="41" spans="1:19" x14ac:dyDescent="0.25">
      <c r="A41" s="143" t="s">
        <v>203</v>
      </c>
      <c r="B41" s="141">
        <f>+'TAB 11 - SCH H-1 KU (Opt out)'!E34</f>
        <v>1.5918280144817636</v>
      </c>
      <c r="C41" s="141">
        <f>+B41</f>
        <v>1.5918280144817636</v>
      </c>
      <c r="D41" s="27"/>
      <c r="E41" s="128"/>
      <c r="F41" s="128"/>
      <c r="G41" s="27"/>
      <c r="H41" s="27"/>
      <c r="I41" s="27"/>
      <c r="J41" s="27"/>
      <c r="K41" s="27"/>
      <c r="L41" s="27"/>
      <c r="M41" s="27"/>
      <c r="N41" s="27"/>
      <c r="O41" s="27"/>
      <c r="P41" s="27"/>
      <c r="Q41" s="27"/>
      <c r="R41" s="27"/>
      <c r="S41" s="27"/>
    </row>
    <row r="42" spans="1:19" x14ac:dyDescent="0.25">
      <c r="A42" s="143" t="s">
        <v>13</v>
      </c>
      <c r="B42" s="27">
        <f>B40/B41</f>
        <v>33.295054187907802</v>
      </c>
      <c r="C42" s="27">
        <f>C40/C41</f>
        <v>60.308022679983935</v>
      </c>
      <c r="D42" s="27"/>
      <c r="E42" s="128"/>
      <c r="F42" s="128"/>
      <c r="G42" s="27"/>
      <c r="H42" s="27"/>
      <c r="I42" s="27"/>
      <c r="J42" s="27"/>
      <c r="K42" s="27"/>
      <c r="L42" s="27"/>
      <c r="M42" s="27"/>
      <c r="N42" s="27"/>
      <c r="O42" s="27"/>
      <c r="P42" s="27"/>
      <c r="Q42" s="27"/>
      <c r="R42" s="27"/>
      <c r="S42" s="27"/>
    </row>
    <row r="43" spans="1:19" x14ac:dyDescent="0.25">
      <c r="A43" s="143"/>
      <c r="B43" s="27"/>
      <c r="C43" s="27"/>
      <c r="D43" s="27"/>
      <c r="E43" s="128"/>
      <c r="F43" s="128"/>
      <c r="G43" s="27"/>
      <c r="H43" s="27"/>
      <c r="I43" s="27"/>
      <c r="J43" s="27"/>
      <c r="K43" s="27"/>
      <c r="L43" s="27"/>
      <c r="M43" s="27"/>
      <c r="N43" s="27"/>
      <c r="O43" s="27"/>
      <c r="P43" s="27"/>
      <c r="Q43" s="27"/>
      <c r="R43" s="27"/>
      <c r="S43" s="27"/>
    </row>
    <row r="44" spans="1:19" x14ac:dyDescent="0.25">
      <c r="A44" s="143"/>
      <c r="B44" s="27"/>
      <c r="C44" s="27"/>
      <c r="D44" s="27"/>
      <c r="E44" s="128"/>
      <c r="F44" s="128"/>
      <c r="G44" s="27"/>
      <c r="H44" s="27"/>
      <c r="I44" s="27"/>
      <c r="J44" s="27"/>
      <c r="K44" s="27"/>
      <c r="L44" s="27"/>
      <c r="M44" s="27"/>
      <c r="N44" s="27"/>
      <c r="O44" s="27"/>
      <c r="P44" s="27"/>
      <c r="Q44" s="27"/>
      <c r="R44" s="27"/>
      <c r="S44" s="27"/>
    </row>
    <row r="45" spans="1:19" x14ac:dyDescent="0.25">
      <c r="A45" s="143" t="s">
        <v>53</v>
      </c>
      <c r="B45" s="27">
        <f>B40</f>
        <v>53</v>
      </c>
      <c r="C45" s="27">
        <f>C40</f>
        <v>96</v>
      </c>
      <c r="D45" s="27"/>
      <c r="E45" s="128"/>
      <c r="F45" s="128"/>
      <c r="G45" s="27"/>
      <c r="H45" s="27"/>
      <c r="I45" s="27"/>
      <c r="J45" s="27"/>
      <c r="K45" s="27"/>
      <c r="L45" s="27"/>
      <c r="M45" s="27"/>
      <c r="N45" s="27"/>
      <c r="O45" s="27"/>
      <c r="P45" s="27"/>
      <c r="Q45" s="27"/>
      <c r="R45" s="27"/>
      <c r="S45" s="27"/>
    </row>
    <row r="46" spans="1:19" x14ac:dyDescent="0.25">
      <c r="A46" s="143" t="s">
        <v>204</v>
      </c>
      <c r="B46" s="141">
        <f>B26</f>
        <v>1.6411207997740949</v>
      </c>
      <c r="C46" s="141">
        <f>B46</f>
        <v>1.6411207997740949</v>
      </c>
      <c r="D46" s="27"/>
      <c r="E46" s="128"/>
      <c r="F46" s="128"/>
      <c r="G46" s="27"/>
      <c r="H46" s="27"/>
      <c r="I46" s="27"/>
      <c r="J46" s="27"/>
      <c r="K46" s="27"/>
      <c r="L46" s="27"/>
      <c r="M46" s="27"/>
      <c r="N46" s="27"/>
      <c r="O46" s="27"/>
      <c r="P46" s="27"/>
      <c r="Q46" s="27"/>
      <c r="R46" s="27"/>
      <c r="S46" s="27"/>
    </row>
    <row r="47" spans="1:19" x14ac:dyDescent="0.25">
      <c r="A47" s="111" t="s">
        <v>13</v>
      </c>
      <c r="B47" s="27">
        <f>B45/B46</f>
        <v>32.295002298000007</v>
      </c>
      <c r="C47" s="27">
        <f>C45/C46</f>
        <v>58.496607936000011</v>
      </c>
      <c r="D47" s="27"/>
      <c r="E47" s="128"/>
      <c r="F47" s="128"/>
      <c r="G47" s="27"/>
      <c r="H47" s="27"/>
      <c r="I47" s="27"/>
      <c r="J47" s="27"/>
      <c r="K47" s="27"/>
      <c r="L47" s="27"/>
      <c r="M47" s="27"/>
      <c r="N47" s="27"/>
      <c r="O47" s="27"/>
      <c r="P47" s="27"/>
      <c r="Q47" s="27"/>
      <c r="R47" s="27"/>
      <c r="S47" s="27"/>
    </row>
    <row r="48" spans="1:19" x14ac:dyDescent="0.25">
      <c r="B48" s="27">
        <f>B42-B47</f>
        <v>1.0000518899077946</v>
      </c>
      <c r="C48" s="27">
        <f>C42-C47</f>
        <v>1.8114147439839243</v>
      </c>
      <c r="D48" s="27"/>
      <c r="E48" s="128"/>
      <c r="F48" s="128"/>
      <c r="G48" s="27"/>
      <c r="H48" s="27"/>
      <c r="I48" s="27"/>
      <c r="J48" s="27"/>
      <c r="K48" s="27"/>
      <c r="L48" s="27"/>
      <c r="M48" s="27"/>
      <c r="N48" s="27"/>
      <c r="O48" s="27"/>
      <c r="P48" s="27"/>
      <c r="Q48" s="27"/>
      <c r="R48" s="27"/>
      <c r="S48" s="27"/>
    </row>
    <row r="49" spans="2:19" x14ac:dyDescent="0.25">
      <c r="B49" s="27"/>
      <c r="C49" s="27"/>
      <c r="D49" s="27"/>
      <c r="E49" s="128"/>
      <c r="F49" s="128"/>
      <c r="G49" s="27"/>
      <c r="H49" s="27"/>
      <c r="I49" s="27"/>
      <c r="J49" s="27"/>
      <c r="K49" s="27"/>
      <c r="L49" s="27"/>
      <c r="M49" s="27"/>
      <c r="N49" s="27"/>
      <c r="O49" s="27"/>
      <c r="P49" s="27"/>
      <c r="Q49" s="27"/>
      <c r="R49" s="27"/>
      <c r="S49" s="27"/>
    </row>
  </sheetData>
  <mergeCells count="5">
    <mergeCell ref="H2:J2"/>
    <mergeCell ref="P2:R2"/>
    <mergeCell ref="E2:F2"/>
    <mergeCell ref="L2:N2"/>
    <mergeCell ref="B2:C2"/>
  </mergeCells>
  <hyperlinks>
    <hyperlink ref="A3" location="Appendix!A1" display="Return to Appendix"/>
  </hyperlinks>
  <pageMargins left="0.7" right="0.7"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zoomScaleNormal="100" workbookViewId="0">
      <pane xSplit="1" ySplit="4" topLeftCell="B5" activePane="bottomRight" state="frozen"/>
      <selection activeCell="C21" sqref="C21"/>
      <selection pane="topRight" activeCell="C21" sqref="C21"/>
      <selection pane="bottomLeft" activeCell="C21" sqref="C21"/>
      <selection pane="bottomRight" activeCell="A2" sqref="A2"/>
    </sheetView>
  </sheetViews>
  <sheetFormatPr defaultRowHeight="15" x14ac:dyDescent="0.25"/>
  <cols>
    <col min="1" max="1" width="51" style="111" customWidth="1"/>
    <col min="2" max="2" width="15.85546875" style="111" bestFit="1" customWidth="1"/>
    <col min="3" max="3" width="13.85546875" style="111" bestFit="1" customWidth="1"/>
    <col min="4" max="4" width="1.42578125" style="111" customWidth="1"/>
    <col min="5" max="5" width="15.85546875" style="111" bestFit="1" customWidth="1"/>
    <col min="6" max="6" width="13.85546875" style="111" bestFit="1" customWidth="1"/>
    <col min="7" max="7" width="1.42578125" style="111" customWidth="1"/>
    <col min="8" max="8" width="10" style="111" customWidth="1"/>
    <col min="9" max="10" width="9.42578125" style="111" customWidth="1"/>
    <col min="11" max="11" width="1.7109375" style="111" customWidth="1"/>
    <col min="12" max="12" width="8.7109375" style="111" bestFit="1" customWidth="1"/>
    <col min="13" max="14" width="9.28515625" style="111" bestFit="1" customWidth="1"/>
    <col min="15" max="15" width="1.7109375" style="111" customWidth="1"/>
    <col min="16" max="18" width="9.42578125" style="111" customWidth="1"/>
    <col min="19" max="16384" width="9.140625" style="111"/>
  </cols>
  <sheetData>
    <row r="1" spans="1:18" ht="15.75" thickBot="1" x14ac:dyDescent="0.3">
      <c r="A1" s="111" t="s">
        <v>6</v>
      </c>
    </row>
    <row r="2" spans="1:18" ht="15.75" thickBot="1" x14ac:dyDescent="0.3">
      <c r="A2" s="111" t="s">
        <v>5</v>
      </c>
      <c r="B2" s="161" t="s">
        <v>56</v>
      </c>
      <c r="C2" s="162"/>
      <c r="E2" s="161" t="s">
        <v>61</v>
      </c>
      <c r="F2" s="162"/>
      <c r="H2" s="161" t="s">
        <v>57</v>
      </c>
      <c r="I2" s="163"/>
      <c r="J2" s="162"/>
      <c r="K2" s="124"/>
      <c r="L2" s="161" t="s">
        <v>1</v>
      </c>
      <c r="M2" s="163"/>
      <c r="N2" s="162"/>
      <c r="O2" s="124"/>
      <c r="P2" s="161" t="s">
        <v>55</v>
      </c>
      <c r="Q2" s="163"/>
      <c r="R2" s="162"/>
    </row>
    <row r="3" spans="1:18" x14ac:dyDescent="0.25">
      <c r="A3" s="125" t="s">
        <v>96</v>
      </c>
      <c r="B3" s="126">
        <v>42036</v>
      </c>
      <c r="C3" s="127" t="s">
        <v>60</v>
      </c>
      <c r="D3" s="125"/>
      <c r="E3" s="126">
        <v>42036</v>
      </c>
      <c r="F3" s="127" t="s">
        <v>60</v>
      </c>
      <c r="G3" s="125"/>
    </row>
    <row r="4" spans="1:18" x14ac:dyDescent="0.25">
      <c r="B4" s="127" t="s">
        <v>3</v>
      </c>
      <c r="C4" s="127" t="s">
        <v>4</v>
      </c>
      <c r="E4" s="127" t="s">
        <v>3</v>
      </c>
      <c r="F4" s="127" t="s">
        <v>4</v>
      </c>
      <c r="H4" s="111">
        <v>2014</v>
      </c>
      <c r="I4" s="111">
        <v>2015</v>
      </c>
      <c r="J4" s="111">
        <v>2016</v>
      </c>
      <c r="L4" s="111">
        <v>2014</v>
      </c>
      <c r="M4" s="111">
        <v>2015</v>
      </c>
      <c r="N4" s="111">
        <v>2016</v>
      </c>
      <c r="P4" s="111">
        <v>2014</v>
      </c>
      <c r="Q4" s="111">
        <v>2015</v>
      </c>
      <c r="R4" s="111">
        <v>2016</v>
      </c>
    </row>
    <row r="5" spans="1:18" x14ac:dyDescent="0.25">
      <c r="A5" s="111" t="s">
        <v>0</v>
      </c>
      <c r="B5" s="27">
        <f>+L5</f>
        <v>-106</v>
      </c>
      <c r="C5" s="27">
        <f>-ROUND('TAB 7 - Elect Bonus 2014 &amp; 2015'!T28/1000,0)</f>
        <v>-306</v>
      </c>
      <c r="D5" s="27"/>
      <c r="E5" s="128">
        <f>-6.7/0.35-E6</f>
        <v>-20.392857142857146</v>
      </c>
      <c r="F5" s="27">
        <f>-'TAB 7 - Elect Bonus 2014 &amp; 2015'!T30/1000</f>
        <v>-225.37703560727473</v>
      </c>
      <c r="G5" s="27"/>
      <c r="H5" s="27">
        <f>-ROUND(('TAB 7 - Elect Bonus 2014 &amp; 2015'!D21+'TAB 7 - Elect Bonus 2014 &amp; 2015'!D23)/1000,0)</f>
        <v>-195</v>
      </c>
      <c r="I5" s="27">
        <f>-ROUND(('TAB 7 - Elect Bonus 2014 &amp; 2015'!G21+'TAB 7 - Elect Bonus 2014 &amp; 2015'!G23)/1000,0)</f>
        <v>-408</v>
      </c>
      <c r="J5" s="27">
        <f>-ROUND(('TAB 7 - Elect Bonus 2014 &amp; 2015'!J21+'TAB 7 - Elect Bonus 2014 &amp; 2015'!J23)*1000,0)</f>
        <v>0</v>
      </c>
      <c r="K5" s="27"/>
      <c r="L5" s="27">
        <f t="shared" ref="L5:N6" si="0">H5-P5</f>
        <v>-106</v>
      </c>
      <c r="M5" s="27">
        <f t="shared" si="0"/>
        <v>-243</v>
      </c>
      <c r="N5" s="27">
        <f t="shared" si="0"/>
        <v>0</v>
      </c>
      <c r="O5" s="27"/>
      <c r="P5" s="27">
        <f>-ROUND(('TAB 7 - Elect Bonus 2014 &amp; 2015'!D23)/1000,0)</f>
        <v>-89</v>
      </c>
      <c r="Q5" s="27">
        <f>-ROUND(('TAB 7 - Elect Bonus 2014 &amp; 2015'!G23)/1000,0)</f>
        <v>-165</v>
      </c>
      <c r="R5" s="27">
        <f>-ROUND(('TAB 7 - Elect Bonus 2014 &amp; 2015'!J23)*1000,0)</f>
        <v>0</v>
      </c>
    </row>
    <row r="6" spans="1:18" x14ac:dyDescent="0.25">
      <c r="A6" s="111" t="s">
        <v>59</v>
      </c>
      <c r="B6" s="78">
        <f>+L6</f>
        <v>6</v>
      </c>
      <c r="C6" s="78">
        <f>-ROUND('TAB 7 - Elect Bonus 2014 &amp; 2015'!T27/1000,0)</f>
        <v>28</v>
      </c>
      <c r="D6" s="27"/>
      <c r="E6" s="78">
        <f>+P6/4</f>
        <v>1.25</v>
      </c>
      <c r="F6" s="78">
        <f>-'TAB 7 - Elect Bonus 2014 &amp; 2015'!T29/1000</f>
        <v>26.435447582634403</v>
      </c>
      <c r="G6" s="27"/>
      <c r="H6" s="78">
        <f>-ROUND(('TAB 7 - Elect Bonus 2014 &amp; 2015'!D20+'TAB 7 - Elect Bonus 2014 &amp; 2015'!D22)/1000,0)</f>
        <v>11</v>
      </c>
      <c r="I6" s="78">
        <f>-ROUND(('TAB 7 - Elect Bonus 2014 &amp; 2015'!G20+'TAB 7 - Elect Bonus 2014 &amp; 2015'!G22)/1000,0)</f>
        <v>45</v>
      </c>
      <c r="J6" s="78">
        <f>-ROUND(('TAB 7 - Elect Bonus 2014 &amp; 2015'!J20+'TAB 7 - Elect Bonus 2014 &amp; 2015'!J22)/1000,0)</f>
        <v>66</v>
      </c>
      <c r="K6" s="27"/>
      <c r="L6" s="78">
        <f t="shared" si="0"/>
        <v>6</v>
      </c>
      <c r="M6" s="78">
        <f t="shared" si="0"/>
        <v>23</v>
      </c>
      <c r="N6" s="78">
        <f t="shared" si="0"/>
        <v>33</v>
      </c>
      <c r="O6" s="27"/>
      <c r="P6" s="78">
        <f>-ROUND(('TAB 7 - Elect Bonus 2014 &amp; 2015'!D22)/1000,0)</f>
        <v>5</v>
      </c>
      <c r="Q6" s="78">
        <f>-ROUND(('TAB 7 - Elect Bonus 2014 &amp; 2015'!G22)/1000,0)</f>
        <v>22</v>
      </c>
      <c r="R6" s="78">
        <f>-ROUND(('TAB 7 - Elect Bonus 2014 &amp; 2015'!J22)/1000,0)</f>
        <v>33</v>
      </c>
    </row>
    <row r="7" spans="1:18" x14ac:dyDescent="0.25">
      <c r="A7" s="111" t="s">
        <v>58</v>
      </c>
      <c r="B7" s="27">
        <f>SUM(B5:B6)</f>
        <v>-100</v>
      </c>
      <c r="C7" s="27">
        <f>SUM(C5:C6)</f>
        <v>-278</v>
      </c>
      <c r="D7" s="27"/>
      <c r="E7" s="27">
        <f>SUM(E5:E6)</f>
        <v>-19.142857142857146</v>
      </c>
      <c r="F7" s="27">
        <f>SUM(F5:F6)</f>
        <v>-198.94158802464034</v>
      </c>
      <c r="G7" s="27"/>
      <c r="H7" s="27">
        <f>SUM(H5:H6)</f>
        <v>-184</v>
      </c>
      <c r="I7" s="27">
        <f t="shared" ref="I7:J7" si="1">SUM(I5:I6)</f>
        <v>-363</v>
      </c>
      <c r="J7" s="27">
        <f t="shared" si="1"/>
        <v>66</v>
      </c>
      <c r="K7" s="27"/>
      <c r="L7" s="27">
        <f>SUM(L5:L6)</f>
        <v>-100</v>
      </c>
      <c r="M7" s="27">
        <f t="shared" ref="M7:N7" si="2">SUM(M5:M6)</f>
        <v>-220</v>
      </c>
      <c r="N7" s="27">
        <f t="shared" si="2"/>
        <v>33</v>
      </c>
      <c r="O7" s="27"/>
      <c r="P7" s="27">
        <f>SUM(P5:P6)</f>
        <v>-84</v>
      </c>
      <c r="Q7" s="27">
        <f t="shared" ref="Q7:R7" si="3">SUM(Q5:Q6)</f>
        <v>-143</v>
      </c>
      <c r="R7" s="27">
        <f t="shared" si="3"/>
        <v>33</v>
      </c>
    </row>
    <row r="8" spans="1:18" x14ac:dyDescent="0.25">
      <c r="A8" s="111" t="s">
        <v>2</v>
      </c>
      <c r="B8" s="129">
        <v>0.35</v>
      </c>
      <c r="C8" s="129">
        <v>0.35</v>
      </c>
      <c r="D8" s="138"/>
      <c r="E8" s="129">
        <v>0.35</v>
      </c>
      <c r="F8" s="129">
        <v>0.35</v>
      </c>
      <c r="G8" s="138"/>
      <c r="H8" s="129">
        <v>0.35</v>
      </c>
      <c r="I8" s="129">
        <v>0.35</v>
      </c>
      <c r="J8" s="129">
        <v>0.35</v>
      </c>
      <c r="K8" s="130"/>
      <c r="L8" s="129">
        <v>0.35</v>
      </c>
      <c r="M8" s="129">
        <v>0.35</v>
      </c>
      <c r="N8" s="129">
        <v>0.35</v>
      </c>
      <c r="O8" s="130"/>
      <c r="P8" s="129">
        <v>0.35</v>
      </c>
      <c r="Q8" s="129">
        <v>0.35</v>
      </c>
      <c r="R8" s="129">
        <v>0.35</v>
      </c>
    </row>
    <row r="9" spans="1:18" x14ac:dyDescent="0.25">
      <c r="A9" s="111" t="s">
        <v>8</v>
      </c>
      <c r="B9" s="27">
        <f t="shared" ref="B9" si="4">ROUND(B7*B8,0)</f>
        <v>-35</v>
      </c>
      <c r="C9" s="27">
        <f t="shared" ref="C9" si="5">ROUND(C7*C8,0)</f>
        <v>-97</v>
      </c>
      <c r="D9" s="27"/>
      <c r="E9" s="27">
        <f>ROUND(E7*E8,0)</f>
        <v>-7</v>
      </c>
      <c r="F9" s="27">
        <f>ROUND(F7*F8,0)</f>
        <v>-70</v>
      </c>
      <c r="G9" s="27"/>
      <c r="H9" s="27">
        <f t="shared" ref="H9:J9" si="6">ROUND(H7*H8,0)</f>
        <v>-64</v>
      </c>
      <c r="I9" s="27">
        <f t="shared" si="6"/>
        <v>-127</v>
      </c>
      <c r="J9" s="27">
        <f t="shared" si="6"/>
        <v>23</v>
      </c>
      <c r="K9" s="27"/>
      <c r="L9" s="27">
        <f t="shared" ref="L9:N9" si="7">ROUND(L7*L8,0)</f>
        <v>-35</v>
      </c>
      <c r="M9" s="27">
        <f t="shared" si="7"/>
        <v>-77</v>
      </c>
      <c r="N9" s="27">
        <f t="shared" si="7"/>
        <v>12</v>
      </c>
      <c r="O9" s="27"/>
      <c r="P9" s="27">
        <f t="shared" ref="P9:R9" si="8">ROUND(P7*P8,0)</f>
        <v>-29</v>
      </c>
      <c r="Q9" s="27">
        <f t="shared" si="8"/>
        <v>-50</v>
      </c>
      <c r="R9" s="27">
        <f t="shared" si="8"/>
        <v>12</v>
      </c>
    </row>
    <row r="10" spans="1:18" x14ac:dyDescent="0.25">
      <c r="B10" s="27"/>
      <c r="C10" s="27"/>
      <c r="D10" s="27"/>
      <c r="E10" s="27"/>
      <c r="F10" s="27"/>
      <c r="G10" s="27"/>
      <c r="H10" s="27"/>
      <c r="I10" s="27"/>
      <c r="J10" s="27"/>
      <c r="K10" s="27"/>
      <c r="L10" s="27"/>
      <c r="M10" s="27"/>
      <c r="N10" s="27"/>
      <c r="O10" s="27"/>
      <c r="P10" s="27"/>
      <c r="Q10" s="27"/>
      <c r="R10" s="27"/>
    </row>
    <row r="11" spans="1:18" x14ac:dyDescent="0.25">
      <c r="A11" s="111" t="s">
        <v>7</v>
      </c>
      <c r="B11" s="27">
        <v>0</v>
      </c>
      <c r="C11" s="27">
        <f>ROUND('TAB 6 - Taxable Income'!Q45/1000000,0)</f>
        <v>117</v>
      </c>
      <c r="D11" s="27"/>
      <c r="E11" s="27">
        <v>0</v>
      </c>
      <c r="F11" s="128">
        <f>((+P11+Q11/2)+(+P11+Q11+R11/2))/2</f>
        <v>0</v>
      </c>
      <c r="G11" s="27"/>
      <c r="H11" s="27">
        <v>0</v>
      </c>
      <c r="I11" s="27">
        <v>161</v>
      </c>
      <c r="J11" s="27">
        <f>-I11</f>
        <v>-161</v>
      </c>
      <c r="K11" s="27"/>
      <c r="L11" s="27">
        <f>H11-P11</f>
        <v>0</v>
      </c>
      <c r="M11" s="27">
        <f>I11-Q11</f>
        <v>161</v>
      </c>
      <c r="N11" s="27">
        <f>J11-R11</f>
        <v>-161</v>
      </c>
      <c r="O11" s="27"/>
      <c r="P11" s="27">
        <v>0</v>
      </c>
      <c r="Q11" s="27">
        <v>0</v>
      </c>
      <c r="R11" s="27">
        <v>0</v>
      </c>
    </row>
    <row r="12" spans="1:18" x14ac:dyDescent="0.25">
      <c r="A12" s="111" t="s">
        <v>2</v>
      </c>
      <c r="B12" s="129">
        <v>0.35</v>
      </c>
      <c r="C12" s="129">
        <v>0.35</v>
      </c>
      <c r="D12" s="138"/>
      <c r="E12" s="129">
        <v>0.35</v>
      </c>
      <c r="F12" s="129">
        <v>0.35</v>
      </c>
      <c r="G12" s="138"/>
      <c r="H12" s="129">
        <v>0.35</v>
      </c>
      <c r="I12" s="129">
        <v>0.35</v>
      </c>
      <c r="J12" s="129">
        <v>0.35</v>
      </c>
      <c r="K12" s="130"/>
      <c r="L12" s="129">
        <v>0.35</v>
      </c>
      <c r="M12" s="129">
        <v>0.35</v>
      </c>
      <c r="N12" s="129">
        <v>0.35</v>
      </c>
      <c r="O12" s="130"/>
      <c r="P12" s="129">
        <v>0.35</v>
      </c>
      <c r="Q12" s="129">
        <v>0.35</v>
      </c>
      <c r="R12" s="129">
        <v>0.35</v>
      </c>
    </row>
    <row r="13" spans="1:18" x14ac:dyDescent="0.25">
      <c r="A13" s="111" t="s">
        <v>8</v>
      </c>
      <c r="B13" s="27">
        <f t="shared" ref="B13" si="9">ROUND(B11*B12,0)</f>
        <v>0</v>
      </c>
      <c r="C13" s="27">
        <f t="shared" ref="C13" si="10">ROUND(C11*C12,0)</f>
        <v>41</v>
      </c>
      <c r="D13" s="27"/>
      <c r="E13" s="27">
        <f>ROUND(E11*E12,0)</f>
        <v>0</v>
      </c>
      <c r="F13" s="27">
        <f>ROUND(F11*F12,0)</f>
        <v>0</v>
      </c>
      <c r="G13" s="27"/>
      <c r="H13" s="27">
        <f t="shared" ref="H13" si="11">ROUND(H11*H12,0)</f>
        <v>0</v>
      </c>
      <c r="I13" s="27">
        <f t="shared" ref="I13" si="12">ROUND(I11*I12,0)</f>
        <v>56</v>
      </c>
      <c r="J13" s="27">
        <f t="shared" ref="J13" si="13">ROUND(J11*J12,0)</f>
        <v>-56</v>
      </c>
      <c r="K13" s="27"/>
      <c r="L13" s="27">
        <f t="shared" ref="L13" si="14">ROUND(L11*L12,0)</f>
        <v>0</v>
      </c>
      <c r="M13" s="27">
        <f t="shared" ref="M13" si="15">ROUND(M11*M12,0)</f>
        <v>56</v>
      </c>
      <c r="N13" s="27">
        <f t="shared" ref="N13" si="16">ROUND(N11*N12,0)</f>
        <v>-56</v>
      </c>
      <c r="O13" s="27"/>
      <c r="P13" s="27">
        <f t="shared" ref="P13" si="17">ROUND(P11*P12,0)</f>
        <v>0</v>
      </c>
      <c r="Q13" s="27">
        <f t="shared" ref="Q13" si="18">ROUND(Q11*Q12,0)</f>
        <v>0</v>
      </c>
      <c r="R13" s="27">
        <f t="shared" ref="R13" si="19">ROUND(R11*R12,0)</f>
        <v>0</v>
      </c>
    </row>
    <row r="14" spans="1:18" x14ac:dyDescent="0.25">
      <c r="B14" s="27"/>
      <c r="C14" s="27"/>
      <c r="D14" s="27"/>
      <c r="E14" s="27"/>
      <c r="F14" s="27"/>
      <c r="G14" s="27"/>
      <c r="H14" s="27"/>
      <c r="I14" s="27"/>
      <c r="J14" s="27"/>
      <c r="K14" s="27"/>
      <c r="L14" s="27"/>
      <c r="M14" s="27"/>
      <c r="N14" s="27"/>
      <c r="O14" s="27"/>
      <c r="P14" s="27"/>
      <c r="Q14" s="27"/>
      <c r="R14" s="27"/>
    </row>
    <row r="15" spans="1:18" x14ac:dyDescent="0.25">
      <c r="A15" s="111" t="s">
        <v>11</v>
      </c>
      <c r="B15" s="27">
        <f>B9+B13</f>
        <v>-35</v>
      </c>
      <c r="C15" s="27">
        <f>C9+C13</f>
        <v>-56</v>
      </c>
      <c r="D15" s="27"/>
      <c r="E15" s="27">
        <f>E9+E13</f>
        <v>-7</v>
      </c>
      <c r="F15" s="27">
        <f>F9+F13</f>
        <v>-70</v>
      </c>
      <c r="G15" s="27"/>
      <c r="H15" s="27">
        <f>H9+H13</f>
        <v>-64</v>
      </c>
      <c r="I15" s="27">
        <f>I9+I13</f>
        <v>-71</v>
      </c>
      <c r="J15" s="27">
        <f>J9+J13</f>
        <v>-33</v>
      </c>
      <c r="K15" s="27"/>
      <c r="L15" s="27">
        <f>L9+L13</f>
        <v>-35</v>
      </c>
      <c r="M15" s="27">
        <f>M9+M13</f>
        <v>-21</v>
      </c>
      <c r="N15" s="27">
        <f>N9+N13</f>
        <v>-44</v>
      </c>
      <c r="O15" s="27"/>
      <c r="P15" s="27">
        <f>P9+P13</f>
        <v>-29</v>
      </c>
      <c r="Q15" s="27">
        <f>Q9+Q13</f>
        <v>-50</v>
      </c>
      <c r="R15" s="27">
        <f>R9+R13</f>
        <v>12</v>
      </c>
    </row>
    <row r="16" spans="1:18" x14ac:dyDescent="0.25">
      <c r="A16" s="111" t="s">
        <v>9</v>
      </c>
      <c r="B16" s="78">
        <v>-3</v>
      </c>
      <c r="C16" s="78">
        <f>-53.5-C15</f>
        <v>2.5</v>
      </c>
      <c r="D16" s="27"/>
      <c r="E16" s="78">
        <f>-6.7-E15</f>
        <v>0.29999999999999982</v>
      </c>
      <c r="F16" s="78">
        <f>-58.519-F15</f>
        <v>11.481000000000002</v>
      </c>
      <c r="G16" s="27"/>
      <c r="H16" s="78">
        <v>0</v>
      </c>
      <c r="I16" s="78">
        <v>0</v>
      </c>
      <c r="J16" s="78">
        <v>0</v>
      </c>
      <c r="K16" s="128"/>
      <c r="L16" s="78">
        <v>0</v>
      </c>
      <c r="M16" s="78">
        <v>0</v>
      </c>
      <c r="N16" s="78">
        <v>0</v>
      </c>
      <c r="O16" s="128"/>
      <c r="P16" s="78">
        <v>0</v>
      </c>
      <c r="Q16" s="78">
        <v>0</v>
      </c>
      <c r="R16" s="78">
        <v>0</v>
      </c>
    </row>
    <row r="17" spans="1:18" x14ac:dyDescent="0.25">
      <c r="A17" s="111" t="s">
        <v>200</v>
      </c>
      <c r="B17" s="27">
        <f>B15+B16</f>
        <v>-38</v>
      </c>
      <c r="C17" s="27">
        <f>C15+C16</f>
        <v>-53.5</v>
      </c>
      <c r="D17" s="27"/>
      <c r="E17" s="27">
        <f>E15+E16</f>
        <v>-6.7</v>
      </c>
      <c r="F17" s="27">
        <f>F15+F16</f>
        <v>-58.518999999999998</v>
      </c>
      <c r="G17" s="27"/>
      <c r="H17" s="27">
        <f>H15+H16</f>
        <v>-64</v>
      </c>
      <c r="I17" s="27">
        <f>I15+I16</f>
        <v>-71</v>
      </c>
      <c r="J17" s="27">
        <f>J15+J16</f>
        <v>-33</v>
      </c>
      <c r="K17" s="27"/>
      <c r="L17" s="27">
        <f>L15+L16</f>
        <v>-35</v>
      </c>
      <c r="M17" s="27">
        <f>M15+M16</f>
        <v>-21</v>
      </c>
      <c r="N17" s="27">
        <f>N15+N16</f>
        <v>-44</v>
      </c>
      <c r="O17" s="27"/>
      <c r="P17" s="27">
        <f>P15+P16</f>
        <v>-29</v>
      </c>
      <c r="Q17" s="27">
        <f>Q15+Q16</f>
        <v>-50</v>
      </c>
      <c r="R17" s="27">
        <f>R15+R16</f>
        <v>12</v>
      </c>
    </row>
    <row r="18" spans="1:18" x14ac:dyDescent="0.25">
      <c r="A18" s="111" t="s">
        <v>206</v>
      </c>
      <c r="B18" s="147">
        <v>0.88759999999999994</v>
      </c>
      <c r="C18" s="147">
        <v>0.88880000000000003</v>
      </c>
      <c r="D18" s="27"/>
      <c r="E18" s="27"/>
      <c r="F18" s="27"/>
      <c r="G18" s="27"/>
      <c r="H18" s="27"/>
      <c r="I18" s="27"/>
      <c r="J18" s="27"/>
      <c r="K18" s="27"/>
      <c r="L18" s="27"/>
      <c r="M18" s="27"/>
      <c r="N18" s="27"/>
      <c r="O18" s="27"/>
      <c r="P18" s="27"/>
      <c r="Q18" s="27"/>
      <c r="R18" s="27"/>
    </row>
    <row r="19" spans="1:18" x14ac:dyDescent="0.25">
      <c r="A19" s="111" t="s">
        <v>207</v>
      </c>
      <c r="B19" s="27">
        <f>+B17*B18</f>
        <v>-33.7288</v>
      </c>
      <c r="C19" s="27">
        <f>+C17*C18</f>
        <v>-47.550800000000002</v>
      </c>
      <c r="D19" s="27"/>
      <c r="E19" s="27"/>
      <c r="F19" s="27"/>
      <c r="G19" s="27"/>
      <c r="H19" s="27"/>
      <c r="I19" s="27"/>
      <c r="J19" s="27"/>
      <c r="K19" s="27"/>
      <c r="L19" s="27"/>
      <c r="M19" s="27"/>
      <c r="N19" s="27"/>
      <c r="O19" s="27"/>
      <c r="P19" s="27"/>
      <c r="Q19" s="27"/>
      <c r="R19" s="27"/>
    </row>
    <row r="20" spans="1:18" x14ac:dyDescent="0.25">
      <c r="A20" s="111" t="s">
        <v>49</v>
      </c>
      <c r="B20" s="147">
        <v>7.2300000000000003E-2</v>
      </c>
      <c r="C20" s="147">
        <v>7.3800000000000004E-2</v>
      </c>
      <c r="D20" s="146"/>
      <c r="E20" s="146">
        <v>0.10340000000000001</v>
      </c>
      <c r="F20" s="146">
        <v>0.10730000000000001</v>
      </c>
      <c r="G20" s="27"/>
      <c r="H20" s="128"/>
      <c r="I20" s="27"/>
      <c r="J20" s="27"/>
      <c r="K20" s="27"/>
      <c r="L20" s="27"/>
      <c r="M20" s="27"/>
      <c r="N20" s="27"/>
      <c r="O20" s="27"/>
      <c r="P20" s="27"/>
      <c r="Q20" s="27"/>
      <c r="R20" s="27"/>
    </row>
    <row r="21" spans="1:18" x14ac:dyDescent="0.25">
      <c r="A21" s="111" t="s">
        <v>12</v>
      </c>
      <c r="B21" s="27">
        <f>+B19*B20</f>
        <v>-2.4385922400000002</v>
      </c>
      <c r="C21" s="27">
        <f>+C19*C20</f>
        <v>-3.5092490400000003</v>
      </c>
      <c r="D21" s="27"/>
      <c r="E21" s="27">
        <f>E17*E20</f>
        <v>-0.69278000000000006</v>
      </c>
      <c r="F21" s="27">
        <f>F17*F20</f>
        <v>-6.2790887</v>
      </c>
      <c r="G21" s="27"/>
      <c r="H21" s="128"/>
      <c r="I21" s="27"/>
      <c r="J21" s="27"/>
      <c r="K21" s="27"/>
      <c r="L21" s="27"/>
      <c r="M21" s="27"/>
      <c r="N21" s="27"/>
      <c r="O21" s="27"/>
      <c r="P21" s="27"/>
      <c r="Q21" s="27"/>
      <c r="R21" s="27"/>
    </row>
    <row r="22" spans="1:18" x14ac:dyDescent="0.25">
      <c r="A22" s="111" t="s">
        <v>10</v>
      </c>
      <c r="B22" s="78">
        <f>0.058*0.35</f>
        <v>2.0299999999999999E-2</v>
      </c>
      <c r="C22" s="78">
        <f>+'TAB 9 - Sec 199'!G28</f>
        <v>3.3459961499999999</v>
      </c>
      <c r="D22" s="27"/>
      <c r="E22" s="78"/>
      <c r="F22" s="78"/>
      <c r="G22" s="27"/>
      <c r="H22" s="128"/>
      <c r="I22" s="27"/>
      <c r="J22" s="27"/>
      <c r="K22" s="27"/>
      <c r="L22" s="27"/>
      <c r="M22" s="27"/>
      <c r="N22" s="27"/>
      <c r="O22" s="27"/>
      <c r="P22" s="27"/>
      <c r="Q22" s="27"/>
      <c r="R22" s="27"/>
    </row>
    <row r="23" spans="1:18" x14ac:dyDescent="0.25">
      <c r="A23" s="111" t="s">
        <v>50</v>
      </c>
      <c r="B23" s="27">
        <f>B21+B22</f>
        <v>-2.41829224</v>
      </c>
      <c r="C23" s="27">
        <f>C21+C22</f>
        <v>-0.16325289000000032</v>
      </c>
      <c r="D23" s="27"/>
      <c r="E23" s="27"/>
      <c r="F23" s="27"/>
      <c r="G23" s="27"/>
      <c r="H23" s="128"/>
      <c r="I23" s="27"/>
      <c r="J23" s="27"/>
      <c r="K23" s="27"/>
      <c r="L23" s="27"/>
      <c r="M23" s="27"/>
      <c r="N23" s="27"/>
      <c r="O23" s="27"/>
      <c r="P23" s="27"/>
      <c r="Q23" s="27"/>
      <c r="R23" s="27"/>
    </row>
    <row r="24" spans="1:18" x14ac:dyDescent="0.25">
      <c r="A24" s="111" t="s">
        <v>51</v>
      </c>
      <c r="B24" s="78">
        <v>53</v>
      </c>
      <c r="C24" s="78">
        <v>96</v>
      </c>
      <c r="D24" s="27"/>
      <c r="E24" s="78"/>
      <c r="F24" s="78"/>
      <c r="G24" s="27"/>
      <c r="H24" s="27"/>
      <c r="I24" s="27"/>
      <c r="J24" s="27"/>
      <c r="K24" s="27"/>
      <c r="L24" s="27"/>
      <c r="M24" s="27"/>
      <c r="N24" s="27"/>
      <c r="O24" s="27"/>
      <c r="P24" s="27"/>
      <c r="Q24" s="27"/>
      <c r="R24" s="27"/>
    </row>
    <row r="25" spans="1:18" x14ac:dyDescent="0.25">
      <c r="A25" s="111" t="s">
        <v>47</v>
      </c>
      <c r="B25" s="27">
        <f>B23+B24</f>
        <v>50.58170776</v>
      </c>
      <c r="C25" s="27">
        <f>C23+C24</f>
        <v>95.836747110000005</v>
      </c>
      <c r="D25" s="27"/>
      <c r="E25" s="27"/>
      <c r="F25" s="27"/>
      <c r="G25" s="27"/>
      <c r="H25" s="27"/>
      <c r="I25" s="27"/>
      <c r="J25" s="27"/>
      <c r="K25" s="27"/>
      <c r="L25" s="27"/>
      <c r="M25" s="27"/>
      <c r="N25" s="27"/>
      <c r="O25" s="27"/>
      <c r="P25" s="27"/>
      <c r="Q25" s="27"/>
      <c r="R25" s="27"/>
    </row>
    <row r="26" spans="1:18" x14ac:dyDescent="0.25">
      <c r="A26" s="111" t="s">
        <v>199</v>
      </c>
      <c r="B26" s="141">
        <f>+'TAB 10 - SCH H-1 KU'!E34</f>
        <v>1.6411207997740949</v>
      </c>
      <c r="C26" s="141">
        <f>B26</f>
        <v>1.6411207997740949</v>
      </c>
      <c r="D26" s="27"/>
      <c r="E26" s="78"/>
      <c r="F26" s="78"/>
      <c r="G26" s="27"/>
      <c r="H26" s="27"/>
      <c r="I26" s="27"/>
      <c r="J26" s="27"/>
      <c r="K26" s="27"/>
      <c r="L26" s="27"/>
      <c r="M26" s="27"/>
      <c r="N26" s="27"/>
      <c r="O26" s="27"/>
      <c r="P26" s="27"/>
      <c r="Q26" s="27"/>
      <c r="R26" s="27"/>
    </row>
    <row r="27" spans="1:18" x14ac:dyDescent="0.25">
      <c r="A27" s="111" t="s">
        <v>44</v>
      </c>
      <c r="B27" s="132">
        <f>+B25*B26</f>
        <v>83.010692693030748</v>
      </c>
      <c r="C27" s="132">
        <f>+C25*C26</f>
        <v>157.27967906491088</v>
      </c>
      <c r="D27" s="27"/>
      <c r="E27" s="132"/>
      <c r="F27" s="27"/>
      <c r="G27" s="27"/>
      <c r="H27" s="27"/>
      <c r="I27" s="27"/>
      <c r="J27" s="27"/>
      <c r="K27" s="27"/>
      <c r="L27" s="27"/>
      <c r="M27" s="27"/>
      <c r="N27" s="27"/>
      <c r="O27" s="27"/>
      <c r="P27" s="27"/>
      <c r="Q27" s="27"/>
      <c r="R27" s="27"/>
    </row>
    <row r="28" spans="1:18" x14ac:dyDescent="0.25">
      <c r="A28" s="111" t="s">
        <v>52</v>
      </c>
      <c r="B28" s="78">
        <v>84</v>
      </c>
      <c r="C28" s="78">
        <v>153</v>
      </c>
      <c r="D28" s="27"/>
      <c r="E28" s="78"/>
      <c r="F28" s="78"/>
      <c r="G28" s="27"/>
      <c r="H28" s="27"/>
      <c r="I28" s="27"/>
      <c r="J28" s="27"/>
      <c r="K28" s="27"/>
      <c r="L28" s="27"/>
      <c r="M28" s="27"/>
      <c r="N28" s="27"/>
      <c r="O28" s="27"/>
      <c r="P28" s="27"/>
      <c r="Q28" s="27"/>
      <c r="R28" s="27"/>
    </row>
    <row r="29" spans="1:18" x14ac:dyDescent="0.25">
      <c r="A29" s="111" t="s">
        <v>18</v>
      </c>
      <c r="B29" s="27">
        <f>B27-B28</f>
        <v>-0.98930730696925195</v>
      </c>
      <c r="C29" s="27">
        <f>C27-C28</f>
        <v>4.27967906491088</v>
      </c>
      <c r="D29" s="27"/>
      <c r="E29" s="27"/>
      <c r="F29" s="27"/>
      <c r="G29" s="27"/>
      <c r="H29" s="27"/>
      <c r="I29" s="27"/>
      <c r="J29" s="27"/>
      <c r="K29" s="27"/>
      <c r="L29" s="27"/>
      <c r="M29" s="27"/>
      <c r="N29" s="27"/>
      <c r="O29" s="27"/>
      <c r="P29" s="27"/>
      <c r="Q29" s="27"/>
      <c r="R29" s="27"/>
    </row>
    <row r="30" spans="1:18" x14ac:dyDescent="0.25">
      <c r="B30" s="27"/>
      <c r="C30" s="27"/>
      <c r="D30" s="27"/>
      <c r="E30" s="27"/>
      <c r="F30" s="27"/>
      <c r="G30" s="27"/>
      <c r="H30" s="27"/>
      <c r="I30" s="27"/>
      <c r="J30" s="27"/>
      <c r="K30" s="27"/>
      <c r="L30" s="27"/>
      <c r="M30" s="27"/>
      <c r="N30" s="27"/>
      <c r="O30" s="27"/>
      <c r="P30" s="27"/>
      <c r="Q30" s="27"/>
      <c r="R30" s="27"/>
    </row>
    <row r="31" spans="1:18" x14ac:dyDescent="0.25">
      <c r="A31" s="111" t="s">
        <v>20</v>
      </c>
      <c r="B31" s="128">
        <f>0.6282-B26</f>
        <v>-1.0129207997740948</v>
      </c>
      <c r="C31" s="128">
        <f>0.6282-C26</f>
        <v>-1.0129207997740948</v>
      </c>
      <c r="D31" s="27"/>
      <c r="E31" s="128"/>
      <c r="F31" s="128"/>
      <c r="G31" s="27"/>
      <c r="H31" s="27"/>
      <c r="I31" s="27"/>
      <c r="J31" s="27"/>
      <c r="K31" s="27"/>
      <c r="L31" s="27"/>
      <c r="M31" s="27"/>
      <c r="N31" s="27"/>
      <c r="O31" s="27"/>
      <c r="P31" s="27"/>
      <c r="Q31" s="27"/>
      <c r="R31" s="27"/>
    </row>
    <row r="32" spans="1:18" x14ac:dyDescent="0.25">
      <c r="B32" s="27"/>
      <c r="C32" s="27"/>
      <c r="D32" s="27"/>
      <c r="E32" s="27"/>
      <c r="F32" s="27"/>
      <c r="G32" s="27"/>
      <c r="H32" s="27"/>
      <c r="I32" s="27"/>
      <c r="J32" s="27"/>
      <c r="K32" s="27"/>
      <c r="L32" s="27"/>
      <c r="M32" s="27"/>
      <c r="N32" s="27"/>
      <c r="O32" s="27"/>
      <c r="P32" s="27"/>
      <c r="Q32" s="27"/>
      <c r="R32" s="27"/>
    </row>
    <row r="33" spans="1:18" x14ac:dyDescent="0.25">
      <c r="A33" s="133" t="s">
        <v>48</v>
      </c>
      <c r="B33" s="27"/>
      <c r="C33" s="27"/>
      <c r="D33" s="136"/>
      <c r="E33" s="27"/>
      <c r="F33" s="27"/>
      <c r="G33" s="136"/>
      <c r="H33" s="136"/>
      <c r="I33" s="136"/>
      <c r="J33" s="136"/>
      <c r="K33" s="136"/>
      <c r="L33" s="27"/>
      <c r="M33" s="27"/>
      <c r="N33" s="27"/>
      <c r="O33" s="136"/>
      <c r="P33" s="136"/>
      <c r="Q33" s="136"/>
      <c r="R33" s="136"/>
    </row>
    <row r="34" spans="1:18" x14ac:dyDescent="0.25">
      <c r="A34" s="111" t="s">
        <v>45</v>
      </c>
      <c r="B34" s="27">
        <f>B21*B26</f>
        <v>-4.0020244472317019</v>
      </c>
      <c r="C34" s="27">
        <f>C21*C26</f>
        <v>-5.7591015911312748</v>
      </c>
      <c r="D34" s="27"/>
      <c r="E34" s="27">
        <f>E21</f>
        <v>-0.69278000000000006</v>
      </c>
      <c r="F34" s="27">
        <f>F21</f>
        <v>-6.2790887</v>
      </c>
      <c r="G34" s="27"/>
      <c r="H34" s="27"/>
      <c r="I34" s="27"/>
      <c r="J34" s="27"/>
      <c r="K34" s="27"/>
      <c r="L34" s="27"/>
      <c r="M34" s="27"/>
      <c r="N34" s="27"/>
      <c r="O34" s="27"/>
      <c r="P34" s="27"/>
      <c r="Q34" s="27"/>
      <c r="R34" s="27"/>
    </row>
    <row r="35" spans="1:18" x14ac:dyDescent="0.25">
      <c r="A35" s="111" t="s">
        <v>46</v>
      </c>
      <c r="B35" s="27">
        <f>B22*B26</f>
        <v>3.3314752235414122E-2</v>
      </c>
      <c r="C35" s="27">
        <f>C22*C26</f>
        <v>5.4911838777290418</v>
      </c>
      <c r="D35" s="27"/>
      <c r="E35" s="27">
        <v>0</v>
      </c>
      <c r="F35" s="27">
        <v>0</v>
      </c>
      <c r="G35" s="27"/>
      <c r="H35" s="27"/>
      <c r="I35" s="27"/>
      <c r="J35" s="27"/>
      <c r="K35" s="27"/>
      <c r="L35" s="27"/>
      <c r="M35" s="27"/>
      <c r="N35" s="27"/>
      <c r="O35" s="27"/>
      <c r="P35" s="27"/>
      <c r="Q35" s="27"/>
      <c r="R35" s="27"/>
    </row>
    <row r="36" spans="1:18" x14ac:dyDescent="0.25">
      <c r="A36" s="111" t="s">
        <v>19</v>
      </c>
      <c r="B36" s="78">
        <f>-B48</f>
        <v>2.6125176204935627</v>
      </c>
      <c r="C36" s="78">
        <f>-C48</f>
        <v>4.7321073880638096</v>
      </c>
      <c r="D36" s="27"/>
      <c r="E36" s="78">
        <v>2</v>
      </c>
      <c r="F36" s="78">
        <v>5</v>
      </c>
      <c r="G36" s="27"/>
      <c r="H36" s="27"/>
      <c r="I36" s="27"/>
      <c r="J36" s="27"/>
      <c r="K36" s="27"/>
      <c r="L36" s="27"/>
      <c r="M36" s="27"/>
      <c r="N36" s="27"/>
      <c r="O36" s="27"/>
      <c r="P36" s="27"/>
      <c r="Q36" s="27"/>
      <c r="R36" s="27"/>
    </row>
    <row r="37" spans="1:18" x14ac:dyDescent="0.25">
      <c r="B37" s="27">
        <f>SUM(B34:B36)</f>
        <v>-1.3561920745027249</v>
      </c>
      <c r="C37" s="27">
        <f>SUM(C34:C36)</f>
        <v>4.4641896746615766</v>
      </c>
      <c r="D37" s="27"/>
      <c r="E37" s="27">
        <f>SUM(E34:E36)</f>
        <v>1.30722</v>
      </c>
      <c r="F37" s="27">
        <f>SUM(F34:F36)</f>
        <v>-1.2790887</v>
      </c>
      <c r="G37" s="27"/>
      <c r="H37" s="27"/>
      <c r="I37" s="27"/>
      <c r="J37" s="27"/>
      <c r="K37" s="27"/>
      <c r="L37" s="27"/>
      <c r="M37" s="27"/>
      <c r="N37" s="27"/>
      <c r="O37" s="27"/>
      <c r="P37" s="27"/>
      <c r="Q37" s="27"/>
      <c r="R37" s="27"/>
    </row>
    <row r="38" spans="1:18" x14ac:dyDescent="0.25">
      <c r="B38" s="27"/>
      <c r="C38" s="27"/>
      <c r="D38" s="27"/>
      <c r="E38" s="27"/>
      <c r="F38" s="27"/>
      <c r="G38" s="27"/>
      <c r="H38" s="27"/>
      <c r="I38" s="27"/>
      <c r="J38" s="27"/>
      <c r="K38" s="27"/>
      <c r="L38" s="27"/>
      <c r="M38" s="27"/>
      <c r="N38" s="27"/>
      <c r="O38" s="27"/>
      <c r="P38" s="27"/>
      <c r="Q38" s="27"/>
      <c r="R38" s="27"/>
    </row>
    <row r="39" spans="1:18" x14ac:dyDescent="0.25">
      <c r="A39" s="134" t="s">
        <v>54</v>
      </c>
      <c r="B39" s="27"/>
      <c r="C39" s="27"/>
      <c r="D39" s="137"/>
      <c r="E39" s="27"/>
      <c r="F39" s="27"/>
      <c r="G39" s="137"/>
      <c r="H39" s="137"/>
      <c r="I39" s="137"/>
      <c r="J39" s="137"/>
      <c r="K39" s="137"/>
      <c r="L39" s="27"/>
      <c r="M39" s="27"/>
      <c r="N39" s="27"/>
      <c r="O39" s="137"/>
      <c r="P39" s="137"/>
      <c r="Q39" s="137"/>
      <c r="R39" s="137"/>
    </row>
    <row r="40" spans="1:18" x14ac:dyDescent="0.25">
      <c r="A40" s="111" t="s">
        <v>53</v>
      </c>
      <c r="B40" s="27">
        <f>B24</f>
        <v>53</v>
      </c>
      <c r="C40" s="27">
        <f>C24</f>
        <v>96</v>
      </c>
      <c r="D40" s="27"/>
      <c r="E40" s="128"/>
      <c r="F40" s="128"/>
      <c r="G40" s="27"/>
      <c r="H40" s="27"/>
      <c r="I40" s="27"/>
      <c r="J40" s="27"/>
      <c r="K40" s="27"/>
      <c r="L40" s="27"/>
      <c r="M40" s="27"/>
      <c r="N40" s="27"/>
      <c r="O40" s="27"/>
      <c r="P40" s="27"/>
      <c r="Q40" s="27"/>
      <c r="R40" s="27"/>
    </row>
    <row r="41" spans="1:18" x14ac:dyDescent="0.25">
      <c r="A41" s="143" t="s">
        <v>203</v>
      </c>
      <c r="B41" s="141">
        <f>+'TAB 11 - SCH H-1 KU (Opt out)'!E34</f>
        <v>1.5918280144817636</v>
      </c>
      <c r="C41" s="141">
        <f>+B41</f>
        <v>1.5918280144817636</v>
      </c>
      <c r="D41" s="27"/>
      <c r="E41" s="128"/>
      <c r="F41" s="128"/>
      <c r="G41" s="27"/>
      <c r="H41" s="27"/>
      <c r="I41" s="27"/>
      <c r="J41" s="27"/>
      <c r="K41" s="27"/>
      <c r="L41" s="27"/>
      <c r="M41" s="27"/>
      <c r="N41" s="27"/>
      <c r="O41" s="27"/>
      <c r="P41" s="27"/>
      <c r="Q41" s="27"/>
      <c r="R41" s="27"/>
    </row>
    <row r="42" spans="1:18" x14ac:dyDescent="0.25">
      <c r="A42" s="143" t="s">
        <v>13</v>
      </c>
      <c r="B42" s="132">
        <f>+B40*B41</f>
        <v>84.366884767533463</v>
      </c>
      <c r="C42" s="132">
        <f>+C40*C41</f>
        <v>152.8154893902493</v>
      </c>
      <c r="D42" s="27"/>
      <c r="E42" s="128"/>
      <c r="F42" s="128"/>
      <c r="G42" s="27"/>
      <c r="H42" s="27"/>
      <c r="I42" s="27"/>
      <c r="J42" s="27"/>
      <c r="K42" s="27"/>
      <c r="L42" s="27"/>
      <c r="M42" s="27"/>
      <c r="N42" s="27"/>
      <c r="O42" s="27"/>
      <c r="P42" s="27"/>
      <c r="Q42" s="27"/>
      <c r="R42" s="27"/>
    </row>
    <row r="43" spans="1:18" x14ac:dyDescent="0.25">
      <c r="A43" s="143"/>
      <c r="B43" s="27"/>
      <c r="C43" s="27"/>
      <c r="D43" s="27"/>
      <c r="E43" s="128"/>
      <c r="F43" s="128"/>
      <c r="G43" s="27"/>
      <c r="H43" s="27"/>
      <c r="I43" s="27"/>
      <c r="J43" s="27"/>
      <c r="K43" s="27"/>
      <c r="L43" s="27"/>
      <c r="M43" s="27"/>
      <c r="N43" s="27"/>
      <c r="O43" s="27"/>
      <c r="P43" s="27"/>
      <c r="Q43" s="27"/>
      <c r="R43" s="27"/>
    </row>
    <row r="44" spans="1:18" x14ac:dyDescent="0.25">
      <c r="A44" s="143"/>
      <c r="B44" s="27"/>
      <c r="C44" s="27"/>
      <c r="D44" s="27"/>
      <c r="E44" s="128"/>
      <c r="F44" s="128"/>
      <c r="G44" s="27"/>
      <c r="H44" s="27"/>
      <c r="I44" s="27"/>
      <c r="J44" s="27"/>
      <c r="K44" s="27"/>
      <c r="L44" s="27"/>
      <c r="M44" s="27"/>
      <c r="N44" s="27"/>
      <c r="O44" s="27"/>
      <c r="P44" s="27"/>
      <c r="Q44" s="27"/>
      <c r="R44" s="27"/>
    </row>
    <row r="45" spans="1:18" x14ac:dyDescent="0.25">
      <c r="A45" s="143" t="s">
        <v>53</v>
      </c>
      <c r="B45" s="27">
        <f>B40</f>
        <v>53</v>
      </c>
      <c r="C45" s="27">
        <f>C40</f>
        <v>96</v>
      </c>
      <c r="D45" s="27"/>
      <c r="E45" s="128"/>
      <c r="F45" s="128"/>
      <c r="G45" s="27"/>
      <c r="H45" s="27"/>
      <c r="I45" s="27"/>
      <c r="J45" s="27"/>
      <c r="K45" s="27"/>
      <c r="L45" s="27"/>
      <c r="M45" s="27"/>
      <c r="N45" s="27"/>
      <c r="O45" s="27"/>
      <c r="P45" s="27"/>
      <c r="Q45" s="27"/>
      <c r="R45" s="27"/>
    </row>
    <row r="46" spans="1:18" x14ac:dyDescent="0.25">
      <c r="A46" s="143" t="s">
        <v>204</v>
      </c>
      <c r="B46" s="141">
        <f>B26</f>
        <v>1.6411207997740949</v>
      </c>
      <c r="C46" s="141">
        <f>B46</f>
        <v>1.6411207997740949</v>
      </c>
      <c r="D46" s="27"/>
      <c r="E46" s="128"/>
      <c r="F46" s="128"/>
      <c r="G46" s="27"/>
      <c r="H46" s="27"/>
      <c r="I46" s="27"/>
      <c r="J46" s="27"/>
      <c r="K46" s="27"/>
      <c r="L46" s="27"/>
      <c r="M46" s="27"/>
      <c r="N46" s="27"/>
      <c r="O46" s="27"/>
      <c r="P46" s="27"/>
      <c r="Q46" s="27"/>
      <c r="R46" s="27"/>
    </row>
    <row r="47" spans="1:18" x14ac:dyDescent="0.25">
      <c r="A47" s="111" t="s">
        <v>13</v>
      </c>
      <c r="B47" s="132">
        <f>+B45*B46</f>
        <v>86.979402388027026</v>
      </c>
      <c r="C47" s="132">
        <f>+C45*C46</f>
        <v>157.54759677831311</v>
      </c>
      <c r="D47" s="27"/>
      <c r="E47" s="128"/>
      <c r="F47" s="128"/>
      <c r="G47" s="27"/>
      <c r="H47" s="27"/>
      <c r="I47" s="27"/>
      <c r="J47" s="27"/>
      <c r="K47" s="27"/>
      <c r="L47" s="27"/>
      <c r="M47" s="27"/>
      <c r="N47" s="27"/>
      <c r="O47" s="27"/>
      <c r="P47" s="27"/>
      <c r="Q47" s="27"/>
      <c r="R47" s="27"/>
    </row>
    <row r="48" spans="1:18" x14ac:dyDescent="0.25">
      <c r="B48" s="27">
        <f>B42-B47</f>
        <v>-2.6125176204935627</v>
      </c>
      <c r="C48" s="27">
        <f>C42-C47</f>
        <v>-4.7321073880638096</v>
      </c>
      <c r="D48" s="27"/>
      <c r="E48" s="128"/>
      <c r="F48" s="128"/>
      <c r="G48" s="27"/>
      <c r="H48" s="27"/>
      <c r="I48" s="27"/>
      <c r="J48" s="27"/>
      <c r="K48" s="27"/>
      <c r="L48" s="27"/>
      <c r="M48" s="27"/>
      <c r="N48" s="27"/>
      <c r="O48" s="27"/>
      <c r="P48" s="27"/>
      <c r="Q48" s="27"/>
      <c r="R48" s="27"/>
    </row>
    <row r="49" spans="2:18" x14ac:dyDescent="0.25">
      <c r="B49" s="27"/>
      <c r="C49" s="27"/>
      <c r="D49" s="27"/>
      <c r="E49" s="128"/>
      <c r="F49" s="128"/>
      <c r="G49" s="27"/>
      <c r="H49" s="27"/>
      <c r="I49" s="27"/>
      <c r="J49" s="27"/>
      <c r="K49" s="27"/>
      <c r="L49" s="27"/>
      <c r="M49" s="27"/>
      <c r="N49" s="27"/>
      <c r="O49" s="27"/>
      <c r="P49" s="27"/>
      <c r="Q49" s="27"/>
      <c r="R49" s="27"/>
    </row>
    <row r="50" spans="2:18" x14ac:dyDescent="0.25">
      <c r="B50" s="27"/>
      <c r="C50" s="27"/>
      <c r="D50" s="27"/>
      <c r="E50" s="27"/>
      <c r="F50" s="27"/>
      <c r="G50" s="27"/>
      <c r="H50" s="27"/>
      <c r="I50" s="27"/>
      <c r="J50" s="27"/>
      <c r="K50" s="27"/>
      <c r="L50" s="27"/>
      <c r="M50" s="27"/>
      <c r="N50" s="27"/>
      <c r="O50" s="27"/>
      <c r="P50" s="27"/>
      <c r="Q50" s="27"/>
      <c r="R50" s="27"/>
    </row>
    <row r="51" spans="2:18" x14ac:dyDescent="0.25">
      <c r="B51" s="27"/>
      <c r="C51" s="27"/>
      <c r="D51" s="27"/>
      <c r="E51" s="27"/>
      <c r="F51" s="27"/>
      <c r="G51" s="27"/>
      <c r="H51" s="27"/>
      <c r="I51" s="27"/>
      <c r="J51" s="27"/>
      <c r="K51" s="27"/>
      <c r="L51" s="27"/>
      <c r="M51" s="27"/>
      <c r="N51" s="27"/>
      <c r="O51" s="27"/>
      <c r="P51" s="27"/>
      <c r="Q51" s="27"/>
      <c r="R51" s="27"/>
    </row>
    <row r="52" spans="2:18" x14ac:dyDescent="0.25">
      <c r="B52" s="27"/>
      <c r="C52" s="27"/>
      <c r="D52" s="27"/>
      <c r="E52" s="27"/>
      <c r="F52" s="27"/>
      <c r="G52" s="27"/>
      <c r="H52" s="27"/>
      <c r="I52" s="27"/>
      <c r="J52" s="27"/>
      <c r="K52" s="27"/>
      <c r="L52" s="27"/>
      <c r="M52" s="27"/>
      <c r="N52" s="27"/>
      <c r="O52" s="27"/>
      <c r="P52" s="27"/>
      <c r="Q52" s="27"/>
      <c r="R52" s="27"/>
    </row>
  </sheetData>
  <mergeCells count="5">
    <mergeCell ref="H2:J2"/>
    <mergeCell ref="P2:R2"/>
    <mergeCell ref="E2:F2"/>
    <mergeCell ref="L2:N2"/>
    <mergeCell ref="B2:C2"/>
  </mergeCells>
  <hyperlinks>
    <hyperlink ref="A3" location="Appendix!A1" display="Return to Appendix"/>
  </hyperlinks>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zoomScaleNormal="100" workbookViewId="0">
      <pane xSplit="1" ySplit="4" topLeftCell="B5" activePane="bottomRight" state="frozen"/>
      <selection activeCell="C21" sqref="C21"/>
      <selection pane="topRight" activeCell="C21" sqref="C21"/>
      <selection pane="bottomLeft" activeCell="C21" sqref="C21"/>
      <selection pane="bottomRight" activeCell="C18" sqref="C18"/>
    </sheetView>
  </sheetViews>
  <sheetFormatPr defaultRowHeight="15" x14ac:dyDescent="0.25"/>
  <cols>
    <col min="1" max="1" width="54.7109375" style="111" customWidth="1"/>
    <col min="2" max="2" width="16" style="111" bestFit="1" customWidth="1"/>
    <col min="3" max="3" width="14" style="111" bestFit="1" customWidth="1"/>
    <col min="4" max="4" width="1.42578125" style="111" customWidth="1"/>
    <col min="5" max="5" width="16" style="111" bestFit="1" customWidth="1"/>
    <col min="6" max="6" width="14" style="111" bestFit="1" customWidth="1"/>
    <col min="7" max="7" width="1.42578125" style="111" customWidth="1"/>
    <col min="8" max="8" width="10" style="111" customWidth="1"/>
    <col min="9" max="10" width="9.42578125" style="111" customWidth="1"/>
    <col min="11" max="11" width="1.42578125" style="111" customWidth="1"/>
    <col min="12" max="12" width="9.7109375" style="111" bestFit="1" customWidth="1"/>
    <col min="13" max="14" width="9.42578125" style="111" bestFit="1" customWidth="1"/>
    <col min="15" max="15" width="1.42578125" style="111" customWidth="1"/>
    <col min="16" max="18" width="9.42578125" style="111" customWidth="1"/>
    <col min="19" max="16384" width="9.140625" style="111"/>
  </cols>
  <sheetData>
    <row r="1" spans="1:18" ht="15.75" thickBot="1" x14ac:dyDescent="0.3">
      <c r="A1" s="111" t="s">
        <v>6</v>
      </c>
    </row>
    <row r="2" spans="1:18" ht="15.75" thickBot="1" x14ac:dyDescent="0.3">
      <c r="A2" s="111" t="s">
        <v>5</v>
      </c>
      <c r="B2" s="161" t="s">
        <v>56</v>
      </c>
      <c r="C2" s="162"/>
      <c r="D2" s="124"/>
      <c r="E2" s="161" t="s">
        <v>61</v>
      </c>
      <c r="F2" s="162"/>
      <c r="G2" s="124"/>
      <c r="H2" s="161" t="s">
        <v>57</v>
      </c>
      <c r="I2" s="163"/>
      <c r="J2" s="162"/>
      <c r="K2" s="124"/>
      <c r="L2" s="161" t="s">
        <v>1</v>
      </c>
      <c r="M2" s="163"/>
      <c r="N2" s="162"/>
      <c r="O2" s="124"/>
      <c r="P2" s="161" t="s">
        <v>55</v>
      </c>
      <c r="Q2" s="163"/>
      <c r="R2" s="162"/>
    </row>
    <row r="3" spans="1:18" x14ac:dyDescent="0.25">
      <c r="A3" s="125" t="s">
        <v>96</v>
      </c>
      <c r="B3" s="126">
        <v>42036</v>
      </c>
      <c r="C3" s="127" t="s">
        <v>60</v>
      </c>
      <c r="E3" s="126">
        <v>42036</v>
      </c>
      <c r="F3" s="127" t="s">
        <v>60</v>
      </c>
    </row>
    <row r="4" spans="1:18" x14ac:dyDescent="0.25">
      <c r="B4" s="127" t="s">
        <v>3</v>
      </c>
      <c r="C4" s="127" t="s">
        <v>4</v>
      </c>
      <c r="E4" s="127" t="s">
        <v>3</v>
      </c>
      <c r="F4" s="127" t="s">
        <v>4</v>
      </c>
      <c r="H4" s="111">
        <v>2014</v>
      </c>
      <c r="I4" s="111">
        <v>2015</v>
      </c>
      <c r="J4" s="111">
        <v>2016</v>
      </c>
      <c r="L4" s="111">
        <v>2014</v>
      </c>
      <c r="M4" s="111">
        <v>2015</v>
      </c>
      <c r="N4" s="111">
        <v>2016</v>
      </c>
      <c r="P4" s="111">
        <v>2014</v>
      </c>
      <c r="Q4" s="111">
        <v>2015</v>
      </c>
      <c r="R4" s="111">
        <v>2016</v>
      </c>
    </row>
    <row r="5" spans="1:18" x14ac:dyDescent="0.25">
      <c r="A5" s="111" t="s">
        <v>0</v>
      </c>
      <c r="B5" s="27">
        <f>+L5</f>
        <v>-106</v>
      </c>
      <c r="C5" s="27">
        <f>-ROUND('TAB 8 - Bonus Opt Out 2015'!T28/1000,0)</f>
        <v>-105</v>
      </c>
      <c r="D5" s="27"/>
      <c r="E5" s="128">
        <f>-6.7/0.35-E6</f>
        <v>-20.392857142857146</v>
      </c>
      <c r="F5" s="27">
        <f>-ROUND('TAB 8 - Bonus Opt Out 2015'!T30/1000,0)</f>
        <v>-89</v>
      </c>
      <c r="G5" s="27"/>
      <c r="H5" s="27">
        <f>-ROUND(('TAB 8 - Bonus Opt Out 2015'!D21+'TAB 8 - Bonus Opt Out 2015'!D23)/1000,0)</f>
        <v>-195</v>
      </c>
      <c r="I5" s="27"/>
      <c r="J5" s="27"/>
      <c r="K5" s="27"/>
      <c r="L5" s="27">
        <f t="shared" ref="L5:N6" si="0">H5-P5</f>
        <v>-106</v>
      </c>
      <c r="M5" s="27">
        <f t="shared" si="0"/>
        <v>0</v>
      </c>
      <c r="N5" s="27">
        <f t="shared" si="0"/>
        <v>0</v>
      </c>
      <c r="O5" s="27"/>
      <c r="P5" s="27">
        <f>-ROUND(('TAB 8 - Bonus Opt Out 2015'!D23)/1000,0)</f>
        <v>-89</v>
      </c>
      <c r="Q5" s="27"/>
      <c r="R5" s="27"/>
    </row>
    <row r="6" spans="1:18" x14ac:dyDescent="0.25">
      <c r="A6" s="111" t="s">
        <v>59</v>
      </c>
      <c r="B6" s="78">
        <f>+L6</f>
        <v>6</v>
      </c>
      <c r="C6" s="78">
        <f>-ROUND('TAB 8 - Bonus Opt Out 2015'!T27/1000,0)</f>
        <v>16</v>
      </c>
      <c r="D6" s="27"/>
      <c r="E6" s="78">
        <f>+P6/4</f>
        <v>1.25</v>
      </c>
      <c r="F6" s="78">
        <f>-ROUND('TAB 8 - Bonus Opt Out 2015'!T29/1000,0)</f>
        <v>15</v>
      </c>
      <c r="G6" s="27"/>
      <c r="H6" s="78">
        <f>-ROUND(('TAB 8 - Bonus Opt Out 2015'!D20+'TAB 8 - Bonus Opt Out 2015'!D22)/1000,0)</f>
        <v>11</v>
      </c>
      <c r="I6" s="78">
        <f>-ROUND(('TAB 8 - Bonus Opt Out 2015'!G20+'TAB 8 - Bonus Opt Out 2015'!G22)/1000,0)</f>
        <v>21</v>
      </c>
      <c r="J6" s="78">
        <f>-ROUND(('TAB 8 - Bonus Opt Out 2015'!J20+'TAB 8 - Bonus Opt Out 2015'!J22)/1000,0)</f>
        <v>20</v>
      </c>
      <c r="K6" s="27"/>
      <c r="L6" s="78">
        <f t="shared" si="0"/>
        <v>6</v>
      </c>
      <c r="M6" s="78">
        <f t="shared" si="0"/>
        <v>11</v>
      </c>
      <c r="N6" s="78">
        <f t="shared" si="0"/>
        <v>10</v>
      </c>
      <c r="O6" s="27"/>
      <c r="P6" s="78">
        <f>-ROUND((+'TAB 8 - Bonus Opt Out 2015'!D22)/1000,0)</f>
        <v>5</v>
      </c>
      <c r="Q6" s="78">
        <f>-ROUND((+'TAB 8 - Bonus Opt Out 2015'!G22)/1000,0)</f>
        <v>10</v>
      </c>
      <c r="R6" s="78">
        <f>-ROUND((+'TAB 8 - Bonus Opt Out 2015'!J22)/1000,0)</f>
        <v>10</v>
      </c>
    </row>
    <row r="7" spans="1:18" x14ac:dyDescent="0.25">
      <c r="A7" s="111" t="s">
        <v>58</v>
      </c>
      <c r="B7" s="27">
        <f>SUM(B5:B6)</f>
        <v>-100</v>
      </c>
      <c r="C7" s="27">
        <f t="shared" ref="C7" si="1">SUM(C5:C6)</f>
        <v>-89</v>
      </c>
      <c r="D7" s="27"/>
      <c r="E7" s="27">
        <f>SUM(E5:E6)</f>
        <v>-19.142857142857146</v>
      </c>
      <c r="F7" s="27">
        <f t="shared" ref="F7" si="2">SUM(F5:F6)</f>
        <v>-74</v>
      </c>
      <c r="G7" s="27"/>
      <c r="H7" s="27">
        <f>SUM(H5:H6)</f>
        <v>-184</v>
      </c>
      <c r="I7" s="27">
        <f t="shared" ref="I7:J7" si="3">SUM(I5:I6)</f>
        <v>21</v>
      </c>
      <c r="J7" s="27">
        <f t="shared" si="3"/>
        <v>20</v>
      </c>
      <c r="K7" s="27"/>
      <c r="L7" s="27">
        <f>SUM(L5:L6)</f>
        <v>-100</v>
      </c>
      <c r="M7" s="27">
        <f t="shared" ref="M7:N7" si="4">SUM(M5:M6)</f>
        <v>11</v>
      </c>
      <c r="N7" s="27">
        <f t="shared" si="4"/>
        <v>10</v>
      </c>
      <c r="O7" s="27"/>
      <c r="P7" s="27">
        <f>SUM(P5:P6)</f>
        <v>-84</v>
      </c>
      <c r="Q7" s="27">
        <f t="shared" ref="Q7:R7" si="5">SUM(Q5:Q6)</f>
        <v>10</v>
      </c>
      <c r="R7" s="27">
        <f t="shared" si="5"/>
        <v>10</v>
      </c>
    </row>
    <row r="8" spans="1:18" x14ac:dyDescent="0.25">
      <c r="A8" s="111" t="s">
        <v>2</v>
      </c>
      <c r="B8" s="129">
        <v>0.35</v>
      </c>
      <c r="C8" s="129">
        <v>0.35</v>
      </c>
      <c r="D8" s="130"/>
      <c r="E8" s="129">
        <v>0.35</v>
      </c>
      <c r="F8" s="129">
        <v>0.35</v>
      </c>
      <c r="G8" s="130"/>
      <c r="H8" s="129">
        <v>0.35</v>
      </c>
      <c r="I8" s="129">
        <v>0.35</v>
      </c>
      <c r="J8" s="129">
        <v>0.35</v>
      </c>
      <c r="K8" s="130"/>
      <c r="L8" s="129">
        <v>0.35</v>
      </c>
      <c r="M8" s="129">
        <v>0.35</v>
      </c>
      <c r="N8" s="129">
        <v>0.35</v>
      </c>
      <c r="O8" s="130"/>
      <c r="P8" s="129">
        <v>0.35</v>
      </c>
      <c r="Q8" s="129">
        <v>0.35</v>
      </c>
      <c r="R8" s="129">
        <v>0.35</v>
      </c>
    </row>
    <row r="9" spans="1:18" x14ac:dyDescent="0.25">
      <c r="A9" s="111" t="s">
        <v>8</v>
      </c>
      <c r="B9" s="27">
        <f t="shared" ref="B9:C9" si="6">ROUND(B7*B8,0)</f>
        <v>-35</v>
      </c>
      <c r="C9" s="27">
        <f t="shared" si="6"/>
        <v>-31</v>
      </c>
      <c r="D9" s="27"/>
      <c r="E9" s="27">
        <f>ROUND(E7*E8,0)</f>
        <v>-7</v>
      </c>
      <c r="F9" s="27">
        <f>ROUND(F7*F8,0)</f>
        <v>-26</v>
      </c>
      <c r="G9" s="27"/>
      <c r="H9" s="27">
        <f t="shared" ref="H9:J9" si="7">ROUND(H7*H8,0)</f>
        <v>-64</v>
      </c>
      <c r="I9" s="27">
        <f t="shared" si="7"/>
        <v>7</v>
      </c>
      <c r="J9" s="27">
        <f t="shared" si="7"/>
        <v>7</v>
      </c>
      <c r="K9" s="27"/>
      <c r="L9" s="27">
        <f t="shared" ref="L9:N9" si="8">ROUND(L7*L8,0)</f>
        <v>-35</v>
      </c>
      <c r="M9" s="27">
        <f t="shared" si="8"/>
        <v>4</v>
      </c>
      <c r="N9" s="27">
        <f t="shared" si="8"/>
        <v>4</v>
      </c>
      <c r="O9" s="27"/>
      <c r="P9" s="27">
        <f t="shared" ref="P9:R9" si="9">ROUND(P7*P8,0)</f>
        <v>-29</v>
      </c>
      <c r="Q9" s="27">
        <f t="shared" si="9"/>
        <v>4</v>
      </c>
      <c r="R9" s="27">
        <f t="shared" si="9"/>
        <v>4</v>
      </c>
    </row>
    <row r="10" spans="1:18" x14ac:dyDescent="0.25">
      <c r="B10" s="27"/>
      <c r="C10" s="27"/>
      <c r="D10" s="27"/>
      <c r="E10" s="27"/>
      <c r="F10" s="27"/>
      <c r="G10" s="27"/>
      <c r="H10" s="27"/>
      <c r="I10" s="27"/>
      <c r="J10" s="27"/>
      <c r="K10" s="27"/>
      <c r="L10" s="27"/>
      <c r="M10" s="27"/>
      <c r="N10" s="27"/>
      <c r="O10" s="27"/>
      <c r="P10" s="27"/>
      <c r="Q10" s="27"/>
      <c r="R10" s="27"/>
    </row>
    <row r="11" spans="1:18" x14ac:dyDescent="0.25">
      <c r="A11" s="111" t="s">
        <v>7</v>
      </c>
      <c r="B11" s="27">
        <v>0</v>
      </c>
      <c r="C11" s="27">
        <v>0</v>
      </c>
      <c r="D11" s="27"/>
      <c r="E11" s="27">
        <v>0</v>
      </c>
      <c r="F11" s="27">
        <v>0</v>
      </c>
      <c r="G11" s="27"/>
      <c r="H11" s="27">
        <v>0</v>
      </c>
      <c r="I11" s="27">
        <v>0</v>
      </c>
      <c r="J11" s="27">
        <v>0</v>
      </c>
      <c r="K11" s="27"/>
      <c r="L11" s="27">
        <f>H11-P11</f>
        <v>0</v>
      </c>
      <c r="M11" s="27">
        <f>I11-Q11</f>
        <v>0</v>
      </c>
      <c r="N11" s="27">
        <f>J11-R11</f>
        <v>0</v>
      </c>
      <c r="O11" s="27"/>
      <c r="P11" s="27">
        <v>0</v>
      </c>
      <c r="Q11" s="27">
        <v>0</v>
      </c>
      <c r="R11" s="27">
        <v>0</v>
      </c>
    </row>
    <row r="12" spans="1:18" x14ac:dyDescent="0.25">
      <c r="A12" s="111" t="s">
        <v>2</v>
      </c>
      <c r="B12" s="129">
        <v>0.35</v>
      </c>
      <c r="C12" s="129">
        <v>0.35</v>
      </c>
      <c r="D12" s="130"/>
      <c r="E12" s="129">
        <v>0.35</v>
      </c>
      <c r="F12" s="129">
        <v>0.35</v>
      </c>
      <c r="G12" s="130"/>
      <c r="H12" s="129">
        <v>0.35</v>
      </c>
      <c r="I12" s="129">
        <v>0.35</v>
      </c>
      <c r="J12" s="129">
        <v>0.35</v>
      </c>
      <c r="K12" s="130"/>
      <c r="L12" s="129">
        <v>0.35</v>
      </c>
      <c r="M12" s="129">
        <v>0.35</v>
      </c>
      <c r="N12" s="129">
        <v>0.35</v>
      </c>
      <c r="O12" s="130"/>
      <c r="P12" s="129">
        <v>0.35</v>
      </c>
      <c r="Q12" s="129">
        <v>0.35</v>
      </c>
      <c r="R12" s="129">
        <v>0.35</v>
      </c>
    </row>
    <row r="13" spans="1:18" x14ac:dyDescent="0.25">
      <c r="A13" s="111" t="s">
        <v>8</v>
      </c>
      <c r="B13" s="27">
        <f>B11*B12</f>
        <v>0</v>
      </c>
      <c r="C13" s="27">
        <f>C11*C12</f>
        <v>0</v>
      </c>
      <c r="D13" s="27"/>
      <c r="E13" s="27">
        <f>E11*E12</f>
        <v>0</v>
      </c>
      <c r="F13" s="27">
        <f>F11*F12</f>
        <v>0</v>
      </c>
      <c r="G13" s="27"/>
      <c r="H13" s="27">
        <f>H11*H12</f>
        <v>0</v>
      </c>
      <c r="I13" s="27">
        <f>I11*I12</f>
        <v>0</v>
      </c>
      <c r="J13" s="27">
        <f>J11*J12</f>
        <v>0</v>
      </c>
      <c r="K13" s="27"/>
      <c r="L13" s="27">
        <f>L11*L12</f>
        <v>0</v>
      </c>
      <c r="M13" s="27">
        <f>M11*M12</f>
        <v>0</v>
      </c>
      <c r="N13" s="27">
        <f>N11*N12</f>
        <v>0</v>
      </c>
      <c r="O13" s="27"/>
      <c r="P13" s="27">
        <f>P11*P12</f>
        <v>0</v>
      </c>
      <c r="Q13" s="27">
        <f>Q11*Q12</f>
        <v>0</v>
      </c>
      <c r="R13" s="27">
        <f>R11*R12</f>
        <v>0</v>
      </c>
    </row>
    <row r="14" spans="1:18" x14ac:dyDescent="0.25">
      <c r="B14" s="27"/>
      <c r="C14" s="27"/>
      <c r="D14" s="27"/>
      <c r="E14" s="27"/>
      <c r="F14" s="27"/>
      <c r="G14" s="27"/>
      <c r="H14" s="27"/>
      <c r="I14" s="27"/>
      <c r="J14" s="27"/>
      <c r="K14" s="27"/>
      <c r="L14" s="27"/>
      <c r="M14" s="27"/>
      <c r="N14" s="27"/>
      <c r="O14" s="27"/>
      <c r="P14" s="27"/>
      <c r="Q14" s="27"/>
      <c r="R14" s="27"/>
    </row>
    <row r="15" spans="1:18" x14ac:dyDescent="0.25">
      <c r="A15" s="111" t="s">
        <v>11</v>
      </c>
      <c r="B15" s="27">
        <f>B9+B13</f>
        <v>-35</v>
      </c>
      <c r="C15" s="27">
        <f>C9+C13</f>
        <v>-31</v>
      </c>
      <c r="D15" s="27"/>
      <c r="E15" s="27">
        <f>E9+E13</f>
        <v>-7</v>
      </c>
      <c r="F15" s="27">
        <f>F9+F13</f>
        <v>-26</v>
      </c>
      <c r="G15" s="27"/>
      <c r="H15" s="27">
        <f>H9+H13</f>
        <v>-64</v>
      </c>
      <c r="I15" s="27">
        <f>I9+I13</f>
        <v>7</v>
      </c>
      <c r="J15" s="27">
        <f>J9+J13</f>
        <v>7</v>
      </c>
      <c r="K15" s="27"/>
      <c r="L15" s="27">
        <f>L9+L13</f>
        <v>-35</v>
      </c>
      <c r="M15" s="27">
        <f>M9+M13</f>
        <v>4</v>
      </c>
      <c r="N15" s="27">
        <f>N9+N13</f>
        <v>4</v>
      </c>
      <c r="O15" s="27"/>
      <c r="P15" s="27">
        <f>P9+P13</f>
        <v>-29</v>
      </c>
      <c r="Q15" s="27">
        <f>Q9+Q13</f>
        <v>4</v>
      </c>
      <c r="R15" s="27">
        <f>R9+R13</f>
        <v>4</v>
      </c>
    </row>
    <row r="16" spans="1:18" x14ac:dyDescent="0.25">
      <c r="A16" s="111" t="s">
        <v>9</v>
      </c>
      <c r="B16" s="78">
        <v>-3</v>
      </c>
      <c r="C16" s="78">
        <f>-30.834-C15</f>
        <v>0.16600000000000037</v>
      </c>
      <c r="D16" s="128"/>
      <c r="E16" s="78">
        <f>-6.7-E15</f>
        <v>0.29999999999999982</v>
      </c>
      <c r="F16" s="78">
        <f>-23.663-F15</f>
        <v>2.3369999999999997</v>
      </c>
      <c r="G16" s="128"/>
      <c r="H16" s="78">
        <v>0</v>
      </c>
      <c r="I16" s="78">
        <v>0</v>
      </c>
      <c r="J16" s="78">
        <v>0</v>
      </c>
      <c r="K16" s="128"/>
      <c r="L16" s="78">
        <v>0</v>
      </c>
      <c r="M16" s="78">
        <v>0</v>
      </c>
      <c r="N16" s="78">
        <v>0</v>
      </c>
      <c r="O16" s="128"/>
      <c r="P16" s="78">
        <v>0</v>
      </c>
      <c r="Q16" s="78">
        <v>0</v>
      </c>
      <c r="R16" s="78">
        <v>0</v>
      </c>
    </row>
    <row r="17" spans="1:18" x14ac:dyDescent="0.25">
      <c r="A17" s="111" t="s">
        <v>200</v>
      </c>
      <c r="B17" s="27">
        <f>B15+B16</f>
        <v>-38</v>
      </c>
      <c r="C17" s="27">
        <f>C15+C16</f>
        <v>-30.834</v>
      </c>
      <c r="D17" s="27"/>
      <c r="E17" s="27">
        <f>E15+E16</f>
        <v>-6.7</v>
      </c>
      <c r="F17" s="27">
        <f>F15+F16</f>
        <v>-23.663</v>
      </c>
      <c r="G17" s="27"/>
      <c r="H17" s="27">
        <f>H15+H16</f>
        <v>-64</v>
      </c>
      <c r="I17" s="27">
        <f>I15+I16</f>
        <v>7</v>
      </c>
      <c r="J17" s="27">
        <f>J15+J16</f>
        <v>7</v>
      </c>
      <c r="K17" s="27"/>
      <c r="L17" s="27">
        <f>L15+L16</f>
        <v>-35</v>
      </c>
      <c r="M17" s="27">
        <f>M15+M16</f>
        <v>4</v>
      </c>
      <c r="N17" s="27">
        <f>N15+N16</f>
        <v>4</v>
      </c>
      <c r="O17" s="27"/>
      <c r="P17" s="27">
        <f>P15+P16</f>
        <v>-29</v>
      </c>
      <c r="Q17" s="27">
        <f>Q15+Q16</f>
        <v>4</v>
      </c>
      <c r="R17" s="27">
        <f>R15+R16</f>
        <v>4</v>
      </c>
    </row>
    <row r="18" spans="1:18" x14ac:dyDescent="0.25">
      <c r="A18" s="111" t="s">
        <v>206</v>
      </c>
      <c r="B18" s="147">
        <v>0.88759999999999994</v>
      </c>
      <c r="C18" s="147">
        <v>0.88880000000000003</v>
      </c>
      <c r="D18" s="27"/>
      <c r="E18" s="27"/>
      <c r="F18" s="27"/>
      <c r="G18" s="27"/>
      <c r="H18" s="27"/>
      <c r="I18" s="27"/>
      <c r="J18" s="27"/>
      <c r="K18" s="27"/>
      <c r="L18" s="27"/>
      <c r="M18" s="27"/>
      <c r="N18" s="27"/>
      <c r="O18" s="27"/>
      <c r="P18" s="27"/>
      <c r="Q18" s="27"/>
      <c r="R18" s="27"/>
    </row>
    <row r="19" spans="1:18" x14ac:dyDescent="0.25">
      <c r="A19" s="111" t="s">
        <v>207</v>
      </c>
      <c r="B19" s="27">
        <f>+B17*B18</f>
        <v>-33.7288</v>
      </c>
      <c r="C19" s="27">
        <f>+C17*C18</f>
        <v>-27.4052592</v>
      </c>
      <c r="D19" s="27"/>
      <c r="E19" s="27"/>
      <c r="F19" s="27"/>
      <c r="G19" s="27"/>
      <c r="H19" s="27"/>
      <c r="I19" s="27"/>
      <c r="J19" s="27"/>
      <c r="K19" s="27"/>
      <c r="L19" s="27"/>
      <c r="M19" s="27"/>
      <c r="N19" s="27"/>
      <c r="O19" s="27"/>
      <c r="P19" s="27"/>
      <c r="Q19" s="27"/>
      <c r="R19" s="27"/>
    </row>
    <row r="20" spans="1:18" x14ac:dyDescent="0.25">
      <c r="A20" s="111" t="s">
        <v>49</v>
      </c>
      <c r="B20" s="147">
        <v>7.2300000000000003E-2</v>
      </c>
      <c r="C20" s="147">
        <v>7.3800000000000004E-2</v>
      </c>
      <c r="D20" s="146"/>
      <c r="E20" s="146">
        <v>0.1027</v>
      </c>
      <c r="F20" s="146">
        <v>0.10290000000000001</v>
      </c>
      <c r="G20" s="27"/>
      <c r="H20" s="128"/>
      <c r="I20" s="27"/>
      <c r="J20" s="27"/>
      <c r="K20" s="27"/>
      <c r="L20" s="27"/>
      <c r="M20" s="27"/>
      <c r="N20" s="27"/>
      <c r="O20" s="27"/>
      <c r="P20" s="27"/>
      <c r="Q20" s="27"/>
      <c r="R20" s="27"/>
    </row>
    <row r="21" spans="1:18" x14ac:dyDescent="0.25">
      <c r="A21" s="111" t="s">
        <v>12</v>
      </c>
      <c r="B21" s="27">
        <f>+B19*B20</f>
        <v>-2.4385922400000002</v>
      </c>
      <c r="C21" s="27">
        <f>+C19*C20</f>
        <v>-2.0225081289600002</v>
      </c>
      <c r="D21" s="27"/>
      <c r="E21" s="27">
        <f>E17*E20</f>
        <v>-0.68808999999999998</v>
      </c>
      <c r="F21" s="27">
        <f>F17*F20</f>
        <v>-2.4349227</v>
      </c>
      <c r="G21" s="27"/>
      <c r="H21" s="128"/>
      <c r="I21" s="27"/>
      <c r="J21" s="27"/>
      <c r="K21" s="27"/>
      <c r="L21" s="27"/>
      <c r="M21" s="27"/>
      <c r="N21" s="27"/>
      <c r="O21" s="27"/>
      <c r="P21" s="27"/>
      <c r="Q21" s="27"/>
      <c r="R21" s="27"/>
    </row>
    <row r="22" spans="1:18" x14ac:dyDescent="0.25">
      <c r="A22" s="111" t="s">
        <v>10</v>
      </c>
      <c r="B22" s="78">
        <f>0.058*0.35</f>
        <v>2.0299999999999999E-2</v>
      </c>
      <c r="C22" s="78">
        <f>+'TAB 9 - Sec 199'!H28</f>
        <v>-0.45844638525000003</v>
      </c>
      <c r="D22" s="27"/>
      <c r="E22" s="78"/>
      <c r="F22" s="78"/>
      <c r="G22" s="27"/>
      <c r="H22" s="128"/>
      <c r="I22" s="27"/>
      <c r="J22" s="27"/>
      <c r="K22" s="27"/>
      <c r="L22" s="27"/>
      <c r="M22" s="27"/>
      <c r="N22" s="27"/>
      <c r="O22" s="27"/>
      <c r="P22" s="27"/>
      <c r="Q22" s="27"/>
      <c r="R22" s="27"/>
    </row>
    <row r="23" spans="1:18" x14ac:dyDescent="0.25">
      <c r="A23" s="111" t="s">
        <v>50</v>
      </c>
      <c r="B23" s="27">
        <f>B21+B22</f>
        <v>-2.41829224</v>
      </c>
      <c r="C23" s="27">
        <f>C21+C22</f>
        <v>-2.4809545142100005</v>
      </c>
      <c r="D23" s="27"/>
      <c r="E23" s="27"/>
      <c r="F23" s="27"/>
      <c r="G23" s="27"/>
      <c r="H23" s="128"/>
      <c r="I23" s="27"/>
      <c r="J23" s="27"/>
      <c r="K23" s="27"/>
      <c r="L23" s="27"/>
      <c r="M23" s="27"/>
      <c r="N23" s="27"/>
      <c r="O23" s="27"/>
      <c r="P23" s="27"/>
      <c r="Q23" s="27"/>
      <c r="R23" s="27"/>
    </row>
    <row r="24" spans="1:18" x14ac:dyDescent="0.25">
      <c r="A24" s="111" t="s">
        <v>51</v>
      </c>
      <c r="B24" s="78">
        <v>53</v>
      </c>
      <c r="C24" s="78">
        <v>96</v>
      </c>
      <c r="D24" s="27"/>
      <c r="E24" s="78"/>
      <c r="F24" s="78"/>
      <c r="G24" s="27"/>
      <c r="H24" s="27"/>
      <c r="I24" s="27"/>
      <c r="J24" s="27"/>
      <c r="K24" s="27"/>
      <c r="L24" s="27"/>
      <c r="M24" s="27"/>
      <c r="N24" s="27"/>
      <c r="O24" s="27"/>
      <c r="P24" s="27"/>
      <c r="Q24" s="27"/>
      <c r="R24" s="27"/>
    </row>
    <row r="25" spans="1:18" x14ac:dyDescent="0.25">
      <c r="A25" s="111" t="s">
        <v>47</v>
      </c>
      <c r="B25" s="27">
        <f>B23+B24</f>
        <v>50.58170776</v>
      </c>
      <c r="C25" s="27">
        <f>C23+C24</f>
        <v>93.519045485790002</v>
      </c>
      <c r="D25" s="27"/>
      <c r="E25" s="27"/>
      <c r="F25" s="27"/>
      <c r="G25" s="27"/>
      <c r="H25" s="27"/>
      <c r="I25" s="27"/>
      <c r="J25" s="27"/>
      <c r="K25" s="27"/>
      <c r="L25" s="27"/>
      <c r="M25" s="27"/>
      <c r="N25" s="27"/>
      <c r="O25" s="27"/>
      <c r="P25" s="27"/>
      <c r="Q25" s="27"/>
      <c r="R25" s="27"/>
    </row>
    <row r="26" spans="1:18" x14ac:dyDescent="0.25">
      <c r="A26" s="111" t="s">
        <v>199</v>
      </c>
      <c r="B26" s="141">
        <f>+'TAB 10 - SCH H-1 KU'!E34</f>
        <v>1.6411207997740949</v>
      </c>
      <c r="C26" s="141">
        <f>+'TAB 11 - SCH H-1 KU (Opt out)'!E34</f>
        <v>1.5918280144817636</v>
      </c>
      <c r="D26" s="27"/>
      <c r="E26" s="78"/>
      <c r="F26" s="78"/>
      <c r="G26" s="27"/>
      <c r="H26" s="27"/>
      <c r="I26" s="27"/>
      <c r="J26" s="27"/>
      <c r="K26" s="27"/>
      <c r="L26" s="27"/>
      <c r="M26" s="27"/>
      <c r="N26" s="27"/>
      <c r="O26" s="27"/>
      <c r="P26" s="27"/>
      <c r="Q26" s="27"/>
      <c r="R26" s="27"/>
    </row>
    <row r="27" spans="1:18" x14ac:dyDescent="0.25">
      <c r="A27" s="111" t="s">
        <v>44</v>
      </c>
      <c r="B27" s="132">
        <f>+B25*B26</f>
        <v>83.010692693030748</v>
      </c>
      <c r="C27" s="132">
        <f>+C25*C26</f>
        <v>148.86623649187484</v>
      </c>
      <c r="D27" s="27"/>
      <c r="E27" s="132"/>
      <c r="F27" s="27"/>
      <c r="G27" s="27"/>
      <c r="H27" s="27"/>
      <c r="I27" s="27"/>
      <c r="J27" s="27"/>
      <c r="K27" s="27"/>
      <c r="L27" s="27"/>
      <c r="M27" s="27"/>
      <c r="N27" s="27"/>
      <c r="O27" s="27"/>
      <c r="P27" s="27"/>
      <c r="Q27" s="27"/>
      <c r="R27" s="27"/>
    </row>
    <row r="28" spans="1:18" x14ac:dyDescent="0.25">
      <c r="A28" s="111" t="s">
        <v>52</v>
      </c>
      <c r="B28" s="78">
        <v>84</v>
      </c>
      <c r="C28" s="78">
        <v>153</v>
      </c>
      <c r="D28" s="27"/>
      <c r="E28" s="78"/>
      <c r="F28" s="78"/>
      <c r="G28" s="27"/>
      <c r="H28" s="27"/>
      <c r="I28" s="27"/>
      <c r="J28" s="27"/>
      <c r="K28" s="27"/>
      <c r="L28" s="27"/>
      <c r="M28" s="27"/>
      <c r="N28" s="27"/>
      <c r="O28" s="27"/>
      <c r="P28" s="27"/>
      <c r="Q28" s="27"/>
      <c r="R28" s="27"/>
    </row>
    <row r="29" spans="1:18" x14ac:dyDescent="0.25">
      <c r="A29" s="111" t="s">
        <v>18</v>
      </c>
      <c r="B29" s="27">
        <f>B27-B28</f>
        <v>-0.98930730696925195</v>
      </c>
      <c r="C29" s="27">
        <f>C27-C28</f>
        <v>-4.1337635081251562</v>
      </c>
      <c r="D29" s="27"/>
      <c r="E29" s="27"/>
      <c r="F29" s="27"/>
      <c r="G29" s="27"/>
      <c r="H29" s="27"/>
      <c r="I29" s="27"/>
      <c r="J29" s="27"/>
      <c r="K29" s="27"/>
      <c r="L29" s="27"/>
      <c r="M29" s="27"/>
      <c r="N29" s="27"/>
      <c r="O29" s="27"/>
      <c r="P29" s="27"/>
      <c r="Q29" s="27"/>
      <c r="R29" s="27"/>
    </row>
    <row r="30" spans="1:18" x14ac:dyDescent="0.25">
      <c r="B30" s="27"/>
      <c r="C30" s="27"/>
      <c r="D30" s="27"/>
      <c r="E30" s="27"/>
      <c r="F30" s="27"/>
      <c r="G30" s="27"/>
      <c r="H30" s="27"/>
      <c r="I30" s="27"/>
      <c r="J30" s="27"/>
      <c r="K30" s="27"/>
      <c r="L30" s="27"/>
      <c r="M30" s="27"/>
      <c r="N30" s="27"/>
      <c r="O30" s="27"/>
      <c r="P30" s="27"/>
      <c r="Q30" s="27"/>
      <c r="R30" s="27"/>
    </row>
    <row r="31" spans="1:18" x14ac:dyDescent="0.25">
      <c r="A31" s="111" t="s">
        <v>20</v>
      </c>
      <c r="B31" s="128">
        <f>0.6282-B26</f>
        <v>-1.0129207997740948</v>
      </c>
      <c r="C31" s="128">
        <f>0.6282-C26</f>
        <v>-0.96362801448176361</v>
      </c>
      <c r="D31" s="27"/>
      <c r="E31" s="128"/>
      <c r="F31" s="128"/>
      <c r="G31" s="27"/>
      <c r="H31" s="27"/>
      <c r="I31" s="27"/>
      <c r="J31" s="27"/>
      <c r="K31" s="27"/>
      <c r="L31" s="27"/>
      <c r="M31" s="27"/>
      <c r="N31" s="27"/>
      <c r="O31" s="27"/>
      <c r="P31" s="27"/>
      <c r="Q31" s="27"/>
      <c r="R31" s="27"/>
    </row>
    <row r="32" spans="1:18" x14ac:dyDescent="0.25">
      <c r="B32" s="27"/>
      <c r="C32" s="27"/>
      <c r="D32" s="27"/>
      <c r="E32" s="27"/>
      <c r="F32" s="27"/>
      <c r="G32" s="27"/>
      <c r="H32" s="27"/>
      <c r="I32" s="27"/>
      <c r="J32" s="27"/>
      <c r="K32" s="27"/>
      <c r="L32" s="27"/>
      <c r="M32" s="27"/>
      <c r="N32" s="27"/>
      <c r="O32" s="27"/>
      <c r="P32" s="27"/>
      <c r="Q32" s="27"/>
      <c r="R32" s="27"/>
    </row>
    <row r="33" spans="1:18" x14ac:dyDescent="0.25">
      <c r="A33" s="133" t="s">
        <v>48</v>
      </c>
      <c r="B33" s="27"/>
      <c r="C33" s="27"/>
      <c r="D33" s="136"/>
      <c r="E33" s="27"/>
      <c r="F33" s="27"/>
      <c r="G33" s="136"/>
      <c r="H33" s="136"/>
      <c r="I33" s="136"/>
      <c r="J33" s="136"/>
      <c r="K33" s="136"/>
      <c r="L33" s="27"/>
      <c r="M33" s="27"/>
      <c r="N33" s="27"/>
      <c r="O33" s="136"/>
      <c r="P33" s="136"/>
      <c r="Q33" s="136"/>
      <c r="R33" s="136"/>
    </row>
    <row r="34" spans="1:18" x14ac:dyDescent="0.25">
      <c r="A34" s="111" t="s">
        <v>45</v>
      </c>
      <c r="B34" s="27">
        <f>B21*B26</f>
        <v>-4.0020244472317019</v>
      </c>
      <c r="C34" s="27">
        <f>C21*C26</f>
        <v>-3.2194850991956239</v>
      </c>
      <c r="D34" s="27"/>
      <c r="E34" s="27">
        <f>E21</f>
        <v>-0.68808999999999998</v>
      </c>
      <c r="F34" s="27">
        <f>F21</f>
        <v>-2.4349227</v>
      </c>
      <c r="G34" s="27"/>
      <c r="H34" s="27"/>
      <c r="I34" s="27"/>
      <c r="J34" s="27"/>
      <c r="K34" s="27"/>
      <c r="L34" s="27"/>
      <c r="M34" s="27"/>
      <c r="N34" s="27"/>
      <c r="O34" s="27"/>
      <c r="P34" s="27"/>
      <c r="Q34" s="27"/>
      <c r="R34" s="27"/>
    </row>
    <row r="35" spans="1:18" x14ac:dyDescent="0.25">
      <c r="A35" s="111" t="s">
        <v>46</v>
      </c>
      <c r="B35" s="27">
        <f>B22*B26</f>
        <v>3.3314752235414122E-2</v>
      </c>
      <c r="C35" s="27">
        <f>C22*C26</f>
        <v>-0.72976779917884926</v>
      </c>
      <c r="D35" s="27"/>
      <c r="E35" s="27">
        <v>0</v>
      </c>
      <c r="F35" s="27">
        <v>0</v>
      </c>
      <c r="G35" s="27"/>
      <c r="H35" s="27"/>
      <c r="I35" s="27"/>
      <c r="J35" s="27"/>
      <c r="K35" s="27"/>
      <c r="L35" s="27"/>
      <c r="M35" s="27"/>
      <c r="N35" s="27"/>
      <c r="O35" s="27"/>
      <c r="P35" s="27"/>
      <c r="Q35" s="27"/>
      <c r="R35" s="27"/>
    </row>
    <row r="36" spans="1:18" x14ac:dyDescent="0.25">
      <c r="A36" s="111" t="s">
        <v>19</v>
      </c>
      <c r="B36" s="78">
        <f>-B48</f>
        <v>2.6125176204935627</v>
      </c>
      <c r="C36" s="78">
        <v>-0.4</v>
      </c>
      <c r="D36" s="27"/>
      <c r="E36" s="78">
        <v>0</v>
      </c>
      <c r="F36" s="78">
        <v>0</v>
      </c>
      <c r="G36" s="27"/>
      <c r="H36" s="27"/>
      <c r="I36" s="27"/>
      <c r="J36" s="27"/>
      <c r="K36" s="27"/>
      <c r="L36" s="27"/>
      <c r="M36" s="27"/>
      <c r="N36" s="27"/>
      <c r="O36" s="27"/>
      <c r="P36" s="27"/>
      <c r="Q36" s="27"/>
      <c r="R36" s="27"/>
    </row>
    <row r="37" spans="1:18" x14ac:dyDescent="0.25">
      <c r="B37" s="27">
        <f>SUM(B34:B36)</f>
        <v>-1.3561920745027249</v>
      </c>
      <c r="C37" s="27">
        <f>SUM(C34:C36)</f>
        <v>-4.3492528983744734</v>
      </c>
      <c r="D37" s="27"/>
      <c r="E37" s="27">
        <f>SUM(E34:E36)</f>
        <v>-0.68808999999999998</v>
      </c>
      <c r="F37" s="27">
        <f>SUM(F34:F36)</f>
        <v>-2.4349227</v>
      </c>
      <c r="G37" s="27"/>
      <c r="H37" s="27"/>
      <c r="I37" s="27"/>
      <c r="J37" s="27"/>
      <c r="K37" s="27"/>
      <c r="L37" s="27"/>
      <c r="M37" s="27"/>
      <c r="N37" s="27"/>
      <c r="O37" s="27"/>
      <c r="P37" s="27"/>
      <c r="Q37" s="27"/>
      <c r="R37" s="27"/>
    </row>
    <row r="38" spans="1:18" x14ac:dyDescent="0.25">
      <c r="B38" s="27"/>
      <c r="C38" s="27"/>
      <c r="D38" s="27"/>
      <c r="E38" s="27"/>
      <c r="F38" s="27"/>
      <c r="G38" s="27"/>
      <c r="H38" s="27"/>
      <c r="I38" s="27"/>
      <c r="J38" s="27"/>
      <c r="K38" s="27"/>
      <c r="L38" s="27"/>
      <c r="M38" s="27"/>
      <c r="N38" s="27"/>
      <c r="O38" s="27"/>
      <c r="P38" s="27"/>
      <c r="Q38" s="27"/>
      <c r="R38" s="27"/>
    </row>
    <row r="39" spans="1:18" x14ac:dyDescent="0.25">
      <c r="A39" s="134" t="s">
        <v>54</v>
      </c>
      <c r="B39" s="27"/>
      <c r="C39" s="27"/>
      <c r="D39" s="137"/>
      <c r="E39" s="27"/>
      <c r="F39" s="27"/>
      <c r="G39" s="137"/>
      <c r="H39" s="137"/>
      <c r="I39" s="137"/>
      <c r="J39" s="137"/>
      <c r="K39" s="137"/>
      <c r="L39" s="27"/>
      <c r="M39" s="27"/>
      <c r="N39" s="27"/>
      <c r="O39" s="137"/>
      <c r="P39" s="137"/>
      <c r="Q39" s="137"/>
      <c r="R39" s="137"/>
    </row>
    <row r="40" spans="1:18" x14ac:dyDescent="0.25">
      <c r="A40" s="111" t="s">
        <v>53</v>
      </c>
      <c r="B40" s="27">
        <f>B24</f>
        <v>53</v>
      </c>
      <c r="C40" s="27">
        <f>C24</f>
        <v>96</v>
      </c>
      <c r="D40" s="27"/>
      <c r="E40" s="128"/>
      <c r="F40" s="128"/>
      <c r="G40" s="27"/>
      <c r="H40" s="27"/>
      <c r="I40" s="27"/>
      <c r="J40" s="27"/>
      <c r="K40" s="27"/>
      <c r="L40" s="27"/>
      <c r="M40" s="27"/>
      <c r="N40" s="27"/>
      <c r="O40" s="27"/>
      <c r="P40" s="27"/>
      <c r="Q40" s="27"/>
      <c r="R40" s="27"/>
    </row>
    <row r="41" spans="1:18" x14ac:dyDescent="0.25">
      <c r="A41" s="143" t="s">
        <v>203</v>
      </c>
      <c r="B41" s="141">
        <f>+'TAB 11 - SCH H-1 KU (Opt out)'!E34</f>
        <v>1.5918280144817636</v>
      </c>
      <c r="C41" s="141">
        <f>+B41</f>
        <v>1.5918280144817636</v>
      </c>
      <c r="D41" s="27"/>
      <c r="E41" s="128"/>
      <c r="F41" s="128"/>
      <c r="G41" s="27"/>
      <c r="H41" s="27"/>
      <c r="I41" s="27"/>
      <c r="J41" s="27"/>
      <c r="K41" s="27"/>
      <c r="L41" s="27"/>
      <c r="M41" s="27"/>
      <c r="N41" s="27"/>
      <c r="O41" s="27"/>
      <c r="P41" s="27"/>
      <c r="Q41" s="27"/>
      <c r="R41" s="27"/>
    </row>
    <row r="42" spans="1:18" x14ac:dyDescent="0.25">
      <c r="A42" s="143" t="s">
        <v>13</v>
      </c>
      <c r="B42" s="132">
        <f>+B40*B41</f>
        <v>84.366884767533463</v>
      </c>
      <c r="C42" s="132">
        <f>+C40*C41</f>
        <v>152.8154893902493</v>
      </c>
      <c r="D42" s="27"/>
      <c r="E42" s="128"/>
      <c r="F42" s="128"/>
      <c r="G42" s="27"/>
      <c r="H42" s="27"/>
      <c r="I42" s="27"/>
      <c r="J42" s="27"/>
      <c r="K42" s="27"/>
      <c r="L42" s="27"/>
      <c r="M42" s="27"/>
      <c r="N42" s="27"/>
      <c r="O42" s="27"/>
      <c r="P42" s="27"/>
      <c r="Q42" s="27"/>
      <c r="R42" s="27"/>
    </row>
    <row r="43" spans="1:18" x14ac:dyDescent="0.25">
      <c r="A43" s="143"/>
      <c r="B43" s="27"/>
      <c r="C43" s="27"/>
      <c r="D43" s="27"/>
      <c r="E43" s="128"/>
      <c r="F43" s="128"/>
      <c r="G43" s="27"/>
      <c r="H43" s="27"/>
      <c r="I43" s="27"/>
      <c r="J43" s="27"/>
      <c r="K43" s="27"/>
      <c r="L43" s="27"/>
      <c r="M43" s="27"/>
      <c r="N43" s="27"/>
      <c r="O43" s="27"/>
      <c r="P43" s="27"/>
      <c r="Q43" s="27"/>
      <c r="R43" s="27"/>
    </row>
    <row r="44" spans="1:18" x14ac:dyDescent="0.25">
      <c r="A44" s="143"/>
      <c r="B44" s="27"/>
      <c r="C44" s="27"/>
      <c r="D44" s="27"/>
      <c r="E44" s="128"/>
      <c r="F44" s="128"/>
      <c r="G44" s="27"/>
      <c r="H44" s="27"/>
      <c r="I44" s="27"/>
      <c r="J44" s="27"/>
      <c r="K44" s="27"/>
      <c r="L44" s="27"/>
      <c r="M44" s="27"/>
      <c r="N44" s="27"/>
      <c r="O44" s="27"/>
      <c r="P44" s="27"/>
      <c r="Q44" s="27"/>
      <c r="R44" s="27"/>
    </row>
    <row r="45" spans="1:18" x14ac:dyDescent="0.25">
      <c r="A45" s="143" t="s">
        <v>53</v>
      </c>
      <c r="B45" s="27">
        <f>B40</f>
        <v>53</v>
      </c>
      <c r="C45" s="27">
        <f>C40</f>
        <v>96</v>
      </c>
      <c r="D45" s="27"/>
      <c r="E45" s="128"/>
      <c r="F45" s="128"/>
      <c r="G45" s="27"/>
      <c r="H45" s="27"/>
      <c r="I45" s="27"/>
      <c r="J45" s="27"/>
      <c r="K45" s="27"/>
      <c r="L45" s="27"/>
      <c r="M45" s="27"/>
      <c r="N45" s="27"/>
      <c r="O45" s="27"/>
      <c r="P45" s="27"/>
      <c r="Q45" s="27"/>
      <c r="R45" s="27"/>
    </row>
    <row r="46" spans="1:18" x14ac:dyDescent="0.25">
      <c r="A46" s="143" t="s">
        <v>204</v>
      </c>
      <c r="B46" s="141">
        <f>B26</f>
        <v>1.6411207997740949</v>
      </c>
      <c r="C46" s="141">
        <f>B46</f>
        <v>1.6411207997740949</v>
      </c>
      <c r="D46" s="27"/>
      <c r="E46" s="128"/>
      <c r="F46" s="128"/>
      <c r="G46" s="27"/>
      <c r="H46" s="27"/>
      <c r="I46" s="27"/>
      <c r="J46" s="27"/>
      <c r="K46" s="27"/>
      <c r="L46" s="27"/>
      <c r="M46" s="27"/>
      <c r="N46" s="27"/>
      <c r="O46" s="27"/>
      <c r="P46" s="27"/>
      <c r="Q46" s="27"/>
      <c r="R46" s="27"/>
    </row>
    <row r="47" spans="1:18" x14ac:dyDescent="0.25">
      <c r="A47" s="111" t="s">
        <v>13</v>
      </c>
      <c r="B47" s="132">
        <f>+B45*B46</f>
        <v>86.979402388027026</v>
      </c>
      <c r="C47" s="132">
        <f>+C45*C46</f>
        <v>157.54759677831311</v>
      </c>
      <c r="D47" s="27"/>
      <c r="E47" s="128"/>
      <c r="F47" s="128"/>
      <c r="G47" s="27"/>
      <c r="H47" s="27"/>
      <c r="I47" s="27"/>
      <c r="J47" s="27"/>
      <c r="K47" s="27"/>
      <c r="L47" s="27"/>
      <c r="M47" s="27"/>
      <c r="N47" s="27"/>
      <c r="O47" s="27"/>
      <c r="P47" s="27"/>
      <c r="Q47" s="27"/>
      <c r="R47" s="27"/>
    </row>
    <row r="48" spans="1:18" x14ac:dyDescent="0.25">
      <c r="B48" s="27">
        <f>B42-B47</f>
        <v>-2.6125176204935627</v>
      </c>
      <c r="C48" s="27">
        <f>C42-C47</f>
        <v>-4.7321073880638096</v>
      </c>
      <c r="D48" s="27"/>
      <c r="E48" s="128"/>
      <c r="F48" s="128"/>
      <c r="G48" s="27"/>
      <c r="H48" s="27"/>
      <c r="I48" s="27"/>
      <c r="J48" s="27"/>
      <c r="K48" s="27"/>
      <c r="L48" s="27"/>
      <c r="M48" s="27"/>
      <c r="N48" s="27"/>
      <c r="O48" s="27"/>
      <c r="P48" s="27"/>
      <c r="Q48" s="27"/>
      <c r="R48" s="27"/>
    </row>
    <row r="49" spans="5:6" x14ac:dyDescent="0.25">
      <c r="E49" s="135"/>
      <c r="F49" s="135"/>
    </row>
  </sheetData>
  <mergeCells count="5">
    <mergeCell ref="H2:J2"/>
    <mergeCell ref="P2:R2"/>
    <mergeCell ref="E2:F2"/>
    <mergeCell ref="L2:N2"/>
    <mergeCell ref="B2:C2"/>
  </mergeCells>
  <hyperlinks>
    <hyperlink ref="A3" location="Appendix!A1" display="Return to Appendix"/>
  </hyperlinks>
  <pageMargins left="0.7" right="0.7" top="0.75" bottom="0.75" header="0.3" footer="0.3"/>
  <pageSetup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zoomScale="90" zoomScaleNormal="90" workbookViewId="0">
      <selection activeCell="A4" sqref="A4"/>
    </sheetView>
  </sheetViews>
  <sheetFormatPr defaultRowHeight="15" x14ac:dyDescent="0.25"/>
  <cols>
    <col min="1" max="1" width="25.7109375" customWidth="1"/>
    <col min="2" max="8" width="16.28515625" customWidth="1"/>
    <col min="9" max="11" width="16.28515625" style="111" customWidth="1"/>
    <col min="13" max="34" width="14.28515625" customWidth="1"/>
  </cols>
  <sheetData>
    <row r="1" spans="1:34" x14ac:dyDescent="0.25">
      <c r="A1" s="30" t="s">
        <v>67</v>
      </c>
      <c r="B1" s="31"/>
      <c r="C1" s="31"/>
      <c r="D1" s="31"/>
      <c r="E1" s="32"/>
      <c r="F1" s="32"/>
      <c r="G1" s="31"/>
      <c r="H1" s="31"/>
      <c r="J1" s="112"/>
      <c r="K1" s="112"/>
    </row>
    <row r="2" spans="1:34" x14ac:dyDescent="0.25">
      <c r="A2" s="46" t="s">
        <v>68</v>
      </c>
      <c r="B2" s="31"/>
      <c r="C2" s="31"/>
      <c r="D2" s="31"/>
      <c r="E2" s="32"/>
      <c r="F2" s="32"/>
      <c r="G2" s="31"/>
      <c r="H2" s="31"/>
      <c r="J2" s="112"/>
      <c r="K2" s="112"/>
    </row>
    <row r="3" spans="1:34" x14ac:dyDescent="0.25">
      <c r="A3" s="46" t="s">
        <v>208</v>
      </c>
      <c r="B3" s="31"/>
      <c r="C3" s="31"/>
      <c r="D3" s="31"/>
      <c r="E3" s="32"/>
      <c r="F3" s="32"/>
      <c r="G3" s="31"/>
      <c r="H3" s="31"/>
      <c r="J3" s="112"/>
      <c r="K3" s="112"/>
    </row>
    <row r="4" spans="1:34" ht="15.75" thickBot="1" x14ac:dyDescent="0.3">
      <c r="A4" s="48" t="s">
        <v>96</v>
      </c>
      <c r="B4" s="31"/>
      <c r="C4" s="31"/>
      <c r="D4" s="31"/>
      <c r="E4" s="32"/>
      <c r="F4" s="32"/>
      <c r="G4" s="31"/>
      <c r="H4" s="31"/>
      <c r="J4" s="112"/>
      <c r="K4" s="112"/>
    </row>
    <row r="5" spans="1:34" ht="15.75" thickBot="1" x14ac:dyDescent="0.3">
      <c r="A5" s="33"/>
      <c r="B5" s="170" t="s">
        <v>69</v>
      </c>
      <c r="C5" s="171"/>
      <c r="D5" s="171"/>
      <c r="E5" s="172"/>
      <c r="F5" s="173" t="s">
        <v>70</v>
      </c>
      <c r="G5" s="174"/>
      <c r="H5" s="175"/>
      <c r="J5" s="113" t="s">
        <v>71</v>
      </c>
      <c r="K5" s="113" t="s">
        <v>72</v>
      </c>
      <c r="M5" s="64" t="s">
        <v>137</v>
      </c>
      <c r="N5" s="59"/>
      <c r="O5" s="59"/>
      <c r="P5" s="59"/>
      <c r="Q5" s="59"/>
      <c r="R5" s="59"/>
      <c r="S5" s="59"/>
      <c r="T5" s="59"/>
      <c r="U5" s="59"/>
      <c r="V5" s="59"/>
      <c r="W5" s="59"/>
      <c r="X5" s="59"/>
      <c r="Y5" s="59"/>
      <c r="Z5" s="59"/>
      <c r="AA5" s="59"/>
      <c r="AB5" s="59"/>
      <c r="AC5" s="59"/>
      <c r="AD5" s="59"/>
      <c r="AE5" s="59"/>
      <c r="AF5" s="59"/>
      <c r="AG5" s="59"/>
      <c r="AH5" s="59"/>
    </row>
    <row r="6" spans="1:34" ht="17.25" x14ac:dyDescent="0.4">
      <c r="B6" s="34" t="s">
        <v>73</v>
      </c>
      <c r="C6" s="35" t="s">
        <v>74</v>
      </c>
      <c r="D6" s="35" t="s">
        <v>75</v>
      </c>
      <c r="E6" s="35" t="s">
        <v>76</v>
      </c>
      <c r="F6" s="36" t="s">
        <v>77</v>
      </c>
      <c r="G6" s="35" t="s">
        <v>78</v>
      </c>
      <c r="H6" s="35" t="s">
        <v>79</v>
      </c>
      <c r="J6" s="114" t="s">
        <v>80</v>
      </c>
      <c r="K6" s="114" t="s">
        <v>81</v>
      </c>
      <c r="M6" s="164" t="s">
        <v>78</v>
      </c>
      <c r="N6" s="165"/>
      <c r="O6" s="165"/>
      <c r="P6" s="165"/>
      <c r="Q6" s="165"/>
      <c r="R6" s="165"/>
      <c r="S6" s="165"/>
      <c r="T6" s="165"/>
      <c r="U6" s="165"/>
      <c r="V6" s="165"/>
      <c r="W6" s="165"/>
      <c r="X6" s="166"/>
      <c r="Y6" s="167">
        <v>2016</v>
      </c>
      <c r="Z6" s="168"/>
      <c r="AA6" s="168"/>
      <c r="AB6" s="168"/>
      <c r="AC6" s="168"/>
      <c r="AD6" s="169"/>
    </row>
    <row r="7" spans="1:34" x14ac:dyDescent="0.25">
      <c r="A7" t="s">
        <v>82</v>
      </c>
      <c r="B7" s="37">
        <v>188645108</v>
      </c>
      <c r="C7" s="37">
        <v>564646</v>
      </c>
      <c r="D7" s="37">
        <v>-146496903</v>
      </c>
      <c r="E7" s="37">
        <v>174729568</v>
      </c>
      <c r="F7" s="38">
        <v>-182222554.76304302</v>
      </c>
      <c r="G7" s="37">
        <v>-242787633.91842899</v>
      </c>
      <c r="H7" s="37">
        <v>84071102.464597702</v>
      </c>
      <c r="J7" s="115">
        <v>-202153881.46604601</v>
      </c>
      <c r="K7" s="115">
        <v>-84765835.057077095</v>
      </c>
      <c r="M7" s="59" t="s">
        <v>139</v>
      </c>
      <c r="N7" s="59" t="s">
        <v>140</v>
      </c>
      <c r="O7" s="59" t="s">
        <v>141</v>
      </c>
      <c r="P7" s="59" t="s">
        <v>142</v>
      </c>
      <c r="Q7" s="59" t="s">
        <v>62</v>
      </c>
      <c r="R7" s="59" t="s">
        <v>143</v>
      </c>
      <c r="S7" s="59" t="s">
        <v>144</v>
      </c>
      <c r="T7" s="59" t="s">
        <v>145</v>
      </c>
      <c r="U7" s="59" t="s">
        <v>146</v>
      </c>
      <c r="V7" s="59" t="s">
        <v>147</v>
      </c>
      <c r="W7" s="59" t="s">
        <v>148</v>
      </c>
      <c r="X7" s="59" t="s">
        <v>138</v>
      </c>
      <c r="Y7" s="59" t="s">
        <v>139</v>
      </c>
      <c r="Z7" s="59" t="s">
        <v>140</v>
      </c>
      <c r="AA7" s="59" t="s">
        <v>141</v>
      </c>
      <c r="AB7" s="59" t="s">
        <v>142</v>
      </c>
      <c r="AC7" s="59" t="s">
        <v>62</v>
      </c>
      <c r="AD7" s="59" t="s">
        <v>143</v>
      </c>
    </row>
    <row r="8" spans="1:34" x14ac:dyDescent="0.25">
      <c r="A8" t="s">
        <v>83</v>
      </c>
      <c r="B8" s="37"/>
      <c r="C8" s="37"/>
      <c r="D8" s="37">
        <v>146496903</v>
      </c>
      <c r="E8" s="39"/>
      <c r="F8" s="38">
        <v>182222554.76304302</v>
      </c>
      <c r="G8" s="37">
        <v>242787633.91842899</v>
      </c>
      <c r="H8" s="37"/>
      <c r="J8" s="115">
        <f>F8</f>
        <v>182222554.76304302</v>
      </c>
      <c r="K8" s="115">
        <f>-K7</f>
        <v>84765835.057077095</v>
      </c>
      <c r="M8" s="59" t="s">
        <v>151</v>
      </c>
      <c r="N8" s="59">
        <v>0</v>
      </c>
      <c r="O8" s="66">
        <f>N8+$G8/4</f>
        <v>60696908.479607247</v>
      </c>
      <c r="P8" s="59">
        <f>O8</f>
        <v>60696908.479607247</v>
      </c>
      <c r="Q8" s="59">
        <f>P8</f>
        <v>60696908.479607247</v>
      </c>
      <c r="R8" s="66">
        <f>Q8+$G8/4</f>
        <v>121393816.95921449</v>
      </c>
      <c r="S8" s="59">
        <f>R8</f>
        <v>121393816.95921449</v>
      </c>
      <c r="T8" s="59">
        <f>S8</f>
        <v>121393816.95921449</v>
      </c>
      <c r="U8" s="66">
        <f>T8+$G8/4</f>
        <v>182090725.43882173</v>
      </c>
      <c r="V8" s="59">
        <f>U8</f>
        <v>182090725.43882173</v>
      </c>
      <c r="W8" s="59">
        <f>V8</f>
        <v>182090725.43882173</v>
      </c>
      <c r="X8" s="66">
        <f>W8+$G8/4</f>
        <v>242787633.91842899</v>
      </c>
      <c r="Y8" s="59">
        <f>X8</f>
        <v>242787633.91842899</v>
      </c>
      <c r="Z8" s="59">
        <f>Y8</f>
        <v>242787633.91842899</v>
      </c>
      <c r="AA8" s="66">
        <f>Z8+$H8/4</f>
        <v>242787633.91842899</v>
      </c>
      <c r="AB8" s="59">
        <f>AA8</f>
        <v>242787633.91842899</v>
      </c>
      <c r="AC8" s="59">
        <f>AB8</f>
        <v>242787633.91842899</v>
      </c>
      <c r="AD8" s="66">
        <f>AC8+$H8/4</f>
        <v>242787633.91842899</v>
      </c>
    </row>
    <row r="9" spans="1:34" x14ac:dyDescent="0.25">
      <c r="A9" t="s">
        <v>84</v>
      </c>
      <c r="B9" s="39"/>
      <c r="C9" s="39"/>
      <c r="D9" s="39"/>
      <c r="E9" s="39"/>
      <c r="F9" s="38"/>
      <c r="G9" s="39"/>
      <c r="H9" s="39">
        <v>-84071102.464597702</v>
      </c>
      <c r="J9" s="116"/>
      <c r="K9" s="116"/>
      <c r="M9" s="66" t="s">
        <v>152</v>
      </c>
      <c r="N9" s="66">
        <v>0</v>
      </c>
      <c r="O9" s="61">
        <f>N9+$G9/4</f>
        <v>0</v>
      </c>
      <c r="P9" s="61">
        <f t="shared" ref="P9:Q9" si="0">O9</f>
        <v>0</v>
      </c>
      <c r="Q9" s="61">
        <f t="shared" si="0"/>
        <v>0</v>
      </c>
      <c r="R9" s="61">
        <f t="shared" ref="R9" si="1">Q9+$G9/4</f>
        <v>0</v>
      </c>
      <c r="S9" s="61">
        <f t="shared" ref="S9:T9" si="2">R9</f>
        <v>0</v>
      </c>
      <c r="T9" s="61">
        <f t="shared" si="2"/>
        <v>0</v>
      </c>
      <c r="U9" s="61">
        <f t="shared" ref="U9" si="3">T9+$G9/4</f>
        <v>0</v>
      </c>
      <c r="V9" s="61">
        <f t="shared" ref="V9:W9" si="4">U9</f>
        <v>0</v>
      </c>
      <c r="W9" s="61">
        <f t="shared" si="4"/>
        <v>0</v>
      </c>
      <c r="X9" s="61">
        <f t="shared" ref="X9" si="5">W9+$G9/4</f>
        <v>0</v>
      </c>
      <c r="Y9" s="61">
        <f t="shared" ref="Y9:AC9" si="6">X9</f>
        <v>0</v>
      </c>
      <c r="Z9" s="61">
        <f t="shared" si="6"/>
        <v>0</v>
      </c>
      <c r="AA9" s="61">
        <f>Z9+$H9/4</f>
        <v>-21017775.616149426</v>
      </c>
      <c r="AB9" s="61">
        <f t="shared" si="6"/>
        <v>-21017775.616149426</v>
      </c>
      <c r="AC9" s="61">
        <f t="shared" si="6"/>
        <v>-21017775.616149426</v>
      </c>
      <c r="AD9" s="61">
        <f>AC9+$H9/4</f>
        <v>-42035551.232298851</v>
      </c>
    </row>
    <row r="10" spans="1:34" x14ac:dyDescent="0.25">
      <c r="A10" t="s">
        <v>85</v>
      </c>
      <c r="B10" s="40"/>
      <c r="C10" s="40"/>
      <c r="D10" s="40">
        <v>-146496903</v>
      </c>
      <c r="E10" s="40"/>
      <c r="F10" s="41">
        <v>-174729568</v>
      </c>
      <c r="G10" s="40">
        <v>0</v>
      </c>
      <c r="H10" s="40"/>
      <c r="J10" s="117">
        <f>F10</f>
        <v>-174729568</v>
      </c>
      <c r="K10" s="117"/>
      <c r="M10" s="59">
        <f t="shared" ref="M10:AD10" si="7">SUM(M8:M9)</f>
        <v>0</v>
      </c>
      <c r="N10" s="59">
        <f t="shared" si="7"/>
        <v>0</v>
      </c>
      <c r="O10" s="59">
        <f t="shared" si="7"/>
        <v>60696908.479607247</v>
      </c>
      <c r="P10" s="59">
        <f t="shared" si="7"/>
        <v>60696908.479607247</v>
      </c>
      <c r="Q10" s="59">
        <f t="shared" si="7"/>
        <v>60696908.479607247</v>
      </c>
      <c r="R10" s="59">
        <f t="shared" si="7"/>
        <v>121393816.95921449</v>
      </c>
      <c r="S10" s="59">
        <f t="shared" si="7"/>
        <v>121393816.95921449</v>
      </c>
      <c r="T10" s="59">
        <f t="shared" si="7"/>
        <v>121393816.95921449</v>
      </c>
      <c r="U10" s="59">
        <f t="shared" si="7"/>
        <v>182090725.43882173</v>
      </c>
      <c r="V10" s="59">
        <f t="shared" si="7"/>
        <v>182090725.43882173</v>
      </c>
      <c r="W10" s="59">
        <f t="shared" si="7"/>
        <v>182090725.43882173</v>
      </c>
      <c r="X10" s="59">
        <f t="shared" si="7"/>
        <v>242787633.91842899</v>
      </c>
      <c r="Y10" s="59">
        <f t="shared" si="7"/>
        <v>242787633.91842899</v>
      </c>
      <c r="Z10" s="59">
        <f t="shared" si="7"/>
        <v>242787633.91842899</v>
      </c>
      <c r="AA10" s="59">
        <f t="shared" si="7"/>
        <v>221769858.30227956</v>
      </c>
      <c r="AB10" s="59">
        <f t="shared" si="7"/>
        <v>221769858.30227956</v>
      </c>
      <c r="AC10" s="59">
        <f t="shared" si="7"/>
        <v>221769858.30227956</v>
      </c>
      <c r="AD10" s="59">
        <f t="shared" si="7"/>
        <v>200752082.68613014</v>
      </c>
    </row>
    <row r="11" spans="1:34" x14ac:dyDescent="0.25">
      <c r="A11" t="s">
        <v>86</v>
      </c>
      <c r="B11" s="37">
        <f>SUM(B7:B10)</f>
        <v>188645108</v>
      </c>
      <c r="C11" s="37">
        <f t="shared" ref="C11:H11" si="8">SUM(C7:C10)</f>
        <v>564646</v>
      </c>
      <c r="D11" s="37">
        <f t="shared" si="8"/>
        <v>-146496903</v>
      </c>
      <c r="E11" s="37">
        <f t="shared" si="8"/>
        <v>174729568</v>
      </c>
      <c r="F11" s="38">
        <f t="shared" si="8"/>
        <v>-174729568</v>
      </c>
      <c r="G11" s="37">
        <f t="shared" si="8"/>
        <v>0</v>
      </c>
      <c r="H11" s="37">
        <f t="shared" si="8"/>
        <v>0</v>
      </c>
      <c r="J11" s="115">
        <f t="shared" ref="J11" si="9">SUM(J7:J10)</f>
        <v>-194660894.70300299</v>
      </c>
      <c r="K11" s="115">
        <f t="shared" ref="K11" si="10">SUM(K7:K10)</f>
        <v>0</v>
      </c>
      <c r="M11" s="59"/>
      <c r="N11" s="59"/>
      <c r="O11" s="59"/>
      <c r="P11" s="59"/>
      <c r="Q11" s="59"/>
      <c r="R11" s="59"/>
      <c r="S11" s="59"/>
      <c r="T11" s="59"/>
      <c r="U11" s="59"/>
      <c r="V11" s="59"/>
      <c r="W11" s="59"/>
      <c r="X11" s="59"/>
      <c r="Y11" s="59"/>
      <c r="Z11" s="59"/>
      <c r="AA11" s="59"/>
      <c r="AB11" s="59"/>
      <c r="AC11" s="59"/>
      <c r="AD11" s="59"/>
    </row>
    <row r="12" spans="1:34" x14ac:dyDescent="0.25">
      <c r="A12" t="s">
        <v>87</v>
      </c>
      <c r="B12" s="42">
        <v>0.35</v>
      </c>
      <c r="C12" s="42">
        <v>0.35</v>
      </c>
      <c r="D12" s="42">
        <v>0.35</v>
      </c>
      <c r="E12" s="42">
        <v>0.35</v>
      </c>
      <c r="F12" s="43">
        <v>0.35</v>
      </c>
      <c r="G12" s="42">
        <v>0.35</v>
      </c>
      <c r="H12" s="42">
        <v>0.35</v>
      </c>
      <c r="J12" s="118">
        <v>0.35</v>
      </c>
      <c r="K12" s="118">
        <v>0.35</v>
      </c>
      <c r="M12" s="59"/>
      <c r="N12" s="59"/>
      <c r="O12" s="59"/>
      <c r="P12" s="59" t="s">
        <v>150</v>
      </c>
      <c r="Q12" s="59"/>
      <c r="R12" s="59"/>
      <c r="S12" s="59"/>
      <c r="T12" s="59"/>
      <c r="U12" s="59"/>
      <c r="V12" s="59"/>
      <c r="W12" s="59"/>
      <c r="X12" s="59"/>
      <c r="Y12" s="59"/>
      <c r="Z12" s="59"/>
      <c r="AA12" s="59"/>
      <c r="AB12" s="59"/>
      <c r="AC12" s="59"/>
      <c r="AD12" s="59"/>
    </row>
    <row r="13" spans="1:34" ht="15.75" thickBot="1" x14ac:dyDescent="0.3">
      <c r="A13" t="s">
        <v>88</v>
      </c>
      <c r="B13" s="44">
        <f>B11*B12</f>
        <v>66025787.799999997</v>
      </c>
      <c r="C13" s="44">
        <f t="shared" ref="C13:H13" si="11">C11*C12</f>
        <v>197626.09999999998</v>
      </c>
      <c r="D13" s="44">
        <f t="shared" si="11"/>
        <v>-51273916.049999997</v>
      </c>
      <c r="E13" s="44">
        <f t="shared" si="11"/>
        <v>61155348.799999997</v>
      </c>
      <c r="F13" s="45">
        <f t="shared" si="11"/>
        <v>-61155348.799999997</v>
      </c>
      <c r="G13" s="44">
        <f t="shared" si="11"/>
        <v>0</v>
      </c>
      <c r="H13" s="44">
        <f t="shared" si="11"/>
        <v>0</v>
      </c>
      <c r="J13" s="119">
        <f t="shared" ref="J13" si="12">J11*J12</f>
        <v>-68131313.146051049</v>
      </c>
      <c r="K13" s="119">
        <f t="shared" ref="K13" si="13">K11*K12</f>
        <v>0</v>
      </c>
      <c r="M13" s="59"/>
      <c r="N13" s="59"/>
      <c r="O13" s="59"/>
      <c r="P13" s="59" t="s">
        <v>151</v>
      </c>
      <c r="Q13" s="67">
        <f>SUM(R13:AD13)/13</f>
        <v>200766697.27870086</v>
      </c>
      <c r="R13" s="59">
        <f>+R8</f>
        <v>121393816.95921449</v>
      </c>
      <c r="S13" s="59">
        <f t="shared" ref="S13:AD13" si="14">+S8</f>
        <v>121393816.95921449</v>
      </c>
      <c r="T13" s="59">
        <f t="shared" si="14"/>
        <v>121393816.95921449</v>
      </c>
      <c r="U13" s="59">
        <f t="shared" si="14"/>
        <v>182090725.43882173</v>
      </c>
      <c r="V13" s="59">
        <f t="shared" si="14"/>
        <v>182090725.43882173</v>
      </c>
      <c r="W13" s="59">
        <f t="shared" si="14"/>
        <v>182090725.43882173</v>
      </c>
      <c r="X13" s="59">
        <f t="shared" si="14"/>
        <v>242787633.91842899</v>
      </c>
      <c r="Y13" s="59">
        <f t="shared" si="14"/>
        <v>242787633.91842899</v>
      </c>
      <c r="Z13" s="59">
        <f t="shared" si="14"/>
        <v>242787633.91842899</v>
      </c>
      <c r="AA13" s="59">
        <f t="shared" si="14"/>
        <v>242787633.91842899</v>
      </c>
      <c r="AB13" s="59">
        <f t="shared" si="14"/>
        <v>242787633.91842899</v>
      </c>
      <c r="AC13" s="59">
        <f t="shared" si="14"/>
        <v>242787633.91842899</v>
      </c>
      <c r="AD13" s="59">
        <f t="shared" si="14"/>
        <v>242787633.91842899</v>
      </c>
      <c r="AE13" s="59"/>
      <c r="AF13" s="59"/>
      <c r="AG13" s="59"/>
      <c r="AH13" s="59"/>
    </row>
    <row r="14" spans="1:34" x14ac:dyDescent="0.25">
      <c r="B14" s="31"/>
      <c r="C14" s="31"/>
      <c r="D14" s="31"/>
      <c r="E14" s="32"/>
      <c r="F14" s="32"/>
      <c r="G14" s="31"/>
      <c r="H14" s="31"/>
      <c r="J14" s="112"/>
      <c r="K14" s="112"/>
      <c r="M14" s="59"/>
      <c r="N14" s="59"/>
      <c r="O14" s="59"/>
      <c r="P14" s="66" t="s">
        <v>152</v>
      </c>
      <c r="Q14" s="69">
        <f t="shared" ref="Q14" si="15">SUM(R14:AD14)/13</f>
        <v>-8083759.8523651641</v>
      </c>
      <c r="R14" s="61">
        <f>+R9</f>
        <v>0</v>
      </c>
      <c r="S14" s="61">
        <f t="shared" ref="S14:AD14" si="16">+S9</f>
        <v>0</v>
      </c>
      <c r="T14" s="61">
        <f t="shared" si="16"/>
        <v>0</v>
      </c>
      <c r="U14" s="61">
        <f t="shared" si="16"/>
        <v>0</v>
      </c>
      <c r="V14" s="61">
        <f t="shared" si="16"/>
        <v>0</v>
      </c>
      <c r="W14" s="61">
        <f t="shared" si="16"/>
        <v>0</v>
      </c>
      <c r="X14" s="61">
        <f t="shared" si="16"/>
        <v>0</v>
      </c>
      <c r="Y14" s="61">
        <f t="shared" si="16"/>
        <v>0</v>
      </c>
      <c r="Z14" s="61">
        <f t="shared" si="16"/>
        <v>0</v>
      </c>
      <c r="AA14" s="61">
        <f t="shared" si="16"/>
        <v>-21017775.616149426</v>
      </c>
      <c r="AB14" s="61">
        <f t="shared" si="16"/>
        <v>-21017775.616149426</v>
      </c>
      <c r="AC14" s="61">
        <f t="shared" si="16"/>
        <v>-21017775.616149426</v>
      </c>
      <c r="AD14" s="61">
        <f t="shared" si="16"/>
        <v>-42035551.232298851</v>
      </c>
    </row>
    <row r="15" spans="1:34" x14ac:dyDescent="0.25">
      <c r="A15" t="s">
        <v>89</v>
      </c>
      <c r="B15" s="37"/>
      <c r="C15" s="37"/>
      <c r="D15" s="37">
        <v>0</v>
      </c>
      <c r="E15" s="39">
        <v>0</v>
      </c>
      <c r="F15" s="39">
        <v>7492986.7630430162</v>
      </c>
      <c r="G15" s="39">
        <v>250280620.681472</v>
      </c>
      <c r="H15" s="39">
        <v>166209518.2168743</v>
      </c>
      <c r="J15" s="116"/>
      <c r="K15" s="116"/>
      <c r="M15" s="59"/>
      <c r="N15" s="59"/>
      <c r="O15" s="59"/>
      <c r="P15" s="59"/>
      <c r="Q15" s="69">
        <f t="shared" ref="Q15:AD15" si="17">SUM(Q13:Q14)</f>
        <v>192682937.42633569</v>
      </c>
      <c r="R15" s="59">
        <f t="shared" si="17"/>
        <v>121393816.95921449</v>
      </c>
      <c r="S15" s="59">
        <f t="shared" si="17"/>
        <v>121393816.95921449</v>
      </c>
      <c r="T15" s="59">
        <f t="shared" si="17"/>
        <v>121393816.95921449</v>
      </c>
      <c r="U15" s="59">
        <f t="shared" si="17"/>
        <v>182090725.43882173</v>
      </c>
      <c r="V15" s="59">
        <f t="shared" si="17"/>
        <v>182090725.43882173</v>
      </c>
      <c r="W15" s="59">
        <f t="shared" si="17"/>
        <v>182090725.43882173</v>
      </c>
      <c r="X15" s="59">
        <f t="shared" si="17"/>
        <v>242787633.91842899</v>
      </c>
      <c r="Y15" s="59">
        <f t="shared" si="17"/>
        <v>242787633.91842899</v>
      </c>
      <c r="Z15" s="59">
        <f t="shared" si="17"/>
        <v>242787633.91842899</v>
      </c>
      <c r="AA15" s="59">
        <f t="shared" si="17"/>
        <v>221769858.30227956</v>
      </c>
      <c r="AB15" s="59">
        <f t="shared" si="17"/>
        <v>221769858.30227956</v>
      </c>
      <c r="AC15" s="59">
        <f t="shared" si="17"/>
        <v>221769858.30227956</v>
      </c>
      <c r="AD15" s="59">
        <f t="shared" si="17"/>
        <v>200752082.68613014</v>
      </c>
    </row>
    <row r="16" spans="1:34" x14ac:dyDescent="0.25">
      <c r="M16" s="59"/>
      <c r="N16" s="59"/>
    </row>
    <row r="17" spans="1:30" x14ac:dyDescent="0.25">
      <c r="A17" t="s">
        <v>94</v>
      </c>
      <c r="M17" s="59"/>
      <c r="N17" s="59"/>
    </row>
    <row r="18" spans="1:30" s="47" customFormat="1" ht="15.75" thickBot="1" x14ac:dyDescent="0.3">
      <c r="I18" s="120"/>
      <c r="J18" s="120"/>
      <c r="K18" s="120"/>
      <c r="M18"/>
      <c r="N18"/>
      <c r="O18"/>
      <c r="P18"/>
      <c r="Q18"/>
      <c r="R18"/>
      <c r="S18"/>
      <c r="T18"/>
      <c r="U18"/>
      <c r="V18"/>
      <c r="W18"/>
      <c r="X18"/>
      <c r="Y18"/>
      <c r="Z18"/>
      <c r="AA18"/>
      <c r="AB18"/>
      <c r="AC18"/>
      <c r="AD18"/>
    </row>
    <row r="19" spans="1:30" ht="15.75" thickBot="1" x14ac:dyDescent="0.3"/>
    <row r="20" spans="1:30" ht="15.75" thickBot="1" x14ac:dyDescent="0.3">
      <c r="A20" s="33" t="s">
        <v>68</v>
      </c>
      <c r="B20" s="170" t="s">
        <v>69</v>
      </c>
      <c r="C20" s="171"/>
      <c r="D20" s="171"/>
      <c r="E20" s="172"/>
      <c r="F20" s="173" t="s">
        <v>90</v>
      </c>
      <c r="G20" s="174"/>
      <c r="H20" s="175"/>
      <c r="J20" s="113" t="s">
        <v>71</v>
      </c>
      <c r="K20" s="113" t="s">
        <v>72</v>
      </c>
    </row>
    <row r="21" spans="1:30" ht="17.25" x14ac:dyDescent="0.4">
      <c r="B21" s="34" t="s">
        <v>73</v>
      </c>
      <c r="C21" s="35" t="s">
        <v>74</v>
      </c>
      <c r="D21" s="35" t="s">
        <v>75</v>
      </c>
      <c r="E21" s="35" t="s">
        <v>76</v>
      </c>
      <c r="F21" s="36" t="s">
        <v>77</v>
      </c>
      <c r="G21" s="35" t="s">
        <v>78</v>
      </c>
      <c r="H21" s="35" t="s">
        <v>79</v>
      </c>
      <c r="J21" s="114" t="s">
        <v>80</v>
      </c>
      <c r="K21" s="114" t="s">
        <v>81</v>
      </c>
    </row>
    <row r="22" spans="1:30" x14ac:dyDescent="0.25">
      <c r="A22" t="s">
        <v>82</v>
      </c>
      <c r="B22" s="37">
        <v>188645108</v>
      </c>
      <c r="C22" s="37">
        <v>564646</v>
      </c>
      <c r="D22" s="37">
        <v>-146496903</v>
      </c>
      <c r="E22" s="37">
        <v>174729568</v>
      </c>
      <c r="F22" s="38">
        <v>-182222554.763336</v>
      </c>
      <c r="G22" s="37">
        <v>130093888.82462201</v>
      </c>
      <c r="H22" s="37">
        <v>35302683.679270498</v>
      </c>
      <c r="J22" s="115">
        <v>-202770865.087477</v>
      </c>
      <c r="K22" s="115">
        <v>77844320.944848105</v>
      </c>
    </row>
    <row r="23" spans="1:30" x14ac:dyDescent="0.25">
      <c r="A23" t="s">
        <v>83</v>
      </c>
      <c r="B23" s="37"/>
      <c r="C23" s="37"/>
      <c r="D23" s="37">
        <v>146496903</v>
      </c>
      <c r="E23" s="39"/>
      <c r="F23" s="38">
        <v>182222554.763336</v>
      </c>
      <c r="G23" s="37"/>
      <c r="H23" s="37"/>
      <c r="J23" s="115">
        <f>F23</f>
        <v>182222554.763336</v>
      </c>
      <c r="K23" s="115"/>
    </row>
    <row r="24" spans="1:30" x14ac:dyDescent="0.25">
      <c r="A24" t="s">
        <v>84</v>
      </c>
      <c r="B24" s="39"/>
      <c r="C24" s="39"/>
      <c r="D24" s="39"/>
      <c r="E24" s="39"/>
      <c r="F24" s="38"/>
      <c r="G24" s="39">
        <v>-7492986.7633360028</v>
      </c>
      <c r="H24" s="39"/>
      <c r="J24" s="116"/>
      <c r="K24" s="116"/>
    </row>
    <row r="25" spans="1:30" x14ac:dyDescent="0.25">
      <c r="A25" t="s">
        <v>85</v>
      </c>
      <c r="B25" s="40"/>
      <c r="C25" s="40"/>
      <c r="D25" s="40">
        <v>-146496903</v>
      </c>
      <c r="E25" s="40"/>
      <c r="F25" s="41">
        <v>-174729568</v>
      </c>
      <c r="G25" s="40">
        <v>0</v>
      </c>
      <c r="H25" s="40"/>
      <c r="J25" s="117">
        <f>F25</f>
        <v>-174729568</v>
      </c>
      <c r="K25" s="117"/>
    </row>
    <row r="26" spans="1:30" x14ac:dyDescent="0.25">
      <c r="A26" t="s">
        <v>86</v>
      </c>
      <c r="B26" s="37">
        <f>SUM(B22:B25)</f>
        <v>188645108</v>
      </c>
      <c r="C26" s="37">
        <f t="shared" ref="C26" si="18">SUM(C22:C25)</f>
        <v>564646</v>
      </c>
      <c r="D26" s="37">
        <f t="shared" ref="D26" si="19">SUM(D22:D25)</f>
        <v>-146496903</v>
      </c>
      <c r="E26" s="37">
        <f t="shared" ref="E26" si="20">SUM(E22:E25)</f>
        <v>174729568</v>
      </c>
      <c r="F26" s="38">
        <f t="shared" ref="F26" si="21">SUM(F22:F25)</f>
        <v>-174729568</v>
      </c>
      <c r="G26" s="37">
        <f t="shared" ref="G26" si="22">SUM(G22:G25)</f>
        <v>122600902.061286</v>
      </c>
      <c r="H26" s="37">
        <f t="shared" ref="H26" si="23">SUM(H22:H25)</f>
        <v>35302683.679270498</v>
      </c>
      <c r="J26" s="115">
        <f t="shared" ref="J26" si="24">SUM(J22:J25)</f>
        <v>-195277878.324141</v>
      </c>
      <c r="K26" s="115">
        <f t="shared" ref="K26" si="25">SUM(K22:K25)</f>
        <v>77844320.944848105</v>
      </c>
    </row>
    <row r="27" spans="1:30" x14ac:dyDescent="0.25">
      <c r="A27" t="s">
        <v>87</v>
      </c>
      <c r="B27" s="42">
        <v>0.35</v>
      </c>
      <c r="C27" s="42">
        <v>0.35</v>
      </c>
      <c r="D27" s="42">
        <v>0.35</v>
      </c>
      <c r="E27" s="42">
        <v>0.35</v>
      </c>
      <c r="F27" s="43">
        <v>0.35</v>
      </c>
      <c r="G27" s="42">
        <v>0.35</v>
      </c>
      <c r="H27" s="42">
        <v>0.35</v>
      </c>
      <c r="J27" s="118">
        <v>0.35</v>
      </c>
      <c r="K27" s="118">
        <v>0.35</v>
      </c>
    </row>
    <row r="28" spans="1:30" ht="15.75" thickBot="1" x14ac:dyDescent="0.3">
      <c r="A28" t="s">
        <v>88</v>
      </c>
      <c r="B28" s="44">
        <f>B26*B27</f>
        <v>66025787.799999997</v>
      </c>
      <c r="C28" s="44">
        <f t="shared" ref="C28" si="26">C26*C27</f>
        <v>197626.09999999998</v>
      </c>
      <c r="D28" s="44">
        <f t="shared" ref="D28" si="27">D26*D27</f>
        <v>-51273916.049999997</v>
      </c>
      <c r="E28" s="44">
        <f t="shared" ref="E28" si="28">E26*E27</f>
        <v>61155348.799999997</v>
      </c>
      <c r="F28" s="45">
        <f t="shared" ref="F28" si="29">F26*F27</f>
        <v>-61155348.799999997</v>
      </c>
      <c r="G28" s="44">
        <f t="shared" ref="G28" si="30">G26*G27</f>
        <v>42910315.721450098</v>
      </c>
      <c r="H28" s="44">
        <f t="shared" ref="H28" si="31">H26*H27</f>
        <v>12355939.287744673</v>
      </c>
      <c r="J28" s="119">
        <f t="shared" ref="J28" si="32">J26*J27</f>
        <v>-68347257.413449347</v>
      </c>
      <c r="K28" s="119">
        <f t="shared" ref="K28" si="33">K26*K27</f>
        <v>27245512.330696836</v>
      </c>
      <c r="M28" s="25"/>
      <c r="N28" s="25"/>
      <c r="O28" s="25"/>
      <c r="P28" s="25"/>
      <c r="Q28" s="25"/>
      <c r="R28" s="25"/>
      <c r="S28" s="25"/>
      <c r="T28" s="25"/>
      <c r="U28" s="25"/>
      <c r="V28" s="25"/>
      <c r="W28" s="25"/>
      <c r="X28" s="25"/>
      <c r="Y28" s="25"/>
      <c r="Z28" s="25"/>
      <c r="AA28" s="25"/>
      <c r="AB28" s="25"/>
      <c r="AC28" s="25"/>
      <c r="AD28" s="25"/>
    </row>
    <row r="29" spans="1:30" x14ac:dyDescent="0.25">
      <c r="B29" s="31"/>
      <c r="C29" s="31"/>
      <c r="D29" s="31"/>
      <c r="E29" s="32"/>
      <c r="F29" s="32"/>
      <c r="G29" s="31"/>
      <c r="H29" s="31"/>
      <c r="J29" s="112"/>
      <c r="K29" s="112"/>
      <c r="M29" s="25"/>
      <c r="N29" s="25"/>
      <c r="O29" s="25"/>
      <c r="P29" s="25"/>
      <c r="Q29" s="25"/>
      <c r="R29" s="25"/>
      <c r="S29" s="25"/>
      <c r="T29" s="25"/>
      <c r="U29" s="25"/>
      <c r="V29" s="25"/>
      <c r="W29" s="25"/>
      <c r="X29" s="25"/>
      <c r="Y29" s="25"/>
      <c r="Z29" s="25"/>
      <c r="AA29" s="25"/>
      <c r="AB29" s="25"/>
      <c r="AC29" s="25"/>
      <c r="AD29" s="25"/>
    </row>
    <row r="30" spans="1:30" x14ac:dyDescent="0.25">
      <c r="A30" t="s">
        <v>89</v>
      </c>
      <c r="B30" s="37"/>
      <c r="C30" s="37"/>
      <c r="D30" s="37">
        <v>0</v>
      </c>
      <c r="E30" s="39">
        <v>0</v>
      </c>
      <c r="F30" s="39">
        <v>7492986.7633360028</v>
      </c>
      <c r="G30" s="39">
        <v>0</v>
      </c>
      <c r="H30" s="39">
        <v>0</v>
      </c>
      <c r="J30" s="116"/>
      <c r="K30" s="116"/>
      <c r="M30" s="25"/>
      <c r="N30" s="25"/>
      <c r="O30" s="25"/>
      <c r="P30" s="25"/>
      <c r="Q30" s="25"/>
      <c r="R30" s="25"/>
      <c r="S30" s="25"/>
      <c r="T30" s="25"/>
      <c r="U30" s="25"/>
      <c r="V30" s="25"/>
      <c r="W30" s="25"/>
      <c r="X30" s="25"/>
      <c r="Y30" s="25"/>
      <c r="Z30" s="25"/>
      <c r="AA30" s="25"/>
      <c r="AB30" s="25"/>
      <c r="AC30" s="25"/>
      <c r="AD30" s="25"/>
    </row>
    <row r="31" spans="1:30" x14ac:dyDescent="0.25">
      <c r="M31" s="25"/>
      <c r="N31" s="25"/>
      <c r="O31" s="25"/>
      <c r="P31" s="25"/>
      <c r="Q31" s="25"/>
      <c r="R31" s="25"/>
      <c r="S31" s="25"/>
      <c r="T31" s="25"/>
      <c r="U31" s="25"/>
      <c r="V31" s="25"/>
      <c r="W31" s="25"/>
      <c r="X31" s="25"/>
      <c r="Y31" s="25"/>
      <c r="Z31" s="25"/>
      <c r="AA31" s="25"/>
      <c r="AB31" s="25"/>
      <c r="AC31" s="25"/>
      <c r="AD31" s="25"/>
    </row>
    <row r="32" spans="1:30" x14ac:dyDescent="0.25">
      <c r="A32" t="s">
        <v>93</v>
      </c>
      <c r="M32" s="25"/>
      <c r="N32" s="25"/>
      <c r="O32" s="25"/>
      <c r="P32" s="25"/>
      <c r="Q32" s="25"/>
      <c r="R32" s="25"/>
      <c r="S32" s="25"/>
      <c r="T32" s="25"/>
      <c r="U32" s="25"/>
      <c r="V32" s="25"/>
      <c r="W32" s="25"/>
      <c r="X32" s="25"/>
      <c r="Y32" s="25"/>
      <c r="Z32" s="25"/>
      <c r="AA32" s="25"/>
      <c r="AB32" s="25"/>
      <c r="AC32" s="25"/>
      <c r="AD32" s="25"/>
    </row>
    <row r="33" spans="1:30" s="47" customFormat="1" ht="15.75" thickBot="1" x14ac:dyDescent="0.3">
      <c r="I33" s="120"/>
      <c r="J33" s="120"/>
      <c r="K33" s="120"/>
      <c r="M33" s="25"/>
      <c r="N33" s="25"/>
      <c r="O33" s="25"/>
      <c r="P33" s="25"/>
      <c r="Q33" s="25"/>
      <c r="R33" s="25"/>
      <c r="S33" s="25"/>
      <c r="T33" s="25"/>
      <c r="U33" s="25"/>
      <c r="V33" s="25"/>
      <c r="W33" s="25"/>
      <c r="X33" s="25"/>
      <c r="Y33" s="25"/>
      <c r="Z33" s="25"/>
      <c r="AA33" s="25"/>
      <c r="AB33" s="25"/>
      <c r="AC33" s="25"/>
      <c r="AD33" s="25"/>
    </row>
    <row r="34" spans="1:30" ht="15.75" thickBot="1" x14ac:dyDescent="0.3"/>
    <row r="35" spans="1:30" ht="15.75" thickBot="1" x14ac:dyDescent="0.3">
      <c r="A35" s="33" t="s">
        <v>68</v>
      </c>
      <c r="B35" s="170" t="s">
        <v>69</v>
      </c>
      <c r="C35" s="171"/>
      <c r="D35" s="171"/>
      <c r="E35" s="172"/>
      <c r="F35" s="173" t="s">
        <v>91</v>
      </c>
      <c r="G35" s="174"/>
      <c r="H35" s="175"/>
      <c r="J35" s="113" t="s">
        <v>71</v>
      </c>
      <c r="K35" s="113" t="s">
        <v>72</v>
      </c>
      <c r="M35" s="64" t="s">
        <v>137</v>
      </c>
      <c r="N35" s="59"/>
      <c r="O35" s="59"/>
      <c r="P35" s="59"/>
      <c r="Q35" s="59"/>
      <c r="R35" s="59"/>
      <c r="S35" s="59"/>
      <c r="T35" s="59"/>
      <c r="U35" s="59"/>
      <c r="V35" s="59"/>
      <c r="W35" s="59"/>
      <c r="X35" s="59"/>
      <c r="Y35" s="59"/>
      <c r="Z35" s="59"/>
      <c r="AA35" s="59"/>
      <c r="AB35" s="59"/>
      <c r="AC35" s="59"/>
      <c r="AD35" s="59"/>
    </row>
    <row r="36" spans="1:30" ht="17.25" x14ac:dyDescent="0.4">
      <c r="B36" s="34" t="s">
        <v>73</v>
      </c>
      <c r="C36" s="35" t="s">
        <v>74</v>
      </c>
      <c r="D36" s="35" t="s">
        <v>75</v>
      </c>
      <c r="E36" s="35" t="s">
        <v>76</v>
      </c>
      <c r="F36" s="36" t="s">
        <v>77</v>
      </c>
      <c r="G36" s="35" t="s">
        <v>78</v>
      </c>
      <c r="H36" s="35" t="s">
        <v>79</v>
      </c>
      <c r="J36" s="114" t="s">
        <v>80</v>
      </c>
      <c r="K36" s="114" t="s">
        <v>81</v>
      </c>
      <c r="M36" s="164" t="s">
        <v>78</v>
      </c>
      <c r="N36" s="165"/>
      <c r="O36" s="165"/>
      <c r="P36" s="165"/>
      <c r="Q36" s="165"/>
      <c r="R36" s="165"/>
      <c r="S36" s="165"/>
      <c r="T36" s="165"/>
      <c r="U36" s="165"/>
      <c r="V36" s="165"/>
      <c r="W36" s="165"/>
      <c r="X36" s="166"/>
      <c r="Y36" s="167">
        <v>2016</v>
      </c>
      <c r="Z36" s="168"/>
      <c r="AA36" s="168"/>
      <c r="AB36" s="168"/>
      <c r="AC36" s="168"/>
      <c r="AD36" s="169"/>
    </row>
    <row r="37" spans="1:30" x14ac:dyDescent="0.25">
      <c r="A37" t="s">
        <v>82</v>
      </c>
      <c r="B37" s="37">
        <v>188645108</v>
      </c>
      <c r="C37" s="37">
        <v>564646</v>
      </c>
      <c r="D37" s="37">
        <v>-146496903</v>
      </c>
      <c r="E37" s="37">
        <v>174729568</v>
      </c>
      <c r="F37" s="38">
        <v>-182269302.51559001</v>
      </c>
      <c r="G37" s="37">
        <v>-161302401.25844401</v>
      </c>
      <c r="H37" s="37">
        <v>236187793.80797401</v>
      </c>
      <c r="J37" s="115">
        <v>-200537884.01927301</v>
      </c>
      <c r="K37" s="115">
        <v>67282731.357538298</v>
      </c>
      <c r="M37" s="59" t="s">
        <v>139</v>
      </c>
      <c r="N37" s="59" t="s">
        <v>140</v>
      </c>
      <c r="O37" s="59" t="s">
        <v>141</v>
      </c>
      <c r="P37" s="59" t="s">
        <v>142</v>
      </c>
      <c r="Q37" s="59" t="s">
        <v>62</v>
      </c>
      <c r="R37" s="59" t="s">
        <v>143</v>
      </c>
      <c r="S37" s="59" t="s">
        <v>144</v>
      </c>
      <c r="T37" s="59" t="s">
        <v>145</v>
      </c>
      <c r="U37" s="59" t="s">
        <v>146</v>
      </c>
      <c r="V37" s="59" t="s">
        <v>147</v>
      </c>
      <c r="W37" s="59" t="s">
        <v>148</v>
      </c>
      <c r="X37" s="59" t="s">
        <v>138</v>
      </c>
      <c r="Y37" s="59" t="s">
        <v>139</v>
      </c>
      <c r="Z37" s="59" t="s">
        <v>140</v>
      </c>
      <c r="AA37" s="59" t="s">
        <v>141</v>
      </c>
      <c r="AB37" s="59" t="s">
        <v>142</v>
      </c>
      <c r="AC37" s="59" t="s">
        <v>62</v>
      </c>
      <c r="AD37" s="59" t="s">
        <v>143</v>
      </c>
    </row>
    <row r="38" spans="1:30" x14ac:dyDescent="0.25">
      <c r="A38" t="s">
        <v>83</v>
      </c>
      <c r="B38" s="37"/>
      <c r="C38" s="37"/>
      <c r="D38" s="37">
        <v>146496903</v>
      </c>
      <c r="E38" s="39"/>
      <c r="F38" s="38">
        <v>182269302.51559001</v>
      </c>
      <c r="G38" s="37">
        <v>161302401.25844401</v>
      </c>
      <c r="H38" s="37"/>
      <c r="J38" s="115">
        <f>F38</f>
        <v>182269302.51559001</v>
      </c>
      <c r="K38" s="115">
        <f>+G38/2</f>
        <v>80651200.629222006</v>
      </c>
      <c r="M38" s="59" t="s">
        <v>151</v>
      </c>
      <c r="N38" s="59">
        <v>0</v>
      </c>
      <c r="O38" s="66">
        <f>N38+$G38/4</f>
        <v>40325600.314611003</v>
      </c>
      <c r="P38" s="59">
        <f>O38</f>
        <v>40325600.314611003</v>
      </c>
      <c r="Q38" s="59">
        <f>P38</f>
        <v>40325600.314611003</v>
      </c>
      <c r="R38" s="66">
        <f>Q38+$G38/4</f>
        <v>80651200.629222006</v>
      </c>
      <c r="S38" s="59">
        <f>R38</f>
        <v>80651200.629222006</v>
      </c>
      <c r="T38" s="59">
        <f>S38</f>
        <v>80651200.629222006</v>
      </c>
      <c r="U38" s="66">
        <f>T38+$G38/4</f>
        <v>120976800.94383301</v>
      </c>
      <c r="V38" s="59">
        <f>U38</f>
        <v>120976800.94383301</v>
      </c>
      <c r="W38" s="59">
        <f>V38</f>
        <v>120976800.94383301</v>
      </c>
      <c r="X38" s="66">
        <f>W38+$G38/4</f>
        <v>161302401.25844401</v>
      </c>
      <c r="Y38" s="59">
        <f>X38</f>
        <v>161302401.25844401</v>
      </c>
      <c r="Z38" s="59">
        <f>Y38</f>
        <v>161302401.25844401</v>
      </c>
      <c r="AA38" s="66">
        <f>Z38+$H38/4</f>
        <v>161302401.25844401</v>
      </c>
      <c r="AB38" s="59">
        <f>AA38</f>
        <v>161302401.25844401</v>
      </c>
      <c r="AC38" s="59">
        <f>AB38</f>
        <v>161302401.25844401</v>
      </c>
      <c r="AD38" s="66">
        <f>AC38+$H38/4</f>
        <v>161302401.25844401</v>
      </c>
    </row>
    <row r="39" spans="1:30" x14ac:dyDescent="0.25">
      <c r="A39" t="s">
        <v>84</v>
      </c>
      <c r="B39" s="39"/>
      <c r="C39" s="39"/>
      <c r="D39" s="39"/>
      <c r="E39" s="39"/>
      <c r="F39" s="38"/>
      <c r="G39" s="39"/>
      <c r="H39" s="39">
        <v>-168842135.77403402</v>
      </c>
      <c r="J39" s="116"/>
      <c r="K39" s="116">
        <f>+H39/2</f>
        <v>-84421067.887017012</v>
      </c>
      <c r="M39" s="66" t="s">
        <v>152</v>
      </c>
      <c r="N39" s="66">
        <v>0</v>
      </c>
      <c r="O39" s="61">
        <f>N39+$G39/4</f>
        <v>0</v>
      </c>
      <c r="P39" s="61">
        <f t="shared" ref="P39:Q39" si="34">O39</f>
        <v>0</v>
      </c>
      <c r="Q39" s="61">
        <f t="shared" si="34"/>
        <v>0</v>
      </c>
      <c r="R39" s="61">
        <f t="shared" ref="R39" si="35">Q39+$G39/4</f>
        <v>0</v>
      </c>
      <c r="S39" s="61">
        <f t="shared" ref="S39:T39" si="36">R39</f>
        <v>0</v>
      </c>
      <c r="T39" s="61">
        <f t="shared" si="36"/>
        <v>0</v>
      </c>
      <c r="U39" s="61">
        <f t="shared" ref="U39" si="37">T39+$G39/4</f>
        <v>0</v>
      </c>
      <c r="V39" s="61">
        <f t="shared" ref="V39:W39" si="38">U39</f>
        <v>0</v>
      </c>
      <c r="W39" s="61">
        <f t="shared" si="38"/>
        <v>0</v>
      </c>
      <c r="X39" s="61">
        <f t="shared" ref="X39" si="39">W39+$G39/4</f>
        <v>0</v>
      </c>
      <c r="Y39" s="61">
        <f t="shared" ref="Y39:Z39" si="40">X39</f>
        <v>0</v>
      </c>
      <c r="Z39" s="61">
        <f t="shared" si="40"/>
        <v>0</v>
      </c>
      <c r="AA39" s="61">
        <f>Z39+$H39/4</f>
        <v>-42210533.943508506</v>
      </c>
      <c r="AB39" s="61">
        <f t="shared" ref="AB39:AC39" si="41">AA39</f>
        <v>-42210533.943508506</v>
      </c>
      <c r="AC39" s="61">
        <f t="shared" si="41"/>
        <v>-42210533.943508506</v>
      </c>
      <c r="AD39" s="61">
        <f>AC39+$H39/4</f>
        <v>-84421067.887017012</v>
      </c>
    </row>
    <row r="40" spans="1:30" x14ac:dyDescent="0.25">
      <c r="A40" t="s">
        <v>85</v>
      </c>
      <c r="B40" s="40"/>
      <c r="C40" s="40"/>
      <c r="D40" s="40">
        <v>-146496903</v>
      </c>
      <c r="E40" s="40"/>
      <c r="F40" s="41">
        <v>-174729568</v>
      </c>
      <c r="G40" s="40">
        <v>0</v>
      </c>
      <c r="H40" s="40"/>
      <c r="J40" s="117">
        <f>F40</f>
        <v>-174729568</v>
      </c>
      <c r="K40" s="117"/>
      <c r="M40" s="59">
        <f t="shared" ref="M40:AD40" si="42">SUM(M38:M39)</f>
        <v>0</v>
      </c>
      <c r="N40" s="59">
        <f t="shared" si="42"/>
        <v>0</v>
      </c>
      <c r="O40" s="59">
        <f t="shared" si="42"/>
        <v>40325600.314611003</v>
      </c>
      <c r="P40" s="59">
        <f t="shared" si="42"/>
        <v>40325600.314611003</v>
      </c>
      <c r="Q40" s="59">
        <f t="shared" si="42"/>
        <v>40325600.314611003</v>
      </c>
      <c r="R40" s="59">
        <f t="shared" si="42"/>
        <v>80651200.629222006</v>
      </c>
      <c r="S40" s="59">
        <f t="shared" si="42"/>
        <v>80651200.629222006</v>
      </c>
      <c r="T40" s="59">
        <f t="shared" si="42"/>
        <v>80651200.629222006</v>
      </c>
      <c r="U40" s="59">
        <f t="shared" si="42"/>
        <v>120976800.94383301</v>
      </c>
      <c r="V40" s="59">
        <f t="shared" si="42"/>
        <v>120976800.94383301</v>
      </c>
      <c r="W40" s="59">
        <f t="shared" si="42"/>
        <v>120976800.94383301</v>
      </c>
      <c r="X40" s="59">
        <f t="shared" si="42"/>
        <v>161302401.25844401</v>
      </c>
      <c r="Y40" s="59">
        <f t="shared" si="42"/>
        <v>161302401.25844401</v>
      </c>
      <c r="Z40" s="59">
        <f t="shared" si="42"/>
        <v>161302401.25844401</v>
      </c>
      <c r="AA40" s="59">
        <f t="shared" si="42"/>
        <v>119091867.31493551</v>
      </c>
      <c r="AB40" s="59">
        <f t="shared" si="42"/>
        <v>119091867.31493551</v>
      </c>
      <c r="AC40" s="59">
        <f t="shared" si="42"/>
        <v>119091867.31493551</v>
      </c>
      <c r="AD40" s="59">
        <f t="shared" si="42"/>
        <v>76881333.371427</v>
      </c>
    </row>
    <row r="41" spans="1:30" x14ac:dyDescent="0.25">
      <c r="A41" t="s">
        <v>86</v>
      </c>
      <c r="B41" s="37">
        <f>SUM(B37:B40)</f>
        <v>188645108</v>
      </c>
      <c r="C41" s="37">
        <f t="shared" ref="C41" si="43">SUM(C37:C40)</f>
        <v>564646</v>
      </c>
      <c r="D41" s="37">
        <f t="shared" ref="D41" si="44">SUM(D37:D40)</f>
        <v>-146496903</v>
      </c>
      <c r="E41" s="37">
        <f t="shared" ref="E41" si="45">SUM(E37:E40)</f>
        <v>174729568</v>
      </c>
      <c r="F41" s="38">
        <f t="shared" ref="F41" si="46">SUM(F37:F40)</f>
        <v>-174729568</v>
      </c>
      <c r="G41" s="37">
        <f t="shared" ref="G41" si="47">SUM(G37:G40)</f>
        <v>0</v>
      </c>
      <c r="H41" s="37">
        <f t="shared" ref="H41" si="48">SUM(H37:H40)</f>
        <v>67345658.033939987</v>
      </c>
      <c r="J41" s="115">
        <f t="shared" ref="J41" si="49">SUM(J37:J40)</f>
        <v>-192998149.503683</v>
      </c>
      <c r="K41" s="115">
        <f t="shared" ref="K41" si="50">SUM(K37:K40)</f>
        <v>63512864.099743307</v>
      </c>
      <c r="M41" s="59"/>
      <c r="N41" s="59"/>
      <c r="O41" s="59"/>
      <c r="P41" s="59"/>
      <c r="Q41" s="59"/>
      <c r="R41" s="59"/>
      <c r="S41" s="59"/>
      <c r="T41" s="59"/>
      <c r="U41" s="59"/>
      <c r="V41" s="59"/>
      <c r="W41" s="59"/>
      <c r="X41" s="59"/>
      <c r="Y41" s="59"/>
      <c r="Z41" s="59"/>
      <c r="AA41" s="59"/>
      <c r="AB41" s="59"/>
      <c r="AC41" s="59"/>
      <c r="AD41" s="59"/>
    </row>
    <row r="42" spans="1:30" x14ac:dyDescent="0.25">
      <c r="A42" t="s">
        <v>87</v>
      </c>
      <c r="B42" s="42">
        <v>0.35</v>
      </c>
      <c r="C42" s="42">
        <v>0.35</v>
      </c>
      <c r="D42" s="42">
        <v>0.35</v>
      </c>
      <c r="E42" s="42">
        <v>0.35</v>
      </c>
      <c r="F42" s="43">
        <v>0.35</v>
      </c>
      <c r="G42" s="42">
        <v>0.35</v>
      </c>
      <c r="H42" s="42">
        <v>0.35</v>
      </c>
      <c r="J42" s="118">
        <v>0.35</v>
      </c>
      <c r="K42" s="118">
        <v>0.35</v>
      </c>
      <c r="M42" s="59"/>
      <c r="N42" s="59"/>
      <c r="O42" s="59"/>
      <c r="P42" s="59" t="s">
        <v>150</v>
      </c>
      <c r="Q42" s="59"/>
      <c r="R42" s="59"/>
      <c r="S42" s="59"/>
      <c r="T42" s="59"/>
      <c r="U42" s="59"/>
      <c r="V42" s="59"/>
      <c r="W42" s="59"/>
      <c r="X42" s="59"/>
      <c r="Y42" s="59"/>
      <c r="Z42" s="59"/>
      <c r="AA42" s="59"/>
      <c r="AB42" s="59"/>
      <c r="AC42" s="59"/>
      <c r="AD42" s="59"/>
    </row>
    <row r="43" spans="1:30" ht="15.75" thickBot="1" x14ac:dyDescent="0.3">
      <c r="A43" t="s">
        <v>88</v>
      </c>
      <c r="B43" s="44">
        <f>B41*B42</f>
        <v>66025787.799999997</v>
      </c>
      <c r="C43" s="44">
        <f t="shared" ref="C43" si="51">C41*C42</f>
        <v>197626.09999999998</v>
      </c>
      <c r="D43" s="44">
        <f t="shared" ref="D43" si="52">D41*D42</f>
        <v>-51273916.049999997</v>
      </c>
      <c r="E43" s="44">
        <f t="shared" ref="E43" si="53">E41*E42</f>
        <v>61155348.799999997</v>
      </c>
      <c r="F43" s="45">
        <f t="shared" ref="F43" si="54">F41*F42</f>
        <v>-61155348.799999997</v>
      </c>
      <c r="G43" s="44">
        <f t="shared" ref="G43" si="55">G41*G42</f>
        <v>0</v>
      </c>
      <c r="H43" s="44">
        <f t="shared" ref="H43" si="56">H41*H42</f>
        <v>23570980.311878994</v>
      </c>
      <c r="J43" s="119">
        <f t="shared" ref="J43" si="57">J41*J42</f>
        <v>-67549352.326289043</v>
      </c>
      <c r="K43" s="119">
        <f t="shared" ref="K43" si="58">K41*K42</f>
        <v>22229502.434910156</v>
      </c>
      <c r="M43" s="59"/>
      <c r="N43" s="59"/>
      <c r="O43" s="59"/>
      <c r="P43" s="59" t="s">
        <v>151</v>
      </c>
      <c r="Q43" s="67">
        <f>SUM(R43:AD43)/13</f>
        <v>133384677.96371335</v>
      </c>
      <c r="R43" s="59">
        <f>+R38</f>
        <v>80651200.629222006</v>
      </c>
      <c r="S43" s="59">
        <f t="shared" ref="S43:AD43" si="59">+S38</f>
        <v>80651200.629222006</v>
      </c>
      <c r="T43" s="59">
        <f t="shared" si="59"/>
        <v>80651200.629222006</v>
      </c>
      <c r="U43" s="59">
        <f t="shared" si="59"/>
        <v>120976800.94383301</v>
      </c>
      <c r="V43" s="59">
        <f t="shared" si="59"/>
        <v>120976800.94383301</v>
      </c>
      <c r="W43" s="59">
        <f t="shared" si="59"/>
        <v>120976800.94383301</v>
      </c>
      <c r="X43" s="59">
        <f t="shared" si="59"/>
        <v>161302401.25844401</v>
      </c>
      <c r="Y43" s="59">
        <f t="shared" si="59"/>
        <v>161302401.25844401</v>
      </c>
      <c r="Z43" s="59">
        <f t="shared" si="59"/>
        <v>161302401.25844401</v>
      </c>
      <c r="AA43" s="59">
        <f t="shared" si="59"/>
        <v>161302401.25844401</v>
      </c>
      <c r="AB43" s="59">
        <f t="shared" si="59"/>
        <v>161302401.25844401</v>
      </c>
      <c r="AC43" s="59">
        <f t="shared" si="59"/>
        <v>161302401.25844401</v>
      </c>
      <c r="AD43" s="59">
        <f t="shared" si="59"/>
        <v>161302401.25844401</v>
      </c>
    </row>
    <row r="44" spans="1:30" x14ac:dyDescent="0.25">
      <c r="B44" s="31"/>
      <c r="C44" s="31"/>
      <c r="D44" s="31"/>
      <c r="E44" s="32"/>
      <c r="F44" s="32"/>
      <c r="G44" s="31"/>
      <c r="H44" s="31"/>
      <c r="J44" s="112"/>
      <c r="K44" s="112"/>
      <c r="M44" s="59"/>
      <c r="N44" s="59"/>
      <c r="O44" s="59"/>
      <c r="P44" s="66" t="s">
        <v>152</v>
      </c>
      <c r="Q44" s="69">
        <f t="shared" ref="Q44" si="60">SUM(R44:AD44)/13</f>
        <v>-16234820.747503271</v>
      </c>
      <c r="R44" s="61">
        <f>+R39</f>
        <v>0</v>
      </c>
      <c r="S44" s="61">
        <f t="shared" ref="S44:AD44" si="61">+S39</f>
        <v>0</v>
      </c>
      <c r="T44" s="61">
        <f t="shared" si="61"/>
        <v>0</v>
      </c>
      <c r="U44" s="61">
        <f t="shared" si="61"/>
        <v>0</v>
      </c>
      <c r="V44" s="61">
        <f t="shared" si="61"/>
        <v>0</v>
      </c>
      <c r="W44" s="61">
        <f t="shared" si="61"/>
        <v>0</v>
      </c>
      <c r="X44" s="61">
        <f t="shared" si="61"/>
        <v>0</v>
      </c>
      <c r="Y44" s="61">
        <f t="shared" si="61"/>
        <v>0</v>
      </c>
      <c r="Z44" s="61">
        <f t="shared" si="61"/>
        <v>0</v>
      </c>
      <c r="AA44" s="61">
        <f t="shared" si="61"/>
        <v>-42210533.943508506</v>
      </c>
      <c r="AB44" s="61">
        <f t="shared" si="61"/>
        <v>-42210533.943508506</v>
      </c>
      <c r="AC44" s="61">
        <f t="shared" si="61"/>
        <v>-42210533.943508506</v>
      </c>
      <c r="AD44" s="61">
        <f t="shared" si="61"/>
        <v>-84421067.887017012</v>
      </c>
    </row>
    <row r="45" spans="1:30" x14ac:dyDescent="0.25">
      <c r="A45" t="s">
        <v>89</v>
      </c>
      <c r="B45" s="37"/>
      <c r="C45" s="37"/>
      <c r="D45" s="37">
        <v>0</v>
      </c>
      <c r="E45" s="39">
        <v>0</v>
      </c>
      <c r="F45" s="39">
        <v>7539734.5155900121</v>
      </c>
      <c r="G45" s="39">
        <v>168842135.77403402</v>
      </c>
      <c r="H45" s="39">
        <v>0</v>
      </c>
      <c r="J45" s="116"/>
      <c r="K45" s="116"/>
      <c r="M45" s="59"/>
      <c r="N45" s="59"/>
      <c r="O45" s="59"/>
      <c r="P45" s="59"/>
      <c r="Q45" s="69">
        <f t="shared" ref="Q45:AD45" si="62">SUM(Q43:Q44)</f>
        <v>117149857.21621008</v>
      </c>
      <c r="R45" s="59">
        <f t="shared" si="62"/>
        <v>80651200.629222006</v>
      </c>
      <c r="S45" s="59">
        <f t="shared" si="62"/>
        <v>80651200.629222006</v>
      </c>
      <c r="T45" s="59">
        <f t="shared" si="62"/>
        <v>80651200.629222006</v>
      </c>
      <c r="U45" s="59">
        <f t="shared" si="62"/>
        <v>120976800.94383301</v>
      </c>
      <c r="V45" s="59">
        <f t="shared" si="62"/>
        <v>120976800.94383301</v>
      </c>
      <c r="W45" s="59">
        <f t="shared" si="62"/>
        <v>120976800.94383301</v>
      </c>
      <c r="X45" s="59">
        <f t="shared" si="62"/>
        <v>161302401.25844401</v>
      </c>
      <c r="Y45" s="59">
        <f t="shared" si="62"/>
        <v>161302401.25844401</v>
      </c>
      <c r="Z45" s="59">
        <f t="shared" si="62"/>
        <v>161302401.25844401</v>
      </c>
      <c r="AA45" s="59">
        <f t="shared" si="62"/>
        <v>119091867.31493551</v>
      </c>
      <c r="AB45" s="59">
        <f t="shared" si="62"/>
        <v>119091867.31493551</v>
      </c>
      <c r="AC45" s="59">
        <f t="shared" si="62"/>
        <v>119091867.31493551</v>
      </c>
      <c r="AD45" s="59">
        <f t="shared" si="62"/>
        <v>76881333.371427</v>
      </c>
    </row>
    <row r="46" spans="1:30" ht="15.75" thickBot="1" x14ac:dyDescent="0.3">
      <c r="B46" s="37"/>
      <c r="C46" s="37"/>
      <c r="D46" s="37"/>
      <c r="E46" s="39"/>
      <c r="F46" s="39"/>
      <c r="G46" s="39"/>
      <c r="H46" s="39"/>
      <c r="J46" s="116"/>
      <c r="K46" s="116"/>
      <c r="M46" s="47"/>
      <c r="N46" s="47"/>
    </row>
    <row r="47" spans="1:30" x14ac:dyDescent="0.25">
      <c r="A47" t="s">
        <v>94</v>
      </c>
      <c r="B47" s="37"/>
      <c r="C47" s="37"/>
      <c r="D47" s="37"/>
      <c r="E47" s="39"/>
      <c r="F47" s="39"/>
      <c r="G47" s="39"/>
      <c r="H47" s="39"/>
      <c r="J47" s="116"/>
      <c r="K47" s="116"/>
    </row>
    <row r="48" spans="1:30" s="47" customFormat="1" ht="15.75" thickBot="1" x14ac:dyDescent="0.3">
      <c r="I48" s="120"/>
      <c r="J48" s="120"/>
      <c r="K48" s="120"/>
      <c r="M48"/>
      <c r="N48"/>
      <c r="O48"/>
      <c r="P48"/>
      <c r="Q48"/>
      <c r="R48"/>
      <c r="S48"/>
      <c r="T48"/>
      <c r="U48"/>
      <c r="V48"/>
      <c r="W48"/>
      <c r="X48"/>
      <c r="Y48"/>
      <c r="Z48"/>
      <c r="AA48"/>
      <c r="AB48"/>
      <c r="AC48"/>
      <c r="AD48"/>
    </row>
    <row r="49" spans="1:11" ht="15.75" thickBot="1" x14ac:dyDescent="0.3"/>
    <row r="50" spans="1:11" ht="15.75" thickBot="1" x14ac:dyDescent="0.3">
      <c r="A50" s="33" t="s">
        <v>68</v>
      </c>
      <c r="B50" s="170" t="s">
        <v>69</v>
      </c>
      <c r="C50" s="171"/>
      <c r="D50" s="171"/>
      <c r="E50" s="172"/>
      <c r="F50" s="173" t="s">
        <v>92</v>
      </c>
      <c r="G50" s="174"/>
      <c r="H50" s="175"/>
      <c r="J50" s="113" t="s">
        <v>71</v>
      </c>
      <c r="K50" s="113" t="s">
        <v>72</v>
      </c>
    </row>
    <row r="51" spans="1:11" ht="17.25" x14ac:dyDescent="0.4">
      <c r="B51" s="34" t="s">
        <v>73</v>
      </c>
      <c r="C51" s="35" t="s">
        <v>74</v>
      </c>
      <c r="D51" s="35" t="s">
        <v>75</v>
      </c>
      <c r="E51" s="35" t="s">
        <v>76</v>
      </c>
      <c r="F51" s="36" t="s">
        <v>77</v>
      </c>
      <c r="G51" s="35" t="s">
        <v>78</v>
      </c>
      <c r="H51" s="35" t="s">
        <v>79</v>
      </c>
      <c r="J51" s="114" t="s">
        <v>80</v>
      </c>
      <c r="K51" s="114" t="s">
        <v>81</v>
      </c>
    </row>
    <row r="52" spans="1:11" x14ac:dyDescent="0.25">
      <c r="A52" t="s">
        <v>82</v>
      </c>
      <c r="B52" s="37">
        <v>188645108</v>
      </c>
      <c r="C52" s="37">
        <v>564646</v>
      </c>
      <c r="D52" s="37">
        <v>-146496903</v>
      </c>
      <c r="E52" s="37">
        <v>174729568</v>
      </c>
      <c r="F52" s="38">
        <v>-182269302.515589</v>
      </c>
      <c r="G52" s="37">
        <v>205577974.56611601</v>
      </c>
      <c r="H52" s="37">
        <v>181082530.23803198</v>
      </c>
      <c r="J52" s="115">
        <v>-201184099.09308201</v>
      </c>
      <c r="K52" s="115">
        <v>223377225.324422</v>
      </c>
    </row>
    <row r="53" spans="1:11" x14ac:dyDescent="0.25">
      <c r="A53" t="s">
        <v>83</v>
      </c>
      <c r="B53" s="37"/>
      <c r="C53" s="37"/>
      <c r="D53" s="37">
        <v>146496903</v>
      </c>
      <c r="E53" s="39"/>
      <c r="F53" s="38">
        <v>182269302.515589</v>
      </c>
      <c r="G53" s="37"/>
      <c r="H53" s="37"/>
      <c r="J53" s="115">
        <f>F53</f>
        <v>182269302.515589</v>
      </c>
      <c r="K53" s="115"/>
    </row>
    <row r="54" spans="1:11" x14ac:dyDescent="0.25">
      <c r="A54" t="s">
        <v>84</v>
      </c>
      <c r="B54" s="39"/>
      <c r="C54" s="39"/>
      <c r="D54" s="39"/>
      <c r="E54" s="39"/>
      <c r="F54" s="38"/>
      <c r="G54" s="39">
        <v>-7539734.5155889988</v>
      </c>
      <c r="H54" s="39"/>
      <c r="J54" s="116"/>
      <c r="K54" s="116"/>
    </row>
    <row r="55" spans="1:11" x14ac:dyDescent="0.25">
      <c r="A55" t="s">
        <v>85</v>
      </c>
      <c r="B55" s="40"/>
      <c r="C55" s="40"/>
      <c r="D55" s="40">
        <v>-146496903</v>
      </c>
      <c r="E55" s="40"/>
      <c r="F55" s="41">
        <v>-174729568</v>
      </c>
      <c r="G55" s="40"/>
      <c r="H55" s="40"/>
      <c r="J55" s="117">
        <f>F55</f>
        <v>-174729568</v>
      </c>
      <c r="K55" s="117"/>
    </row>
    <row r="56" spans="1:11" x14ac:dyDescent="0.25">
      <c r="A56" t="s">
        <v>86</v>
      </c>
      <c r="B56" s="37">
        <f>SUM(B52:B55)</f>
        <v>188645108</v>
      </c>
      <c r="C56" s="37">
        <f t="shared" ref="C56" si="63">SUM(C52:C55)</f>
        <v>564646</v>
      </c>
      <c r="D56" s="37">
        <f t="shared" ref="D56" si="64">SUM(D52:D55)</f>
        <v>-146496903</v>
      </c>
      <c r="E56" s="37">
        <f t="shared" ref="E56" si="65">SUM(E52:E55)</f>
        <v>174729568</v>
      </c>
      <c r="F56" s="38">
        <f t="shared" ref="F56" si="66">SUM(F52:F55)</f>
        <v>-174729568</v>
      </c>
      <c r="G56" s="37">
        <f t="shared" ref="G56" si="67">SUM(G52:G55)</f>
        <v>198038240.05052701</v>
      </c>
      <c r="H56" s="37">
        <f t="shared" ref="H56" si="68">SUM(H52:H55)</f>
        <v>181082530.23803198</v>
      </c>
      <c r="J56" s="115">
        <f t="shared" ref="J56" si="69">SUM(J52:J55)</f>
        <v>-193644364.57749301</v>
      </c>
      <c r="K56" s="115">
        <f t="shared" ref="K56" si="70">SUM(K52:K55)</f>
        <v>223377225.324422</v>
      </c>
    </row>
    <row r="57" spans="1:11" x14ac:dyDescent="0.25">
      <c r="A57" t="s">
        <v>87</v>
      </c>
      <c r="B57" s="42">
        <v>0.35</v>
      </c>
      <c r="C57" s="42">
        <v>0.35</v>
      </c>
      <c r="D57" s="42">
        <v>0.35</v>
      </c>
      <c r="E57" s="42">
        <v>0.35</v>
      </c>
      <c r="F57" s="43">
        <v>0.35</v>
      </c>
      <c r="G57" s="42">
        <v>0.35</v>
      </c>
      <c r="H57" s="42">
        <v>0.35</v>
      </c>
      <c r="J57" s="118">
        <v>0.35</v>
      </c>
      <c r="K57" s="118">
        <v>0.35</v>
      </c>
    </row>
    <row r="58" spans="1:11" ht="15.75" thickBot="1" x14ac:dyDescent="0.3">
      <c r="A58" t="s">
        <v>88</v>
      </c>
      <c r="B58" s="44">
        <f>B56*B57</f>
        <v>66025787.799999997</v>
      </c>
      <c r="C58" s="44">
        <f t="shared" ref="C58" si="71">C56*C57</f>
        <v>197626.09999999998</v>
      </c>
      <c r="D58" s="44">
        <f t="shared" ref="D58" si="72">D56*D57</f>
        <v>-51273916.049999997</v>
      </c>
      <c r="E58" s="44">
        <f t="shared" ref="E58" si="73">E56*E57</f>
        <v>61155348.799999997</v>
      </c>
      <c r="F58" s="45">
        <f t="shared" ref="F58" si="74">F56*F57</f>
        <v>-61155348.799999997</v>
      </c>
      <c r="G58" s="44">
        <f t="shared" ref="G58" si="75">G56*G57</f>
        <v>69313384.017684445</v>
      </c>
      <c r="H58" s="44">
        <f t="shared" ref="H58" si="76">H56*H57</f>
        <v>63378885.583311193</v>
      </c>
      <c r="J58" s="119">
        <f t="shared" ref="J58" si="77">J56*J57</f>
        <v>-67775527.602122545</v>
      </c>
      <c r="K58" s="119">
        <f t="shared" ref="K58" si="78">K56*K57</f>
        <v>78182028.863547698</v>
      </c>
    </row>
    <row r="59" spans="1:11" x14ac:dyDescent="0.25">
      <c r="B59" s="31"/>
      <c r="C59" s="31"/>
      <c r="D59" s="31"/>
      <c r="E59" s="32"/>
      <c r="F59" s="32"/>
      <c r="G59" s="31"/>
      <c r="H59" s="31"/>
      <c r="J59" s="112"/>
      <c r="K59" s="112"/>
    </row>
    <row r="60" spans="1:11" x14ac:dyDescent="0.25">
      <c r="A60" t="s">
        <v>89</v>
      </c>
      <c r="B60" s="37"/>
      <c r="C60" s="37"/>
      <c r="D60" s="37">
        <v>0</v>
      </c>
      <c r="E60" s="39">
        <v>0</v>
      </c>
      <c r="F60" s="39">
        <v>7539734.5155889988</v>
      </c>
      <c r="G60" s="39">
        <v>0</v>
      </c>
      <c r="H60" s="39">
        <v>0</v>
      </c>
      <c r="J60" s="116"/>
      <c r="K60" s="116"/>
    </row>
    <row r="62" spans="1:11" x14ac:dyDescent="0.25">
      <c r="A62" t="s">
        <v>93</v>
      </c>
    </row>
  </sheetData>
  <mergeCells count="12">
    <mergeCell ref="B5:E5"/>
    <mergeCell ref="F5:H5"/>
    <mergeCell ref="B20:E20"/>
    <mergeCell ref="F20:H20"/>
    <mergeCell ref="B35:E35"/>
    <mergeCell ref="F35:H35"/>
    <mergeCell ref="M6:X6"/>
    <mergeCell ref="Y6:AD6"/>
    <mergeCell ref="M36:X36"/>
    <mergeCell ref="Y36:AD36"/>
    <mergeCell ref="B50:E50"/>
    <mergeCell ref="F50:H50"/>
  </mergeCells>
  <hyperlinks>
    <hyperlink ref="A4" location="Appendix!A1" display="Return to Appendix"/>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workbookViewId="0">
      <selection activeCell="A4" sqref="A4:XFD4"/>
    </sheetView>
  </sheetViews>
  <sheetFormatPr defaultRowHeight="15" x14ac:dyDescent="0.25"/>
  <cols>
    <col min="1" max="1" width="46.140625" style="60" customWidth="1"/>
    <col min="2" max="10" width="10.7109375" style="59" customWidth="1"/>
    <col min="11" max="19" width="9.140625" style="59"/>
    <col min="20" max="20" width="12.5703125" style="59" bestFit="1" customWidth="1"/>
    <col min="21" max="16384" width="9.140625" style="59"/>
  </cols>
  <sheetData>
    <row r="1" spans="1:14" s="57" customFormat="1" x14ac:dyDescent="0.25">
      <c r="A1" s="56" t="s">
        <v>135</v>
      </c>
      <c r="B1" s="57" t="s">
        <v>115</v>
      </c>
      <c r="C1" s="57" t="s">
        <v>115</v>
      </c>
      <c r="D1" s="57" t="s">
        <v>115</v>
      </c>
      <c r="E1" s="57" t="s">
        <v>116</v>
      </c>
      <c r="F1" s="57" t="s">
        <v>116</v>
      </c>
      <c r="G1" s="57" t="s">
        <v>116</v>
      </c>
      <c r="H1" s="57" t="s">
        <v>117</v>
      </c>
      <c r="I1" s="57" t="s">
        <v>117</v>
      </c>
      <c r="J1" s="57" t="s">
        <v>117</v>
      </c>
    </row>
    <row r="2" spans="1:14" s="57" customFormat="1" x14ac:dyDescent="0.25">
      <c r="A2" s="56" t="s">
        <v>136</v>
      </c>
      <c r="B2" s="57" t="s">
        <v>118</v>
      </c>
      <c r="C2" s="57" t="s">
        <v>119</v>
      </c>
      <c r="D2" s="57" t="s">
        <v>120</v>
      </c>
      <c r="E2" s="57" t="s">
        <v>118</v>
      </c>
      <c r="F2" s="57" t="s">
        <v>119</v>
      </c>
      <c r="G2" s="57" t="s">
        <v>120</v>
      </c>
      <c r="H2" s="57" t="s">
        <v>118</v>
      </c>
      <c r="I2" s="57" t="s">
        <v>119</v>
      </c>
      <c r="J2" s="57" t="s">
        <v>120</v>
      </c>
    </row>
    <row r="3" spans="1:14" s="57" customFormat="1" x14ac:dyDescent="0.25">
      <c r="A3" s="48" t="s">
        <v>96</v>
      </c>
    </row>
    <row r="4" spans="1:14" s="57" customFormat="1" x14ac:dyDescent="0.25">
      <c r="A4" s="56" t="s">
        <v>205</v>
      </c>
    </row>
    <row r="5" spans="1:14" x14ac:dyDescent="0.25">
      <c r="A5" s="58" t="s">
        <v>121</v>
      </c>
    </row>
    <row r="7" spans="1:14" x14ac:dyDescent="0.25">
      <c r="A7" s="60" t="s">
        <v>122</v>
      </c>
      <c r="B7" s="59">
        <v>306251.16393999901</v>
      </c>
      <c r="C7" s="59">
        <v>306251.16393999901</v>
      </c>
      <c r="D7" s="59">
        <v>0</v>
      </c>
      <c r="E7" s="59">
        <v>243678.23971999899</v>
      </c>
      <c r="F7" s="59">
        <v>243678.23971999899</v>
      </c>
      <c r="G7" s="59">
        <v>0</v>
      </c>
      <c r="H7" s="59">
        <v>188063.04160999999</v>
      </c>
      <c r="I7" s="59">
        <v>188063.04160999999</v>
      </c>
      <c r="J7" s="59">
        <v>0</v>
      </c>
    </row>
    <row r="8" spans="1:14" x14ac:dyDescent="0.25">
      <c r="A8" s="60" t="s">
        <v>123</v>
      </c>
      <c r="B8" s="59">
        <v>105310.827609999</v>
      </c>
      <c r="C8" s="59">
        <v>0</v>
      </c>
      <c r="D8" s="59">
        <v>105310.827609999</v>
      </c>
      <c r="E8" s="59">
        <v>243292.262468131</v>
      </c>
      <c r="F8" s="59">
        <v>0</v>
      </c>
      <c r="G8" s="59">
        <v>243292.262468131</v>
      </c>
      <c r="H8" s="59">
        <v>0</v>
      </c>
      <c r="I8" s="59">
        <v>0</v>
      </c>
      <c r="J8" s="59">
        <v>0</v>
      </c>
    </row>
    <row r="9" spans="1:14" x14ac:dyDescent="0.25">
      <c r="A9" s="60" t="s">
        <v>124</v>
      </c>
      <c r="B9" s="61">
        <v>12489.7358666894</v>
      </c>
      <c r="C9" s="61">
        <v>18400.0003244984</v>
      </c>
      <c r="D9" s="61">
        <v>-5910.2644578089803</v>
      </c>
      <c r="E9" s="61">
        <v>44415.417274892301</v>
      </c>
      <c r="F9" s="61">
        <v>67664.121760692593</v>
      </c>
      <c r="G9" s="61">
        <v>-23248.704485800201</v>
      </c>
      <c r="H9" s="61">
        <v>71792.340196054705</v>
      </c>
      <c r="I9" s="61">
        <v>104739.007765417</v>
      </c>
      <c r="J9" s="61">
        <v>-32946.667569362202</v>
      </c>
    </row>
    <row r="10" spans="1:14" x14ac:dyDescent="0.25">
      <c r="A10" s="60" t="s">
        <v>125</v>
      </c>
      <c r="B10" s="59">
        <f>SUM(B7:B9)</f>
        <v>424051.72741668741</v>
      </c>
      <c r="C10" s="59">
        <f t="shared" ref="C10:J10" si="0">SUM(C7:C9)</f>
        <v>324651.16426449741</v>
      </c>
      <c r="D10" s="59">
        <f t="shared" si="0"/>
        <v>99400.563152190021</v>
      </c>
      <c r="E10" s="59">
        <f t="shared" si="0"/>
        <v>531385.91946302226</v>
      </c>
      <c r="F10" s="59">
        <f t="shared" si="0"/>
        <v>311342.36148069159</v>
      </c>
      <c r="G10" s="59">
        <f t="shared" si="0"/>
        <v>220043.55798233079</v>
      </c>
      <c r="H10" s="59">
        <f t="shared" si="0"/>
        <v>259855.38180605468</v>
      </c>
      <c r="I10" s="59">
        <f t="shared" si="0"/>
        <v>292802.049375417</v>
      </c>
      <c r="J10" s="59">
        <f t="shared" si="0"/>
        <v>-32946.667569362202</v>
      </c>
    </row>
    <row r="11" spans="1:14" x14ac:dyDescent="0.25">
      <c r="A11" s="60" t="s">
        <v>126</v>
      </c>
      <c r="B11" s="61">
        <v>312405.08887141501</v>
      </c>
      <c r="C11" s="61">
        <v>228300.13092837599</v>
      </c>
      <c r="D11" s="61">
        <v>84104.957943038302</v>
      </c>
      <c r="E11" s="61">
        <v>228231.85198457199</v>
      </c>
      <c r="F11" s="61">
        <v>85507.330948572606</v>
      </c>
      <c r="G11" s="61">
        <v>142724.521035999</v>
      </c>
      <c r="H11" s="61">
        <v>89871.433006637599</v>
      </c>
      <c r="I11" s="61">
        <v>123001.361067568</v>
      </c>
      <c r="J11" s="61">
        <v>-33129.928060931197</v>
      </c>
    </row>
    <row r="12" spans="1:14" x14ac:dyDescent="0.25">
      <c r="A12" s="60" t="s">
        <v>127</v>
      </c>
      <c r="B12" s="59">
        <f>SUM(B10:B11)</f>
        <v>736456.81628810242</v>
      </c>
      <c r="C12" s="59">
        <f t="shared" ref="C12:J12" si="1">SUM(C10:C11)</f>
        <v>552951.29519287334</v>
      </c>
      <c r="D12" s="59">
        <f t="shared" si="1"/>
        <v>183505.52109522832</v>
      </c>
      <c r="E12" s="59">
        <f t="shared" si="1"/>
        <v>759617.77144759428</v>
      </c>
      <c r="F12" s="59">
        <f t="shared" si="1"/>
        <v>396849.69242926419</v>
      </c>
      <c r="G12" s="59">
        <f t="shared" si="1"/>
        <v>362768.07901832979</v>
      </c>
      <c r="H12" s="59">
        <f t="shared" si="1"/>
        <v>349726.81481269229</v>
      </c>
      <c r="I12" s="59">
        <f t="shared" si="1"/>
        <v>415803.41044298501</v>
      </c>
      <c r="J12" s="59">
        <f t="shared" si="1"/>
        <v>-66076.595630293392</v>
      </c>
    </row>
    <row r="13" spans="1:14" x14ac:dyDescent="0.25">
      <c r="N13" s="74"/>
    </row>
    <row r="14" spans="1:14" x14ac:dyDescent="0.25">
      <c r="A14" s="60" t="s">
        <v>128</v>
      </c>
    </row>
    <row r="15" spans="1:14" x14ac:dyDescent="0.25">
      <c r="A15" s="60" t="s">
        <v>129</v>
      </c>
      <c r="B15" s="59">
        <v>105310.827609999</v>
      </c>
      <c r="C15" s="59">
        <v>0</v>
      </c>
      <c r="D15" s="59">
        <v>105310.827609999</v>
      </c>
      <c r="E15" s="59">
        <v>243292.262468131</v>
      </c>
      <c r="F15" s="59">
        <v>0</v>
      </c>
      <c r="G15" s="59">
        <v>243292.262468131</v>
      </c>
      <c r="H15" s="59">
        <v>0</v>
      </c>
      <c r="I15" s="59">
        <v>0</v>
      </c>
      <c r="J15" s="59">
        <v>0</v>
      </c>
    </row>
    <row r="16" spans="1:14" x14ac:dyDescent="0.25">
      <c r="A16" s="60" t="s">
        <v>130</v>
      </c>
      <c r="B16" s="61">
        <v>293594.28427316598</v>
      </c>
      <c r="C16" s="61">
        <v>204324.43004420999</v>
      </c>
      <c r="D16" s="61">
        <v>89269.854228955606</v>
      </c>
      <c r="E16" s="61">
        <v>164594.73096913</v>
      </c>
      <c r="F16" s="61">
        <v>0</v>
      </c>
      <c r="G16" s="61">
        <v>164594.73096913</v>
      </c>
      <c r="H16" s="61">
        <v>0</v>
      </c>
      <c r="I16" s="61">
        <v>0</v>
      </c>
      <c r="J16" s="61">
        <v>0</v>
      </c>
    </row>
    <row r="17" spans="1:34" x14ac:dyDescent="0.25">
      <c r="A17" s="60" t="s">
        <v>131</v>
      </c>
      <c r="B17" s="59">
        <f>SUM(B15:B16)</f>
        <v>398905.11188316497</v>
      </c>
      <c r="C17" s="59">
        <f t="shared" ref="C17:J17" si="2">SUM(C15:C16)</f>
        <v>204324.43004420999</v>
      </c>
      <c r="D17" s="59">
        <f t="shared" si="2"/>
        <v>194580.68183895462</v>
      </c>
      <c r="E17" s="59">
        <f t="shared" si="2"/>
        <v>407886.99343726097</v>
      </c>
      <c r="F17" s="59">
        <f t="shared" si="2"/>
        <v>0</v>
      </c>
      <c r="G17" s="59">
        <f t="shared" si="2"/>
        <v>407886.99343726097</v>
      </c>
      <c r="H17" s="59">
        <f t="shared" si="2"/>
        <v>0</v>
      </c>
      <c r="I17" s="59">
        <f t="shared" si="2"/>
        <v>0</v>
      </c>
      <c r="J17" s="59">
        <f t="shared" si="2"/>
        <v>0</v>
      </c>
      <c r="L17" s="64" t="s">
        <v>137</v>
      </c>
    </row>
    <row r="18" spans="1:34" x14ac:dyDescent="0.25">
      <c r="L18" s="164" t="s">
        <v>77</v>
      </c>
      <c r="M18" s="165"/>
      <c r="N18" s="165"/>
      <c r="O18" s="166"/>
      <c r="P18" s="164" t="s">
        <v>78</v>
      </c>
      <c r="Q18" s="165"/>
      <c r="R18" s="165"/>
      <c r="S18" s="165"/>
      <c r="T18" s="165"/>
      <c r="U18" s="165"/>
      <c r="V18" s="165"/>
      <c r="W18" s="165"/>
      <c r="X18" s="165"/>
      <c r="Y18" s="165"/>
      <c r="Z18" s="165"/>
      <c r="AA18" s="166"/>
      <c r="AB18" s="167">
        <v>2016</v>
      </c>
      <c r="AC18" s="168"/>
      <c r="AD18" s="168"/>
      <c r="AE18" s="168"/>
      <c r="AF18" s="168"/>
      <c r="AG18" s="169"/>
    </row>
    <row r="19" spans="1:34" x14ac:dyDescent="0.25">
      <c r="A19" s="60" t="s">
        <v>149</v>
      </c>
      <c r="L19" s="59" t="s">
        <v>146</v>
      </c>
      <c r="M19" s="59" t="s">
        <v>147</v>
      </c>
      <c r="N19" s="59" t="s">
        <v>148</v>
      </c>
      <c r="O19" s="65" t="s">
        <v>138</v>
      </c>
      <c r="P19" s="59" t="s">
        <v>139</v>
      </c>
      <c r="Q19" s="59" t="s">
        <v>140</v>
      </c>
      <c r="R19" s="59" t="s">
        <v>141</v>
      </c>
      <c r="S19" s="59" t="s">
        <v>142</v>
      </c>
      <c r="T19" s="59" t="s">
        <v>62</v>
      </c>
      <c r="U19" s="59" t="s">
        <v>143</v>
      </c>
      <c r="V19" s="59" t="s">
        <v>144</v>
      </c>
      <c r="W19" s="59" t="s">
        <v>145</v>
      </c>
      <c r="X19" s="59" t="s">
        <v>146</v>
      </c>
      <c r="Y19" s="59" t="s">
        <v>147</v>
      </c>
      <c r="Z19" s="59" t="s">
        <v>148</v>
      </c>
      <c r="AA19" s="59" t="s">
        <v>138</v>
      </c>
      <c r="AB19" s="59" t="s">
        <v>139</v>
      </c>
      <c r="AC19" s="59" t="s">
        <v>140</v>
      </c>
      <c r="AD19" s="59" t="s">
        <v>141</v>
      </c>
      <c r="AE19" s="59" t="s">
        <v>142</v>
      </c>
      <c r="AF19" s="59" t="s">
        <v>62</v>
      </c>
      <c r="AG19" s="59" t="s">
        <v>143</v>
      </c>
    </row>
    <row r="20" spans="1:34" x14ac:dyDescent="0.25">
      <c r="A20" s="60" t="s">
        <v>132</v>
      </c>
      <c r="B20" s="62">
        <f>+B10-B15</f>
        <v>318740.89980668842</v>
      </c>
      <c r="C20" s="62">
        <f t="shared" ref="C20:J20" si="3">+C10-C15</f>
        <v>324651.16426449741</v>
      </c>
      <c r="D20" s="62">
        <f t="shared" si="3"/>
        <v>-5910.2644578089821</v>
      </c>
      <c r="E20" s="62">
        <f t="shared" si="3"/>
        <v>288093.65699489124</v>
      </c>
      <c r="F20" s="62">
        <f t="shared" si="3"/>
        <v>311342.36148069159</v>
      </c>
      <c r="G20" s="62">
        <f t="shared" si="3"/>
        <v>-23248.704485800205</v>
      </c>
      <c r="H20" s="62">
        <f t="shared" si="3"/>
        <v>259855.38180605468</v>
      </c>
      <c r="I20" s="62">
        <f t="shared" si="3"/>
        <v>292802.049375417</v>
      </c>
      <c r="J20" s="62">
        <f t="shared" si="3"/>
        <v>-32946.667569362202</v>
      </c>
      <c r="L20" s="59">
        <f>D20/2</f>
        <v>-2955.1322289044911</v>
      </c>
      <c r="M20" s="59">
        <f>L20</f>
        <v>-2955.1322289044911</v>
      </c>
      <c r="N20" s="59">
        <f>M20</f>
        <v>-2955.1322289044911</v>
      </c>
      <c r="O20" s="59">
        <f>D20</f>
        <v>-5910.2644578089821</v>
      </c>
      <c r="P20" s="59">
        <f>O20</f>
        <v>-5910.2644578089821</v>
      </c>
      <c r="Q20" s="59">
        <f>P20</f>
        <v>-5910.2644578089821</v>
      </c>
      <c r="R20" s="66">
        <f>Q20+$G20/4</f>
        <v>-11722.440579259033</v>
      </c>
      <c r="S20" s="59">
        <f>R20</f>
        <v>-11722.440579259033</v>
      </c>
      <c r="T20" s="59">
        <f>S20</f>
        <v>-11722.440579259033</v>
      </c>
      <c r="U20" s="66">
        <f>T20+$G20/4</f>
        <v>-17534.616700709084</v>
      </c>
      <c r="V20" s="59">
        <f>U20</f>
        <v>-17534.616700709084</v>
      </c>
      <c r="W20" s="59">
        <f>V20</f>
        <v>-17534.616700709084</v>
      </c>
      <c r="X20" s="66">
        <f>W20+$G20/4</f>
        <v>-23346.792822159136</v>
      </c>
      <c r="Y20" s="59">
        <f>X20</f>
        <v>-23346.792822159136</v>
      </c>
      <c r="Z20" s="59">
        <f>Y20</f>
        <v>-23346.792822159136</v>
      </c>
      <c r="AA20" s="66">
        <f>Z20+$G20/4</f>
        <v>-29158.968943609187</v>
      </c>
      <c r="AB20" s="59">
        <f>AA20</f>
        <v>-29158.968943609187</v>
      </c>
      <c r="AC20" s="59">
        <f>AB20</f>
        <v>-29158.968943609187</v>
      </c>
      <c r="AD20" s="66">
        <f>AC20+$J20/4</f>
        <v>-37395.635835949739</v>
      </c>
      <c r="AE20" s="59">
        <f>AD20</f>
        <v>-37395.635835949739</v>
      </c>
      <c r="AF20" s="59">
        <f>AE20</f>
        <v>-37395.635835949739</v>
      </c>
      <c r="AG20" s="66">
        <f>AF20+$J20/4</f>
        <v>-45632.302728290291</v>
      </c>
    </row>
    <row r="21" spans="1:34" x14ac:dyDescent="0.25">
      <c r="A21" s="60" t="s">
        <v>133</v>
      </c>
      <c r="B21" s="62">
        <f>+B15</f>
        <v>105310.827609999</v>
      </c>
      <c r="C21" s="62">
        <f t="shared" ref="C21:J21" si="4">+C15</f>
        <v>0</v>
      </c>
      <c r="D21" s="62">
        <f t="shared" si="4"/>
        <v>105310.827609999</v>
      </c>
      <c r="E21" s="62">
        <f t="shared" si="4"/>
        <v>243292.262468131</v>
      </c>
      <c r="F21" s="62">
        <f t="shared" si="4"/>
        <v>0</v>
      </c>
      <c r="G21" s="62">
        <f t="shared" si="4"/>
        <v>243292.262468131</v>
      </c>
      <c r="H21" s="62">
        <f t="shared" si="4"/>
        <v>0</v>
      </c>
      <c r="I21" s="62">
        <f t="shared" si="4"/>
        <v>0</v>
      </c>
      <c r="J21" s="62">
        <f t="shared" si="4"/>
        <v>0</v>
      </c>
      <c r="L21" s="59">
        <f t="shared" ref="L21:L23" si="5">D21/2</f>
        <v>52655.413804999502</v>
      </c>
      <c r="M21" s="59">
        <f t="shared" ref="M21:N21" si="6">L21</f>
        <v>52655.413804999502</v>
      </c>
      <c r="N21" s="59">
        <f t="shared" si="6"/>
        <v>52655.413804999502</v>
      </c>
      <c r="O21" s="59">
        <f t="shared" ref="O21:O23" si="7">D21</f>
        <v>105310.827609999</v>
      </c>
      <c r="P21" s="66">
        <f t="shared" ref="P21:Q21" si="8">O21</f>
        <v>105310.827609999</v>
      </c>
      <c r="Q21" s="66">
        <f t="shared" si="8"/>
        <v>105310.827609999</v>
      </c>
      <c r="R21" s="66">
        <f t="shared" ref="R21:R23" si="9">Q21+$G21/4</f>
        <v>166133.89322703175</v>
      </c>
      <c r="S21" s="66">
        <f t="shared" ref="S21:T21" si="10">R21</f>
        <v>166133.89322703175</v>
      </c>
      <c r="T21" s="66">
        <f t="shared" si="10"/>
        <v>166133.89322703175</v>
      </c>
      <c r="U21" s="66">
        <f t="shared" ref="U21:U23" si="11">T21+$G21/4</f>
        <v>226956.9588440645</v>
      </c>
      <c r="V21" s="66">
        <f t="shared" ref="V21:W21" si="12">U21</f>
        <v>226956.9588440645</v>
      </c>
      <c r="W21" s="66">
        <f t="shared" si="12"/>
        <v>226956.9588440645</v>
      </c>
      <c r="X21" s="66">
        <f t="shared" ref="X21:X23" si="13">W21+$G21/4</f>
        <v>287780.02446109726</v>
      </c>
      <c r="Y21" s="66">
        <f t="shared" ref="Y21:Z21" si="14">X21</f>
        <v>287780.02446109726</v>
      </c>
      <c r="Z21" s="66">
        <f t="shared" si="14"/>
        <v>287780.02446109726</v>
      </c>
      <c r="AA21" s="66">
        <f t="shared" ref="AA21:AA23" si="15">Z21+$G21/4</f>
        <v>348603.09007813002</v>
      </c>
      <c r="AB21" s="66">
        <f t="shared" ref="AB21:AC21" si="16">AA21</f>
        <v>348603.09007813002</v>
      </c>
      <c r="AC21" s="66">
        <f t="shared" si="16"/>
        <v>348603.09007813002</v>
      </c>
      <c r="AD21" s="66">
        <f t="shared" ref="AD21:AD22" si="17">AC21+$J21/4</f>
        <v>348603.09007813002</v>
      </c>
      <c r="AE21" s="66">
        <f t="shared" ref="AE21:AF21" si="18">AD21</f>
        <v>348603.09007813002</v>
      </c>
      <c r="AF21" s="66">
        <f t="shared" si="18"/>
        <v>348603.09007813002</v>
      </c>
      <c r="AG21" s="66">
        <f t="shared" ref="AG21:AG23" si="19">AF21+$J21/4</f>
        <v>348603.09007813002</v>
      </c>
    </row>
    <row r="22" spans="1:34" x14ac:dyDescent="0.25">
      <c r="A22" s="60" t="s">
        <v>134</v>
      </c>
      <c r="B22" s="62">
        <f>+B11-B16</f>
        <v>18810.804598249029</v>
      </c>
      <c r="C22" s="62">
        <f t="shared" ref="C22:J22" si="20">+C11-C16</f>
        <v>23975.700884165999</v>
      </c>
      <c r="D22" s="62">
        <f t="shared" si="20"/>
        <v>-5164.8962859173043</v>
      </c>
      <c r="E22" s="62">
        <f t="shared" si="20"/>
        <v>63637.121015441982</v>
      </c>
      <c r="F22" s="62">
        <f t="shared" si="20"/>
        <v>85507.330948572606</v>
      </c>
      <c r="G22" s="62">
        <f t="shared" si="20"/>
        <v>-21870.209933131002</v>
      </c>
      <c r="H22" s="62">
        <f t="shared" si="20"/>
        <v>89871.433006637599</v>
      </c>
      <c r="I22" s="62">
        <f t="shared" si="20"/>
        <v>123001.361067568</v>
      </c>
      <c r="J22" s="62">
        <f t="shared" si="20"/>
        <v>-33129.928060931197</v>
      </c>
      <c r="L22" s="59">
        <f>D22/2</f>
        <v>-2582.4481429586522</v>
      </c>
      <c r="M22" s="59">
        <f t="shared" ref="M22:N22" si="21">L22</f>
        <v>-2582.4481429586522</v>
      </c>
      <c r="N22" s="59">
        <f t="shared" si="21"/>
        <v>-2582.4481429586522</v>
      </c>
      <c r="O22" s="59">
        <f t="shared" si="7"/>
        <v>-5164.8962859173043</v>
      </c>
      <c r="P22" s="66">
        <f t="shared" ref="P22:Q22" si="22">O22</f>
        <v>-5164.8962859173043</v>
      </c>
      <c r="Q22" s="66">
        <f t="shared" si="22"/>
        <v>-5164.8962859173043</v>
      </c>
      <c r="R22" s="66">
        <f t="shared" si="9"/>
        <v>-10632.448769200055</v>
      </c>
      <c r="S22" s="66">
        <f t="shared" ref="S22:T22" si="23">R22</f>
        <v>-10632.448769200055</v>
      </c>
      <c r="T22" s="66">
        <f t="shared" si="23"/>
        <v>-10632.448769200055</v>
      </c>
      <c r="U22" s="66">
        <f t="shared" si="11"/>
        <v>-16100.001252482805</v>
      </c>
      <c r="V22" s="66">
        <f t="shared" ref="V22:W22" si="24">U22</f>
        <v>-16100.001252482805</v>
      </c>
      <c r="W22" s="66">
        <f t="shared" si="24"/>
        <v>-16100.001252482805</v>
      </c>
      <c r="X22" s="66">
        <f t="shared" si="13"/>
        <v>-21567.553735765556</v>
      </c>
      <c r="Y22" s="66">
        <f t="shared" ref="Y22:Z22" si="25">X22</f>
        <v>-21567.553735765556</v>
      </c>
      <c r="Z22" s="66">
        <f t="shared" si="25"/>
        <v>-21567.553735765556</v>
      </c>
      <c r="AA22" s="66">
        <f t="shared" si="15"/>
        <v>-27035.106219048306</v>
      </c>
      <c r="AB22" s="66">
        <f t="shared" ref="AB22:AC22" si="26">AA22</f>
        <v>-27035.106219048306</v>
      </c>
      <c r="AC22" s="66">
        <f t="shared" si="26"/>
        <v>-27035.106219048306</v>
      </c>
      <c r="AD22" s="66">
        <f t="shared" si="17"/>
        <v>-35317.588234281109</v>
      </c>
      <c r="AE22" s="66">
        <f t="shared" ref="AE22:AF22" si="27">AD22</f>
        <v>-35317.588234281109</v>
      </c>
      <c r="AF22" s="66">
        <f t="shared" si="27"/>
        <v>-35317.588234281109</v>
      </c>
      <c r="AG22" s="66">
        <f t="shared" si="19"/>
        <v>-43600.070249513912</v>
      </c>
    </row>
    <row r="23" spans="1:34" x14ac:dyDescent="0.25">
      <c r="A23" s="60" t="s">
        <v>130</v>
      </c>
      <c r="B23" s="63">
        <f>+B16</f>
        <v>293594.28427316598</v>
      </c>
      <c r="C23" s="63">
        <f t="shared" ref="C23:J23" si="28">+C16</f>
        <v>204324.43004420999</v>
      </c>
      <c r="D23" s="63">
        <f t="shared" si="28"/>
        <v>89269.854228955606</v>
      </c>
      <c r="E23" s="63">
        <f t="shared" si="28"/>
        <v>164594.73096913</v>
      </c>
      <c r="F23" s="63">
        <f t="shared" si="28"/>
        <v>0</v>
      </c>
      <c r="G23" s="63">
        <f t="shared" si="28"/>
        <v>164594.73096913</v>
      </c>
      <c r="H23" s="63">
        <f t="shared" si="28"/>
        <v>0</v>
      </c>
      <c r="I23" s="63">
        <f t="shared" si="28"/>
        <v>0</v>
      </c>
      <c r="J23" s="63">
        <f t="shared" si="28"/>
        <v>0</v>
      </c>
      <c r="L23" s="61">
        <f t="shared" si="5"/>
        <v>44634.927114477803</v>
      </c>
      <c r="M23" s="61">
        <f t="shared" ref="M23:N23" si="29">L23</f>
        <v>44634.927114477803</v>
      </c>
      <c r="N23" s="61">
        <f t="shared" si="29"/>
        <v>44634.927114477803</v>
      </c>
      <c r="O23" s="61">
        <f t="shared" si="7"/>
        <v>89269.854228955606</v>
      </c>
      <c r="P23" s="61">
        <f t="shared" ref="P23:Q23" si="30">O23</f>
        <v>89269.854228955606</v>
      </c>
      <c r="Q23" s="61">
        <f t="shared" si="30"/>
        <v>89269.854228955606</v>
      </c>
      <c r="R23" s="61">
        <f t="shared" si="9"/>
        <v>130418.53697123811</v>
      </c>
      <c r="S23" s="61">
        <f t="shared" ref="S23:T23" si="31">R23</f>
        <v>130418.53697123811</v>
      </c>
      <c r="T23" s="61">
        <f t="shared" si="31"/>
        <v>130418.53697123811</v>
      </c>
      <c r="U23" s="61">
        <f t="shared" si="11"/>
        <v>171567.21971352061</v>
      </c>
      <c r="V23" s="61">
        <f t="shared" ref="V23:W23" si="32">U23</f>
        <v>171567.21971352061</v>
      </c>
      <c r="W23" s="61">
        <f t="shared" si="32"/>
        <v>171567.21971352061</v>
      </c>
      <c r="X23" s="61">
        <f t="shared" si="13"/>
        <v>212715.90245580312</v>
      </c>
      <c r="Y23" s="61">
        <f t="shared" ref="Y23:Z23" si="33">X23</f>
        <v>212715.90245580312</v>
      </c>
      <c r="Z23" s="61">
        <f t="shared" si="33"/>
        <v>212715.90245580312</v>
      </c>
      <c r="AA23" s="61">
        <f t="shared" si="15"/>
        <v>253864.58519808564</v>
      </c>
      <c r="AB23" s="61">
        <f t="shared" ref="AB23:AC23" si="34">AA23</f>
        <v>253864.58519808564</v>
      </c>
      <c r="AC23" s="61">
        <f t="shared" si="34"/>
        <v>253864.58519808564</v>
      </c>
      <c r="AD23" s="61">
        <f>AC23+$J23/4</f>
        <v>253864.58519808564</v>
      </c>
      <c r="AE23" s="61">
        <f t="shared" ref="AE23:AF23" si="35">AD23</f>
        <v>253864.58519808564</v>
      </c>
      <c r="AF23" s="61">
        <f t="shared" si="35"/>
        <v>253864.58519808564</v>
      </c>
      <c r="AG23" s="61">
        <f t="shared" si="19"/>
        <v>253864.58519808564</v>
      </c>
    </row>
    <row r="24" spans="1:34" x14ac:dyDescent="0.25">
      <c r="B24" s="62">
        <f>SUM(B20:B23)</f>
        <v>736456.81628810242</v>
      </c>
      <c r="C24" s="62">
        <f t="shared" ref="C24:J24" si="36">SUM(C20:C23)</f>
        <v>552951.29519287334</v>
      </c>
      <c r="D24" s="62">
        <f t="shared" si="36"/>
        <v>183505.52109522832</v>
      </c>
      <c r="E24" s="62">
        <f t="shared" si="36"/>
        <v>759617.77144759428</v>
      </c>
      <c r="F24" s="62">
        <f t="shared" si="36"/>
        <v>396849.69242926419</v>
      </c>
      <c r="G24" s="62">
        <f t="shared" si="36"/>
        <v>362768.07901832979</v>
      </c>
      <c r="H24" s="62">
        <f t="shared" si="36"/>
        <v>349726.81481269229</v>
      </c>
      <c r="I24" s="62">
        <f t="shared" si="36"/>
        <v>415803.41044298501</v>
      </c>
      <c r="J24" s="62">
        <f t="shared" si="36"/>
        <v>-66076.595630293392</v>
      </c>
      <c r="L24" s="59">
        <f>SUM(L20:L23)</f>
        <v>91752.760547614162</v>
      </c>
      <c r="M24" s="59">
        <f t="shared" ref="M24:R24" si="37">SUM(M20:M23)</f>
        <v>91752.760547614162</v>
      </c>
      <c r="N24" s="59">
        <f t="shared" si="37"/>
        <v>91752.760547614162</v>
      </c>
      <c r="O24" s="59">
        <f t="shared" si="37"/>
        <v>183505.52109522832</v>
      </c>
      <c r="P24" s="59">
        <f t="shared" si="37"/>
        <v>183505.52109522832</v>
      </c>
      <c r="Q24" s="59">
        <f t="shared" si="37"/>
        <v>183505.52109522832</v>
      </c>
      <c r="R24" s="59">
        <f t="shared" si="37"/>
        <v>274197.54084981076</v>
      </c>
      <c r="S24" s="59">
        <f t="shared" ref="S24" si="38">SUM(S20:S23)</f>
        <v>274197.54084981076</v>
      </c>
      <c r="T24" s="59">
        <f t="shared" ref="T24" si="39">SUM(T20:T23)</f>
        <v>274197.54084981076</v>
      </c>
      <c r="U24" s="59">
        <f t="shared" ref="U24" si="40">SUM(U20:U23)</f>
        <v>364889.56060439319</v>
      </c>
      <c r="V24" s="59">
        <f t="shared" ref="V24" si="41">SUM(V20:V23)</f>
        <v>364889.56060439319</v>
      </c>
      <c r="W24" s="59">
        <f t="shared" ref="W24" si="42">SUM(W20:W23)</f>
        <v>364889.56060439319</v>
      </c>
      <c r="X24" s="59">
        <f t="shared" ref="X24" si="43">SUM(X20:X23)</f>
        <v>455581.58035897568</v>
      </c>
      <c r="Y24" s="59">
        <f t="shared" ref="Y24" si="44">SUM(Y20:Y23)</f>
        <v>455581.58035897568</v>
      </c>
      <c r="Z24" s="59">
        <f t="shared" ref="Z24" si="45">SUM(Z20:Z23)</f>
        <v>455581.58035897568</v>
      </c>
      <c r="AA24" s="59">
        <f t="shared" ref="AA24" si="46">SUM(AA20:AA23)</f>
        <v>546273.60011355812</v>
      </c>
      <c r="AB24" s="59">
        <f t="shared" ref="AB24" si="47">SUM(AB20:AB23)</f>
        <v>546273.60011355812</v>
      </c>
      <c r="AC24" s="59">
        <f t="shared" ref="AC24" si="48">SUM(AC20:AC23)</f>
        <v>546273.60011355812</v>
      </c>
      <c r="AD24" s="59">
        <f t="shared" ref="AD24" si="49">SUM(AD20:AD23)</f>
        <v>529754.45120598481</v>
      </c>
      <c r="AE24" s="59">
        <f t="shared" ref="AE24" si="50">SUM(AE20:AE23)</f>
        <v>529754.45120598481</v>
      </c>
      <c r="AF24" s="59">
        <f t="shared" ref="AF24" si="51">SUM(AF20:AF23)</f>
        <v>529754.45120598481</v>
      </c>
      <c r="AG24" s="59">
        <f t="shared" ref="AG24" si="52">SUM(AG20:AG23)</f>
        <v>513235.30229841144</v>
      </c>
    </row>
    <row r="25" spans="1:34" x14ac:dyDescent="0.25">
      <c r="B25" s="76">
        <f>+B24-B12</f>
        <v>0</v>
      </c>
      <c r="C25" s="76">
        <f t="shared" ref="C25:J25" si="53">+C24-C12</f>
        <v>0</v>
      </c>
      <c r="D25" s="76">
        <f t="shared" si="53"/>
        <v>0</v>
      </c>
      <c r="E25" s="76">
        <f t="shared" si="53"/>
        <v>0</v>
      </c>
      <c r="F25" s="76">
        <f t="shared" si="53"/>
        <v>0</v>
      </c>
      <c r="G25" s="76">
        <f t="shared" si="53"/>
        <v>0</v>
      </c>
      <c r="H25" s="76">
        <f t="shared" si="53"/>
        <v>0</v>
      </c>
      <c r="I25" s="76">
        <f t="shared" si="53"/>
        <v>0</v>
      </c>
      <c r="J25" s="76">
        <f t="shared" si="53"/>
        <v>0</v>
      </c>
    </row>
    <row r="26" spans="1:34" x14ac:dyDescent="0.25">
      <c r="S26" s="59" t="s">
        <v>150</v>
      </c>
    </row>
    <row r="27" spans="1:34" x14ac:dyDescent="0.25">
      <c r="S27" s="59" t="s">
        <v>132</v>
      </c>
      <c r="T27" s="67">
        <f>SUM(U27:AG27)/13</f>
        <v>-28303.103510428595</v>
      </c>
      <c r="U27" s="59">
        <f>+U20</f>
        <v>-17534.616700709084</v>
      </c>
      <c r="V27" s="59">
        <f t="shared" ref="V27:AG27" si="54">+V20</f>
        <v>-17534.616700709084</v>
      </c>
      <c r="W27" s="59">
        <f t="shared" si="54"/>
        <v>-17534.616700709084</v>
      </c>
      <c r="X27" s="59">
        <f t="shared" si="54"/>
        <v>-23346.792822159136</v>
      </c>
      <c r="Y27" s="59">
        <f t="shared" si="54"/>
        <v>-23346.792822159136</v>
      </c>
      <c r="Z27" s="59">
        <f t="shared" si="54"/>
        <v>-23346.792822159136</v>
      </c>
      <c r="AA27" s="59">
        <f t="shared" si="54"/>
        <v>-29158.968943609187</v>
      </c>
      <c r="AB27" s="59">
        <f t="shared" si="54"/>
        <v>-29158.968943609187</v>
      </c>
      <c r="AC27" s="59">
        <f t="shared" si="54"/>
        <v>-29158.968943609187</v>
      </c>
      <c r="AD27" s="59">
        <f t="shared" si="54"/>
        <v>-37395.635835949739</v>
      </c>
      <c r="AE27" s="59">
        <f t="shared" si="54"/>
        <v>-37395.635835949739</v>
      </c>
      <c r="AF27" s="59">
        <f t="shared" si="54"/>
        <v>-37395.635835949739</v>
      </c>
      <c r="AG27" s="59">
        <f t="shared" si="54"/>
        <v>-45632.302728290291</v>
      </c>
    </row>
    <row r="28" spans="1:34" x14ac:dyDescent="0.25">
      <c r="S28" s="59" t="s">
        <v>133</v>
      </c>
      <c r="T28" s="68">
        <f t="shared" ref="T28:T30" si="55">SUM(U28:AG28)/13</f>
        <v>306494.81388172269</v>
      </c>
      <c r="U28" s="59">
        <f t="shared" ref="U28:AG30" si="56">+U21</f>
        <v>226956.9588440645</v>
      </c>
      <c r="V28" s="59">
        <f t="shared" si="56"/>
        <v>226956.9588440645</v>
      </c>
      <c r="W28" s="59">
        <f t="shared" si="56"/>
        <v>226956.9588440645</v>
      </c>
      <c r="X28" s="59">
        <f t="shared" si="56"/>
        <v>287780.02446109726</v>
      </c>
      <c r="Y28" s="59">
        <f t="shared" si="56"/>
        <v>287780.02446109726</v>
      </c>
      <c r="Z28" s="59">
        <f t="shared" si="56"/>
        <v>287780.02446109726</v>
      </c>
      <c r="AA28" s="59">
        <f t="shared" si="56"/>
        <v>348603.09007813002</v>
      </c>
      <c r="AB28" s="59">
        <f t="shared" si="56"/>
        <v>348603.09007813002</v>
      </c>
      <c r="AC28" s="59">
        <f t="shared" si="56"/>
        <v>348603.09007813002</v>
      </c>
      <c r="AD28" s="59">
        <f t="shared" si="56"/>
        <v>348603.09007813002</v>
      </c>
      <c r="AE28" s="59">
        <f t="shared" si="56"/>
        <v>348603.09007813002</v>
      </c>
      <c r="AF28" s="59">
        <f t="shared" si="56"/>
        <v>348603.09007813002</v>
      </c>
      <c r="AG28" s="59">
        <f t="shared" si="56"/>
        <v>348603.09007813002</v>
      </c>
    </row>
    <row r="29" spans="1:34" x14ac:dyDescent="0.25">
      <c r="S29" s="59" t="s">
        <v>134</v>
      </c>
      <c r="T29" s="68">
        <f t="shared" si="55"/>
        <v>-26435.447582634402</v>
      </c>
      <c r="U29" s="59">
        <f>+U22</f>
        <v>-16100.001252482805</v>
      </c>
      <c r="V29" s="59">
        <f t="shared" si="56"/>
        <v>-16100.001252482805</v>
      </c>
      <c r="W29" s="59">
        <f t="shared" si="56"/>
        <v>-16100.001252482805</v>
      </c>
      <c r="X29" s="59">
        <f t="shared" si="56"/>
        <v>-21567.553735765556</v>
      </c>
      <c r="Y29" s="59">
        <f t="shared" si="56"/>
        <v>-21567.553735765556</v>
      </c>
      <c r="Z29" s="59">
        <f t="shared" si="56"/>
        <v>-21567.553735765556</v>
      </c>
      <c r="AA29" s="59">
        <f t="shared" si="56"/>
        <v>-27035.106219048306</v>
      </c>
      <c r="AB29" s="59">
        <f t="shared" si="56"/>
        <v>-27035.106219048306</v>
      </c>
      <c r="AC29" s="59">
        <f t="shared" si="56"/>
        <v>-27035.106219048306</v>
      </c>
      <c r="AD29" s="59">
        <f t="shared" si="56"/>
        <v>-35317.588234281109</v>
      </c>
      <c r="AE29" s="59">
        <f t="shared" si="56"/>
        <v>-35317.588234281109</v>
      </c>
      <c r="AF29" s="59">
        <f t="shared" si="56"/>
        <v>-35317.588234281109</v>
      </c>
      <c r="AG29" s="59">
        <f t="shared" si="56"/>
        <v>-43600.070249513912</v>
      </c>
    </row>
    <row r="30" spans="1:34" x14ac:dyDescent="0.25">
      <c r="S30" s="59" t="s">
        <v>130</v>
      </c>
      <c r="T30" s="69">
        <f t="shared" si="55"/>
        <v>225377.03560727474</v>
      </c>
      <c r="U30" s="61">
        <f>+U23</f>
        <v>171567.21971352061</v>
      </c>
      <c r="V30" s="61">
        <f t="shared" si="56"/>
        <v>171567.21971352061</v>
      </c>
      <c r="W30" s="61">
        <f t="shared" si="56"/>
        <v>171567.21971352061</v>
      </c>
      <c r="X30" s="61">
        <f t="shared" si="56"/>
        <v>212715.90245580312</v>
      </c>
      <c r="Y30" s="61">
        <f t="shared" si="56"/>
        <v>212715.90245580312</v>
      </c>
      <c r="Z30" s="61">
        <f t="shared" si="56"/>
        <v>212715.90245580312</v>
      </c>
      <c r="AA30" s="61">
        <f t="shared" si="56"/>
        <v>253864.58519808564</v>
      </c>
      <c r="AB30" s="61">
        <f t="shared" si="56"/>
        <v>253864.58519808564</v>
      </c>
      <c r="AC30" s="61">
        <f t="shared" si="56"/>
        <v>253864.58519808564</v>
      </c>
      <c r="AD30" s="61">
        <f>+AD23</f>
        <v>253864.58519808564</v>
      </c>
      <c r="AE30" s="61">
        <f t="shared" si="56"/>
        <v>253864.58519808564</v>
      </c>
      <c r="AF30" s="61">
        <f t="shared" si="56"/>
        <v>253864.58519808564</v>
      </c>
      <c r="AG30" s="61">
        <f t="shared" si="56"/>
        <v>253864.58519808564</v>
      </c>
    </row>
    <row r="31" spans="1:34" x14ac:dyDescent="0.25">
      <c r="T31" s="71">
        <f>SUM(T27:T30)</f>
        <v>477133.29839593446</v>
      </c>
      <c r="U31" s="59">
        <f>SUM(U27:U30)</f>
        <v>364889.56060439319</v>
      </c>
      <c r="V31" s="59">
        <f t="shared" ref="V31:AG31" si="57">SUM(V27:V30)</f>
        <v>364889.56060439319</v>
      </c>
      <c r="W31" s="59">
        <f t="shared" si="57"/>
        <v>364889.56060439319</v>
      </c>
      <c r="X31" s="59">
        <f t="shared" si="57"/>
        <v>455581.58035897568</v>
      </c>
      <c r="Y31" s="59">
        <f t="shared" si="57"/>
        <v>455581.58035897568</v>
      </c>
      <c r="Z31" s="59">
        <f t="shared" si="57"/>
        <v>455581.58035897568</v>
      </c>
      <c r="AA31" s="59">
        <f t="shared" si="57"/>
        <v>546273.60011355812</v>
      </c>
      <c r="AB31" s="59">
        <f t="shared" si="57"/>
        <v>546273.60011355812</v>
      </c>
      <c r="AC31" s="59">
        <f t="shared" si="57"/>
        <v>546273.60011355812</v>
      </c>
      <c r="AD31" s="59">
        <f t="shared" si="57"/>
        <v>529754.45120598481</v>
      </c>
      <c r="AE31" s="59">
        <f t="shared" si="57"/>
        <v>529754.45120598481</v>
      </c>
      <c r="AF31" s="59">
        <f t="shared" si="57"/>
        <v>529754.45120598481</v>
      </c>
      <c r="AG31" s="59">
        <f t="shared" si="57"/>
        <v>513235.30229841144</v>
      </c>
    </row>
    <row r="32" spans="1:34" x14ac:dyDescent="0.25">
      <c r="T32" s="66"/>
      <c r="U32" s="66"/>
      <c r="V32" s="66"/>
      <c r="W32" s="66"/>
      <c r="X32" s="66"/>
      <c r="Y32" s="66"/>
      <c r="Z32" s="66"/>
      <c r="AA32" s="66"/>
      <c r="AB32" s="66"/>
      <c r="AC32" s="66"/>
      <c r="AD32" s="66"/>
      <c r="AE32" s="66"/>
      <c r="AF32" s="66"/>
      <c r="AG32" s="66"/>
      <c r="AH32" s="66"/>
    </row>
    <row r="33" spans="20:34" x14ac:dyDescent="0.25">
      <c r="T33" s="66">
        <f t="shared" ref="T33:AG33" si="58">T30+T29</f>
        <v>198941.58802464034</v>
      </c>
      <c r="U33" s="66">
        <f t="shared" si="58"/>
        <v>155467.21846103779</v>
      </c>
      <c r="V33" s="66">
        <f t="shared" si="58"/>
        <v>155467.21846103779</v>
      </c>
      <c r="W33" s="66">
        <f t="shared" si="58"/>
        <v>155467.21846103779</v>
      </c>
      <c r="X33" s="66">
        <f t="shared" si="58"/>
        <v>191148.34872003755</v>
      </c>
      <c r="Y33" s="66">
        <f t="shared" si="58"/>
        <v>191148.34872003755</v>
      </c>
      <c r="Z33" s="66">
        <f t="shared" si="58"/>
        <v>191148.34872003755</v>
      </c>
      <c r="AA33" s="66">
        <f t="shared" si="58"/>
        <v>226829.47897903732</v>
      </c>
      <c r="AB33" s="66">
        <f t="shared" si="58"/>
        <v>226829.47897903732</v>
      </c>
      <c r="AC33" s="66">
        <f t="shared" si="58"/>
        <v>226829.47897903732</v>
      </c>
      <c r="AD33" s="66">
        <f t="shared" si="58"/>
        <v>218546.99696380453</v>
      </c>
      <c r="AE33" s="66">
        <f t="shared" si="58"/>
        <v>218546.99696380453</v>
      </c>
      <c r="AF33" s="66">
        <f t="shared" si="58"/>
        <v>218546.99696380453</v>
      </c>
      <c r="AG33" s="66">
        <f t="shared" si="58"/>
        <v>210264.51494857174</v>
      </c>
      <c r="AH33" s="66"/>
    </row>
    <row r="34" spans="20:34" x14ac:dyDescent="0.25">
      <c r="T34" s="66">
        <f>T33*0.35</f>
        <v>69629.555808624107</v>
      </c>
      <c r="U34" s="66"/>
      <c r="V34" s="66"/>
      <c r="W34" s="66"/>
      <c r="X34" s="66">
        <f>X33-W33</f>
        <v>35681.130258999765</v>
      </c>
      <c r="Y34" s="66"/>
      <c r="Z34" s="66"/>
      <c r="AA34" s="66"/>
      <c r="AB34" s="66"/>
      <c r="AC34" s="66"/>
      <c r="AD34" s="66"/>
      <c r="AE34" s="66"/>
      <c r="AF34" s="66"/>
      <c r="AG34" s="66"/>
      <c r="AH34" s="66"/>
    </row>
    <row r="35" spans="20:34" x14ac:dyDescent="0.25">
      <c r="T35" s="70"/>
      <c r="U35" s="70"/>
      <c r="V35" s="70"/>
      <c r="W35" s="70"/>
      <c r="X35" s="70">
        <f>X34*0.35</f>
        <v>12488.395590649918</v>
      </c>
      <c r="Y35" s="70"/>
      <c r="Z35" s="70"/>
      <c r="AA35" s="70"/>
      <c r="AB35" s="70"/>
      <c r="AC35" s="70"/>
      <c r="AD35" s="70"/>
      <c r="AE35" s="70"/>
      <c r="AF35" s="70"/>
      <c r="AG35" s="70"/>
      <c r="AH35" s="66"/>
    </row>
    <row r="36" spans="20:34" x14ac:dyDescent="0.25">
      <c r="T36" s="66"/>
      <c r="U36" s="66"/>
      <c r="V36" s="66"/>
      <c r="W36" s="66"/>
      <c r="X36" s="66"/>
      <c r="Y36" s="66"/>
      <c r="Z36" s="66"/>
      <c r="AA36" s="66"/>
      <c r="AB36" s="66"/>
      <c r="AC36" s="66"/>
      <c r="AD36" s="66"/>
      <c r="AE36" s="66"/>
      <c r="AF36" s="66"/>
      <c r="AG36" s="66"/>
      <c r="AH36" s="66"/>
    </row>
    <row r="37" spans="20:34" x14ac:dyDescent="0.25">
      <c r="T37" s="66"/>
      <c r="U37" s="66"/>
      <c r="V37" s="66"/>
      <c r="W37" s="66"/>
      <c r="X37" s="66"/>
      <c r="Y37" s="66"/>
      <c r="Z37" s="66"/>
      <c r="AA37" s="66"/>
      <c r="AB37" s="66"/>
      <c r="AC37" s="66"/>
      <c r="AD37" s="66"/>
      <c r="AE37" s="66"/>
      <c r="AF37" s="66"/>
      <c r="AG37" s="66"/>
      <c r="AH37" s="66"/>
    </row>
    <row r="38" spans="20:34" x14ac:dyDescent="0.25">
      <c r="T38" s="66"/>
      <c r="U38" s="66"/>
      <c r="V38" s="66"/>
      <c r="W38" s="66"/>
      <c r="X38" s="66"/>
      <c r="Y38" s="66"/>
      <c r="Z38" s="66"/>
      <c r="AA38" s="66"/>
      <c r="AB38" s="66"/>
      <c r="AC38" s="66"/>
      <c r="AD38" s="66"/>
      <c r="AE38" s="66"/>
      <c r="AF38" s="66"/>
      <c r="AG38" s="66"/>
      <c r="AH38" s="66"/>
    </row>
  </sheetData>
  <mergeCells count="3">
    <mergeCell ref="L18:O18"/>
    <mergeCell ref="P18:AA18"/>
    <mergeCell ref="AB18:AG18"/>
  </mergeCells>
  <hyperlinks>
    <hyperlink ref="A3" location="Appendix!A1" display="Return to Appendix"/>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workbookViewId="0">
      <selection activeCell="A6" sqref="A6"/>
    </sheetView>
  </sheetViews>
  <sheetFormatPr defaultRowHeight="15" x14ac:dyDescent="0.25"/>
  <cols>
    <col min="1" max="1" width="46.140625" style="60" customWidth="1"/>
    <col min="2" max="10" width="10.7109375" style="59" customWidth="1"/>
    <col min="11" max="19" width="9.140625" style="59"/>
    <col min="20" max="20" width="12.5703125" style="59" bestFit="1" customWidth="1"/>
    <col min="21" max="16384" width="9.140625" style="59"/>
  </cols>
  <sheetData>
    <row r="1" spans="1:10" s="57" customFormat="1" x14ac:dyDescent="0.25">
      <c r="A1" s="56" t="s">
        <v>155</v>
      </c>
      <c r="B1" s="57" t="s">
        <v>115</v>
      </c>
      <c r="C1" s="57" t="s">
        <v>115</v>
      </c>
      <c r="D1" s="57" t="s">
        <v>115</v>
      </c>
      <c r="E1" s="57" t="s">
        <v>116</v>
      </c>
      <c r="F1" s="57" t="s">
        <v>116</v>
      </c>
      <c r="G1" s="57" t="s">
        <v>116</v>
      </c>
      <c r="H1" s="57" t="s">
        <v>117</v>
      </c>
      <c r="I1" s="57" t="s">
        <v>117</v>
      </c>
      <c r="J1" s="57" t="s">
        <v>117</v>
      </c>
    </row>
    <row r="2" spans="1:10" s="57" customFormat="1" x14ac:dyDescent="0.25">
      <c r="A2" s="56" t="s">
        <v>136</v>
      </c>
      <c r="B2" s="57" t="s">
        <v>118</v>
      </c>
      <c r="C2" s="57" t="s">
        <v>119</v>
      </c>
      <c r="D2" s="57" t="s">
        <v>120</v>
      </c>
      <c r="E2" s="57" t="s">
        <v>118</v>
      </c>
      <c r="F2" s="57" t="s">
        <v>119</v>
      </c>
      <c r="G2" s="57" t="s">
        <v>120</v>
      </c>
      <c r="H2" s="57" t="s">
        <v>118</v>
      </c>
      <c r="I2" s="57" t="s">
        <v>119</v>
      </c>
      <c r="J2" s="57" t="s">
        <v>120</v>
      </c>
    </row>
    <row r="3" spans="1:10" s="57" customFormat="1" x14ac:dyDescent="0.25">
      <c r="A3" s="48" t="s">
        <v>96</v>
      </c>
    </row>
    <row r="4" spans="1:10" s="57" customFormat="1" x14ac:dyDescent="0.25">
      <c r="A4" s="56" t="s">
        <v>205</v>
      </c>
    </row>
    <row r="5" spans="1:10" x14ac:dyDescent="0.25">
      <c r="A5" s="58" t="s">
        <v>121</v>
      </c>
    </row>
    <row r="7" spans="1:10" x14ac:dyDescent="0.25">
      <c r="A7" s="60" t="s">
        <v>122</v>
      </c>
      <c r="B7" s="59">
        <v>306251.16393999901</v>
      </c>
      <c r="C7" s="59">
        <v>306251.16393999901</v>
      </c>
      <c r="D7" s="59">
        <v>0</v>
      </c>
      <c r="E7" s="59">
        <v>243678.23971999899</v>
      </c>
      <c r="F7" s="59">
        <v>243678.23971999899</v>
      </c>
      <c r="G7" s="59">
        <v>0</v>
      </c>
      <c r="H7" s="59">
        <v>188063.04160999999</v>
      </c>
      <c r="I7" s="59">
        <v>188063.04160999999</v>
      </c>
      <c r="J7" s="59">
        <v>0</v>
      </c>
    </row>
    <row r="8" spans="1:10" x14ac:dyDescent="0.25">
      <c r="A8" s="60" t="s">
        <v>123</v>
      </c>
      <c r="B8" s="59">
        <v>105310.827609999</v>
      </c>
      <c r="C8" s="59">
        <v>0</v>
      </c>
      <c r="D8" s="59">
        <v>105310.827609999</v>
      </c>
      <c r="E8" s="59">
        <v>0</v>
      </c>
      <c r="F8" s="59">
        <v>0</v>
      </c>
      <c r="G8" s="59">
        <v>0</v>
      </c>
      <c r="H8" s="59">
        <v>0</v>
      </c>
      <c r="I8" s="59">
        <v>0</v>
      </c>
      <c r="J8" s="59">
        <v>0</v>
      </c>
    </row>
    <row r="9" spans="1:10" x14ac:dyDescent="0.25">
      <c r="A9" s="60" t="s">
        <v>124</v>
      </c>
      <c r="B9" s="61">
        <v>12489.7358666894</v>
      </c>
      <c r="C9" s="61">
        <v>18400.0003244984</v>
      </c>
      <c r="D9" s="61">
        <v>-5910.2644578089803</v>
      </c>
      <c r="E9" s="61">
        <v>56525.045261015002</v>
      </c>
      <c r="F9" s="61">
        <v>67664.121760692593</v>
      </c>
      <c r="G9" s="61">
        <v>-11139.0764996776</v>
      </c>
      <c r="H9" s="61">
        <v>94824.642639006604</v>
      </c>
      <c r="I9" s="61">
        <v>104739.007765417</v>
      </c>
      <c r="J9" s="61">
        <v>-9914.3651264103191</v>
      </c>
    </row>
    <row r="10" spans="1:10" x14ac:dyDescent="0.25">
      <c r="A10" s="60" t="s">
        <v>125</v>
      </c>
      <c r="B10" s="59">
        <f>SUM(B7:B9)</f>
        <v>424051.72741668741</v>
      </c>
      <c r="C10" s="59">
        <f t="shared" ref="C10:J10" si="0">SUM(C7:C9)</f>
        <v>324651.16426449741</v>
      </c>
      <c r="D10" s="59">
        <f t="shared" si="0"/>
        <v>99400.563152190021</v>
      </c>
      <c r="E10" s="59">
        <f t="shared" si="0"/>
        <v>300203.28498101397</v>
      </c>
      <c r="F10" s="59">
        <f t="shared" si="0"/>
        <v>311342.36148069159</v>
      </c>
      <c r="G10" s="59">
        <f t="shared" si="0"/>
        <v>-11139.0764996776</v>
      </c>
      <c r="H10" s="59">
        <f t="shared" si="0"/>
        <v>282887.68424900656</v>
      </c>
      <c r="I10" s="59">
        <f t="shared" si="0"/>
        <v>292802.049375417</v>
      </c>
      <c r="J10" s="59">
        <f t="shared" si="0"/>
        <v>-9914.3651264103191</v>
      </c>
    </row>
    <row r="11" spans="1:10" x14ac:dyDescent="0.25">
      <c r="A11" s="60" t="s">
        <v>126</v>
      </c>
      <c r="B11" s="61">
        <v>312405.08887141501</v>
      </c>
      <c r="C11" s="61">
        <v>228300.13092837599</v>
      </c>
      <c r="D11" s="61">
        <v>84104.957943038302</v>
      </c>
      <c r="E11" s="61">
        <v>75277.877893570403</v>
      </c>
      <c r="F11" s="61">
        <v>85507.330948572606</v>
      </c>
      <c r="G11" s="61">
        <v>-10229.453055002101</v>
      </c>
      <c r="H11" s="61">
        <v>112965.44544361001</v>
      </c>
      <c r="I11" s="61">
        <v>123001.361067568</v>
      </c>
      <c r="J11" s="61">
        <v>-10035.915623958799</v>
      </c>
    </row>
    <row r="12" spans="1:10" x14ac:dyDescent="0.25">
      <c r="A12" s="60" t="s">
        <v>127</v>
      </c>
      <c r="B12" s="59">
        <f>SUM(B10:B11)</f>
        <v>736456.81628810242</v>
      </c>
      <c r="C12" s="59">
        <f t="shared" ref="C12:J12" si="1">SUM(C10:C11)</f>
        <v>552951.29519287334</v>
      </c>
      <c r="D12" s="59">
        <f t="shared" si="1"/>
        <v>183505.52109522832</v>
      </c>
      <c r="E12" s="59">
        <f t="shared" si="1"/>
        <v>375481.16287458438</v>
      </c>
      <c r="F12" s="59">
        <f t="shared" si="1"/>
        <v>396849.69242926419</v>
      </c>
      <c r="G12" s="59">
        <f t="shared" si="1"/>
        <v>-21368.529554679699</v>
      </c>
      <c r="H12" s="59">
        <f t="shared" si="1"/>
        <v>395853.12969261658</v>
      </c>
      <c r="I12" s="59">
        <f t="shared" si="1"/>
        <v>415803.41044298501</v>
      </c>
      <c r="J12" s="59">
        <f t="shared" si="1"/>
        <v>-19950.280750369118</v>
      </c>
    </row>
    <row r="14" spans="1:10" x14ac:dyDescent="0.25">
      <c r="A14" s="60" t="s">
        <v>128</v>
      </c>
    </row>
    <row r="15" spans="1:10" x14ac:dyDescent="0.25">
      <c r="A15" s="60" t="s">
        <v>129</v>
      </c>
      <c r="B15" s="59">
        <v>105310.827609999</v>
      </c>
      <c r="C15" s="59">
        <v>0</v>
      </c>
      <c r="D15" s="59">
        <v>105310.827609999</v>
      </c>
      <c r="E15" s="59">
        <v>0</v>
      </c>
      <c r="F15" s="59">
        <v>0</v>
      </c>
      <c r="G15" s="59">
        <v>0</v>
      </c>
      <c r="H15" s="59">
        <v>0</v>
      </c>
      <c r="I15" s="59">
        <v>0</v>
      </c>
      <c r="J15" s="59">
        <v>0</v>
      </c>
    </row>
    <row r="16" spans="1:10" x14ac:dyDescent="0.25">
      <c r="A16" s="60" t="s">
        <v>130</v>
      </c>
      <c r="B16" s="61">
        <v>293594.28427316598</v>
      </c>
      <c r="C16" s="61">
        <v>204324.43004420999</v>
      </c>
      <c r="D16" s="61">
        <v>89269.854228955606</v>
      </c>
      <c r="E16" s="61">
        <v>0</v>
      </c>
      <c r="F16" s="61">
        <v>0</v>
      </c>
      <c r="G16" s="61">
        <v>0</v>
      </c>
      <c r="H16" s="61">
        <v>0</v>
      </c>
      <c r="I16" s="61">
        <v>0</v>
      </c>
      <c r="J16" s="61">
        <v>0</v>
      </c>
    </row>
    <row r="17" spans="1:34" x14ac:dyDescent="0.25">
      <c r="A17" s="60" t="s">
        <v>131</v>
      </c>
      <c r="B17" s="59">
        <f>SUM(B15:B16)</f>
        <v>398905.11188316497</v>
      </c>
      <c r="C17" s="59">
        <f t="shared" ref="C17:J17" si="2">SUM(C15:C16)</f>
        <v>204324.43004420999</v>
      </c>
      <c r="D17" s="59">
        <f t="shared" si="2"/>
        <v>194580.68183895462</v>
      </c>
      <c r="E17" s="59">
        <f t="shared" si="2"/>
        <v>0</v>
      </c>
      <c r="F17" s="59">
        <f t="shared" si="2"/>
        <v>0</v>
      </c>
      <c r="G17" s="59">
        <f t="shared" si="2"/>
        <v>0</v>
      </c>
      <c r="H17" s="59">
        <f t="shared" si="2"/>
        <v>0</v>
      </c>
      <c r="I17" s="59">
        <f t="shared" si="2"/>
        <v>0</v>
      </c>
      <c r="J17" s="59">
        <f t="shared" si="2"/>
        <v>0</v>
      </c>
      <c r="L17" s="64" t="s">
        <v>137</v>
      </c>
    </row>
    <row r="18" spans="1:34" x14ac:dyDescent="0.25">
      <c r="L18" s="164" t="s">
        <v>77</v>
      </c>
      <c r="M18" s="165"/>
      <c r="N18" s="165"/>
      <c r="O18" s="166"/>
      <c r="P18" s="164" t="s">
        <v>78</v>
      </c>
      <c r="Q18" s="165"/>
      <c r="R18" s="165"/>
      <c r="S18" s="165"/>
      <c r="T18" s="165"/>
      <c r="U18" s="165"/>
      <c r="V18" s="165"/>
      <c r="W18" s="165"/>
      <c r="X18" s="165"/>
      <c r="Y18" s="165"/>
      <c r="Z18" s="165"/>
      <c r="AA18" s="166"/>
      <c r="AB18" s="167">
        <v>2016</v>
      </c>
      <c r="AC18" s="168"/>
      <c r="AD18" s="168"/>
      <c r="AE18" s="168"/>
      <c r="AF18" s="168"/>
      <c r="AG18" s="169"/>
    </row>
    <row r="19" spans="1:34" x14ac:dyDescent="0.25">
      <c r="A19" s="60" t="s">
        <v>149</v>
      </c>
      <c r="L19" s="59" t="s">
        <v>146</v>
      </c>
      <c r="M19" s="59" t="s">
        <v>147</v>
      </c>
      <c r="N19" s="59" t="s">
        <v>148</v>
      </c>
      <c r="O19" s="65" t="s">
        <v>138</v>
      </c>
      <c r="P19" s="59" t="s">
        <v>139</v>
      </c>
      <c r="Q19" s="59" t="s">
        <v>140</v>
      </c>
      <c r="R19" s="59" t="s">
        <v>141</v>
      </c>
      <c r="S19" s="59" t="s">
        <v>142</v>
      </c>
      <c r="T19" s="59" t="s">
        <v>62</v>
      </c>
      <c r="U19" s="59" t="s">
        <v>143</v>
      </c>
      <c r="V19" s="59" t="s">
        <v>144</v>
      </c>
      <c r="W19" s="59" t="s">
        <v>145</v>
      </c>
      <c r="X19" s="59" t="s">
        <v>146</v>
      </c>
      <c r="Y19" s="59" t="s">
        <v>147</v>
      </c>
      <c r="Z19" s="59" t="s">
        <v>148</v>
      </c>
      <c r="AA19" s="59" t="s">
        <v>138</v>
      </c>
      <c r="AB19" s="59" t="s">
        <v>139</v>
      </c>
      <c r="AC19" s="59" t="s">
        <v>140</v>
      </c>
      <c r="AD19" s="59" t="s">
        <v>141</v>
      </c>
      <c r="AE19" s="59" t="s">
        <v>142</v>
      </c>
      <c r="AF19" s="59" t="s">
        <v>62</v>
      </c>
      <c r="AG19" s="59" t="s">
        <v>143</v>
      </c>
    </row>
    <row r="20" spans="1:34" x14ac:dyDescent="0.25">
      <c r="A20" s="60" t="s">
        <v>132</v>
      </c>
      <c r="B20" s="62">
        <f>+B10-B15</f>
        <v>318740.89980668842</v>
      </c>
      <c r="C20" s="62">
        <f t="shared" ref="C20:J20" si="3">+C10-C15</f>
        <v>324651.16426449741</v>
      </c>
      <c r="D20" s="62">
        <f t="shared" si="3"/>
        <v>-5910.2644578089821</v>
      </c>
      <c r="E20" s="62">
        <f t="shared" si="3"/>
        <v>300203.28498101397</v>
      </c>
      <c r="F20" s="62">
        <f t="shared" si="3"/>
        <v>311342.36148069159</v>
      </c>
      <c r="G20" s="62">
        <f t="shared" si="3"/>
        <v>-11139.0764996776</v>
      </c>
      <c r="H20" s="62">
        <f t="shared" si="3"/>
        <v>282887.68424900656</v>
      </c>
      <c r="I20" s="62">
        <f t="shared" si="3"/>
        <v>292802.049375417</v>
      </c>
      <c r="J20" s="62">
        <f t="shared" si="3"/>
        <v>-9914.3651264103191</v>
      </c>
      <c r="L20" s="59">
        <f>D20/2</f>
        <v>-2955.1322289044911</v>
      </c>
      <c r="M20" s="59">
        <f>L20</f>
        <v>-2955.1322289044911</v>
      </c>
      <c r="N20" s="59">
        <f>M20</f>
        <v>-2955.1322289044911</v>
      </c>
      <c r="O20" s="59">
        <f>D20</f>
        <v>-5910.2644578089821</v>
      </c>
      <c r="P20" s="59">
        <f>O20</f>
        <v>-5910.2644578089821</v>
      </c>
      <c r="Q20" s="59">
        <f>P20</f>
        <v>-5910.2644578089821</v>
      </c>
      <c r="R20" s="66">
        <f>Q20+$G20/4</f>
        <v>-8695.0335827283816</v>
      </c>
      <c r="S20" s="59">
        <f>R20</f>
        <v>-8695.0335827283816</v>
      </c>
      <c r="T20" s="59">
        <f>S20</f>
        <v>-8695.0335827283816</v>
      </c>
      <c r="U20" s="66">
        <f>T20+$G20/4</f>
        <v>-11479.802707647781</v>
      </c>
      <c r="V20" s="59">
        <f>U20</f>
        <v>-11479.802707647781</v>
      </c>
      <c r="W20" s="59">
        <f>V20</f>
        <v>-11479.802707647781</v>
      </c>
      <c r="X20" s="66">
        <f>W20+$G20/4</f>
        <v>-14264.571832567181</v>
      </c>
      <c r="Y20" s="59">
        <f>X20</f>
        <v>-14264.571832567181</v>
      </c>
      <c r="Z20" s="59">
        <f>Y20</f>
        <v>-14264.571832567181</v>
      </c>
      <c r="AA20" s="66">
        <f>Z20+$G20/4</f>
        <v>-17049.34095748658</v>
      </c>
      <c r="AB20" s="59">
        <f>AA20</f>
        <v>-17049.34095748658</v>
      </c>
      <c r="AC20" s="59">
        <f>AB20</f>
        <v>-17049.34095748658</v>
      </c>
      <c r="AD20" s="66">
        <f>AC20+$J20/4</f>
        <v>-19527.932239089161</v>
      </c>
      <c r="AE20" s="59">
        <f>AD20</f>
        <v>-19527.932239089161</v>
      </c>
      <c r="AF20" s="59">
        <f>AE20</f>
        <v>-19527.932239089161</v>
      </c>
      <c r="AG20" s="66">
        <f>AF20+$J20/4</f>
        <v>-22006.523520691742</v>
      </c>
    </row>
    <row r="21" spans="1:34" x14ac:dyDescent="0.25">
      <c r="A21" s="60" t="s">
        <v>133</v>
      </c>
      <c r="B21" s="62">
        <f>+B15</f>
        <v>105310.827609999</v>
      </c>
      <c r="C21" s="62">
        <f t="shared" ref="C21:J21" si="4">+C15</f>
        <v>0</v>
      </c>
      <c r="D21" s="62">
        <f t="shared" si="4"/>
        <v>105310.827609999</v>
      </c>
      <c r="E21" s="62">
        <f t="shared" si="4"/>
        <v>0</v>
      </c>
      <c r="F21" s="62">
        <f t="shared" si="4"/>
        <v>0</v>
      </c>
      <c r="G21" s="62">
        <f t="shared" si="4"/>
        <v>0</v>
      </c>
      <c r="H21" s="62">
        <f t="shared" si="4"/>
        <v>0</v>
      </c>
      <c r="I21" s="62">
        <f t="shared" si="4"/>
        <v>0</v>
      </c>
      <c r="J21" s="62">
        <f t="shared" si="4"/>
        <v>0</v>
      </c>
      <c r="L21" s="59">
        <f t="shared" ref="L21:L22" si="5">D21/2</f>
        <v>52655.413804999502</v>
      </c>
      <c r="M21" s="59">
        <f t="shared" ref="M21:N22" si="6">L21</f>
        <v>52655.413804999502</v>
      </c>
      <c r="N21" s="59">
        <f t="shared" si="6"/>
        <v>52655.413804999502</v>
      </c>
      <c r="O21" s="59">
        <f t="shared" ref="O21:O22" si="7">D21</f>
        <v>105310.827609999</v>
      </c>
      <c r="P21" s="66">
        <f t="shared" ref="P21:Q23" si="8">O21</f>
        <v>105310.827609999</v>
      </c>
      <c r="Q21" s="66">
        <f t="shared" si="8"/>
        <v>105310.827609999</v>
      </c>
      <c r="R21" s="66">
        <f t="shared" ref="R21:R23" si="9">Q21+$G21/4</f>
        <v>105310.827609999</v>
      </c>
      <c r="S21" s="66">
        <f t="shared" ref="S21:T23" si="10">R21</f>
        <v>105310.827609999</v>
      </c>
      <c r="T21" s="66">
        <f t="shared" si="10"/>
        <v>105310.827609999</v>
      </c>
      <c r="U21" s="66">
        <f t="shared" ref="U21:U23" si="11">T21+$G21/4</f>
        <v>105310.827609999</v>
      </c>
      <c r="V21" s="66">
        <f t="shared" ref="V21:W23" si="12">U21</f>
        <v>105310.827609999</v>
      </c>
      <c r="W21" s="66">
        <f t="shared" si="12"/>
        <v>105310.827609999</v>
      </c>
      <c r="X21" s="66">
        <f t="shared" ref="X21:X23" si="13">W21+$G21/4</f>
        <v>105310.827609999</v>
      </c>
      <c r="Y21" s="66">
        <f t="shared" ref="Y21:Z23" si="14">X21</f>
        <v>105310.827609999</v>
      </c>
      <c r="Z21" s="66">
        <f t="shared" si="14"/>
        <v>105310.827609999</v>
      </c>
      <c r="AA21" s="66">
        <f t="shared" ref="AA21:AA23" si="15">Z21+$G21/4</f>
        <v>105310.827609999</v>
      </c>
      <c r="AB21" s="66">
        <f t="shared" ref="AB21:AC23" si="16">AA21</f>
        <v>105310.827609999</v>
      </c>
      <c r="AC21" s="66">
        <f t="shared" si="16"/>
        <v>105310.827609999</v>
      </c>
      <c r="AD21" s="66">
        <f t="shared" ref="AD21:AD22" si="17">AC21+$J21/4</f>
        <v>105310.827609999</v>
      </c>
      <c r="AE21" s="66">
        <f t="shared" ref="AE21:AF23" si="18">AD21</f>
        <v>105310.827609999</v>
      </c>
      <c r="AF21" s="66">
        <f t="shared" si="18"/>
        <v>105310.827609999</v>
      </c>
      <c r="AG21" s="66">
        <f t="shared" ref="AG21:AG23" si="19">AF21+$J21/4</f>
        <v>105310.827609999</v>
      </c>
    </row>
    <row r="22" spans="1:34" x14ac:dyDescent="0.25">
      <c r="A22" s="60" t="s">
        <v>134</v>
      </c>
      <c r="B22" s="62">
        <f>+B11-B16</f>
        <v>18810.804598249029</v>
      </c>
      <c r="C22" s="62">
        <f t="shared" ref="C22:J22" si="20">+C11-C16</f>
        <v>23975.700884165999</v>
      </c>
      <c r="D22" s="62">
        <f t="shared" si="20"/>
        <v>-5164.8962859173043</v>
      </c>
      <c r="E22" s="62">
        <f t="shared" si="20"/>
        <v>75277.877893570403</v>
      </c>
      <c r="F22" s="62">
        <f t="shared" si="20"/>
        <v>85507.330948572606</v>
      </c>
      <c r="G22" s="62">
        <f t="shared" si="20"/>
        <v>-10229.453055002101</v>
      </c>
      <c r="H22" s="62">
        <f t="shared" si="20"/>
        <v>112965.44544361001</v>
      </c>
      <c r="I22" s="62">
        <f t="shared" si="20"/>
        <v>123001.361067568</v>
      </c>
      <c r="J22" s="62">
        <f t="shared" si="20"/>
        <v>-10035.915623958799</v>
      </c>
      <c r="L22" s="59">
        <f t="shared" si="5"/>
        <v>-2582.4481429586522</v>
      </c>
      <c r="M22" s="59">
        <f t="shared" si="6"/>
        <v>-2582.4481429586522</v>
      </c>
      <c r="N22" s="59">
        <f t="shared" si="6"/>
        <v>-2582.4481429586522</v>
      </c>
      <c r="O22" s="59">
        <f t="shared" si="7"/>
        <v>-5164.8962859173043</v>
      </c>
      <c r="P22" s="66">
        <f t="shared" si="8"/>
        <v>-5164.8962859173043</v>
      </c>
      <c r="Q22" s="66">
        <f t="shared" si="8"/>
        <v>-5164.8962859173043</v>
      </c>
      <c r="R22" s="66">
        <f t="shared" si="9"/>
        <v>-7722.2595496678296</v>
      </c>
      <c r="S22" s="66">
        <f t="shared" si="10"/>
        <v>-7722.2595496678296</v>
      </c>
      <c r="T22" s="66">
        <f t="shared" si="10"/>
        <v>-7722.2595496678296</v>
      </c>
      <c r="U22" s="66">
        <f t="shared" si="11"/>
        <v>-10279.622813418355</v>
      </c>
      <c r="V22" s="66">
        <f t="shared" si="12"/>
        <v>-10279.622813418355</v>
      </c>
      <c r="W22" s="66">
        <f t="shared" si="12"/>
        <v>-10279.622813418355</v>
      </c>
      <c r="X22" s="66">
        <f t="shared" si="13"/>
        <v>-12836.98607716888</v>
      </c>
      <c r="Y22" s="66">
        <f t="shared" si="14"/>
        <v>-12836.98607716888</v>
      </c>
      <c r="Z22" s="66">
        <f t="shared" si="14"/>
        <v>-12836.98607716888</v>
      </c>
      <c r="AA22" s="66">
        <f t="shared" si="15"/>
        <v>-15394.349340919405</v>
      </c>
      <c r="AB22" s="66">
        <f t="shared" si="16"/>
        <v>-15394.349340919405</v>
      </c>
      <c r="AC22" s="66">
        <f t="shared" si="16"/>
        <v>-15394.349340919405</v>
      </c>
      <c r="AD22" s="66">
        <f t="shared" si="17"/>
        <v>-17903.328246909106</v>
      </c>
      <c r="AE22" s="66">
        <f t="shared" si="18"/>
        <v>-17903.328246909106</v>
      </c>
      <c r="AF22" s="66">
        <f t="shared" si="18"/>
        <v>-17903.328246909106</v>
      </c>
      <c r="AG22" s="66">
        <f t="shared" si="19"/>
        <v>-20412.307152898808</v>
      </c>
    </row>
    <row r="23" spans="1:34" x14ac:dyDescent="0.25">
      <c r="A23" s="60" t="s">
        <v>130</v>
      </c>
      <c r="B23" s="63">
        <f>+B16</f>
        <v>293594.28427316598</v>
      </c>
      <c r="C23" s="63">
        <f t="shared" ref="C23:J23" si="21">+C16</f>
        <v>204324.43004420999</v>
      </c>
      <c r="D23" s="63">
        <f t="shared" si="21"/>
        <v>89269.854228955606</v>
      </c>
      <c r="E23" s="63">
        <f t="shared" si="21"/>
        <v>0</v>
      </c>
      <c r="F23" s="63">
        <f t="shared" si="21"/>
        <v>0</v>
      </c>
      <c r="G23" s="63">
        <f t="shared" si="21"/>
        <v>0</v>
      </c>
      <c r="H23" s="63">
        <f t="shared" si="21"/>
        <v>0</v>
      </c>
      <c r="I23" s="63">
        <f t="shared" si="21"/>
        <v>0</v>
      </c>
      <c r="J23" s="63">
        <f t="shared" si="21"/>
        <v>0</v>
      </c>
      <c r="L23" s="61">
        <f>D23/2</f>
        <v>44634.927114477803</v>
      </c>
      <c r="M23" s="61">
        <f>L23</f>
        <v>44634.927114477803</v>
      </c>
      <c r="N23" s="61">
        <f>M23</f>
        <v>44634.927114477803</v>
      </c>
      <c r="O23" s="61">
        <f>D23</f>
        <v>89269.854228955606</v>
      </c>
      <c r="P23" s="61">
        <f t="shared" si="8"/>
        <v>89269.854228955606</v>
      </c>
      <c r="Q23" s="61">
        <f t="shared" si="8"/>
        <v>89269.854228955606</v>
      </c>
      <c r="R23" s="61">
        <f t="shared" si="9"/>
        <v>89269.854228955606</v>
      </c>
      <c r="S23" s="61">
        <f t="shared" si="10"/>
        <v>89269.854228955606</v>
      </c>
      <c r="T23" s="61">
        <f t="shared" si="10"/>
        <v>89269.854228955606</v>
      </c>
      <c r="U23" s="61">
        <f t="shared" si="11"/>
        <v>89269.854228955606</v>
      </c>
      <c r="V23" s="61">
        <f t="shared" si="12"/>
        <v>89269.854228955606</v>
      </c>
      <c r="W23" s="61">
        <f t="shared" si="12"/>
        <v>89269.854228955606</v>
      </c>
      <c r="X23" s="61">
        <f t="shared" si="13"/>
        <v>89269.854228955606</v>
      </c>
      <c r="Y23" s="61">
        <f t="shared" si="14"/>
        <v>89269.854228955606</v>
      </c>
      <c r="Z23" s="61">
        <f t="shared" si="14"/>
        <v>89269.854228955606</v>
      </c>
      <c r="AA23" s="61">
        <f t="shared" si="15"/>
        <v>89269.854228955606</v>
      </c>
      <c r="AB23" s="61">
        <f t="shared" si="16"/>
        <v>89269.854228955606</v>
      </c>
      <c r="AC23" s="61">
        <f t="shared" si="16"/>
        <v>89269.854228955606</v>
      </c>
      <c r="AD23" s="61">
        <f>AC23+$J23/4</f>
        <v>89269.854228955606</v>
      </c>
      <c r="AE23" s="61">
        <f t="shared" si="18"/>
        <v>89269.854228955606</v>
      </c>
      <c r="AF23" s="61">
        <f t="shared" si="18"/>
        <v>89269.854228955606</v>
      </c>
      <c r="AG23" s="61">
        <f t="shared" si="19"/>
        <v>89269.854228955606</v>
      </c>
      <c r="AH23" s="59">
        <f>AG23-AB23</f>
        <v>0</v>
      </c>
    </row>
    <row r="24" spans="1:34" x14ac:dyDescent="0.25">
      <c r="B24" s="62">
        <f>SUM(B20:B23)</f>
        <v>736456.81628810242</v>
      </c>
      <c r="C24" s="62">
        <f t="shared" ref="C24:J24" si="22">SUM(C20:C23)</f>
        <v>552951.29519287334</v>
      </c>
      <c r="D24" s="62">
        <f t="shared" si="22"/>
        <v>183505.52109522832</v>
      </c>
      <c r="E24" s="62">
        <f t="shared" si="22"/>
        <v>375481.16287458438</v>
      </c>
      <c r="F24" s="62">
        <f t="shared" si="22"/>
        <v>396849.69242926419</v>
      </c>
      <c r="G24" s="62">
        <f t="shared" si="22"/>
        <v>-21368.529554679699</v>
      </c>
      <c r="H24" s="62">
        <f t="shared" si="22"/>
        <v>395853.12969261658</v>
      </c>
      <c r="I24" s="62">
        <f t="shared" si="22"/>
        <v>415803.41044298501</v>
      </c>
      <c r="J24" s="62">
        <f t="shared" si="22"/>
        <v>-19950.280750369118</v>
      </c>
      <c r="L24" s="59">
        <f>SUM(L20:L23)</f>
        <v>91752.760547614162</v>
      </c>
      <c r="M24" s="59">
        <f t="shared" ref="M24:AG24" si="23">SUM(M20:M23)</f>
        <v>91752.760547614162</v>
      </c>
      <c r="N24" s="59">
        <f t="shared" si="23"/>
        <v>91752.760547614162</v>
      </c>
      <c r="O24" s="59">
        <f t="shared" si="23"/>
        <v>183505.52109522832</v>
      </c>
      <c r="P24" s="59">
        <f t="shared" si="23"/>
        <v>183505.52109522832</v>
      </c>
      <c r="Q24" s="59">
        <f t="shared" si="23"/>
        <v>183505.52109522832</v>
      </c>
      <c r="R24" s="59">
        <f t="shared" si="23"/>
        <v>178163.38870655838</v>
      </c>
      <c r="S24" s="59">
        <f t="shared" si="23"/>
        <v>178163.38870655838</v>
      </c>
      <c r="T24" s="59">
        <f t="shared" si="23"/>
        <v>178163.38870655838</v>
      </c>
      <c r="U24" s="59">
        <f t="shared" si="23"/>
        <v>172821.25631788847</v>
      </c>
      <c r="V24" s="59">
        <f t="shared" si="23"/>
        <v>172821.25631788847</v>
      </c>
      <c r="W24" s="59">
        <f t="shared" si="23"/>
        <v>172821.25631788847</v>
      </c>
      <c r="X24" s="59">
        <f t="shared" si="23"/>
        <v>167479.12392921856</v>
      </c>
      <c r="Y24" s="59">
        <f t="shared" si="23"/>
        <v>167479.12392921856</v>
      </c>
      <c r="Z24" s="59">
        <f t="shared" si="23"/>
        <v>167479.12392921856</v>
      </c>
      <c r="AA24" s="59">
        <f t="shared" si="23"/>
        <v>162136.99154054862</v>
      </c>
      <c r="AB24" s="59">
        <f t="shared" si="23"/>
        <v>162136.99154054862</v>
      </c>
      <c r="AC24" s="59">
        <f t="shared" si="23"/>
        <v>162136.99154054862</v>
      </c>
      <c r="AD24" s="59">
        <f t="shared" si="23"/>
        <v>157149.42135295633</v>
      </c>
      <c r="AE24" s="59">
        <f t="shared" si="23"/>
        <v>157149.42135295633</v>
      </c>
      <c r="AF24" s="59">
        <f t="shared" si="23"/>
        <v>157149.42135295633</v>
      </c>
      <c r="AG24" s="59">
        <f t="shared" si="23"/>
        <v>152161.85116536406</v>
      </c>
    </row>
    <row r="25" spans="1:34" x14ac:dyDescent="0.25">
      <c r="B25" s="75">
        <f>+B24-B12</f>
        <v>0</v>
      </c>
      <c r="C25" s="75">
        <f t="shared" ref="C25:J25" si="24">+C24-C12</f>
        <v>0</v>
      </c>
      <c r="D25" s="75">
        <f t="shared" si="24"/>
        <v>0</v>
      </c>
      <c r="E25" s="75">
        <f t="shared" si="24"/>
        <v>0</v>
      </c>
      <c r="F25" s="75">
        <f t="shared" si="24"/>
        <v>0</v>
      </c>
      <c r="G25" s="75">
        <f t="shared" si="24"/>
        <v>0</v>
      </c>
      <c r="H25" s="75">
        <f t="shared" si="24"/>
        <v>0</v>
      </c>
      <c r="I25" s="75">
        <f t="shared" si="24"/>
        <v>0</v>
      </c>
      <c r="J25" s="75">
        <f t="shared" si="24"/>
        <v>0</v>
      </c>
    </row>
    <row r="26" spans="1:34" x14ac:dyDescent="0.25">
      <c r="S26" s="59" t="s">
        <v>150</v>
      </c>
    </row>
    <row r="27" spans="1:34" x14ac:dyDescent="0.25">
      <c r="S27" s="59" t="s">
        <v>132</v>
      </c>
      <c r="T27" s="67">
        <f>SUM(U27:AG27)/13</f>
        <v>-16074.728210081834</v>
      </c>
      <c r="U27" s="59">
        <f>+U20</f>
        <v>-11479.802707647781</v>
      </c>
      <c r="V27" s="59">
        <f t="shared" ref="V27:AG27" si="25">+V20</f>
        <v>-11479.802707647781</v>
      </c>
      <c r="W27" s="59">
        <f t="shared" si="25"/>
        <v>-11479.802707647781</v>
      </c>
      <c r="X27" s="59">
        <f t="shared" si="25"/>
        <v>-14264.571832567181</v>
      </c>
      <c r="Y27" s="59">
        <f t="shared" si="25"/>
        <v>-14264.571832567181</v>
      </c>
      <c r="Z27" s="59">
        <f t="shared" si="25"/>
        <v>-14264.571832567181</v>
      </c>
      <c r="AA27" s="59">
        <f t="shared" si="25"/>
        <v>-17049.34095748658</v>
      </c>
      <c r="AB27" s="59">
        <f t="shared" si="25"/>
        <v>-17049.34095748658</v>
      </c>
      <c r="AC27" s="59">
        <f t="shared" si="25"/>
        <v>-17049.34095748658</v>
      </c>
      <c r="AD27" s="59">
        <f t="shared" si="25"/>
        <v>-19527.932239089161</v>
      </c>
      <c r="AE27" s="59">
        <f t="shared" si="25"/>
        <v>-19527.932239089161</v>
      </c>
      <c r="AF27" s="59">
        <f t="shared" si="25"/>
        <v>-19527.932239089161</v>
      </c>
      <c r="AG27" s="59">
        <f t="shared" si="25"/>
        <v>-22006.523520691742</v>
      </c>
    </row>
    <row r="28" spans="1:34" x14ac:dyDescent="0.25">
      <c r="S28" s="59" t="s">
        <v>133</v>
      </c>
      <c r="T28" s="68">
        <f t="shared" ref="T28:T30" si="26">SUM(U28:AG28)/13</f>
        <v>105310.82760999903</v>
      </c>
      <c r="U28" s="59">
        <f t="shared" ref="U28:AG30" si="27">+U21</f>
        <v>105310.827609999</v>
      </c>
      <c r="V28" s="59">
        <f t="shared" si="27"/>
        <v>105310.827609999</v>
      </c>
      <c r="W28" s="59">
        <f t="shared" si="27"/>
        <v>105310.827609999</v>
      </c>
      <c r="X28" s="59">
        <f t="shared" si="27"/>
        <v>105310.827609999</v>
      </c>
      <c r="Y28" s="59">
        <f t="shared" si="27"/>
        <v>105310.827609999</v>
      </c>
      <c r="Z28" s="59">
        <f t="shared" si="27"/>
        <v>105310.827609999</v>
      </c>
      <c r="AA28" s="59">
        <f t="shared" si="27"/>
        <v>105310.827609999</v>
      </c>
      <c r="AB28" s="59">
        <f t="shared" si="27"/>
        <v>105310.827609999</v>
      </c>
      <c r="AC28" s="59">
        <f t="shared" si="27"/>
        <v>105310.827609999</v>
      </c>
      <c r="AD28" s="59">
        <f t="shared" si="27"/>
        <v>105310.827609999</v>
      </c>
      <c r="AE28" s="59">
        <f t="shared" si="27"/>
        <v>105310.827609999</v>
      </c>
      <c r="AF28" s="59">
        <f t="shared" si="27"/>
        <v>105310.827609999</v>
      </c>
      <c r="AG28" s="59">
        <f t="shared" si="27"/>
        <v>105310.827609999</v>
      </c>
    </row>
    <row r="29" spans="1:34" x14ac:dyDescent="0.25">
      <c r="S29" s="59" t="s">
        <v>134</v>
      </c>
      <c r="T29" s="68">
        <f t="shared" si="26"/>
        <v>-14588.858968318928</v>
      </c>
      <c r="U29" s="59">
        <f t="shared" si="27"/>
        <v>-10279.622813418355</v>
      </c>
      <c r="V29" s="59">
        <f t="shared" si="27"/>
        <v>-10279.622813418355</v>
      </c>
      <c r="W29" s="59">
        <f t="shared" si="27"/>
        <v>-10279.622813418355</v>
      </c>
      <c r="X29" s="59">
        <f t="shared" si="27"/>
        <v>-12836.98607716888</v>
      </c>
      <c r="Y29" s="59">
        <f t="shared" si="27"/>
        <v>-12836.98607716888</v>
      </c>
      <c r="Z29" s="59">
        <f t="shared" si="27"/>
        <v>-12836.98607716888</v>
      </c>
      <c r="AA29" s="59">
        <f t="shared" si="27"/>
        <v>-15394.349340919405</v>
      </c>
      <c r="AB29" s="59">
        <f t="shared" si="27"/>
        <v>-15394.349340919405</v>
      </c>
      <c r="AC29" s="59">
        <f t="shared" si="27"/>
        <v>-15394.349340919405</v>
      </c>
      <c r="AD29" s="59">
        <f t="shared" si="27"/>
        <v>-17903.328246909106</v>
      </c>
      <c r="AE29" s="59">
        <f t="shared" si="27"/>
        <v>-17903.328246909106</v>
      </c>
      <c r="AF29" s="59">
        <f t="shared" si="27"/>
        <v>-17903.328246909106</v>
      </c>
      <c r="AG29" s="59">
        <f t="shared" si="27"/>
        <v>-20412.307152898808</v>
      </c>
    </row>
    <row r="30" spans="1:34" x14ac:dyDescent="0.25">
      <c r="S30" s="59" t="s">
        <v>130</v>
      </c>
      <c r="T30" s="69">
        <f t="shared" si="26"/>
        <v>89269.854228955606</v>
      </c>
      <c r="U30" s="61">
        <f t="shared" si="27"/>
        <v>89269.854228955606</v>
      </c>
      <c r="V30" s="61">
        <f t="shared" si="27"/>
        <v>89269.854228955606</v>
      </c>
      <c r="W30" s="61">
        <f t="shared" si="27"/>
        <v>89269.854228955606</v>
      </c>
      <c r="X30" s="61">
        <f t="shared" si="27"/>
        <v>89269.854228955606</v>
      </c>
      <c r="Y30" s="61">
        <f t="shared" si="27"/>
        <v>89269.854228955606</v>
      </c>
      <c r="Z30" s="61">
        <f t="shared" si="27"/>
        <v>89269.854228955606</v>
      </c>
      <c r="AA30" s="61">
        <f t="shared" si="27"/>
        <v>89269.854228955606</v>
      </c>
      <c r="AB30" s="61">
        <f t="shared" si="27"/>
        <v>89269.854228955606</v>
      </c>
      <c r="AC30" s="61">
        <f t="shared" si="27"/>
        <v>89269.854228955606</v>
      </c>
      <c r="AD30" s="61">
        <f>+AD23</f>
        <v>89269.854228955606</v>
      </c>
      <c r="AE30" s="61">
        <f t="shared" si="27"/>
        <v>89269.854228955606</v>
      </c>
      <c r="AF30" s="61">
        <f t="shared" si="27"/>
        <v>89269.854228955606</v>
      </c>
      <c r="AG30" s="61">
        <f t="shared" si="27"/>
        <v>89269.854228955606</v>
      </c>
    </row>
    <row r="31" spans="1:34" x14ac:dyDescent="0.25">
      <c r="T31" s="71">
        <f>SUM(T27:T30)</f>
        <v>163917.09466055388</v>
      </c>
      <c r="U31" s="59">
        <f>SUM(U27:U30)</f>
        <v>172821.25631788847</v>
      </c>
      <c r="V31" s="59">
        <f t="shared" ref="V31:AG31" si="28">SUM(V27:V30)</f>
        <v>172821.25631788847</v>
      </c>
      <c r="W31" s="59">
        <f t="shared" si="28"/>
        <v>172821.25631788847</v>
      </c>
      <c r="X31" s="59">
        <f t="shared" si="28"/>
        <v>167479.12392921856</v>
      </c>
      <c r="Y31" s="59">
        <f t="shared" si="28"/>
        <v>167479.12392921856</v>
      </c>
      <c r="Z31" s="59">
        <f t="shared" si="28"/>
        <v>167479.12392921856</v>
      </c>
      <c r="AA31" s="59">
        <f t="shared" si="28"/>
        <v>162136.99154054862</v>
      </c>
      <c r="AB31" s="59">
        <f t="shared" si="28"/>
        <v>162136.99154054862</v>
      </c>
      <c r="AC31" s="59">
        <f t="shared" si="28"/>
        <v>162136.99154054862</v>
      </c>
      <c r="AD31" s="59">
        <f t="shared" si="28"/>
        <v>157149.42135295633</v>
      </c>
      <c r="AE31" s="59">
        <f t="shared" si="28"/>
        <v>157149.42135295633</v>
      </c>
      <c r="AF31" s="59">
        <f t="shared" si="28"/>
        <v>157149.42135295633</v>
      </c>
      <c r="AG31" s="59">
        <f t="shared" si="28"/>
        <v>152161.85116536406</v>
      </c>
    </row>
    <row r="32" spans="1:34" x14ac:dyDescent="0.25">
      <c r="T32" s="66"/>
      <c r="U32" s="66"/>
      <c r="V32" s="66"/>
      <c r="W32" s="66"/>
      <c r="X32" s="66"/>
      <c r="Y32" s="66"/>
      <c r="Z32" s="66"/>
      <c r="AA32" s="66"/>
      <c r="AB32" s="66"/>
      <c r="AC32" s="66"/>
      <c r="AD32" s="66"/>
      <c r="AE32" s="66"/>
      <c r="AF32" s="66"/>
      <c r="AG32" s="66"/>
      <c r="AH32" s="66"/>
    </row>
    <row r="33" spans="20:34" x14ac:dyDescent="0.25">
      <c r="T33" s="66">
        <f>AVERAGE(U33:AG33)</f>
        <v>74680.995260636686</v>
      </c>
      <c r="U33" s="66">
        <f>U29+U30</f>
        <v>78990.231415537244</v>
      </c>
      <c r="V33" s="66">
        <f t="shared" ref="V33:AG33" si="29">V29+V30</f>
        <v>78990.231415537244</v>
      </c>
      <c r="W33" s="66">
        <f>W29+W30</f>
        <v>78990.231415537244</v>
      </c>
      <c r="X33" s="66">
        <f>X29+X30</f>
        <v>76432.868151786723</v>
      </c>
      <c r="Y33" s="66">
        <f t="shared" si="29"/>
        <v>76432.868151786723</v>
      </c>
      <c r="Z33" s="66">
        <f t="shared" si="29"/>
        <v>76432.868151786723</v>
      </c>
      <c r="AA33" s="66">
        <f t="shared" si="29"/>
        <v>73875.504888036201</v>
      </c>
      <c r="AB33" s="66">
        <f t="shared" si="29"/>
        <v>73875.504888036201</v>
      </c>
      <c r="AC33" s="66">
        <f t="shared" si="29"/>
        <v>73875.504888036201</v>
      </c>
      <c r="AD33" s="66">
        <f t="shared" si="29"/>
        <v>71366.5259820465</v>
      </c>
      <c r="AE33" s="66">
        <f t="shared" si="29"/>
        <v>71366.5259820465</v>
      </c>
      <c r="AF33" s="66">
        <f t="shared" si="29"/>
        <v>71366.5259820465</v>
      </c>
      <c r="AG33" s="66">
        <f t="shared" si="29"/>
        <v>68857.547076056799</v>
      </c>
      <c r="AH33" s="66"/>
    </row>
    <row r="34" spans="20:34" x14ac:dyDescent="0.25">
      <c r="T34" s="66">
        <f>T33*0.35</f>
        <v>26138.348341222838</v>
      </c>
      <c r="U34" s="66">
        <f>U33*0.35</f>
        <v>27646.580995438035</v>
      </c>
      <c r="V34" s="66">
        <f t="shared" ref="V34:AG34" si="30">V33*0.35</f>
        <v>27646.580995438035</v>
      </c>
      <c r="W34" s="66">
        <f t="shared" si="30"/>
        <v>27646.580995438035</v>
      </c>
      <c r="X34" s="66">
        <f t="shared" si="30"/>
        <v>26751.503853125352</v>
      </c>
      <c r="Y34" s="66">
        <f t="shared" si="30"/>
        <v>26751.503853125352</v>
      </c>
      <c r="Z34" s="66">
        <f t="shared" si="30"/>
        <v>26751.503853125352</v>
      </c>
      <c r="AA34" s="66">
        <f t="shared" si="30"/>
        <v>25856.42671081267</v>
      </c>
      <c r="AB34" s="66">
        <f t="shared" si="30"/>
        <v>25856.42671081267</v>
      </c>
      <c r="AC34" s="66">
        <f t="shared" si="30"/>
        <v>25856.42671081267</v>
      </c>
      <c r="AD34" s="66">
        <f t="shared" si="30"/>
        <v>24978.284093716273</v>
      </c>
      <c r="AE34" s="66">
        <f t="shared" si="30"/>
        <v>24978.284093716273</v>
      </c>
      <c r="AF34" s="66">
        <f t="shared" si="30"/>
        <v>24978.284093716273</v>
      </c>
      <c r="AG34" s="66">
        <f t="shared" si="30"/>
        <v>24100.14147661988</v>
      </c>
      <c r="AH34" s="66"/>
    </row>
    <row r="35" spans="20:34" x14ac:dyDescent="0.25">
      <c r="T35" s="70"/>
      <c r="U35" s="70"/>
      <c r="V35" s="70"/>
      <c r="W35" s="70"/>
      <c r="X35" s="70"/>
      <c r="Y35" s="70"/>
      <c r="Z35" s="70"/>
      <c r="AA35" s="70"/>
      <c r="AB35" s="70"/>
      <c r="AC35" s="70"/>
      <c r="AD35" s="70"/>
      <c r="AE35" s="70"/>
      <c r="AF35" s="70"/>
      <c r="AG35" s="70"/>
      <c r="AH35" s="66"/>
    </row>
    <row r="36" spans="20:34" x14ac:dyDescent="0.25">
      <c r="T36" s="66"/>
      <c r="U36" s="66"/>
      <c r="V36" s="66"/>
      <c r="W36" s="66"/>
      <c r="X36" s="66"/>
      <c r="Y36" s="66"/>
      <c r="Z36" s="66"/>
      <c r="AA36" s="66"/>
      <c r="AB36" s="66"/>
      <c r="AC36" s="66"/>
      <c r="AD36" s="66"/>
      <c r="AE36" s="66"/>
      <c r="AF36" s="66"/>
      <c r="AG36" s="66"/>
      <c r="AH36" s="66"/>
    </row>
    <row r="37" spans="20:34" x14ac:dyDescent="0.25">
      <c r="T37" s="66"/>
      <c r="U37" s="66"/>
      <c r="V37" s="66"/>
      <c r="W37" s="66"/>
      <c r="X37" s="66"/>
      <c r="Y37" s="66"/>
      <c r="Z37" s="66"/>
      <c r="AA37" s="66"/>
      <c r="AB37" s="66"/>
      <c r="AC37" s="66"/>
      <c r="AD37" s="66"/>
      <c r="AE37" s="66"/>
      <c r="AF37" s="66"/>
      <c r="AG37" s="66"/>
      <c r="AH37" s="66"/>
    </row>
  </sheetData>
  <mergeCells count="3">
    <mergeCell ref="L18:O18"/>
    <mergeCell ref="P18:AA18"/>
    <mergeCell ref="AB18:AG18"/>
  </mergeCells>
  <hyperlinks>
    <hyperlink ref="A3" location="Appendix!A1" display="Return to Appendix"/>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Appendix</vt:lpstr>
      <vt:lpstr>TAB 1 - Summary</vt:lpstr>
      <vt:lpstr>TAB 2 - Elect Bonus</vt:lpstr>
      <vt:lpstr>TAB 3 - Opt out 2015</vt:lpstr>
      <vt:lpstr>TAB 4 - Elect Bonus with Rev</vt:lpstr>
      <vt:lpstr>TAB 5 - Opt out 2015 with Rev</vt:lpstr>
      <vt:lpstr>TAB 6 - Taxable Income</vt:lpstr>
      <vt:lpstr>TAB 7 - Elect Bonus 2014 &amp; 2015</vt:lpstr>
      <vt:lpstr>TAB 8 - Bonus Opt Out 2015</vt:lpstr>
      <vt:lpstr>TAB 9 - Sec 199</vt:lpstr>
      <vt:lpstr>TAB 10 - SCH H-1 KU</vt:lpstr>
      <vt:lpstr>TAB 11 - SCH H-1 KU (Opt out)</vt:lpstr>
      <vt:lpstr>'TAB 1 - Summary'!Print_Area</vt:lpstr>
      <vt:lpstr>'TAB 10 - SCH H-1 KU'!Print_Area</vt:lpstr>
      <vt:lpstr>'TAB 11 - SCH H-1 KU (Opt out)'!Print_Area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2015-01-21T15:09:43Z</dcterms:created>
  <dcterms:modified xsi:type="dcterms:W3CDTF">2015-01-21T15:12:19Z</dcterms:modified>
</cp:coreProperties>
</file>