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3805" windowHeight="11055"/>
  </bookViews>
  <sheets>
    <sheet name="Cust A" sheetId="1" r:id="rId1"/>
    <sheet name="Cust B" sheetId="2" r:id="rId2"/>
    <sheet name="Sheet1" sheetId="3" r:id="rId3"/>
  </sheets>
  <externalReferences>
    <externalReference r:id="rId4"/>
    <externalReference r:id="rId5"/>
  </externalReferences>
  <calcPr calcId="145621" calcMode="manual"/>
</workbook>
</file>

<file path=xl/calcChain.xml><?xml version="1.0" encoding="utf-8"?>
<calcChain xmlns="http://schemas.openxmlformats.org/spreadsheetml/2006/main">
  <c r="E46" i="1" l="1"/>
  <c r="E47" i="1"/>
  <c r="E45" i="1" l="1"/>
  <c r="P43" i="2" l="1"/>
  <c r="M43" i="2"/>
  <c r="I43" i="2"/>
  <c r="H43" i="2"/>
  <c r="E43" i="2"/>
  <c r="D43" i="2"/>
  <c r="M42" i="2"/>
  <c r="E42" i="2"/>
  <c r="E31" i="2"/>
  <c r="D31" i="2"/>
  <c r="M30" i="2"/>
  <c r="G30" i="2"/>
  <c r="D30" i="2"/>
  <c r="K29" i="2"/>
  <c r="D29" i="2"/>
  <c r="D42" i="2" s="1"/>
  <c r="I42" i="2" s="1"/>
  <c r="G28" i="2"/>
  <c r="D28" i="2"/>
  <c r="D41" i="2" s="1"/>
  <c r="E27" i="2"/>
  <c r="D27" i="2"/>
  <c r="D40" i="2" s="1"/>
  <c r="E40" i="2" s="1"/>
  <c r="P24" i="2"/>
  <c r="O24" i="2"/>
  <c r="N24" i="2"/>
  <c r="M24" i="2"/>
  <c r="L24" i="2"/>
  <c r="K24" i="2"/>
  <c r="J24" i="2"/>
  <c r="I24" i="2"/>
  <c r="H24" i="2"/>
  <c r="G24" i="2"/>
  <c r="F24" i="2"/>
  <c r="E24" i="2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P31" i="2" s="1"/>
  <c r="O22" i="2"/>
  <c r="O30" i="2" s="1"/>
  <c r="N22" i="2"/>
  <c r="M22" i="2"/>
  <c r="M29" i="2" s="1"/>
  <c r="L22" i="2"/>
  <c r="K22" i="2"/>
  <c r="K30" i="2" s="1"/>
  <c r="J22" i="2"/>
  <c r="I22" i="2"/>
  <c r="I29" i="2" s="1"/>
  <c r="H22" i="2"/>
  <c r="G22" i="2"/>
  <c r="G29" i="2" s="1"/>
  <c r="F22" i="2"/>
  <c r="F30" i="2" s="1"/>
  <c r="E22" i="2"/>
  <c r="E29" i="2" s="1"/>
  <c r="P21" i="2"/>
  <c r="O21" i="2"/>
  <c r="O28" i="2" s="1"/>
  <c r="N21" i="2"/>
  <c r="M21" i="2"/>
  <c r="M28" i="2" s="1"/>
  <c r="L21" i="2"/>
  <c r="L28" i="2" s="1"/>
  <c r="K21" i="2"/>
  <c r="K28" i="2" s="1"/>
  <c r="J21" i="2"/>
  <c r="J28" i="2" s="1"/>
  <c r="I21" i="2"/>
  <c r="I28" i="2" s="1"/>
  <c r="H21" i="2"/>
  <c r="H28" i="2" s="1"/>
  <c r="G21" i="2"/>
  <c r="F21" i="2"/>
  <c r="E21" i="2"/>
  <c r="E28" i="2" s="1"/>
  <c r="N17" i="2"/>
  <c r="E13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P8" i="2"/>
  <c r="P17" i="2" s="1"/>
  <c r="O8" i="2"/>
  <c r="N8" i="2"/>
  <c r="N15" i="2" s="1"/>
  <c r="M8" i="2"/>
  <c r="M16" i="2" s="1"/>
  <c r="L8" i="2"/>
  <c r="L17" i="2" s="1"/>
  <c r="K8" i="2"/>
  <c r="K15" i="2" s="1"/>
  <c r="J8" i="2"/>
  <c r="J16" i="2" s="1"/>
  <c r="I8" i="2"/>
  <c r="I15" i="2" s="1"/>
  <c r="H8" i="2"/>
  <c r="H17" i="2" s="1"/>
  <c r="G8" i="2"/>
  <c r="F8" i="2"/>
  <c r="F17" i="2" s="1"/>
  <c r="E8" i="2"/>
  <c r="E17" i="2" s="1"/>
  <c r="P7" i="2"/>
  <c r="P14" i="2" s="1"/>
  <c r="O7" i="2"/>
  <c r="N7" i="2"/>
  <c r="N14" i="2" s="1"/>
  <c r="M7" i="2"/>
  <c r="M14" i="2" s="1"/>
  <c r="L7" i="2"/>
  <c r="L14" i="2" s="1"/>
  <c r="K7" i="2"/>
  <c r="J7" i="2"/>
  <c r="I7" i="2"/>
  <c r="I35" i="2" s="1"/>
  <c r="I41" i="2" s="1"/>
  <c r="H7" i="2"/>
  <c r="H14" i="2" s="1"/>
  <c r="G7" i="2"/>
  <c r="G35" i="2" s="1"/>
  <c r="G41" i="2" s="1"/>
  <c r="F7" i="2"/>
  <c r="F14" i="2" s="1"/>
  <c r="E7" i="2"/>
  <c r="E35" i="2" s="1"/>
  <c r="E41" i="2" s="1"/>
  <c r="N6" i="2"/>
  <c r="O6" i="2" s="1"/>
  <c r="P6" i="2" s="1"/>
  <c r="M6" i="2"/>
  <c r="L6" i="2"/>
  <c r="E16" i="2" l="1"/>
  <c r="N16" i="2"/>
  <c r="J35" i="2"/>
  <c r="J41" i="2" s="1"/>
  <c r="M35" i="2"/>
  <c r="M41" i="2" s="1"/>
  <c r="F15" i="2"/>
  <c r="I16" i="2"/>
  <c r="J17" i="2"/>
  <c r="P29" i="2"/>
  <c r="H35" i="2"/>
  <c r="H41" i="2" s="1"/>
  <c r="J15" i="2"/>
  <c r="M17" i="2"/>
  <c r="P30" i="2"/>
  <c r="M31" i="2"/>
  <c r="L35" i="2"/>
  <c r="L41" i="2" s="1"/>
  <c r="E15" i="2"/>
  <c r="F16" i="2"/>
  <c r="I17" i="2"/>
  <c r="P35" i="2"/>
  <c r="P41" i="2" s="1"/>
  <c r="O35" i="2"/>
  <c r="O41" i="2" s="1"/>
  <c r="O14" i="2"/>
  <c r="G17" i="2"/>
  <c r="G16" i="2"/>
  <c r="G15" i="2"/>
  <c r="O15" i="2"/>
  <c r="O17" i="2"/>
  <c r="F28" i="2"/>
  <c r="F35" i="2"/>
  <c r="F41" i="2" s="1"/>
  <c r="N28" i="2"/>
  <c r="N35" i="2"/>
  <c r="N41" i="2" s="1"/>
  <c r="J29" i="2"/>
  <c r="J30" i="2"/>
  <c r="N29" i="2"/>
  <c r="N30" i="2"/>
  <c r="F27" i="2"/>
  <c r="F29" i="2"/>
  <c r="J31" i="2"/>
  <c r="K35" i="2"/>
  <c r="K41" i="2" s="1"/>
  <c r="K14" i="2"/>
  <c r="K17" i="2"/>
  <c r="K16" i="2"/>
  <c r="G14" i="2"/>
  <c r="O16" i="2"/>
  <c r="F40" i="2"/>
  <c r="I14" i="2"/>
  <c r="M15" i="2"/>
  <c r="L29" i="2"/>
  <c r="I30" i="2"/>
  <c r="F31" i="2"/>
  <c r="L31" i="2"/>
  <c r="F42" i="2"/>
  <c r="N42" i="2"/>
  <c r="D44" i="2"/>
  <c r="F13" i="2"/>
  <c r="E14" i="2"/>
  <c r="E18" i="2" s="1"/>
  <c r="J14" i="2"/>
  <c r="P28" i="2"/>
  <c r="H29" i="2"/>
  <c r="E30" i="2"/>
  <c r="E32" i="2" s="1"/>
  <c r="H31" i="2"/>
  <c r="O43" i="2"/>
  <c r="K43" i="2"/>
  <c r="G43" i="2"/>
  <c r="N43" i="2"/>
  <c r="J43" i="2"/>
  <c r="F43" i="2"/>
  <c r="L43" i="2"/>
  <c r="P42" i="2"/>
  <c r="L42" i="2"/>
  <c r="H42" i="2"/>
  <c r="O42" i="2"/>
  <c r="K42" i="2"/>
  <c r="G42" i="2"/>
  <c r="O29" i="2"/>
  <c r="O31" i="2"/>
  <c r="K31" i="2"/>
  <c r="G31" i="2"/>
  <c r="I31" i="2"/>
  <c r="N31" i="2"/>
  <c r="J42" i="2"/>
  <c r="H15" i="2"/>
  <c r="L15" i="2"/>
  <c r="P15" i="2"/>
  <c r="H16" i="2"/>
  <c r="L16" i="2"/>
  <c r="P16" i="2"/>
  <c r="H30" i="2"/>
  <c r="L30" i="2"/>
  <c r="F45" i="2" l="1"/>
  <c r="G40" i="2"/>
  <c r="F18" i="2"/>
  <c r="G13" i="2"/>
  <c r="N44" i="2"/>
  <c r="J44" i="2"/>
  <c r="F44" i="2"/>
  <c r="M44" i="2"/>
  <c r="I44" i="2"/>
  <c r="E44" i="2"/>
  <c r="E45" i="2" s="1"/>
  <c r="E47" i="2" s="1"/>
  <c r="P44" i="2"/>
  <c r="H44" i="2"/>
  <c r="O44" i="2"/>
  <c r="G44" i="2"/>
  <c r="L44" i="2"/>
  <c r="K44" i="2"/>
  <c r="G27" i="2"/>
  <c r="F32" i="2"/>
  <c r="H40" i="2" l="1"/>
  <c r="G45" i="2"/>
  <c r="G32" i="2"/>
  <c r="H27" i="2"/>
  <c r="H13" i="2"/>
  <c r="G18" i="2"/>
  <c r="F47" i="2"/>
  <c r="H18" i="2" l="1"/>
  <c r="I13" i="2"/>
  <c r="I40" i="2"/>
  <c r="H45" i="2"/>
  <c r="H32" i="2"/>
  <c r="I27" i="2"/>
  <c r="G47" i="2"/>
  <c r="I32" i="2" l="1"/>
  <c r="J27" i="2"/>
  <c r="I18" i="2"/>
  <c r="J13" i="2"/>
  <c r="H47" i="2"/>
  <c r="J40" i="2"/>
  <c r="I45" i="2"/>
  <c r="I47" i="2" l="1"/>
  <c r="J18" i="2"/>
  <c r="K13" i="2"/>
  <c r="J45" i="2"/>
  <c r="K40" i="2"/>
  <c r="K27" i="2"/>
  <c r="J32" i="2"/>
  <c r="J47" i="2" l="1"/>
  <c r="L40" i="2"/>
  <c r="K45" i="2"/>
  <c r="L13" i="2"/>
  <c r="K18" i="2"/>
  <c r="K32" i="2"/>
  <c r="L27" i="2"/>
  <c r="K47" i="2" l="1"/>
  <c r="L18" i="2"/>
  <c r="M13" i="2"/>
  <c r="L32" i="2"/>
  <c r="M27" i="2"/>
  <c r="M40" i="2"/>
  <c r="L45" i="2"/>
  <c r="L47" i="2" l="1"/>
  <c r="M18" i="2"/>
  <c r="N13" i="2"/>
  <c r="M32" i="2"/>
  <c r="N27" i="2"/>
  <c r="N40" i="2"/>
  <c r="M45" i="2"/>
  <c r="M47" i="2" l="1"/>
  <c r="N18" i="2"/>
  <c r="O13" i="2"/>
  <c r="N45" i="2"/>
  <c r="O40" i="2"/>
  <c r="O27" i="2"/>
  <c r="N32" i="2"/>
  <c r="N47" i="2" l="1"/>
  <c r="P40" i="2"/>
  <c r="P45" i="2" s="1"/>
  <c r="O45" i="2"/>
  <c r="P13" i="2"/>
  <c r="P18" i="2" s="1"/>
  <c r="O18" i="2"/>
  <c r="O32" i="2"/>
  <c r="P27" i="2"/>
  <c r="P32" i="2" s="1"/>
  <c r="O47" i="2" l="1"/>
  <c r="P47" i="2"/>
  <c r="P50" i="2" s="1"/>
  <c r="E13" i="1" l="1"/>
  <c r="D47" i="1"/>
  <c r="J47" i="1" s="1"/>
  <c r="D31" i="1"/>
  <c r="D30" i="1"/>
  <c r="D29" i="1"/>
  <c r="D45" i="1" s="1"/>
  <c r="D28" i="1"/>
  <c r="D44" i="1" s="1"/>
  <c r="D27" i="1"/>
  <c r="D43" i="1" s="1"/>
  <c r="E43" i="1" s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P29" i="1" s="1"/>
  <c r="O22" i="1"/>
  <c r="O29" i="1" s="1"/>
  <c r="N22" i="1"/>
  <c r="N29" i="1" s="1"/>
  <c r="M22" i="1"/>
  <c r="M29" i="1" s="1"/>
  <c r="L22" i="1"/>
  <c r="L29" i="1" s="1"/>
  <c r="K22" i="1"/>
  <c r="K29" i="1" s="1"/>
  <c r="J22" i="1"/>
  <c r="J29" i="1" s="1"/>
  <c r="I22" i="1"/>
  <c r="I29" i="1" s="1"/>
  <c r="H22" i="1"/>
  <c r="H29" i="1" s="1"/>
  <c r="G22" i="1"/>
  <c r="G29" i="1" s="1"/>
  <c r="F22" i="1"/>
  <c r="F29" i="1" s="1"/>
  <c r="E22" i="1"/>
  <c r="E29" i="1" s="1"/>
  <c r="P21" i="1"/>
  <c r="O21" i="1"/>
  <c r="N21" i="1"/>
  <c r="N28" i="1" s="1"/>
  <c r="M21" i="1"/>
  <c r="L21" i="1"/>
  <c r="K21" i="1"/>
  <c r="J21" i="1"/>
  <c r="J28" i="1" s="1"/>
  <c r="I21" i="1"/>
  <c r="H21" i="1"/>
  <c r="G21" i="1"/>
  <c r="F21" i="1"/>
  <c r="F28" i="1" s="1"/>
  <c r="E21" i="1"/>
  <c r="P10" i="1"/>
  <c r="O10" i="1"/>
  <c r="N10" i="1"/>
  <c r="M10" i="1"/>
  <c r="L10" i="1"/>
  <c r="K10" i="1"/>
  <c r="J10" i="1"/>
  <c r="I10" i="1"/>
  <c r="H10" i="1"/>
  <c r="G10" i="1"/>
  <c r="F10" i="1"/>
  <c r="E10" i="1"/>
  <c r="P9" i="1"/>
  <c r="O9" i="1"/>
  <c r="N9" i="1"/>
  <c r="M9" i="1"/>
  <c r="L9" i="1"/>
  <c r="K9" i="1"/>
  <c r="J9" i="1"/>
  <c r="I9" i="1"/>
  <c r="H9" i="1"/>
  <c r="G9" i="1"/>
  <c r="F9" i="1"/>
  <c r="E9" i="1"/>
  <c r="P8" i="1"/>
  <c r="P17" i="1" s="1"/>
  <c r="O8" i="1"/>
  <c r="N8" i="1"/>
  <c r="N15" i="1" s="1"/>
  <c r="M8" i="1"/>
  <c r="M15" i="1" s="1"/>
  <c r="L8" i="1"/>
  <c r="L17" i="1" s="1"/>
  <c r="K8" i="1"/>
  <c r="J8" i="1"/>
  <c r="I8" i="1"/>
  <c r="H8" i="1"/>
  <c r="H17" i="1" s="1"/>
  <c r="G8" i="1"/>
  <c r="F8" i="1"/>
  <c r="F17" i="1" s="1"/>
  <c r="E8" i="1"/>
  <c r="P7" i="1"/>
  <c r="P14" i="1" s="1"/>
  <c r="O7" i="1"/>
  <c r="O35" i="1" s="1"/>
  <c r="N7" i="1"/>
  <c r="N35" i="1" s="1"/>
  <c r="N44" i="1" s="1"/>
  <c r="M7" i="1"/>
  <c r="M14" i="1" s="1"/>
  <c r="L7" i="1"/>
  <c r="K7" i="1"/>
  <c r="K35" i="1" s="1"/>
  <c r="J7" i="1"/>
  <c r="J35" i="1" s="1"/>
  <c r="J44" i="1" s="1"/>
  <c r="I7" i="1"/>
  <c r="I14" i="1" s="1"/>
  <c r="H7" i="1"/>
  <c r="G7" i="1"/>
  <c r="G35" i="1" s="1"/>
  <c r="F7" i="1"/>
  <c r="F35" i="1" s="1"/>
  <c r="F44" i="1" s="1"/>
  <c r="E7" i="1"/>
  <c r="E14" i="1" s="1"/>
  <c r="L6" i="1"/>
  <c r="M6" i="1" s="1"/>
  <c r="N6" i="1" s="1"/>
  <c r="O6" i="1" s="1"/>
  <c r="P6" i="1" s="1"/>
  <c r="G44" i="1" l="1"/>
  <c r="K44" i="1"/>
  <c r="O44" i="1"/>
  <c r="E28" i="1"/>
  <c r="I28" i="1"/>
  <c r="M28" i="1"/>
  <c r="E27" i="1"/>
  <c r="N17" i="1"/>
  <c r="H35" i="1"/>
  <c r="H44" i="1" s="1"/>
  <c r="L35" i="1"/>
  <c r="L44" i="1" s="1"/>
  <c r="P35" i="1"/>
  <c r="P44" i="1" s="1"/>
  <c r="G28" i="1"/>
  <c r="K28" i="1"/>
  <c r="O28" i="1"/>
  <c r="O30" i="1"/>
  <c r="M31" i="1"/>
  <c r="F47" i="1"/>
  <c r="E31" i="1"/>
  <c r="F15" i="1"/>
  <c r="I31" i="1"/>
  <c r="O14" i="1"/>
  <c r="I35" i="1"/>
  <c r="I44" i="1" s="1"/>
  <c r="P31" i="1"/>
  <c r="G16" i="1"/>
  <c r="G17" i="1"/>
  <c r="G15" i="1"/>
  <c r="K16" i="1"/>
  <c r="K17" i="1"/>
  <c r="K15" i="1"/>
  <c r="O16" i="1"/>
  <c r="O17" i="1"/>
  <c r="O15" i="1"/>
  <c r="H14" i="1"/>
  <c r="N14" i="1"/>
  <c r="L15" i="1"/>
  <c r="P16" i="1"/>
  <c r="P30" i="1"/>
  <c r="E35" i="1"/>
  <c r="E44" i="1" s="1"/>
  <c r="L45" i="1"/>
  <c r="J14" i="1"/>
  <c r="I17" i="1"/>
  <c r="I16" i="1"/>
  <c r="M17" i="1"/>
  <c r="M16" i="1"/>
  <c r="F14" i="1"/>
  <c r="K14" i="1"/>
  <c r="I15" i="1"/>
  <c r="H16" i="1"/>
  <c r="H30" i="1"/>
  <c r="M35" i="1"/>
  <c r="M44" i="1" s="1"/>
  <c r="M47" i="1"/>
  <c r="I47" i="1"/>
  <c r="P47" i="1"/>
  <c r="L47" i="1"/>
  <c r="H47" i="1"/>
  <c r="O47" i="1"/>
  <c r="K47" i="1"/>
  <c r="G47" i="1"/>
  <c r="N47" i="1"/>
  <c r="H15" i="1"/>
  <c r="O45" i="1"/>
  <c r="K45" i="1"/>
  <c r="G45" i="1"/>
  <c r="N45" i="1"/>
  <c r="J45" i="1"/>
  <c r="F45" i="1"/>
  <c r="M45" i="1"/>
  <c r="I45" i="1"/>
  <c r="P45" i="1"/>
  <c r="E17" i="1"/>
  <c r="E16" i="1"/>
  <c r="F16" i="1"/>
  <c r="J16" i="1"/>
  <c r="N16" i="1"/>
  <c r="G14" i="1"/>
  <c r="L14" i="1"/>
  <c r="E15" i="1"/>
  <c r="J15" i="1"/>
  <c r="P15" i="1"/>
  <c r="L16" i="1"/>
  <c r="J17" i="1"/>
  <c r="H28" i="1"/>
  <c r="L28" i="1"/>
  <c r="P28" i="1"/>
  <c r="L30" i="1"/>
  <c r="H45" i="1"/>
  <c r="E30" i="1"/>
  <c r="I30" i="1"/>
  <c r="M30" i="1"/>
  <c r="F31" i="1"/>
  <c r="J31" i="1"/>
  <c r="N31" i="1"/>
  <c r="D46" i="1"/>
  <c r="F30" i="1"/>
  <c r="J30" i="1"/>
  <c r="N30" i="1"/>
  <c r="G31" i="1"/>
  <c r="K31" i="1"/>
  <c r="O31" i="1"/>
  <c r="G30" i="1"/>
  <c r="K30" i="1"/>
  <c r="H31" i="1"/>
  <c r="L31" i="1"/>
  <c r="P46" i="1" l="1"/>
  <c r="L46" i="1"/>
  <c r="H46" i="1"/>
  <c r="O46" i="1"/>
  <c r="K46" i="1"/>
  <c r="G46" i="1"/>
  <c r="N46" i="1"/>
  <c r="J46" i="1"/>
  <c r="F46" i="1"/>
  <c r="M46" i="1"/>
  <c r="I46" i="1"/>
  <c r="E32" i="1" l="1"/>
  <c r="F27" i="1"/>
  <c r="F32" i="1" l="1"/>
  <c r="G27" i="1"/>
  <c r="H27" i="1" l="1"/>
  <c r="G32" i="1"/>
  <c r="E48" i="1"/>
  <c r="F43" i="1"/>
  <c r="E18" i="1"/>
  <c r="F13" i="1"/>
  <c r="E50" i="1" l="1"/>
  <c r="F18" i="1"/>
  <c r="G13" i="1"/>
  <c r="F48" i="1"/>
  <c r="G43" i="1"/>
  <c r="H32" i="1"/>
  <c r="I27" i="1"/>
  <c r="G18" i="1" l="1"/>
  <c r="H13" i="1"/>
  <c r="F50" i="1"/>
  <c r="I32" i="1"/>
  <c r="J27" i="1"/>
  <c r="G48" i="1"/>
  <c r="G50" i="1" s="1"/>
  <c r="H43" i="1"/>
  <c r="I43" i="1" l="1"/>
  <c r="H48" i="1"/>
  <c r="H18" i="1"/>
  <c r="I13" i="1"/>
  <c r="J32" i="1"/>
  <c r="K27" i="1"/>
  <c r="H50" i="1" l="1"/>
  <c r="L27" i="1"/>
  <c r="K32" i="1"/>
  <c r="I18" i="1"/>
  <c r="J13" i="1"/>
  <c r="I48" i="1"/>
  <c r="J43" i="1"/>
  <c r="J48" i="1" l="1"/>
  <c r="K43" i="1"/>
  <c r="J18" i="1"/>
  <c r="K13" i="1"/>
  <c r="I50" i="1"/>
  <c r="L32" i="1"/>
  <c r="M27" i="1"/>
  <c r="M32" i="1" l="1"/>
  <c r="N27" i="1"/>
  <c r="K48" i="1"/>
  <c r="L43" i="1"/>
  <c r="K18" i="1"/>
  <c r="L13" i="1"/>
  <c r="J50" i="1"/>
  <c r="K50" i="1" l="1"/>
  <c r="L18" i="1"/>
  <c r="M13" i="1"/>
  <c r="N32" i="1"/>
  <c r="O27" i="1"/>
  <c r="M43" i="1"/>
  <c r="L48" i="1"/>
  <c r="L50" i="1" l="1"/>
  <c r="M18" i="1"/>
  <c r="N13" i="1"/>
  <c r="P27" i="1"/>
  <c r="P32" i="1" s="1"/>
  <c r="O32" i="1"/>
  <c r="M48" i="1"/>
  <c r="M50" i="1" s="1"/>
  <c r="N43" i="1"/>
  <c r="N48" i="1" l="1"/>
  <c r="O43" i="1"/>
  <c r="N18" i="1"/>
  <c r="O13" i="1"/>
  <c r="O48" i="1" l="1"/>
  <c r="P43" i="1"/>
  <c r="P48" i="1" s="1"/>
  <c r="O18" i="1"/>
  <c r="P13" i="1"/>
  <c r="P18" i="1" s="1"/>
  <c r="N50" i="1"/>
  <c r="P50" i="1" l="1"/>
  <c r="O50" i="1"/>
  <c r="P53" i="1" s="1"/>
</calcChain>
</file>

<file path=xl/sharedStrings.xml><?xml version="1.0" encoding="utf-8"?>
<sst xmlns="http://schemas.openxmlformats.org/spreadsheetml/2006/main" count="97" uniqueCount="26">
  <si>
    <t>Currrent</t>
  </si>
  <si>
    <t>Base Rate</t>
  </si>
  <si>
    <t>Sep '13</t>
  </si>
  <si>
    <t>Oct '13</t>
  </si>
  <si>
    <t>Nov '13</t>
  </si>
  <si>
    <t>Dec '13</t>
  </si>
  <si>
    <t>Jan '14</t>
  </si>
  <si>
    <t>Feb '14</t>
  </si>
  <si>
    <t>kWh</t>
  </si>
  <si>
    <t>Peak kVA</t>
  </si>
  <si>
    <t>Intermediate kVa</t>
  </si>
  <si>
    <t>Base kVA</t>
  </si>
  <si>
    <t>Billing</t>
  </si>
  <si>
    <t>Basic Service Charge</t>
  </si>
  <si>
    <t>Totalized</t>
  </si>
  <si>
    <t>Savings over Individual Billing</t>
  </si>
  <si>
    <t>September 2013 to August 2014 change in billing from Totalized Readings:</t>
  </si>
  <si>
    <t>Base Minimum</t>
  </si>
  <si>
    <t>KENTUCKY UTILTIES COMPANY</t>
  </si>
  <si>
    <t>Case No. 2014-00371</t>
  </si>
  <si>
    <t>Meter 1 As Billed</t>
  </si>
  <si>
    <t>Meter 2 As Billed</t>
  </si>
  <si>
    <t>Customer A - Effect of Totalized Billings for Twelve Months Ended August 31, 2014</t>
  </si>
  <si>
    <t>Customer A</t>
  </si>
  <si>
    <t>Customer B - Effect of Totalized Billings for Twelve Months Ended August 31, 2014</t>
  </si>
  <si>
    <t>Customer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</si>
</sst>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\-yy;@"/>
    <numFmt numFmtId="165" formatCode="#,##0.0_);\(#,##0.0\)"/>
    <numFmt numFmtId="166" formatCode="_(&quot;$&quot;* #,##0.00000_);_(&quot;$&quot;* \(#,##0.00000\);_(&quot;$&quot;* &quot;-&quot;??_);_(@_)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37" fontId="2" fillId="0" borderId="0" xfId="0" applyNumberFormat="1" applyFont="1"/>
    <xf numFmtId="165" fontId="2" fillId="0" borderId="0" xfId="0" applyNumberFormat="1" applyFont="1"/>
    <xf numFmtId="44" fontId="2" fillId="0" borderId="0" xfId="1" applyFont="1"/>
    <xf numFmtId="166" fontId="2" fillId="0" borderId="0" xfId="1" applyNumberFormat="1" applyFont="1"/>
    <xf numFmtId="44" fontId="3" fillId="0" borderId="0" xfId="1" applyFont="1" applyBorder="1"/>
    <xf numFmtId="0" fontId="2" fillId="0" borderId="0" xfId="0" applyFont="1"/>
    <xf numFmtId="44" fontId="4" fillId="0" borderId="0" xfId="1" applyFont="1" applyBorder="1"/>
    <xf numFmtId="44" fontId="2" fillId="0" borderId="0" xfId="1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44" fontId="5" fillId="0" borderId="0" xfId="1" applyFont="1"/>
    <xf numFmtId="7" fontId="2" fillId="0" borderId="0" xfId="0" applyNumberFormat="1" applyFont="1"/>
    <xf numFmtId="167" fontId="2" fillId="0" borderId="0" xfId="2" applyNumberFormat="1" applyFont="1"/>
    <xf numFmtId="7" fontId="2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center"/>
    </xf>
    <xf numFmtId="44" fontId="2" fillId="0" borderId="0" xfId="0" applyNumberFormat="1" applyFont="1"/>
    <xf numFmtId="0" fontId="5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4/Billing%20Determinants/KU/NAS/Totalize-N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4/Billing%20Determinants/KU/Toyota/Toyota%20Totalize%20Adjust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 Products"/>
      <sheetName val="Hot Mill"/>
      <sheetName val="Totalized"/>
      <sheetName val="Sheet2"/>
      <sheetName val="Sheet3"/>
    </sheetNames>
    <sheetDataSet>
      <sheetData sheetId="0">
        <row r="3">
          <cell r="S3">
            <v>15960000</v>
          </cell>
          <cell r="U3">
            <v>16240000</v>
          </cell>
          <cell r="W3">
            <v>16240000</v>
          </cell>
          <cell r="Y3">
            <v>16800000</v>
          </cell>
          <cell r="AA3">
            <v>17192000</v>
          </cell>
          <cell r="AC3">
            <v>15008000</v>
          </cell>
          <cell r="AE3">
            <v>16576000</v>
          </cell>
          <cell r="AG3">
            <v>15680000</v>
          </cell>
          <cell r="AI3">
            <v>16520000</v>
          </cell>
          <cell r="AK3">
            <v>16072000</v>
          </cell>
          <cell r="AM3">
            <v>16128000</v>
          </cell>
          <cell r="AO3">
            <v>16632000</v>
          </cell>
        </row>
        <row r="4">
          <cell r="S4">
            <v>28331.9</v>
          </cell>
          <cell r="U4">
            <v>27959.4</v>
          </cell>
          <cell r="W4">
            <v>28226.3</v>
          </cell>
          <cell r="Y4">
            <v>30295.4</v>
          </cell>
          <cell r="AA4">
            <v>31438.799999999999</v>
          </cell>
          <cell r="AC4">
            <v>29476.7</v>
          </cell>
          <cell r="AE4">
            <v>30935.1</v>
          </cell>
          <cell r="AG4">
            <v>28506.7</v>
          </cell>
          <cell r="AI4">
            <v>30107.4</v>
          </cell>
          <cell r="AK4">
            <v>29118.5</v>
          </cell>
          <cell r="AM4">
            <v>31916.9</v>
          </cell>
          <cell r="AO4">
            <v>31783.8</v>
          </cell>
        </row>
        <row r="5">
          <cell r="S5">
            <v>28955.8</v>
          </cell>
          <cell r="U5">
            <v>29376.6</v>
          </cell>
          <cell r="W5">
            <v>31203.599999999999</v>
          </cell>
          <cell r="Y5">
            <v>31630.400000000001</v>
          </cell>
          <cell r="AA5">
            <v>34964.6</v>
          </cell>
          <cell r="AC5">
            <v>32610.9</v>
          </cell>
          <cell r="AE5">
            <v>30935.1</v>
          </cell>
          <cell r="AG5">
            <v>31441.8</v>
          </cell>
          <cell r="AI5">
            <v>31476.3</v>
          </cell>
          <cell r="AK5">
            <v>29118.5</v>
          </cell>
          <cell r="AM5">
            <v>31916.9</v>
          </cell>
          <cell r="AO5">
            <v>31783.8</v>
          </cell>
        </row>
        <row r="6">
          <cell r="S6">
            <v>32701.1</v>
          </cell>
          <cell r="U6">
            <v>31227.599999999999</v>
          </cell>
          <cell r="W6">
            <v>32171.8</v>
          </cell>
          <cell r="Y6">
            <v>32185.3</v>
          </cell>
          <cell r="AA6">
            <v>34964.6</v>
          </cell>
          <cell r="AC6">
            <v>32610.9</v>
          </cell>
          <cell r="AE6">
            <v>30935.1</v>
          </cell>
          <cell r="AG6">
            <v>31441.8</v>
          </cell>
          <cell r="AI6">
            <v>32858.400000000001</v>
          </cell>
          <cell r="AK6">
            <v>31785.200000000001</v>
          </cell>
          <cell r="AM6">
            <v>31916.9</v>
          </cell>
          <cell r="AO6">
            <v>32482.3</v>
          </cell>
        </row>
      </sheetData>
      <sheetData sheetId="1">
        <row r="3">
          <cell r="S3">
            <v>37856000</v>
          </cell>
          <cell r="U3">
            <v>38584000</v>
          </cell>
          <cell r="W3">
            <v>37688000</v>
          </cell>
          <cell r="Y3">
            <v>37464000</v>
          </cell>
          <cell r="AA3">
            <v>40432000</v>
          </cell>
          <cell r="AC3">
            <v>35952000</v>
          </cell>
          <cell r="AE3">
            <v>39704000</v>
          </cell>
          <cell r="AG3">
            <v>38640000</v>
          </cell>
          <cell r="AI3">
            <v>38808000</v>
          </cell>
          <cell r="AK3">
            <v>38528000</v>
          </cell>
          <cell r="AM3">
            <v>37296000</v>
          </cell>
          <cell r="AO3">
            <v>40208000</v>
          </cell>
        </row>
        <row r="4">
          <cell r="S4">
            <v>67435.600000000006</v>
          </cell>
          <cell r="U4">
            <v>69929.8</v>
          </cell>
          <cell r="W4">
            <v>69908.7</v>
          </cell>
          <cell r="Y4">
            <v>70009</v>
          </cell>
          <cell r="AA4">
            <v>69479</v>
          </cell>
          <cell r="AC4">
            <v>68747.899999999994</v>
          </cell>
          <cell r="AE4">
            <v>68176.5</v>
          </cell>
          <cell r="AG4">
            <v>65244.7</v>
          </cell>
          <cell r="AI4">
            <v>68868.899999999994</v>
          </cell>
          <cell r="AK4">
            <v>71941.399999999994</v>
          </cell>
          <cell r="AM4">
            <v>66117.5</v>
          </cell>
          <cell r="AO4">
            <v>70277.3</v>
          </cell>
        </row>
        <row r="5">
          <cell r="S5">
            <v>68136.399999999994</v>
          </cell>
          <cell r="U5">
            <v>69929.8</v>
          </cell>
          <cell r="W5">
            <v>71437.899999999994</v>
          </cell>
          <cell r="Y5">
            <v>70525.2</v>
          </cell>
          <cell r="AA5">
            <v>70279.399999999994</v>
          </cell>
          <cell r="AC5">
            <v>68747.899999999994</v>
          </cell>
          <cell r="AE5">
            <v>68176.5</v>
          </cell>
          <cell r="AG5">
            <v>70070.3</v>
          </cell>
          <cell r="AI5">
            <v>71259.600000000006</v>
          </cell>
          <cell r="AK5">
            <v>71941.399999999994</v>
          </cell>
          <cell r="AM5">
            <v>66117.5</v>
          </cell>
          <cell r="AO5">
            <v>70518.5</v>
          </cell>
        </row>
        <row r="6">
          <cell r="S6">
            <v>69850.600000000006</v>
          </cell>
          <cell r="U6">
            <v>69929.8</v>
          </cell>
          <cell r="W6">
            <v>71437.899999999994</v>
          </cell>
          <cell r="Y6">
            <v>70525.2</v>
          </cell>
          <cell r="AA6">
            <v>72857.600000000006</v>
          </cell>
          <cell r="AC6">
            <v>74007.5</v>
          </cell>
          <cell r="AE6">
            <v>71317.3</v>
          </cell>
          <cell r="AG6">
            <v>71747.600000000006</v>
          </cell>
          <cell r="AI6">
            <v>71259.600000000006</v>
          </cell>
          <cell r="AK6">
            <v>71941.399999999994</v>
          </cell>
          <cell r="AM6">
            <v>71619.899999999994</v>
          </cell>
          <cell r="AO6">
            <v>73223.899999999994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th"/>
      <sheetName val="North"/>
      <sheetName val="Totalized"/>
      <sheetName val="Sheet2"/>
      <sheetName val="Sheet3"/>
    </sheetNames>
    <sheetDataSet>
      <sheetData sheetId="0">
        <row r="31">
          <cell r="G31">
            <v>15499080</v>
          </cell>
          <cell r="H31">
            <v>14706600</v>
          </cell>
          <cell r="I31">
            <v>13091160</v>
          </cell>
          <cell r="J31">
            <v>12100560</v>
          </cell>
          <cell r="K31">
            <v>13335000</v>
          </cell>
          <cell r="L31">
            <v>12633960</v>
          </cell>
          <cell r="M31">
            <v>13533120</v>
          </cell>
          <cell r="N31">
            <v>14112240</v>
          </cell>
          <cell r="O31">
            <v>15026640</v>
          </cell>
          <cell r="P31">
            <v>17434560</v>
          </cell>
          <cell r="Q31">
            <v>15834360</v>
          </cell>
          <cell r="R31">
            <v>16611600</v>
          </cell>
        </row>
        <row r="38">
          <cell r="G38">
            <v>34668.800000000003</v>
          </cell>
          <cell r="H38">
            <v>27532</v>
          </cell>
          <cell r="I38">
            <v>25679.3</v>
          </cell>
          <cell r="J38">
            <v>25138.6</v>
          </cell>
          <cell r="K38">
            <v>25445.3</v>
          </cell>
          <cell r="L38">
            <v>26354.799999999999</v>
          </cell>
          <cell r="M38">
            <v>24781.7</v>
          </cell>
          <cell r="N38">
            <v>25563.1</v>
          </cell>
          <cell r="O38">
            <v>32018.400000000001</v>
          </cell>
          <cell r="P38">
            <v>33745.300000000003</v>
          </cell>
          <cell r="Q38">
            <v>35104.1</v>
          </cell>
          <cell r="R38">
            <v>34868.199999999997</v>
          </cell>
        </row>
        <row r="39">
          <cell r="G39">
            <v>34949.600000000006</v>
          </cell>
          <cell r="H39">
            <v>32967.800000000003</v>
          </cell>
          <cell r="I39">
            <v>26880.7</v>
          </cell>
          <cell r="J39">
            <v>25138.6</v>
          </cell>
          <cell r="K39">
            <v>25797.5</v>
          </cell>
          <cell r="L39">
            <v>26354.799999999999</v>
          </cell>
          <cell r="M39">
            <v>26272.799999999999</v>
          </cell>
          <cell r="N39">
            <v>25759.200000000001</v>
          </cell>
          <cell r="O39">
            <v>32018.400000000001</v>
          </cell>
          <cell r="P39">
            <v>34805.700000000004</v>
          </cell>
          <cell r="Q39">
            <v>35607.899999999994</v>
          </cell>
          <cell r="R39">
            <v>34868.199999999997</v>
          </cell>
        </row>
        <row r="40">
          <cell r="G40">
            <v>36585.800000000003</v>
          </cell>
          <cell r="H40">
            <v>33463.4</v>
          </cell>
          <cell r="I40">
            <v>27668.1</v>
          </cell>
          <cell r="J40">
            <v>25468.800000000003</v>
          </cell>
          <cell r="K40">
            <v>25797.5</v>
          </cell>
          <cell r="L40">
            <v>26354.799999999999</v>
          </cell>
          <cell r="M40">
            <v>26272.799999999999</v>
          </cell>
          <cell r="N40">
            <v>26399.5</v>
          </cell>
          <cell r="O40">
            <v>32018.400000000001</v>
          </cell>
          <cell r="P40">
            <v>35126.800000000003</v>
          </cell>
          <cell r="Q40">
            <v>35607.899999999994</v>
          </cell>
          <cell r="R40">
            <v>36347.599999999999</v>
          </cell>
        </row>
      </sheetData>
      <sheetData sheetId="1">
        <row r="31">
          <cell r="G31">
            <v>22860000</v>
          </cell>
          <cell r="H31">
            <v>21869400</v>
          </cell>
          <cell r="I31">
            <v>19918680</v>
          </cell>
          <cell r="J31">
            <v>18227040</v>
          </cell>
          <cell r="K31">
            <v>19766280</v>
          </cell>
          <cell r="L31">
            <v>18592800</v>
          </cell>
          <cell r="M31">
            <v>19949160</v>
          </cell>
          <cell r="N31">
            <v>20543520</v>
          </cell>
          <cell r="O31">
            <v>21564600</v>
          </cell>
          <cell r="P31">
            <v>23987760</v>
          </cell>
          <cell r="Q31">
            <v>20985480</v>
          </cell>
          <cell r="R31">
            <v>22479000</v>
          </cell>
        </row>
        <row r="38">
          <cell r="G38">
            <v>48289.5</v>
          </cell>
          <cell r="H38">
            <v>41088.300000000003</v>
          </cell>
          <cell r="I38">
            <v>41700.300000000003</v>
          </cell>
          <cell r="J38">
            <v>39907</v>
          </cell>
          <cell r="K38">
            <v>39485.399999999994</v>
          </cell>
          <cell r="L38">
            <v>40203.599999999999</v>
          </cell>
          <cell r="M38">
            <v>39129.199999999997</v>
          </cell>
          <cell r="N38">
            <v>40170.600000000006</v>
          </cell>
          <cell r="O38">
            <v>43317.399999999994</v>
          </cell>
          <cell r="P38">
            <v>47901.7</v>
          </cell>
          <cell r="Q38">
            <v>46367.899999999994</v>
          </cell>
          <cell r="R38">
            <v>49464.4</v>
          </cell>
        </row>
        <row r="39">
          <cell r="G39">
            <v>48289.5</v>
          </cell>
          <cell r="H39">
            <v>45121.4</v>
          </cell>
          <cell r="I39">
            <v>41700.300000000003</v>
          </cell>
          <cell r="J39">
            <v>39907</v>
          </cell>
          <cell r="K39">
            <v>39485.399999999994</v>
          </cell>
          <cell r="L39">
            <v>40203.599999999999</v>
          </cell>
          <cell r="M39">
            <v>39129.199999999997</v>
          </cell>
          <cell r="N39">
            <v>40213.9</v>
          </cell>
          <cell r="O39">
            <v>43937.9</v>
          </cell>
          <cell r="P39">
            <v>48730.600000000006</v>
          </cell>
          <cell r="Q39">
            <v>48061.599999999999</v>
          </cell>
          <cell r="R39">
            <v>49464.4</v>
          </cell>
        </row>
        <row r="40">
          <cell r="G40">
            <v>48892.899999999994</v>
          </cell>
          <cell r="H40">
            <v>45994.8</v>
          </cell>
          <cell r="I40">
            <v>42127.8</v>
          </cell>
          <cell r="J40">
            <v>39907</v>
          </cell>
          <cell r="K40">
            <v>39485.399999999994</v>
          </cell>
          <cell r="L40">
            <v>40203.599999999999</v>
          </cell>
          <cell r="M40">
            <v>39129.199999999997</v>
          </cell>
          <cell r="N40">
            <v>41288.199999999997</v>
          </cell>
          <cell r="O40">
            <v>44979.100000000006</v>
          </cell>
          <cell r="P40">
            <v>48730.600000000006</v>
          </cell>
          <cell r="Q40">
            <v>48061.599999999999</v>
          </cell>
          <cell r="R40">
            <v>49464.4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abSelected="1" zoomScaleNormal="100" workbookViewId="0">
      <pane xSplit="4" ySplit="6" topLeftCell="E7" activePane="bottomRight" state="frozen"/>
      <selection pane="topRight" activeCell="G1" sqref="G1"/>
      <selection pane="bottomLeft" activeCell="A3" sqref="A3"/>
      <selection pane="bottomRight" activeCell="A19" sqref="A19"/>
    </sheetView>
  </sheetViews>
  <sheetFormatPr defaultRowHeight="15" x14ac:dyDescent="0.25"/>
  <cols>
    <col min="1" max="2" width="3.7109375" style="6" customWidth="1"/>
    <col min="3" max="3" width="15.28515625" style="6" customWidth="1"/>
    <col min="4" max="4" width="10" style="6" bestFit="1" customWidth="1"/>
    <col min="5" max="6" width="14.28515625" style="6" bestFit="1" customWidth="1"/>
    <col min="7" max="7" width="18.42578125" style="6" bestFit="1" customWidth="1"/>
    <col min="8" max="8" width="14.28515625" style="6" bestFit="1" customWidth="1"/>
    <col min="9" max="9" width="14.140625" style="6" bestFit="1" customWidth="1"/>
    <col min="10" max="16" width="14.28515625" style="6" customWidth="1"/>
    <col min="17" max="16384" width="9.140625" style="6"/>
  </cols>
  <sheetData>
    <row r="1" spans="1:16" ht="15.75" x14ac:dyDescent="0.25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 x14ac:dyDescent="0.25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.75" x14ac:dyDescent="0.25">
      <c r="A3" s="1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x14ac:dyDescent="0.25">
      <c r="A5" s="10" t="s">
        <v>23</v>
      </c>
      <c r="D5" s="9" t="s">
        <v>0</v>
      </c>
    </row>
    <row r="6" spans="1:16" x14ac:dyDescent="0.25">
      <c r="A6" s="10" t="s">
        <v>20</v>
      </c>
      <c r="D6" s="9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11">
        <v>41729</v>
      </c>
      <c r="L6" s="11">
        <f>EOMONTH(K6,1)</f>
        <v>41759</v>
      </c>
      <c r="M6" s="11">
        <f>EOMONTH(L6,1)</f>
        <v>41790</v>
      </c>
      <c r="N6" s="11">
        <f>EOMONTH(M6,1)</f>
        <v>41820</v>
      </c>
      <c r="O6" s="11">
        <f>EOMONTH(N6,1)</f>
        <v>41851</v>
      </c>
      <c r="P6" s="11">
        <f>EOMONTH(O6,1)</f>
        <v>41882</v>
      </c>
    </row>
    <row r="7" spans="1:16" x14ac:dyDescent="0.25">
      <c r="B7" s="6" t="s">
        <v>8</v>
      </c>
      <c r="E7" s="1">
        <f>'[1]Hot Mill'!S3</f>
        <v>37856000</v>
      </c>
      <c r="F7" s="1">
        <f>'[1]Hot Mill'!U3</f>
        <v>38584000</v>
      </c>
      <c r="G7" s="1">
        <f>'[1]Hot Mill'!W3</f>
        <v>37688000</v>
      </c>
      <c r="H7" s="1">
        <f>'[1]Hot Mill'!Y3</f>
        <v>37464000</v>
      </c>
      <c r="I7" s="1">
        <f>'[1]Hot Mill'!AA3</f>
        <v>40432000</v>
      </c>
      <c r="J7" s="1">
        <f>'[1]Hot Mill'!AC3</f>
        <v>35952000</v>
      </c>
      <c r="K7" s="1">
        <f>'[1]Hot Mill'!AE3</f>
        <v>39704000</v>
      </c>
      <c r="L7" s="1">
        <f>'[1]Hot Mill'!AG3</f>
        <v>38640000</v>
      </c>
      <c r="M7" s="1">
        <f>'[1]Hot Mill'!AI3</f>
        <v>38808000</v>
      </c>
      <c r="N7" s="1">
        <f>'[1]Hot Mill'!AK3</f>
        <v>38528000</v>
      </c>
      <c r="O7" s="1">
        <f>'[1]Hot Mill'!AM3</f>
        <v>37296000</v>
      </c>
      <c r="P7" s="1">
        <f>'[1]Hot Mill'!AO3</f>
        <v>40208000</v>
      </c>
    </row>
    <row r="8" spans="1:16" x14ac:dyDescent="0.25">
      <c r="B8" s="6" t="s">
        <v>9</v>
      </c>
      <c r="E8" s="2">
        <f>'[1]Hot Mill'!S4</f>
        <v>67435.600000000006</v>
      </c>
      <c r="F8" s="2">
        <f>'[1]Hot Mill'!U4</f>
        <v>69929.8</v>
      </c>
      <c r="G8" s="2">
        <f>'[1]Hot Mill'!W4</f>
        <v>69908.7</v>
      </c>
      <c r="H8" s="2">
        <f>'[1]Hot Mill'!Y4</f>
        <v>70009</v>
      </c>
      <c r="I8" s="2">
        <f>'[1]Hot Mill'!AA4</f>
        <v>69479</v>
      </c>
      <c r="J8" s="2">
        <f>'[1]Hot Mill'!AC4</f>
        <v>68747.899999999994</v>
      </c>
      <c r="K8" s="2">
        <f>'[1]Hot Mill'!AE4</f>
        <v>68176.5</v>
      </c>
      <c r="L8" s="2">
        <f>'[1]Hot Mill'!AG4</f>
        <v>65244.7</v>
      </c>
      <c r="M8" s="2">
        <f>'[1]Hot Mill'!AI4</f>
        <v>68868.899999999994</v>
      </c>
      <c r="N8" s="2">
        <f>'[1]Hot Mill'!AK4</f>
        <v>71941.399999999994</v>
      </c>
      <c r="O8" s="2">
        <f>'[1]Hot Mill'!AM4</f>
        <v>66117.5</v>
      </c>
      <c r="P8" s="2">
        <f>'[1]Hot Mill'!AO4</f>
        <v>70277.3</v>
      </c>
    </row>
    <row r="9" spans="1:16" x14ac:dyDescent="0.25">
      <c r="B9" s="6" t="s">
        <v>10</v>
      </c>
      <c r="E9" s="2">
        <f>'[1]Hot Mill'!S5</f>
        <v>68136.399999999994</v>
      </c>
      <c r="F9" s="2">
        <f>'[1]Hot Mill'!U5</f>
        <v>69929.8</v>
      </c>
      <c r="G9" s="2">
        <f>'[1]Hot Mill'!W5</f>
        <v>71437.899999999994</v>
      </c>
      <c r="H9" s="2">
        <f>'[1]Hot Mill'!Y5</f>
        <v>70525.2</v>
      </c>
      <c r="I9" s="2">
        <f>'[1]Hot Mill'!AA5</f>
        <v>70279.399999999994</v>
      </c>
      <c r="J9" s="2">
        <f>'[1]Hot Mill'!AC5</f>
        <v>68747.899999999994</v>
      </c>
      <c r="K9" s="2">
        <f>'[1]Hot Mill'!AE5</f>
        <v>68176.5</v>
      </c>
      <c r="L9" s="2">
        <f>'[1]Hot Mill'!AG5</f>
        <v>70070.3</v>
      </c>
      <c r="M9" s="2">
        <f>'[1]Hot Mill'!AI5</f>
        <v>71259.600000000006</v>
      </c>
      <c r="N9" s="2">
        <f>'[1]Hot Mill'!AK5</f>
        <v>71941.399999999994</v>
      </c>
      <c r="O9" s="2">
        <f>'[1]Hot Mill'!AM5</f>
        <v>66117.5</v>
      </c>
      <c r="P9" s="2">
        <f>'[1]Hot Mill'!AO5</f>
        <v>70518.5</v>
      </c>
    </row>
    <row r="10" spans="1:16" x14ac:dyDescent="0.25">
      <c r="B10" s="6" t="s">
        <v>11</v>
      </c>
      <c r="E10" s="2">
        <f>'[1]Hot Mill'!S6</f>
        <v>69850.600000000006</v>
      </c>
      <c r="F10" s="2">
        <f>'[1]Hot Mill'!U6</f>
        <v>69929.8</v>
      </c>
      <c r="G10" s="2">
        <f>'[1]Hot Mill'!W6</f>
        <v>71437.899999999994</v>
      </c>
      <c r="H10" s="2">
        <f>'[1]Hot Mill'!Y6</f>
        <v>70525.2</v>
      </c>
      <c r="I10" s="2">
        <f>'[1]Hot Mill'!AA6</f>
        <v>72857.600000000006</v>
      </c>
      <c r="J10" s="2">
        <f>'[1]Hot Mill'!AC6</f>
        <v>74007.5</v>
      </c>
      <c r="K10" s="2">
        <f>'[1]Hot Mill'!AE6</f>
        <v>71317.3</v>
      </c>
      <c r="L10" s="2">
        <f>'[1]Hot Mill'!AG6</f>
        <v>71747.600000000006</v>
      </c>
      <c r="M10" s="2">
        <f>'[1]Hot Mill'!AI6</f>
        <v>71259.600000000006</v>
      </c>
      <c r="N10" s="2">
        <f>'[1]Hot Mill'!AK6</f>
        <v>71941.399999999994</v>
      </c>
      <c r="O10" s="2">
        <f>'[1]Hot Mill'!AM6</f>
        <v>71619.899999999994</v>
      </c>
      <c r="P10" s="2">
        <f>'[1]Hot Mill'!AO6</f>
        <v>73223.899999999994</v>
      </c>
    </row>
    <row r="12" spans="1:16" x14ac:dyDescent="0.25">
      <c r="A12" s="10"/>
      <c r="B12" s="10" t="s">
        <v>12</v>
      </c>
    </row>
    <row r="13" spans="1:16" s="3" customFormat="1" x14ac:dyDescent="0.25">
      <c r="A13" s="12"/>
      <c r="B13" s="3" t="s">
        <v>13</v>
      </c>
      <c r="D13" s="3">
        <v>750</v>
      </c>
      <c r="E13" s="3">
        <f>D13</f>
        <v>750</v>
      </c>
      <c r="F13" s="3">
        <f t="shared" ref="F13:P13" si="0">E13</f>
        <v>750</v>
      </c>
      <c r="G13" s="3">
        <f t="shared" si="0"/>
        <v>750</v>
      </c>
      <c r="H13" s="3">
        <f t="shared" si="0"/>
        <v>750</v>
      </c>
      <c r="I13" s="3">
        <f t="shared" si="0"/>
        <v>750</v>
      </c>
      <c r="J13" s="3">
        <f t="shared" si="0"/>
        <v>750</v>
      </c>
      <c r="K13" s="3">
        <f t="shared" si="0"/>
        <v>750</v>
      </c>
      <c r="L13" s="3">
        <f t="shared" si="0"/>
        <v>750</v>
      </c>
      <c r="M13" s="3">
        <f t="shared" si="0"/>
        <v>750</v>
      </c>
      <c r="N13" s="3">
        <f t="shared" si="0"/>
        <v>750</v>
      </c>
      <c r="O13" s="3">
        <f t="shared" si="0"/>
        <v>750</v>
      </c>
      <c r="P13" s="3">
        <f t="shared" si="0"/>
        <v>750</v>
      </c>
    </row>
    <row r="14" spans="1:16" s="3" customFormat="1" x14ac:dyDescent="0.25">
      <c r="B14" s="3" t="s">
        <v>8</v>
      </c>
      <c r="D14" s="4">
        <v>3.6339999999999997E-2</v>
      </c>
      <c r="E14" s="3">
        <f t="shared" ref="E14:P15" si="1">ROUND(E7*$D14,2)</f>
        <v>1375687.04</v>
      </c>
      <c r="F14" s="3">
        <f t="shared" si="1"/>
        <v>1402142.56</v>
      </c>
      <c r="G14" s="3">
        <f t="shared" si="1"/>
        <v>1369581.92</v>
      </c>
      <c r="H14" s="3">
        <f t="shared" si="1"/>
        <v>1361441.76</v>
      </c>
      <c r="I14" s="3">
        <f t="shared" si="1"/>
        <v>1469298.88</v>
      </c>
      <c r="J14" s="3">
        <f t="shared" si="1"/>
        <v>1306495.68</v>
      </c>
      <c r="K14" s="3">
        <f t="shared" si="1"/>
        <v>1442843.36</v>
      </c>
      <c r="L14" s="3">
        <f t="shared" si="1"/>
        <v>1404177.6</v>
      </c>
      <c r="M14" s="3">
        <f t="shared" si="1"/>
        <v>1410282.72</v>
      </c>
      <c r="N14" s="3">
        <f t="shared" si="1"/>
        <v>1400107.52</v>
      </c>
      <c r="O14" s="3">
        <f t="shared" si="1"/>
        <v>1355336.64</v>
      </c>
      <c r="P14" s="3">
        <f t="shared" si="1"/>
        <v>1461158.72</v>
      </c>
    </row>
    <row r="15" spans="1:16" s="3" customFormat="1" x14ac:dyDescent="0.25">
      <c r="B15" s="3" t="s">
        <v>9</v>
      </c>
      <c r="D15" s="3">
        <v>3.97</v>
      </c>
      <c r="E15" s="3">
        <f t="shared" si="1"/>
        <v>267719.33</v>
      </c>
      <c r="F15" s="3">
        <f t="shared" si="1"/>
        <v>277621.31</v>
      </c>
      <c r="G15" s="3">
        <f t="shared" si="1"/>
        <v>277537.53999999998</v>
      </c>
      <c r="H15" s="3">
        <f t="shared" si="1"/>
        <v>277935.73</v>
      </c>
      <c r="I15" s="3">
        <f t="shared" si="1"/>
        <v>275831.63</v>
      </c>
      <c r="J15" s="3">
        <f t="shared" si="1"/>
        <v>272929.15999999997</v>
      </c>
      <c r="K15" s="3">
        <f t="shared" si="1"/>
        <v>270660.71000000002</v>
      </c>
      <c r="L15" s="3">
        <f t="shared" si="1"/>
        <v>259021.46</v>
      </c>
      <c r="M15" s="3">
        <f t="shared" si="1"/>
        <v>273409.53000000003</v>
      </c>
      <c r="N15" s="3">
        <f t="shared" si="1"/>
        <v>285607.36</v>
      </c>
      <c r="O15" s="3">
        <f t="shared" si="1"/>
        <v>262486.48</v>
      </c>
      <c r="P15" s="3">
        <f t="shared" si="1"/>
        <v>279000.88</v>
      </c>
    </row>
    <row r="16" spans="1:16" s="3" customFormat="1" x14ac:dyDescent="0.25">
      <c r="B16" s="3" t="s">
        <v>10</v>
      </c>
      <c r="D16" s="3">
        <v>2.87</v>
      </c>
      <c r="E16" s="3">
        <f t="shared" ref="E16:P16" si="2">ROUND(MAX(E8,E9)*$D16,2)</f>
        <v>195551.47</v>
      </c>
      <c r="F16" s="3">
        <f t="shared" si="2"/>
        <v>200698.53</v>
      </c>
      <c r="G16" s="3">
        <f t="shared" si="2"/>
        <v>205026.77</v>
      </c>
      <c r="H16" s="3">
        <f t="shared" si="2"/>
        <v>202407.32</v>
      </c>
      <c r="I16" s="3">
        <f t="shared" si="2"/>
        <v>201701.88</v>
      </c>
      <c r="J16" s="3">
        <f t="shared" si="2"/>
        <v>197306.47</v>
      </c>
      <c r="K16" s="3">
        <f t="shared" si="2"/>
        <v>195666.56</v>
      </c>
      <c r="L16" s="3">
        <f t="shared" si="2"/>
        <v>201101.76</v>
      </c>
      <c r="M16" s="3">
        <f t="shared" si="2"/>
        <v>204515.05</v>
      </c>
      <c r="N16" s="3">
        <f t="shared" si="2"/>
        <v>206471.82</v>
      </c>
      <c r="O16" s="3">
        <f t="shared" si="2"/>
        <v>189757.23</v>
      </c>
      <c r="P16" s="3">
        <f t="shared" si="2"/>
        <v>202388.1</v>
      </c>
    </row>
    <row r="17" spans="1:16" s="5" customFormat="1" x14ac:dyDescent="0.25">
      <c r="B17" s="5" t="s">
        <v>11</v>
      </c>
      <c r="D17" s="5">
        <v>1.34</v>
      </c>
      <c r="E17" s="5">
        <f t="shared" ref="E17:P17" si="3">ROUND(MAX(E8,E9,E10)*$D17,2)</f>
        <v>93599.8</v>
      </c>
      <c r="F17" s="5">
        <f t="shared" si="3"/>
        <v>93705.93</v>
      </c>
      <c r="G17" s="5">
        <f t="shared" si="3"/>
        <v>95726.79</v>
      </c>
      <c r="H17" s="5">
        <f t="shared" si="3"/>
        <v>94503.77</v>
      </c>
      <c r="I17" s="5">
        <f t="shared" si="3"/>
        <v>97629.18</v>
      </c>
      <c r="J17" s="5">
        <f t="shared" si="3"/>
        <v>99170.05</v>
      </c>
      <c r="K17" s="5">
        <f t="shared" si="3"/>
        <v>95565.18</v>
      </c>
      <c r="L17" s="5">
        <f t="shared" si="3"/>
        <v>96141.78</v>
      </c>
      <c r="M17" s="5">
        <f t="shared" si="3"/>
        <v>95487.86</v>
      </c>
      <c r="N17" s="5">
        <f t="shared" si="3"/>
        <v>96401.48</v>
      </c>
      <c r="O17" s="5">
        <f t="shared" si="3"/>
        <v>95970.67</v>
      </c>
      <c r="P17" s="5">
        <f t="shared" si="3"/>
        <v>98120.03</v>
      </c>
    </row>
    <row r="18" spans="1:16" s="3" customFormat="1" x14ac:dyDescent="0.25">
      <c r="E18" s="3">
        <f t="shared" ref="E18:P18" si="4">SUM(E13:E17)</f>
        <v>1933307.6400000001</v>
      </c>
      <c r="F18" s="3">
        <f t="shared" si="4"/>
        <v>1974918.33</v>
      </c>
      <c r="G18" s="3">
        <f t="shared" si="4"/>
        <v>1948623.02</v>
      </c>
      <c r="H18" s="3">
        <f t="shared" si="4"/>
        <v>1937038.58</v>
      </c>
      <c r="I18" s="3">
        <f t="shared" si="4"/>
        <v>2045211.5699999996</v>
      </c>
      <c r="J18" s="3">
        <f t="shared" si="4"/>
        <v>1876651.3599999999</v>
      </c>
      <c r="K18" s="3">
        <f t="shared" si="4"/>
        <v>2005485.81</v>
      </c>
      <c r="L18" s="3">
        <f t="shared" si="4"/>
        <v>1961192.6</v>
      </c>
      <c r="M18" s="3">
        <f t="shared" si="4"/>
        <v>1984445.1600000001</v>
      </c>
      <c r="N18" s="3">
        <f t="shared" si="4"/>
        <v>1989338.18</v>
      </c>
      <c r="O18" s="3">
        <f t="shared" si="4"/>
        <v>1904301.0199999998</v>
      </c>
      <c r="P18" s="3">
        <f t="shared" si="4"/>
        <v>2041417.7300000002</v>
      </c>
    </row>
    <row r="19" spans="1:16" x14ac:dyDescent="0.25">
      <c r="A19" s="10" t="s">
        <v>23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5">
      <c r="A20" s="10" t="s">
        <v>21</v>
      </c>
    </row>
    <row r="21" spans="1:16" x14ac:dyDescent="0.25">
      <c r="B21" s="6" t="s">
        <v>8</v>
      </c>
      <c r="E21" s="1">
        <f>'[1]Long Products'!S3</f>
        <v>15960000</v>
      </c>
      <c r="F21" s="1">
        <f>'[1]Long Products'!U3</f>
        <v>16240000</v>
      </c>
      <c r="G21" s="1">
        <f>'[1]Long Products'!W3</f>
        <v>16240000</v>
      </c>
      <c r="H21" s="1">
        <f>'[1]Long Products'!Y3</f>
        <v>16800000</v>
      </c>
      <c r="I21" s="1">
        <f>'[1]Long Products'!AA3</f>
        <v>17192000</v>
      </c>
      <c r="J21" s="1">
        <f>'[1]Long Products'!AC3</f>
        <v>15008000</v>
      </c>
      <c r="K21" s="1">
        <f>'[1]Long Products'!AE3</f>
        <v>16576000</v>
      </c>
      <c r="L21" s="1">
        <f>'[1]Long Products'!AG3</f>
        <v>15680000</v>
      </c>
      <c r="M21" s="1">
        <f>'[1]Long Products'!AI3</f>
        <v>16520000</v>
      </c>
      <c r="N21" s="1">
        <f>'[1]Long Products'!AK3</f>
        <v>16072000</v>
      </c>
      <c r="O21" s="1">
        <f>'[1]Long Products'!AM3</f>
        <v>16128000</v>
      </c>
      <c r="P21" s="1">
        <f>'[1]Long Products'!AO3</f>
        <v>16632000</v>
      </c>
    </row>
    <row r="22" spans="1:16" x14ac:dyDescent="0.25">
      <c r="B22" s="6" t="s">
        <v>9</v>
      </c>
      <c r="E22" s="1">
        <f>'[1]Long Products'!S4</f>
        <v>28331.9</v>
      </c>
      <c r="F22" s="1">
        <f>'[1]Long Products'!U4</f>
        <v>27959.4</v>
      </c>
      <c r="G22" s="1">
        <f>'[1]Long Products'!W4</f>
        <v>28226.3</v>
      </c>
      <c r="H22" s="1">
        <f>'[1]Long Products'!Y4</f>
        <v>30295.4</v>
      </c>
      <c r="I22" s="1">
        <f>'[1]Long Products'!AA4</f>
        <v>31438.799999999999</v>
      </c>
      <c r="J22" s="1">
        <f>'[1]Long Products'!AC4</f>
        <v>29476.7</v>
      </c>
      <c r="K22" s="1">
        <f>'[1]Long Products'!AE4</f>
        <v>30935.1</v>
      </c>
      <c r="L22" s="1">
        <f>'[1]Long Products'!AG4</f>
        <v>28506.7</v>
      </c>
      <c r="M22" s="1">
        <f>'[1]Long Products'!AI4</f>
        <v>30107.4</v>
      </c>
      <c r="N22" s="1">
        <f>'[1]Long Products'!AK4</f>
        <v>29118.5</v>
      </c>
      <c r="O22" s="1">
        <f>'[1]Long Products'!AM4</f>
        <v>31916.9</v>
      </c>
      <c r="P22" s="1">
        <f>'[1]Long Products'!AO4</f>
        <v>31783.8</v>
      </c>
    </row>
    <row r="23" spans="1:16" x14ac:dyDescent="0.25">
      <c r="B23" s="6" t="s">
        <v>10</v>
      </c>
      <c r="E23" s="1">
        <f>'[1]Long Products'!S5</f>
        <v>28955.8</v>
      </c>
      <c r="F23" s="1">
        <f>'[1]Long Products'!U5</f>
        <v>29376.6</v>
      </c>
      <c r="G23" s="1">
        <f>'[1]Long Products'!W5</f>
        <v>31203.599999999999</v>
      </c>
      <c r="H23" s="1">
        <f>'[1]Long Products'!Y5</f>
        <v>31630.400000000001</v>
      </c>
      <c r="I23" s="1">
        <f>'[1]Long Products'!AA5</f>
        <v>34964.6</v>
      </c>
      <c r="J23" s="1">
        <f>'[1]Long Products'!AC5</f>
        <v>32610.9</v>
      </c>
      <c r="K23" s="1">
        <f>'[1]Long Products'!AE5</f>
        <v>30935.1</v>
      </c>
      <c r="L23" s="1">
        <f>'[1]Long Products'!AG5</f>
        <v>31441.8</v>
      </c>
      <c r="M23" s="1">
        <f>'[1]Long Products'!AI5</f>
        <v>31476.3</v>
      </c>
      <c r="N23" s="1">
        <f>'[1]Long Products'!AK5</f>
        <v>29118.5</v>
      </c>
      <c r="O23" s="1">
        <f>'[1]Long Products'!AM5</f>
        <v>31916.9</v>
      </c>
      <c r="P23" s="1">
        <f>'[1]Long Products'!AO5</f>
        <v>31783.8</v>
      </c>
    </row>
    <row r="24" spans="1:16" x14ac:dyDescent="0.25">
      <c r="B24" s="6" t="s">
        <v>11</v>
      </c>
      <c r="E24" s="1">
        <f>'[1]Long Products'!S6</f>
        <v>32701.1</v>
      </c>
      <c r="F24" s="1">
        <f>'[1]Long Products'!U6</f>
        <v>31227.599999999999</v>
      </c>
      <c r="G24" s="1">
        <f>'[1]Long Products'!W6</f>
        <v>32171.8</v>
      </c>
      <c r="H24" s="1">
        <f>'[1]Long Products'!Y6</f>
        <v>32185.3</v>
      </c>
      <c r="I24" s="1">
        <f>'[1]Long Products'!AA6</f>
        <v>34964.6</v>
      </c>
      <c r="J24" s="1">
        <f>'[1]Long Products'!AC6</f>
        <v>32610.9</v>
      </c>
      <c r="K24" s="1">
        <f>'[1]Long Products'!AE6</f>
        <v>30935.1</v>
      </c>
      <c r="L24" s="1">
        <f>'[1]Long Products'!AG6</f>
        <v>31441.8</v>
      </c>
      <c r="M24" s="1">
        <f>'[1]Long Products'!AI6</f>
        <v>32858.400000000001</v>
      </c>
      <c r="N24" s="1">
        <f>'[1]Long Products'!AK6</f>
        <v>31785.200000000001</v>
      </c>
      <c r="O24" s="1">
        <f>'[1]Long Products'!AM6</f>
        <v>31916.9</v>
      </c>
      <c r="P24" s="1">
        <f>'[1]Long Products'!AO6</f>
        <v>32482.3</v>
      </c>
    </row>
    <row r="26" spans="1:16" x14ac:dyDescent="0.25">
      <c r="B26" s="10" t="s">
        <v>12</v>
      </c>
    </row>
    <row r="27" spans="1:16" s="3" customFormat="1" x14ac:dyDescent="0.25">
      <c r="B27" s="3" t="s">
        <v>13</v>
      </c>
      <c r="D27" s="3">
        <f>D13</f>
        <v>750</v>
      </c>
      <c r="E27" s="3">
        <f>D27</f>
        <v>750</v>
      </c>
      <c r="F27" s="3">
        <f t="shared" ref="F27:P27" si="5">E27</f>
        <v>750</v>
      </c>
      <c r="G27" s="3">
        <f t="shared" si="5"/>
        <v>750</v>
      </c>
      <c r="H27" s="3">
        <f t="shared" si="5"/>
        <v>750</v>
      </c>
      <c r="I27" s="3">
        <f t="shared" si="5"/>
        <v>750</v>
      </c>
      <c r="J27" s="3">
        <f t="shared" si="5"/>
        <v>750</v>
      </c>
      <c r="K27" s="3">
        <f t="shared" si="5"/>
        <v>750</v>
      </c>
      <c r="L27" s="3">
        <f t="shared" si="5"/>
        <v>750</v>
      </c>
      <c r="M27" s="3">
        <f t="shared" si="5"/>
        <v>750</v>
      </c>
      <c r="N27" s="3">
        <f t="shared" si="5"/>
        <v>750</v>
      </c>
      <c r="O27" s="3">
        <f t="shared" si="5"/>
        <v>750</v>
      </c>
      <c r="P27" s="3">
        <f t="shared" si="5"/>
        <v>750</v>
      </c>
    </row>
    <row r="28" spans="1:16" s="3" customFormat="1" x14ac:dyDescent="0.25">
      <c r="B28" s="3" t="s">
        <v>8</v>
      </c>
      <c r="D28" s="4">
        <f>D14</f>
        <v>3.6339999999999997E-2</v>
      </c>
      <c r="E28" s="3">
        <f t="shared" ref="E28:P29" si="6">ROUND(E21*$D28,2)</f>
        <v>579986.4</v>
      </c>
      <c r="F28" s="3">
        <f t="shared" si="6"/>
        <v>590161.6</v>
      </c>
      <c r="G28" s="3">
        <f t="shared" si="6"/>
        <v>590161.6</v>
      </c>
      <c r="H28" s="3">
        <f t="shared" si="6"/>
        <v>610512</v>
      </c>
      <c r="I28" s="3">
        <f t="shared" si="6"/>
        <v>624757.28</v>
      </c>
      <c r="J28" s="3">
        <f t="shared" si="6"/>
        <v>545390.72</v>
      </c>
      <c r="K28" s="3">
        <f t="shared" si="6"/>
        <v>602371.83999999997</v>
      </c>
      <c r="L28" s="3">
        <f t="shared" si="6"/>
        <v>569811.19999999995</v>
      </c>
      <c r="M28" s="3">
        <f t="shared" si="6"/>
        <v>600336.80000000005</v>
      </c>
      <c r="N28" s="3">
        <f t="shared" si="6"/>
        <v>584056.48</v>
      </c>
      <c r="O28" s="3">
        <f t="shared" si="6"/>
        <v>586091.52000000002</v>
      </c>
      <c r="P28" s="3">
        <f t="shared" si="6"/>
        <v>604406.88</v>
      </c>
    </row>
    <row r="29" spans="1:16" s="3" customFormat="1" x14ac:dyDescent="0.25">
      <c r="A29" s="12"/>
      <c r="B29" s="3" t="s">
        <v>9</v>
      </c>
      <c r="D29" s="3">
        <f>D15</f>
        <v>3.97</v>
      </c>
      <c r="E29" s="3">
        <f t="shared" si="6"/>
        <v>112477.64</v>
      </c>
      <c r="F29" s="3">
        <f t="shared" si="6"/>
        <v>110998.82</v>
      </c>
      <c r="G29" s="3">
        <f t="shared" si="6"/>
        <v>112058.41</v>
      </c>
      <c r="H29" s="3">
        <f t="shared" si="6"/>
        <v>120272.74</v>
      </c>
      <c r="I29" s="3">
        <f t="shared" si="6"/>
        <v>124812.04</v>
      </c>
      <c r="J29" s="3">
        <f t="shared" si="6"/>
        <v>117022.5</v>
      </c>
      <c r="K29" s="3">
        <f t="shared" si="6"/>
        <v>122812.35</v>
      </c>
      <c r="L29" s="3">
        <f t="shared" si="6"/>
        <v>113171.6</v>
      </c>
      <c r="M29" s="3">
        <f t="shared" si="6"/>
        <v>119526.38</v>
      </c>
      <c r="N29" s="3">
        <f t="shared" si="6"/>
        <v>115600.45</v>
      </c>
      <c r="O29" s="3">
        <f t="shared" si="6"/>
        <v>126710.09</v>
      </c>
      <c r="P29" s="3">
        <f t="shared" si="6"/>
        <v>126181.69</v>
      </c>
    </row>
    <row r="30" spans="1:16" s="3" customFormat="1" x14ac:dyDescent="0.25">
      <c r="A30" s="12"/>
      <c r="B30" s="3" t="s">
        <v>10</v>
      </c>
      <c r="D30" s="3">
        <f>D16</f>
        <v>2.87</v>
      </c>
      <c r="E30" s="3">
        <f t="shared" ref="E30:P30" si="7">ROUND(MAX(E22,E23)*$D30,2)</f>
        <v>83103.149999999994</v>
      </c>
      <c r="F30" s="3">
        <f t="shared" si="7"/>
        <v>84310.84</v>
      </c>
      <c r="G30" s="3">
        <f t="shared" si="7"/>
        <v>89554.33</v>
      </c>
      <c r="H30" s="3">
        <f t="shared" si="7"/>
        <v>90779.25</v>
      </c>
      <c r="I30" s="3">
        <f t="shared" si="7"/>
        <v>100348.4</v>
      </c>
      <c r="J30" s="3">
        <f t="shared" si="7"/>
        <v>93593.279999999999</v>
      </c>
      <c r="K30" s="3">
        <f t="shared" si="7"/>
        <v>88783.74</v>
      </c>
      <c r="L30" s="3">
        <f t="shared" si="7"/>
        <v>90237.97</v>
      </c>
      <c r="M30" s="3">
        <f t="shared" si="7"/>
        <v>90336.98</v>
      </c>
      <c r="N30" s="3">
        <f t="shared" si="7"/>
        <v>83570.100000000006</v>
      </c>
      <c r="O30" s="3">
        <f t="shared" si="7"/>
        <v>91601.5</v>
      </c>
      <c r="P30" s="3">
        <f t="shared" si="7"/>
        <v>91219.51</v>
      </c>
    </row>
    <row r="31" spans="1:16" s="5" customFormat="1" x14ac:dyDescent="0.25">
      <c r="B31" s="5" t="s">
        <v>11</v>
      </c>
      <c r="D31" s="5">
        <f>D17</f>
        <v>1.34</v>
      </c>
      <c r="E31" s="5">
        <f t="shared" ref="E31:P31" si="8">ROUND(MAX(E22,E23,E24)*$D31,2)</f>
        <v>43819.47</v>
      </c>
      <c r="F31" s="5">
        <f t="shared" si="8"/>
        <v>41844.980000000003</v>
      </c>
      <c r="G31" s="5">
        <f t="shared" si="8"/>
        <v>43110.21</v>
      </c>
      <c r="H31" s="5">
        <f t="shared" si="8"/>
        <v>43128.3</v>
      </c>
      <c r="I31" s="5">
        <f t="shared" si="8"/>
        <v>46852.56</v>
      </c>
      <c r="J31" s="5">
        <f t="shared" si="8"/>
        <v>43698.61</v>
      </c>
      <c r="K31" s="5">
        <f t="shared" si="8"/>
        <v>41453.03</v>
      </c>
      <c r="L31" s="5">
        <f t="shared" si="8"/>
        <v>42132.01</v>
      </c>
      <c r="M31" s="5">
        <f t="shared" si="8"/>
        <v>44030.26</v>
      </c>
      <c r="N31" s="5">
        <f t="shared" si="8"/>
        <v>42592.17</v>
      </c>
      <c r="O31" s="5">
        <f t="shared" si="8"/>
        <v>42768.65</v>
      </c>
      <c r="P31" s="5">
        <f t="shared" si="8"/>
        <v>43526.28</v>
      </c>
    </row>
    <row r="32" spans="1:16" s="3" customFormat="1" x14ac:dyDescent="0.25">
      <c r="E32" s="3">
        <f t="shared" ref="E32:P32" si="9">SUM(E27:E31)</f>
        <v>820136.66</v>
      </c>
      <c r="F32" s="3">
        <f t="shared" si="9"/>
        <v>828066.23999999987</v>
      </c>
      <c r="G32" s="3">
        <f t="shared" si="9"/>
        <v>835634.54999999993</v>
      </c>
      <c r="H32" s="3">
        <f t="shared" si="9"/>
        <v>865442.29</v>
      </c>
      <c r="I32" s="3">
        <f t="shared" si="9"/>
        <v>897520.28</v>
      </c>
      <c r="J32" s="3">
        <f t="shared" si="9"/>
        <v>800455.11</v>
      </c>
      <c r="K32" s="3">
        <f t="shared" si="9"/>
        <v>856170.96</v>
      </c>
      <c r="L32" s="3">
        <f t="shared" si="9"/>
        <v>816102.77999999991</v>
      </c>
      <c r="M32" s="3">
        <f t="shared" si="9"/>
        <v>854980.42</v>
      </c>
      <c r="N32" s="3">
        <f t="shared" si="9"/>
        <v>826569.2</v>
      </c>
      <c r="O32" s="3">
        <f t="shared" si="9"/>
        <v>847921.76</v>
      </c>
      <c r="P32" s="3">
        <f t="shared" si="9"/>
        <v>866084.3600000001</v>
      </c>
    </row>
    <row r="33" spans="1:16" x14ac:dyDescent="0.25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0" t="s">
        <v>14</v>
      </c>
    </row>
    <row r="35" spans="1:16" x14ac:dyDescent="0.25">
      <c r="B35" s="6" t="s">
        <v>8</v>
      </c>
      <c r="E35" s="1">
        <f t="shared" ref="E35:P35" si="10">E7+E21</f>
        <v>53816000</v>
      </c>
      <c r="F35" s="1">
        <f t="shared" si="10"/>
        <v>54824000</v>
      </c>
      <c r="G35" s="1">
        <f t="shared" si="10"/>
        <v>53928000</v>
      </c>
      <c r="H35" s="1">
        <f t="shared" si="10"/>
        <v>54264000</v>
      </c>
      <c r="I35" s="1">
        <f t="shared" si="10"/>
        <v>57624000</v>
      </c>
      <c r="J35" s="1">
        <f t="shared" si="10"/>
        <v>50960000</v>
      </c>
      <c r="K35" s="1">
        <f t="shared" si="10"/>
        <v>56280000</v>
      </c>
      <c r="L35" s="1">
        <f t="shared" si="10"/>
        <v>54320000</v>
      </c>
      <c r="M35" s="1">
        <f t="shared" si="10"/>
        <v>55328000</v>
      </c>
      <c r="N35" s="1">
        <f t="shared" si="10"/>
        <v>54600000</v>
      </c>
      <c r="O35" s="1">
        <f t="shared" si="10"/>
        <v>53424000</v>
      </c>
      <c r="P35" s="1">
        <f t="shared" si="10"/>
        <v>56840000</v>
      </c>
    </row>
    <row r="36" spans="1:16" x14ac:dyDescent="0.25">
      <c r="B36" s="6" t="s">
        <v>9</v>
      </c>
      <c r="E36" s="2">
        <v>97457.600000000006</v>
      </c>
      <c r="F36" s="2">
        <v>95308.3</v>
      </c>
      <c r="G36" s="2">
        <v>96920.5</v>
      </c>
      <c r="H36" s="2">
        <v>94760.4</v>
      </c>
      <c r="I36" s="2">
        <v>100124.2</v>
      </c>
      <c r="J36" s="2">
        <v>95422.6</v>
      </c>
      <c r="K36" s="2">
        <v>94925.3</v>
      </c>
      <c r="L36" s="2">
        <v>95480.13</v>
      </c>
      <c r="M36" s="2">
        <v>96744.47</v>
      </c>
      <c r="N36" s="2">
        <v>95928.99</v>
      </c>
      <c r="O36" s="2">
        <v>94141.57</v>
      </c>
      <c r="P36" s="2">
        <v>99079.63</v>
      </c>
    </row>
    <row r="37" spans="1:16" s="14" customFormat="1" hidden="1" x14ac:dyDescent="0.25">
      <c r="E37" s="14">
        <v>0.90910000000000002</v>
      </c>
      <c r="F37" s="14">
        <v>0.94020000000000004</v>
      </c>
      <c r="G37" s="14">
        <v>0.91900000000000004</v>
      </c>
      <c r="H37" s="14">
        <v>0.93149999999999999</v>
      </c>
      <c r="I37" s="14">
        <v>0.93759999999999999</v>
      </c>
      <c r="J37" s="14">
        <v>0.93379999999999996</v>
      </c>
      <c r="K37" s="14">
        <v>0.94189999999999996</v>
      </c>
      <c r="L37" s="14">
        <v>0.90580000000000005</v>
      </c>
      <c r="M37" s="14">
        <v>0.93359999999999999</v>
      </c>
      <c r="N37" s="14">
        <v>0.94110000000000005</v>
      </c>
      <c r="O37" s="14">
        <v>0.92049999999999998</v>
      </c>
      <c r="P37" s="14">
        <v>0.92479999999999996</v>
      </c>
    </row>
    <row r="38" spans="1:16" x14ac:dyDescent="0.25">
      <c r="B38" s="6" t="s">
        <v>10</v>
      </c>
      <c r="E38" s="2">
        <v>99790.7</v>
      </c>
      <c r="F38" s="2">
        <v>95981.5</v>
      </c>
      <c r="G38" s="2">
        <v>98476.4</v>
      </c>
      <c r="H38" s="2">
        <v>97484.9</v>
      </c>
      <c r="I38" s="2">
        <v>100124.2</v>
      </c>
      <c r="J38" s="2">
        <v>100305.8</v>
      </c>
      <c r="K38" s="2">
        <v>96233.07</v>
      </c>
      <c r="L38" s="2">
        <v>95480.1</v>
      </c>
      <c r="M38" s="2">
        <v>96744.47</v>
      </c>
      <c r="N38" s="2">
        <v>95928.99</v>
      </c>
      <c r="O38" s="2">
        <v>94141.57</v>
      </c>
      <c r="P38" s="2">
        <v>99079.63</v>
      </c>
    </row>
    <row r="39" spans="1:16" s="14" customFormat="1" hidden="1" x14ac:dyDescent="0.25">
      <c r="E39" s="14">
        <v>0.89290000000000003</v>
      </c>
      <c r="F39" s="14">
        <v>0.90600000000000003</v>
      </c>
      <c r="G39" s="14">
        <v>0.87039999999999995</v>
      </c>
      <c r="H39" s="14">
        <v>0.93679999999999997</v>
      </c>
      <c r="I39" s="14">
        <v>0.93759999999999999</v>
      </c>
      <c r="J39" s="14">
        <v>0.89</v>
      </c>
      <c r="K39" s="14">
        <v>0.93359999999999999</v>
      </c>
      <c r="L39" s="14">
        <v>0.90580000000000005</v>
      </c>
      <c r="M39" s="14">
        <v>0.93359999999999999</v>
      </c>
      <c r="N39" s="14">
        <v>0.94110000000000005</v>
      </c>
      <c r="O39" s="14">
        <v>0.92049999999999998</v>
      </c>
      <c r="P39" s="14">
        <v>0.92479999999999996</v>
      </c>
    </row>
    <row r="40" spans="1:16" x14ac:dyDescent="0.25">
      <c r="B40" s="6" t="s">
        <v>11</v>
      </c>
      <c r="E40" s="2">
        <v>99790.7</v>
      </c>
      <c r="F40" s="2">
        <v>95981.5</v>
      </c>
      <c r="G40" s="2">
        <v>101648.6</v>
      </c>
      <c r="H40" s="2">
        <v>100174</v>
      </c>
      <c r="I40" s="2">
        <v>100124.2</v>
      </c>
      <c r="J40" s="2">
        <v>100734.98</v>
      </c>
      <c r="K40" s="2">
        <v>97775.8</v>
      </c>
      <c r="L40" s="2">
        <v>97030.2</v>
      </c>
      <c r="M40" s="2">
        <v>96744.47</v>
      </c>
      <c r="N40" s="2">
        <v>99846.64</v>
      </c>
      <c r="O40" s="2">
        <v>99036.98</v>
      </c>
      <c r="P40" s="2">
        <v>99079.63</v>
      </c>
    </row>
    <row r="41" spans="1:16" s="14" customFormat="1" hidden="1" x14ac:dyDescent="0.25">
      <c r="E41" s="14">
        <v>0.89290000000000003</v>
      </c>
      <c r="F41" s="14">
        <v>0.90600000000000003</v>
      </c>
      <c r="G41" s="14">
        <v>0.90869999999999995</v>
      </c>
      <c r="H41" s="14">
        <v>0.92679999999999996</v>
      </c>
      <c r="I41" s="14">
        <v>0.93759999999999999</v>
      </c>
      <c r="J41" s="14">
        <v>0.92959999999999998</v>
      </c>
      <c r="K41" s="14">
        <v>0.93640000000000001</v>
      </c>
      <c r="L41" s="14">
        <v>0.94779999999999998</v>
      </c>
      <c r="M41" s="14">
        <v>0.93359999999999999</v>
      </c>
      <c r="N41" s="14">
        <v>0.91500000000000004</v>
      </c>
      <c r="O41" s="14">
        <v>0.90920000000000001</v>
      </c>
      <c r="P41" s="14">
        <v>0.92479999999999996</v>
      </c>
    </row>
    <row r="42" spans="1:16" x14ac:dyDescent="0.25">
      <c r="B42" s="10" t="s">
        <v>12</v>
      </c>
    </row>
    <row r="43" spans="1:16" s="3" customFormat="1" x14ac:dyDescent="0.25">
      <c r="B43" s="3" t="s">
        <v>13</v>
      </c>
      <c r="D43" s="3">
        <f>D27</f>
        <v>750</v>
      </c>
      <c r="E43" s="3">
        <f>D43</f>
        <v>750</v>
      </c>
      <c r="F43" s="3">
        <f t="shared" ref="F43:P43" si="11">E43</f>
        <v>750</v>
      </c>
      <c r="G43" s="3">
        <f t="shared" si="11"/>
        <v>750</v>
      </c>
      <c r="H43" s="3">
        <f t="shared" si="11"/>
        <v>750</v>
      </c>
      <c r="I43" s="3">
        <f t="shared" si="11"/>
        <v>750</v>
      </c>
      <c r="J43" s="3">
        <f t="shared" si="11"/>
        <v>750</v>
      </c>
      <c r="K43" s="3">
        <f t="shared" si="11"/>
        <v>750</v>
      </c>
      <c r="L43" s="3">
        <f t="shared" si="11"/>
        <v>750</v>
      </c>
      <c r="M43" s="3">
        <f t="shared" si="11"/>
        <v>750</v>
      </c>
      <c r="N43" s="3">
        <f t="shared" si="11"/>
        <v>750</v>
      </c>
      <c r="O43" s="3">
        <f t="shared" si="11"/>
        <v>750</v>
      </c>
      <c r="P43" s="3">
        <f t="shared" si="11"/>
        <v>750</v>
      </c>
    </row>
    <row r="44" spans="1:16" s="3" customFormat="1" x14ac:dyDescent="0.25">
      <c r="B44" s="3" t="s">
        <v>8</v>
      </c>
      <c r="D44" s="4">
        <f>D28</f>
        <v>3.6339999999999997E-2</v>
      </c>
      <c r="E44" s="3">
        <f>ROUND(E35*$D44,2)</f>
        <v>1955673.44</v>
      </c>
      <c r="F44" s="3">
        <f t="shared" ref="F44:P45" si="12">ROUND(F35*$D44,2)</f>
        <v>1992304.16</v>
      </c>
      <c r="G44" s="3">
        <f t="shared" si="12"/>
        <v>1959743.52</v>
      </c>
      <c r="H44" s="3">
        <f t="shared" si="12"/>
        <v>1971953.76</v>
      </c>
      <c r="I44" s="3">
        <f t="shared" si="12"/>
        <v>2094056.16</v>
      </c>
      <c r="J44" s="3">
        <f t="shared" si="12"/>
        <v>1851886.4</v>
      </c>
      <c r="K44" s="3">
        <f t="shared" si="12"/>
        <v>2045215.2</v>
      </c>
      <c r="L44" s="3">
        <f t="shared" si="12"/>
        <v>1973988.8</v>
      </c>
      <c r="M44" s="3">
        <f t="shared" si="12"/>
        <v>2010619.52</v>
      </c>
      <c r="N44" s="3">
        <f t="shared" si="12"/>
        <v>1984164</v>
      </c>
      <c r="O44" s="3">
        <f t="shared" si="12"/>
        <v>1941428.16</v>
      </c>
      <c r="P44" s="3">
        <f t="shared" si="12"/>
        <v>2065565.6</v>
      </c>
    </row>
    <row r="45" spans="1:16" s="3" customFormat="1" x14ac:dyDescent="0.25">
      <c r="A45" s="12"/>
      <c r="B45" s="3" t="s">
        <v>9</v>
      </c>
      <c r="D45" s="3">
        <f>D29</f>
        <v>3.97</v>
      </c>
      <c r="E45" s="3">
        <f>ROUND(E36*$D45,2)</f>
        <v>386906.67</v>
      </c>
      <c r="F45" s="3">
        <f t="shared" si="12"/>
        <v>378373.95</v>
      </c>
      <c r="G45" s="3">
        <f t="shared" si="12"/>
        <v>384774.39</v>
      </c>
      <c r="H45" s="3">
        <f t="shared" si="12"/>
        <v>376198.79</v>
      </c>
      <c r="I45" s="3">
        <f t="shared" si="12"/>
        <v>397493.07</v>
      </c>
      <c r="J45" s="3">
        <f t="shared" si="12"/>
        <v>378827.72</v>
      </c>
      <c r="K45" s="3">
        <f t="shared" si="12"/>
        <v>376853.44</v>
      </c>
      <c r="L45" s="3">
        <f t="shared" si="12"/>
        <v>379056.12</v>
      </c>
      <c r="M45" s="3">
        <f t="shared" si="12"/>
        <v>384075.55</v>
      </c>
      <c r="N45" s="3">
        <f t="shared" si="12"/>
        <v>380838.09</v>
      </c>
      <c r="O45" s="3">
        <f t="shared" si="12"/>
        <v>373742.03</v>
      </c>
      <c r="P45" s="3">
        <f t="shared" si="12"/>
        <v>393346.13</v>
      </c>
    </row>
    <row r="46" spans="1:16" s="3" customFormat="1" x14ac:dyDescent="0.25">
      <c r="A46" s="12"/>
      <c r="B46" s="3" t="s">
        <v>10</v>
      </c>
      <c r="D46" s="3">
        <f>D30</f>
        <v>2.87</v>
      </c>
      <c r="E46" s="3">
        <f>ROUND(MAX(E36,E38)*$D46,2)</f>
        <v>286399.31</v>
      </c>
      <c r="F46" s="3">
        <f t="shared" ref="F46:P46" si="13">ROUND(MAX(F36,F38)*$D46,2)</f>
        <v>275466.90999999997</v>
      </c>
      <c r="G46" s="3">
        <f t="shared" si="13"/>
        <v>282627.27</v>
      </c>
      <c r="H46" s="3">
        <f t="shared" si="13"/>
        <v>279781.65999999997</v>
      </c>
      <c r="I46" s="3">
        <f t="shared" si="13"/>
        <v>287356.45</v>
      </c>
      <c r="J46" s="3">
        <f t="shared" si="13"/>
        <v>287877.65000000002</v>
      </c>
      <c r="K46" s="3">
        <f t="shared" si="13"/>
        <v>276188.90999999997</v>
      </c>
      <c r="L46" s="3">
        <f t="shared" si="13"/>
        <v>274027.96999999997</v>
      </c>
      <c r="M46" s="3">
        <f t="shared" si="13"/>
        <v>277656.63</v>
      </c>
      <c r="N46" s="3">
        <f t="shared" si="13"/>
        <v>275316.2</v>
      </c>
      <c r="O46" s="3">
        <f t="shared" si="13"/>
        <v>270186.31</v>
      </c>
      <c r="P46" s="3">
        <f t="shared" si="13"/>
        <v>284358.53999999998</v>
      </c>
    </row>
    <row r="47" spans="1:16" s="5" customFormat="1" x14ac:dyDescent="0.25">
      <c r="B47" s="5" t="s">
        <v>11</v>
      </c>
      <c r="D47" s="5">
        <f>D31</f>
        <v>1.34</v>
      </c>
      <c r="E47" s="5">
        <f>ROUND(MAX(E36,E38,E40)*$D47,2)</f>
        <v>133719.54</v>
      </c>
      <c r="F47" s="5">
        <f t="shared" ref="F47:P47" si="14">ROUND(MAX(F36,F38,F40)*$D47,2)</f>
        <v>128615.21</v>
      </c>
      <c r="G47" s="5">
        <f t="shared" si="14"/>
        <v>136209.12</v>
      </c>
      <c r="H47" s="5">
        <f t="shared" si="14"/>
        <v>134233.16</v>
      </c>
      <c r="I47" s="5">
        <f t="shared" si="14"/>
        <v>134166.43</v>
      </c>
      <c r="J47" s="5">
        <f t="shared" si="14"/>
        <v>134984.87</v>
      </c>
      <c r="K47" s="5">
        <f t="shared" si="14"/>
        <v>131019.57</v>
      </c>
      <c r="L47" s="5">
        <f t="shared" si="14"/>
        <v>130020.47</v>
      </c>
      <c r="M47" s="5">
        <f t="shared" si="14"/>
        <v>129637.59</v>
      </c>
      <c r="N47" s="5">
        <f t="shared" si="14"/>
        <v>133794.5</v>
      </c>
      <c r="O47" s="5">
        <f t="shared" si="14"/>
        <v>132709.54999999999</v>
      </c>
      <c r="P47" s="5">
        <f t="shared" si="14"/>
        <v>132766.70000000001</v>
      </c>
    </row>
    <row r="48" spans="1:16" s="3" customFormat="1" x14ac:dyDescent="0.25">
      <c r="E48" s="3">
        <f t="shared" ref="E48:P48" si="15">SUM(E43:E47)</f>
        <v>2763448.96</v>
      </c>
      <c r="F48" s="3">
        <f t="shared" si="15"/>
        <v>2775510.23</v>
      </c>
      <c r="G48" s="3">
        <f t="shared" si="15"/>
        <v>2764104.3000000003</v>
      </c>
      <c r="H48" s="3">
        <f t="shared" si="15"/>
        <v>2762917.37</v>
      </c>
      <c r="I48" s="3">
        <f t="shared" si="15"/>
        <v>2913822.1100000003</v>
      </c>
      <c r="J48" s="3">
        <f t="shared" si="15"/>
        <v>2654326.64</v>
      </c>
      <c r="K48" s="3">
        <f t="shared" si="15"/>
        <v>2830027.12</v>
      </c>
      <c r="L48" s="3">
        <f t="shared" si="15"/>
        <v>2757843.36</v>
      </c>
      <c r="M48" s="3">
        <f t="shared" si="15"/>
        <v>2802739.2899999996</v>
      </c>
      <c r="N48" s="3">
        <f t="shared" si="15"/>
        <v>2774862.79</v>
      </c>
      <c r="O48" s="3">
        <f t="shared" si="15"/>
        <v>2718816.05</v>
      </c>
      <c r="P48" s="3">
        <f t="shared" si="15"/>
        <v>2876786.97</v>
      </c>
    </row>
    <row r="49" spans="1:16" x14ac:dyDescent="0.25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3" customFormat="1" x14ac:dyDescent="0.25">
      <c r="B50" s="3" t="s">
        <v>15</v>
      </c>
      <c r="E50" s="3">
        <f t="shared" ref="E50:P50" si="16">E48-E18-E32</f>
        <v>10004.6599999998</v>
      </c>
      <c r="F50" s="3">
        <f t="shared" si="16"/>
        <v>-27474.339999999967</v>
      </c>
      <c r="G50" s="3">
        <f t="shared" si="16"/>
        <v>-20153.269999999669</v>
      </c>
      <c r="H50" s="3">
        <f t="shared" si="16"/>
        <v>-39563.5</v>
      </c>
      <c r="I50" s="3">
        <f t="shared" si="16"/>
        <v>-28909.739999999292</v>
      </c>
      <c r="J50" s="3">
        <f t="shared" si="16"/>
        <v>-22779.829999999725</v>
      </c>
      <c r="K50" s="3">
        <f t="shared" si="16"/>
        <v>-31629.649999999907</v>
      </c>
      <c r="L50" s="3">
        <f t="shared" si="16"/>
        <v>-19452.020000000135</v>
      </c>
      <c r="M50" s="3">
        <f t="shared" si="16"/>
        <v>-36686.290000000619</v>
      </c>
      <c r="N50" s="3">
        <f t="shared" si="16"/>
        <v>-41044.589999999851</v>
      </c>
      <c r="O50" s="3">
        <f t="shared" si="16"/>
        <v>-33406.729999999981</v>
      </c>
      <c r="P50" s="3">
        <f t="shared" si="16"/>
        <v>-30715.120000000112</v>
      </c>
    </row>
    <row r="51" spans="1:16" x14ac:dyDescent="0.25">
      <c r="E51" s="13"/>
      <c r="F51" s="13"/>
      <c r="G51" s="15"/>
      <c r="H51" s="13"/>
    </row>
    <row r="53" spans="1:16" x14ac:dyDescent="0.25">
      <c r="A53" s="10"/>
      <c r="D53" s="16"/>
      <c r="K53" s="6" t="s">
        <v>16</v>
      </c>
      <c r="P53" s="17">
        <f>SUM(E50:P50)</f>
        <v>-321810.41999999946</v>
      </c>
    </row>
    <row r="54" spans="1:16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9" spans="1:16" x14ac:dyDescent="0.25">
      <c r="B59" s="10"/>
    </row>
    <row r="60" spans="1:16" s="3" customFormat="1" x14ac:dyDescent="0.25"/>
    <row r="61" spans="1:16" s="3" customFormat="1" x14ac:dyDescent="0.25"/>
    <row r="62" spans="1:16" s="3" customFormat="1" x14ac:dyDescent="0.25">
      <c r="A62" s="12"/>
    </row>
    <row r="63" spans="1:16" s="3" customFormat="1" x14ac:dyDescent="0.25">
      <c r="A63" s="12"/>
    </row>
    <row r="64" spans="1:16" s="7" customFormat="1" ht="17.25" x14ac:dyDescent="0.4"/>
    <row r="65" spans="5:16" s="3" customFormat="1" x14ac:dyDescent="0.25"/>
    <row r="66" spans="5:16" s="3" customFormat="1" x14ac:dyDescent="0.25"/>
    <row r="67" spans="5:16" s="3" customFormat="1" x14ac:dyDescent="0.25"/>
    <row r="68" spans="5:16" x14ac:dyDescent="0.25">
      <c r="G68" s="15"/>
      <c r="H68" s="13"/>
    </row>
    <row r="71" spans="5:16" x14ac:dyDescent="0.25">
      <c r="E71" s="2"/>
      <c r="F71" s="2"/>
      <c r="G71" s="2"/>
      <c r="H71" s="2"/>
    </row>
    <row r="72" spans="5:16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5:16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5:16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5:16" x14ac:dyDescent="0.25"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5:16" x14ac:dyDescent="0.25"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5:16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5:16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5:16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6" spans="5:16" x14ac:dyDescent="0.25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5:16" x14ac:dyDescent="0.25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9" spans="5:16" x14ac:dyDescent="0.25">
      <c r="J89" s="13"/>
    </row>
  </sheetData>
  <printOptions horizontalCentered="1" verticalCentered="1"/>
  <pageMargins left="0.2" right="0.2" top="1.25" bottom="1" header="0.75" footer="0.5"/>
  <pageSetup scale="61" orientation="landscape" r:id="rId1"/>
  <headerFooter scaleWithDoc="0">
    <oddFooter>&amp;R&amp;"Times New Roman,Bold"&amp;12Exhibit RMC-4
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zoomScaleNormal="100" workbookViewId="0">
      <pane xSplit="4" ySplit="6" topLeftCell="E7" activePane="bottomRight" state="frozen"/>
      <selection activeCell="G38" sqref="G38"/>
      <selection pane="topRight" activeCell="G38" sqref="G38"/>
      <selection pane="bottomLeft" activeCell="G38" sqref="G38"/>
      <selection pane="bottomRight" activeCell="A15" sqref="A15"/>
    </sheetView>
  </sheetViews>
  <sheetFormatPr defaultRowHeight="15" x14ac:dyDescent="0.25"/>
  <cols>
    <col min="1" max="2" width="3.7109375" style="6" customWidth="1"/>
    <col min="3" max="3" width="15.28515625" style="6" customWidth="1"/>
    <col min="4" max="4" width="10" style="6" bestFit="1" customWidth="1"/>
    <col min="5" max="6" width="14.28515625" style="6" bestFit="1" customWidth="1"/>
    <col min="7" max="7" width="18.42578125" style="6" bestFit="1" customWidth="1"/>
    <col min="8" max="8" width="14.28515625" style="6" bestFit="1" customWidth="1"/>
    <col min="9" max="9" width="14.140625" style="6" bestFit="1" customWidth="1"/>
    <col min="10" max="16" width="14.28515625" style="6" customWidth="1"/>
    <col min="17" max="16384" width="9.140625" style="6"/>
  </cols>
  <sheetData>
    <row r="1" spans="1:16" ht="15.75" x14ac:dyDescent="0.25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 x14ac:dyDescent="0.25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.75" x14ac:dyDescent="0.25">
      <c r="A3" s="19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x14ac:dyDescent="0.25">
      <c r="A5" s="10" t="s">
        <v>25</v>
      </c>
      <c r="D5" s="9" t="s">
        <v>0</v>
      </c>
    </row>
    <row r="6" spans="1:16" x14ac:dyDescent="0.25">
      <c r="A6" s="18" t="s">
        <v>20</v>
      </c>
      <c r="D6" s="9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11">
        <v>41729</v>
      </c>
      <c r="L6" s="11">
        <f>EOMONTH(K6,1)</f>
        <v>41759</v>
      </c>
      <c r="M6" s="11">
        <f>EOMONTH(L6,1)</f>
        <v>41790</v>
      </c>
      <c r="N6" s="11">
        <f>EOMONTH(M6,1)</f>
        <v>41820</v>
      </c>
      <c r="O6" s="11">
        <f>EOMONTH(N6,1)</f>
        <v>41851</v>
      </c>
      <c r="P6" s="11">
        <f>EOMONTH(O6,1)</f>
        <v>41882</v>
      </c>
    </row>
    <row r="7" spans="1:16" x14ac:dyDescent="0.25">
      <c r="B7" s="6" t="s">
        <v>8</v>
      </c>
      <c r="E7" s="1">
        <f>[2]North!G31</f>
        <v>22860000</v>
      </c>
      <c r="F7" s="1">
        <f>[2]North!H31</f>
        <v>21869400</v>
      </c>
      <c r="G7" s="1">
        <f>[2]North!I31</f>
        <v>19918680</v>
      </c>
      <c r="H7" s="1">
        <f>[2]North!J31</f>
        <v>18227040</v>
      </c>
      <c r="I7" s="1">
        <f>[2]North!K31</f>
        <v>19766280</v>
      </c>
      <c r="J7" s="1">
        <f>[2]North!L31</f>
        <v>18592800</v>
      </c>
      <c r="K7" s="1">
        <f>[2]North!M31</f>
        <v>19949160</v>
      </c>
      <c r="L7" s="1">
        <f>[2]North!N31</f>
        <v>20543520</v>
      </c>
      <c r="M7" s="1">
        <f>[2]North!O31</f>
        <v>21564600</v>
      </c>
      <c r="N7" s="1">
        <f>[2]North!P31</f>
        <v>23987760</v>
      </c>
      <c r="O7" s="1">
        <f>[2]North!Q31</f>
        <v>20985480</v>
      </c>
      <c r="P7" s="1">
        <f>[2]North!R31</f>
        <v>22479000</v>
      </c>
    </row>
    <row r="8" spans="1:16" x14ac:dyDescent="0.25">
      <c r="B8" s="6" t="s">
        <v>9</v>
      </c>
      <c r="E8" s="2">
        <f>[2]North!G38</f>
        <v>48289.5</v>
      </c>
      <c r="F8" s="2">
        <f>[2]North!H38</f>
        <v>41088.300000000003</v>
      </c>
      <c r="G8" s="2">
        <f>[2]North!I38</f>
        <v>41700.300000000003</v>
      </c>
      <c r="H8" s="2">
        <f>[2]North!J38</f>
        <v>39907</v>
      </c>
      <c r="I8" s="2">
        <f>[2]North!K38</f>
        <v>39485.399999999994</v>
      </c>
      <c r="J8" s="2">
        <f>[2]North!L38</f>
        <v>40203.599999999999</v>
      </c>
      <c r="K8" s="2">
        <f>[2]North!M38</f>
        <v>39129.199999999997</v>
      </c>
      <c r="L8" s="2">
        <f>[2]North!N38</f>
        <v>40170.600000000006</v>
      </c>
      <c r="M8" s="2">
        <f>[2]North!O38</f>
        <v>43317.399999999994</v>
      </c>
      <c r="N8" s="2">
        <f>[2]North!P38</f>
        <v>47901.7</v>
      </c>
      <c r="O8" s="2">
        <f>[2]North!Q38</f>
        <v>46367.899999999994</v>
      </c>
      <c r="P8" s="2">
        <f>[2]North!R38</f>
        <v>49464.4</v>
      </c>
    </row>
    <row r="9" spans="1:16" x14ac:dyDescent="0.25">
      <c r="B9" s="6" t="s">
        <v>10</v>
      </c>
      <c r="E9" s="2">
        <f>[2]North!G39</f>
        <v>48289.5</v>
      </c>
      <c r="F9" s="2">
        <f>[2]North!H39</f>
        <v>45121.4</v>
      </c>
      <c r="G9" s="2">
        <f>[2]North!I39</f>
        <v>41700.300000000003</v>
      </c>
      <c r="H9" s="2">
        <f>[2]North!J39</f>
        <v>39907</v>
      </c>
      <c r="I9" s="2">
        <f>[2]North!K39</f>
        <v>39485.399999999994</v>
      </c>
      <c r="J9" s="2">
        <f>[2]North!L39</f>
        <v>40203.599999999999</v>
      </c>
      <c r="K9" s="2">
        <f>[2]North!M39</f>
        <v>39129.199999999997</v>
      </c>
      <c r="L9" s="2">
        <f>[2]North!N39</f>
        <v>40213.9</v>
      </c>
      <c r="M9" s="2">
        <f>[2]North!O39</f>
        <v>43937.9</v>
      </c>
      <c r="N9" s="2">
        <f>[2]North!P39</f>
        <v>48730.600000000006</v>
      </c>
      <c r="O9" s="2">
        <f>[2]North!Q39</f>
        <v>48061.599999999999</v>
      </c>
      <c r="P9" s="2">
        <f>[2]North!R39</f>
        <v>49464.4</v>
      </c>
    </row>
    <row r="10" spans="1:16" x14ac:dyDescent="0.25">
      <c r="B10" s="6" t="s">
        <v>11</v>
      </c>
      <c r="E10" s="2">
        <f>[2]North!G40</f>
        <v>48892.899999999994</v>
      </c>
      <c r="F10" s="2">
        <f>[2]North!H40</f>
        <v>45994.8</v>
      </c>
      <c r="G10" s="2">
        <f>[2]North!I40</f>
        <v>42127.8</v>
      </c>
      <c r="H10" s="2">
        <f>[2]North!J40</f>
        <v>39907</v>
      </c>
      <c r="I10" s="2">
        <f>[2]North!K40</f>
        <v>39485.399999999994</v>
      </c>
      <c r="J10" s="2">
        <f>[2]North!L40</f>
        <v>40203.599999999999</v>
      </c>
      <c r="K10" s="2">
        <f>[2]North!M40</f>
        <v>39129.199999999997</v>
      </c>
      <c r="L10" s="2">
        <f>[2]North!N40</f>
        <v>41288.199999999997</v>
      </c>
      <c r="M10" s="2">
        <f>[2]North!O40</f>
        <v>44979.100000000006</v>
      </c>
      <c r="N10" s="2">
        <f>[2]North!P40</f>
        <v>48730.600000000006</v>
      </c>
      <c r="O10" s="2">
        <f>[2]North!Q40</f>
        <v>48061.599999999999</v>
      </c>
      <c r="P10" s="2">
        <f>[2]North!R40</f>
        <v>49464.4</v>
      </c>
    </row>
    <row r="12" spans="1:16" x14ac:dyDescent="0.25">
      <c r="A12" s="10"/>
      <c r="B12" s="10" t="s">
        <v>12</v>
      </c>
    </row>
    <row r="13" spans="1:16" s="3" customFormat="1" x14ac:dyDescent="0.25">
      <c r="A13" s="12"/>
      <c r="B13" s="3" t="s">
        <v>13</v>
      </c>
      <c r="D13" s="3">
        <v>300</v>
      </c>
      <c r="E13" s="3">
        <f>$D$13</f>
        <v>300</v>
      </c>
      <c r="F13" s="3">
        <f t="shared" ref="F13:P13" si="0">E13</f>
        <v>300</v>
      </c>
      <c r="G13" s="3">
        <f t="shared" si="0"/>
        <v>300</v>
      </c>
      <c r="H13" s="3">
        <f t="shared" si="0"/>
        <v>300</v>
      </c>
      <c r="I13" s="3">
        <f t="shared" si="0"/>
        <v>300</v>
      </c>
      <c r="J13" s="3">
        <f t="shared" si="0"/>
        <v>300</v>
      </c>
      <c r="K13" s="3">
        <f t="shared" si="0"/>
        <v>300</v>
      </c>
      <c r="L13" s="3">
        <f t="shared" si="0"/>
        <v>300</v>
      </c>
      <c r="M13" s="3">
        <f t="shared" si="0"/>
        <v>300</v>
      </c>
      <c r="N13" s="3">
        <f t="shared" si="0"/>
        <v>300</v>
      </c>
      <c r="O13" s="3">
        <f t="shared" si="0"/>
        <v>300</v>
      </c>
      <c r="P13" s="3">
        <f t="shared" si="0"/>
        <v>300</v>
      </c>
    </row>
    <row r="14" spans="1:16" s="3" customFormat="1" x14ac:dyDescent="0.25">
      <c r="B14" s="3" t="s">
        <v>8</v>
      </c>
      <c r="D14" s="4">
        <v>3.7650000000000003E-2</v>
      </c>
      <c r="E14" s="3">
        <f t="shared" ref="E14:P15" si="1">ROUND(E7*$D14,2)</f>
        <v>860679</v>
      </c>
      <c r="F14" s="3">
        <f t="shared" si="1"/>
        <v>823382.91</v>
      </c>
      <c r="G14" s="3">
        <f t="shared" si="1"/>
        <v>749938.3</v>
      </c>
      <c r="H14" s="3">
        <f t="shared" si="1"/>
        <v>686248.06</v>
      </c>
      <c r="I14" s="3">
        <f t="shared" si="1"/>
        <v>744200.44</v>
      </c>
      <c r="J14" s="3">
        <f t="shared" si="1"/>
        <v>700018.92</v>
      </c>
      <c r="K14" s="3">
        <f t="shared" si="1"/>
        <v>751085.87</v>
      </c>
      <c r="L14" s="3">
        <f t="shared" si="1"/>
        <v>773463.53</v>
      </c>
      <c r="M14" s="3">
        <f t="shared" si="1"/>
        <v>811907.19</v>
      </c>
      <c r="N14" s="3">
        <f t="shared" si="1"/>
        <v>903139.16</v>
      </c>
      <c r="O14" s="3">
        <f t="shared" si="1"/>
        <v>790103.32</v>
      </c>
      <c r="P14" s="3">
        <f t="shared" si="1"/>
        <v>846334.35</v>
      </c>
    </row>
    <row r="15" spans="1:16" s="3" customFormat="1" x14ac:dyDescent="0.25">
      <c r="B15" s="3" t="s">
        <v>9</v>
      </c>
      <c r="D15" s="3">
        <v>4.26</v>
      </c>
      <c r="E15" s="3">
        <f t="shared" si="1"/>
        <v>205713.27</v>
      </c>
      <c r="F15" s="3">
        <f t="shared" si="1"/>
        <v>175036.16</v>
      </c>
      <c r="G15" s="3">
        <f t="shared" si="1"/>
        <v>177643.28</v>
      </c>
      <c r="H15" s="3">
        <f t="shared" si="1"/>
        <v>170003.82</v>
      </c>
      <c r="I15" s="3">
        <f t="shared" si="1"/>
        <v>168207.8</v>
      </c>
      <c r="J15" s="3">
        <f t="shared" si="1"/>
        <v>171267.34</v>
      </c>
      <c r="K15" s="3">
        <f t="shared" si="1"/>
        <v>166690.39000000001</v>
      </c>
      <c r="L15" s="3">
        <f t="shared" si="1"/>
        <v>171126.76</v>
      </c>
      <c r="M15" s="3">
        <f t="shared" si="1"/>
        <v>184532.12</v>
      </c>
      <c r="N15" s="3">
        <f t="shared" si="1"/>
        <v>204061.24</v>
      </c>
      <c r="O15" s="3">
        <f t="shared" si="1"/>
        <v>197527.25</v>
      </c>
      <c r="P15" s="3">
        <f t="shared" si="1"/>
        <v>210718.34</v>
      </c>
    </row>
    <row r="16" spans="1:16" s="3" customFormat="1" x14ac:dyDescent="0.25">
      <c r="B16" s="3" t="s">
        <v>10</v>
      </c>
      <c r="D16" s="8">
        <v>2.76</v>
      </c>
      <c r="E16" s="3">
        <f t="shared" ref="E16:P16" si="2">ROUND(MAX(E8,E9)*$D16,2)</f>
        <v>133279.01999999999</v>
      </c>
      <c r="F16" s="3">
        <f t="shared" si="2"/>
        <v>124535.06</v>
      </c>
      <c r="G16" s="3">
        <f t="shared" si="2"/>
        <v>115092.83</v>
      </c>
      <c r="H16" s="3">
        <f t="shared" si="2"/>
        <v>110143.32</v>
      </c>
      <c r="I16" s="3">
        <f t="shared" si="2"/>
        <v>108979.7</v>
      </c>
      <c r="J16" s="3">
        <f t="shared" si="2"/>
        <v>110961.94</v>
      </c>
      <c r="K16" s="3">
        <f t="shared" si="2"/>
        <v>107996.59</v>
      </c>
      <c r="L16" s="3">
        <f t="shared" si="2"/>
        <v>110990.36</v>
      </c>
      <c r="M16" s="3">
        <f t="shared" si="2"/>
        <v>121268.6</v>
      </c>
      <c r="N16" s="3">
        <f t="shared" si="2"/>
        <v>134496.46</v>
      </c>
      <c r="O16" s="3">
        <f t="shared" si="2"/>
        <v>132650.01999999999</v>
      </c>
      <c r="P16" s="3">
        <f t="shared" si="2"/>
        <v>136521.74</v>
      </c>
    </row>
    <row r="17" spans="1:16" s="5" customFormat="1" x14ac:dyDescent="0.25">
      <c r="B17" s="5" t="s">
        <v>11</v>
      </c>
      <c r="D17" s="3">
        <v>1.71</v>
      </c>
      <c r="E17" s="5">
        <f t="shared" ref="E17:P17" si="3">ROUND(MAX(E8,E9,E10)*$D17,2)</f>
        <v>83606.86</v>
      </c>
      <c r="F17" s="5">
        <f t="shared" si="3"/>
        <v>78651.11</v>
      </c>
      <c r="G17" s="5">
        <f t="shared" si="3"/>
        <v>72038.539999999994</v>
      </c>
      <c r="H17" s="5">
        <f t="shared" si="3"/>
        <v>68240.97</v>
      </c>
      <c r="I17" s="5">
        <f t="shared" si="3"/>
        <v>67520.03</v>
      </c>
      <c r="J17" s="5">
        <f t="shared" si="3"/>
        <v>68748.160000000003</v>
      </c>
      <c r="K17" s="5">
        <f t="shared" si="3"/>
        <v>66910.929999999993</v>
      </c>
      <c r="L17" s="5">
        <f t="shared" si="3"/>
        <v>70602.820000000007</v>
      </c>
      <c r="M17" s="5">
        <f t="shared" si="3"/>
        <v>76914.259999999995</v>
      </c>
      <c r="N17" s="5">
        <f t="shared" si="3"/>
        <v>83329.33</v>
      </c>
      <c r="O17" s="5">
        <f t="shared" si="3"/>
        <v>82185.34</v>
      </c>
      <c r="P17" s="5">
        <f t="shared" si="3"/>
        <v>84584.12</v>
      </c>
    </row>
    <row r="18" spans="1:16" s="3" customFormat="1" x14ac:dyDescent="0.25">
      <c r="E18" s="3">
        <f t="shared" ref="E18:P18" si="4">SUM(E13:E17)</f>
        <v>1283578.1500000001</v>
      </c>
      <c r="F18" s="3">
        <f t="shared" si="4"/>
        <v>1201905.2400000002</v>
      </c>
      <c r="G18" s="3">
        <f t="shared" si="4"/>
        <v>1115012.95</v>
      </c>
      <c r="H18" s="3">
        <f t="shared" si="4"/>
        <v>1034936.1700000002</v>
      </c>
      <c r="I18" s="3">
        <f t="shared" si="4"/>
        <v>1089207.97</v>
      </c>
      <c r="J18" s="3">
        <f t="shared" si="4"/>
        <v>1051296.3599999999</v>
      </c>
      <c r="K18" s="3">
        <f t="shared" si="4"/>
        <v>1092983.78</v>
      </c>
      <c r="L18" s="3">
        <f t="shared" si="4"/>
        <v>1126483.4700000002</v>
      </c>
      <c r="M18" s="3">
        <f t="shared" si="4"/>
        <v>1194922.17</v>
      </c>
      <c r="N18" s="3">
        <f t="shared" si="4"/>
        <v>1325326.19</v>
      </c>
      <c r="O18" s="3">
        <f t="shared" si="4"/>
        <v>1202765.93</v>
      </c>
      <c r="P18" s="3">
        <f t="shared" si="4"/>
        <v>1278458.5499999998</v>
      </c>
    </row>
    <row r="19" spans="1:16" x14ac:dyDescent="0.25">
      <c r="A19" s="10" t="s">
        <v>25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5">
      <c r="A20" s="18" t="s">
        <v>21</v>
      </c>
    </row>
    <row r="21" spans="1:16" x14ac:dyDescent="0.25">
      <c r="B21" s="6" t="s">
        <v>8</v>
      </c>
      <c r="E21" s="1">
        <f>[2]South!G31</f>
        <v>15499080</v>
      </c>
      <c r="F21" s="1">
        <f>[2]South!H31</f>
        <v>14706600</v>
      </c>
      <c r="G21" s="1">
        <f>[2]South!I31</f>
        <v>13091160</v>
      </c>
      <c r="H21" s="1">
        <f>[2]South!J31</f>
        <v>12100560</v>
      </c>
      <c r="I21" s="1">
        <f>[2]South!K31</f>
        <v>13335000</v>
      </c>
      <c r="J21" s="1">
        <f>[2]South!L31</f>
        <v>12633960</v>
      </c>
      <c r="K21" s="1">
        <f>[2]South!M31</f>
        <v>13533120</v>
      </c>
      <c r="L21" s="1">
        <f>[2]South!N31</f>
        <v>14112240</v>
      </c>
      <c r="M21" s="1">
        <f>[2]South!O31</f>
        <v>15026640</v>
      </c>
      <c r="N21" s="1">
        <f>[2]South!P31</f>
        <v>17434560</v>
      </c>
      <c r="O21" s="1">
        <f>[2]South!Q31</f>
        <v>15834360</v>
      </c>
      <c r="P21" s="1">
        <f>[2]South!R31</f>
        <v>16611600</v>
      </c>
    </row>
    <row r="22" spans="1:16" x14ac:dyDescent="0.25">
      <c r="B22" s="6" t="s">
        <v>9</v>
      </c>
      <c r="E22" s="2">
        <f>[2]South!G38</f>
        <v>34668.800000000003</v>
      </c>
      <c r="F22" s="2">
        <f>[2]South!H38</f>
        <v>27532</v>
      </c>
      <c r="G22" s="2">
        <f>[2]South!I38</f>
        <v>25679.3</v>
      </c>
      <c r="H22" s="2">
        <f>[2]South!J38</f>
        <v>25138.6</v>
      </c>
      <c r="I22" s="2">
        <f>[2]South!K38</f>
        <v>25445.3</v>
      </c>
      <c r="J22" s="2">
        <f>[2]South!L38</f>
        <v>26354.799999999999</v>
      </c>
      <c r="K22" s="2">
        <f>[2]South!M38</f>
        <v>24781.7</v>
      </c>
      <c r="L22" s="2">
        <f>[2]South!N38</f>
        <v>25563.1</v>
      </c>
      <c r="M22" s="2">
        <f>[2]South!O38</f>
        <v>32018.400000000001</v>
      </c>
      <c r="N22" s="2">
        <f>[2]South!P38</f>
        <v>33745.300000000003</v>
      </c>
      <c r="O22" s="2">
        <f>[2]South!Q38</f>
        <v>35104.1</v>
      </c>
      <c r="P22" s="2">
        <f>[2]South!R38</f>
        <v>34868.199999999997</v>
      </c>
    </row>
    <row r="23" spans="1:16" x14ac:dyDescent="0.25">
      <c r="B23" s="6" t="s">
        <v>10</v>
      </c>
      <c r="E23" s="2">
        <f>[2]South!G39</f>
        <v>34949.600000000006</v>
      </c>
      <c r="F23" s="2">
        <f>[2]South!H39</f>
        <v>32967.800000000003</v>
      </c>
      <c r="G23" s="2">
        <f>[2]South!I39</f>
        <v>26880.7</v>
      </c>
      <c r="H23" s="2">
        <f>[2]South!J39</f>
        <v>25138.6</v>
      </c>
      <c r="I23" s="2">
        <f>[2]South!K39</f>
        <v>25797.5</v>
      </c>
      <c r="J23" s="2">
        <f>[2]South!L39</f>
        <v>26354.799999999999</v>
      </c>
      <c r="K23" s="2">
        <f>[2]South!M39</f>
        <v>26272.799999999999</v>
      </c>
      <c r="L23" s="2">
        <f>[2]South!N39</f>
        <v>25759.200000000001</v>
      </c>
      <c r="M23" s="2">
        <f>[2]South!O39</f>
        <v>32018.400000000001</v>
      </c>
      <c r="N23" s="2">
        <f>[2]South!P39</f>
        <v>34805.700000000004</v>
      </c>
      <c r="O23" s="2">
        <f>[2]South!Q39</f>
        <v>35607.899999999994</v>
      </c>
      <c r="P23" s="2">
        <f>[2]South!R39</f>
        <v>34868.199999999997</v>
      </c>
    </row>
    <row r="24" spans="1:16" x14ac:dyDescent="0.25">
      <c r="B24" s="6" t="s">
        <v>11</v>
      </c>
      <c r="E24" s="2">
        <f>[2]South!G40</f>
        <v>36585.800000000003</v>
      </c>
      <c r="F24" s="2">
        <f>[2]South!H40</f>
        <v>33463.4</v>
      </c>
      <c r="G24" s="2">
        <f>[2]South!I40</f>
        <v>27668.1</v>
      </c>
      <c r="H24" s="2">
        <f>[2]South!J40</f>
        <v>25468.800000000003</v>
      </c>
      <c r="I24" s="2">
        <f>[2]South!K40</f>
        <v>25797.5</v>
      </c>
      <c r="J24" s="2">
        <f>[2]South!L40</f>
        <v>26354.799999999999</v>
      </c>
      <c r="K24" s="2">
        <f>[2]South!M40</f>
        <v>26272.799999999999</v>
      </c>
      <c r="L24" s="2">
        <f>[2]South!N40</f>
        <v>26399.5</v>
      </c>
      <c r="M24" s="2">
        <f>[2]South!O40</f>
        <v>32018.400000000001</v>
      </c>
      <c r="N24" s="2">
        <f>[2]South!P40</f>
        <v>35126.800000000003</v>
      </c>
      <c r="O24" s="2">
        <f>[2]South!Q40</f>
        <v>35607.899999999994</v>
      </c>
      <c r="P24" s="2">
        <f>[2]South!R40</f>
        <v>36347.599999999999</v>
      </c>
    </row>
    <row r="25" spans="1:16" x14ac:dyDescent="0.25">
      <c r="B25" s="6" t="s">
        <v>17</v>
      </c>
      <c r="E25" s="2">
        <v>27705.200000000001</v>
      </c>
      <c r="F25" s="2">
        <v>27705.200000000001</v>
      </c>
      <c r="G25" s="2">
        <v>27705.200000000001</v>
      </c>
      <c r="H25" s="2">
        <v>27705.200000000001</v>
      </c>
      <c r="I25" s="2">
        <v>27705.200000000001</v>
      </c>
      <c r="J25" s="2">
        <v>27705.200000000001</v>
      </c>
      <c r="K25" s="2">
        <v>27705.200000000001</v>
      </c>
      <c r="L25" s="2">
        <v>27705.200000000001</v>
      </c>
      <c r="M25" s="2">
        <v>27705.200000000001</v>
      </c>
      <c r="N25" s="2">
        <v>27610.6</v>
      </c>
      <c r="O25" s="2">
        <v>27610.6</v>
      </c>
      <c r="P25" s="2">
        <v>27439.4</v>
      </c>
    </row>
    <row r="26" spans="1:16" x14ac:dyDescent="0.25">
      <c r="B26" s="10" t="s">
        <v>12</v>
      </c>
    </row>
    <row r="27" spans="1:16" s="3" customFormat="1" x14ac:dyDescent="0.25">
      <c r="B27" s="3" t="s">
        <v>13</v>
      </c>
      <c r="D27" s="3">
        <f>D13</f>
        <v>300</v>
      </c>
      <c r="E27" s="3">
        <f>$D$27</f>
        <v>300</v>
      </c>
      <c r="F27" s="3">
        <f t="shared" ref="F27:P27" si="5">E27</f>
        <v>300</v>
      </c>
      <c r="G27" s="3">
        <f t="shared" si="5"/>
        <v>300</v>
      </c>
      <c r="H27" s="3">
        <f t="shared" si="5"/>
        <v>300</v>
      </c>
      <c r="I27" s="3">
        <f t="shared" si="5"/>
        <v>300</v>
      </c>
      <c r="J27" s="3">
        <f t="shared" si="5"/>
        <v>300</v>
      </c>
      <c r="K27" s="3">
        <f t="shared" si="5"/>
        <v>300</v>
      </c>
      <c r="L27" s="3">
        <f t="shared" si="5"/>
        <v>300</v>
      </c>
      <c r="M27" s="3">
        <f t="shared" si="5"/>
        <v>300</v>
      </c>
      <c r="N27" s="3">
        <f t="shared" si="5"/>
        <v>300</v>
      </c>
      <c r="O27" s="3">
        <f t="shared" si="5"/>
        <v>300</v>
      </c>
      <c r="P27" s="3">
        <f t="shared" si="5"/>
        <v>300</v>
      </c>
    </row>
    <row r="28" spans="1:16" s="3" customFormat="1" x14ac:dyDescent="0.25">
      <c r="B28" s="3" t="s">
        <v>8</v>
      </c>
      <c r="D28" s="4">
        <f>D14</f>
        <v>3.7650000000000003E-2</v>
      </c>
      <c r="E28" s="3">
        <f t="shared" ref="E28:P29" si="6">ROUND(E21*$D28,2)</f>
        <v>583540.36</v>
      </c>
      <c r="F28" s="3">
        <f t="shared" si="6"/>
        <v>553703.49</v>
      </c>
      <c r="G28" s="3">
        <f t="shared" si="6"/>
        <v>492882.17</v>
      </c>
      <c r="H28" s="3">
        <f t="shared" si="6"/>
        <v>455586.08</v>
      </c>
      <c r="I28" s="3">
        <f t="shared" si="6"/>
        <v>502062.75</v>
      </c>
      <c r="J28" s="3">
        <f t="shared" si="6"/>
        <v>475668.59</v>
      </c>
      <c r="K28" s="3">
        <f t="shared" si="6"/>
        <v>509521.97</v>
      </c>
      <c r="L28" s="3">
        <f t="shared" si="6"/>
        <v>531325.84</v>
      </c>
      <c r="M28" s="3">
        <f t="shared" si="6"/>
        <v>565753</v>
      </c>
      <c r="N28" s="3">
        <f t="shared" si="6"/>
        <v>656411.18000000005</v>
      </c>
      <c r="O28" s="3">
        <f t="shared" si="6"/>
        <v>596163.65</v>
      </c>
      <c r="P28" s="3">
        <f t="shared" si="6"/>
        <v>625426.74</v>
      </c>
    </row>
    <row r="29" spans="1:16" s="3" customFormat="1" x14ac:dyDescent="0.25">
      <c r="A29" s="12"/>
      <c r="B29" s="3" t="s">
        <v>9</v>
      </c>
      <c r="D29" s="3">
        <f>D15</f>
        <v>4.26</v>
      </c>
      <c r="E29" s="3">
        <f t="shared" si="6"/>
        <v>147689.09</v>
      </c>
      <c r="F29" s="3">
        <f t="shared" si="6"/>
        <v>117286.32</v>
      </c>
      <c r="G29" s="3">
        <f t="shared" si="6"/>
        <v>109393.82</v>
      </c>
      <c r="H29" s="3">
        <f t="shared" si="6"/>
        <v>107090.44</v>
      </c>
      <c r="I29" s="3">
        <f t="shared" si="6"/>
        <v>108396.98</v>
      </c>
      <c r="J29" s="3">
        <f t="shared" si="6"/>
        <v>112271.45</v>
      </c>
      <c r="K29" s="3">
        <f t="shared" si="6"/>
        <v>105570.04</v>
      </c>
      <c r="L29" s="3">
        <f t="shared" si="6"/>
        <v>108898.81</v>
      </c>
      <c r="M29" s="3">
        <f t="shared" si="6"/>
        <v>136398.38</v>
      </c>
      <c r="N29" s="3">
        <f t="shared" si="6"/>
        <v>143754.98000000001</v>
      </c>
      <c r="O29" s="3">
        <f t="shared" si="6"/>
        <v>149543.47</v>
      </c>
      <c r="P29" s="3">
        <f t="shared" si="6"/>
        <v>148538.53</v>
      </c>
    </row>
    <row r="30" spans="1:16" s="3" customFormat="1" x14ac:dyDescent="0.25">
      <c r="A30" s="12"/>
      <c r="B30" s="3" t="s">
        <v>10</v>
      </c>
      <c r="D30" s="3">
        <f>D16</f>
        <v>2.76</v>
      </c>
      <c r="E30" s="3">
        <f t="shared" ref="E30:P30" si="7">ROUND(MAX(E22,E23)*$D30,2)</f>
        <v>96460.9</v>
      </c>
      <c r="F30" s="3">
        <f t="shared" si="7"/>
        <v>90991.13</v>
      </c>
      <c r="G30" s="3">
        <f t="shared" si="7"/>
        <v>74190.73</v>
      </c>
      <c r="H30" s="3">
        <f t="shared" si="7"/>
        <v>69382.539999999994</v>
      </c>
      <c r="I30" s="3">
        <f t="shared" si="7"/>
        <v>71201.100000000006</v>
      </c>
      <c r="J30" s="3">
        <f t="shared" si="7"/>
        <v>72739.25</v>
      </c>
      <c r="K30" s="3">
        <f t="shared" si="7"/>
        <v>72512.929999999993</v>
      </c>
      <c r="L30" s="3">
        <f t="shared" si="7"/>
        <v>71095.39</v>
      </c>
      <c r="M30" s="3">
        <f t="shared" si="7"/>
        <v>88370.78</v>
      </c>
      <c r="N30" s="3">
        <f t="shared" si="7"/>
        <v>96063.73</v>
      </c>
      <c r="O30" s="3">
        <f t="shared" si="7"/>
        <v>98277.8</v>
      </c>
      <c r="P30" s="3">
        <f t="shared" si="7"/>
        <v>96236.23</v>
      </c>
    </row>
    <row r="31" spans="1:16" s="5" customFormat="1" x14ac:dyDescent="0.25">
      <c r="B31" s="5" t="s">
        <v>11</v>
      </c>
      <c r="D31" s="5">
        <f>D17</f>
        <v>1.71</v>
      </c>
      <c r="E31" s="5">
        <f t="shared" ref="E31:K31" si="8">ROUND(MAX(E22:E25)*$D31,2)</f>
        <v>62561.72</v>
      </c>
      <c r="F31" s="5">
        <f t="shared" si="8"/>
        <v>57222.41</v>
      </c>
      <c r="G31" s="5">
        <f t="shared" si="8"/>
        <v>47375.89</v>
      </c>
      <c r="H31" s="5">
        <f t="shared" si="8"/>
        <v>47375.89</v>
      </c>
      <c r="I31" s="5">
        <f t="shared" si="8"/>
        <v>47375.89</v>
      </c>
      <c r="J31" s="5">
        <f t="shared" si="8"/>
        <v>47375.89</v>
      </c>
      <c r="K31" s="5">
        <f t="shared" si="8"/>
        <v>47375.89</v>
      </c>
      <c r="L31" s="5">
        <f>ROUND(MAX(L22:L25)*$D31,2)</f>
        <v>47375.89</v>
      </c>
      <c r="M31" s="5">
        <f t="shared" ref="M31:P31" si="9">ROUND(MAX(M22:M25)*$D31,2)</f>
        <v>54751.46</v>
      </c>
      <c r="N31" s="5">
        <f t="shared" si="9"/>
        <v>60066.83</v>
      </c>
      <c r="O31" s="5">
        <f t="shared" si="9"/>
        <v>60889.51</v>
      </c>
      <c r="P31" s="5">
        <f t="shared" si="9"/>
        <v>62154.400000000001</v>
      </c>
    </row>
    <row r="32" spans="1:16" s="3" customFormat="1" x14ac:dyDescent="0.25">
      <c r="E32" s="3">
        <f t="shared" ref="E32:P32" si="10">SUM(E27:E31)</f>
        <v>890552.07</v>
      </c>
      <c r="F32" s="3">
        <f t="shared" si="10"/>
        <v>819503.35000000009</v>
      </c>
      <c r="G32" s="3">
        <f t="shared" si="10"/>
        <v>724142.61</v>
      </c>
      <c r="H32" s="3">
        <f t="shared" si="10"/>
        <v>679734.95000000007</v>
      </c>
      <c r="I32" s="3">
        <f t="shared" si="10"/>
        <v>729336.72</v>
      </c>
      <c r="J32" s="3">
        <f t="shared" si="10"/>
        <v>708355.18</v>
      </c>
      <c r="K32" s="3">
        <f t="shared" si="10"/>
        <v>735280.83</v>
      </c>
      <c r="L32" s="3">
        <f t="shared" si="10"/>
        <v>758995.92999999993</v>
      </c>
      <c r="M32" s="3">
        <f t="shared" si="10"/>
        <v>845573.62</v>
      </c>
      <c r="N32" s="3">
        <f t="shared" si="10"/>
        <v>956596.72</v>
      </c>
      <c r="O32" s="3">
        <f t="shared" si="10"/>
        <v>905174.43</v>
      </c>
      <c r="P32" s="3">
        <f t="shared" si="10"/>
        <v>932655.9</v>
      </c>
    </row>
    <row r="33" spans="1:16" x14ac:dyDescent="0.25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0" t="s">
        <v>14</v>
      </c>
    </row>
    <row r="35" spans="1:16" x14ac:dyDescent="0.25">
      <c r="B35" s="6" t="s">
        <v>8</v>
      </c>
      <c r="E35" s="1">
        <f t="shared" ref="E35:P35" si="11">E7+E21</f>
        <v>38359080</v>
      </c>
      <c r="F35" s="1">
        <f t="shared" si="11"/>
        <v>36576000</v>
      </c>
      <c r="G35" s="1">
        <f t="shared" si="11"/>
        <v>33009840</v>
      </c>
      <c r="H35" s="1">
        <f t="shared" si="11"/>
        <v>30327600</v>
      </c>
      <c r="I35" s="1">
        <f t="shared" si="11"/>
        <v>33101280</v>
      </c>
      <c r="J35" s="1">
        <f t="shared" si="11"/>
        <v>31226760</v>
      </c>
      <c r="K35" s="1">
        <f t="shared" si="11"/>
        <v>33482280</v>
      </c>
      <c r="L35" s="1">
        <f t="shared" si="11"/>
        <v>34655760</v>
      </c>
      <c r="M35" s="1">
        <f t="shared" si="11"/>
        <v>36591240</v>
      </c>
      <c r="N35" s="1">
        <f t="shared" si="11"/>
        <v>41422320</v>
      </c>
      <c r="O35" s="1">
        <f t="shared" si="11"/>
        <v>36819840</v>
      </c>
      <c r="P35" s="1">
        <f t="shared" si="11"/>
        <v>39090600</v>
      </c>
    </row>
    <row r="36" spans="1:16" x14ac:dyDescent="0.25">
      <c r="B36" s="6" t="s">
        <v>9</v>
      </c>
      <c r="E36" s="2">
        <v>82208.7</v>
      </c>
      <c r="F36" s="2">
        <v>68179.5</v>
      </c>
      <c r="G36" s="2">
        <v>65197.2</v>
      </c>
      <c r="H36" s="2">
        <v>64460.9</v>
      </c>
      <c r="I36" s="2">
        <v>63981.3</v>
      </c>
      <c r="J36" s="2">
        <v>65607.89</v>
      </c>
      <c r="K36" s="2">
        <v>63015.7</v>
      </c>
      <c r="L36" s="2">
        <v>64264.2</v>
      </c>
      <c r="M36" s="2">
        <v>73122.600000000006</v>
      </c>
      <c r="N36" s="2">
        <v>81070.789999999994</v>
      </c>
      <c r="O36" s="2">
        <v>80077.45</v>
      </c>
      <c r="P36" s="2">
        <v>82116.570000000007</v>
      </c>
    </row>
    <row r="37" spans="1:16" x14ac:dyDescent="0.25">
      <c r="B37" s="6" t="s">
        <v>10</v>
      </c>
      <c r="E37" s="2">
        <v>82752.800000000003</v>
      </c>
      <c r="F37" s="2">
        <v>77870.399999999994</v>
      </c>
      <c r="G37" s="2">
        <v>65555.899999999994</v>
      </c>
      <c r="H37" s="2">
        <v>64560.9</v>
      </c>
      <c r="I37" s="2">
        <v>64606.3</v>
      </c>
      <c r="J37" s="2">
        <v>65607.89</v>
      </c>
      <c r="K37" s="2">
        <v>64089.18</v>
      </c>
      <c r="L37" s="2">
        <v>66481.100000000006</v>
      </c>
      <c r="M37" s="2">
        <v>73456.5</v>
      </c>
      <c r="N37" s="2">
        <v>82888.490000000005</v>
      </c>
      <c r="O37" s="2">
        <v>81006.09</v>
      </c>
      <c r="P37" s="2">
        <v>84179.86</v>
      </c>
    </row>
    <row r="38" spans="1:16" x14ac:dyDescent="0.25">
      <c r="B38" s="6" t="s">
        <v>11</v>
      </c>
      <c r="E38" s="2">
        <v>83308.899999999994</v>
      </c>
      <c r="F38" s="2">
        <v>77870.399999999994</v>
      </c>
      <c r="G38" s="2">
        <v>69218</v>
      </c>
      <c r="H38" s="2">
        <v>64560.9</v>
      </c>
      <c r="I38" s="2">
        <v>64606.3</v>
      </c>
      <c r="J38" s="2">
        <v>65607.89</v>
      </c>
      <c r="K38" s="2">
        <v>64089.18</v>
      </c>
      <c r="L38" s="2">
        <v>67432.7</v>
      </c>
      <c r="M38" s="2">
        <v>73907.100000000006</v>
      </c>
      <c r="N38" s="2">
        <v>82888.490000000005</v>
      </c>
      <c r="O38" s="2">
        <v>82375.009999999995</v>
      </c>
      <c r="P38" s="2">
        <v>84179.86</v>
      </c>
    </row>
    <row r="39" spans="1:16" x14ac:dyDescent="0.25">
      <c r="B39" s="10" t="s">
        <v>12</v>
      </c>
    </row>
    <row r="40" spans="1:16" s="3" customFormat="1" x14ac:dyDescent="0.25">
      <c r="B40" s="3" t="s">
        <v>13</v>
      </c>
      <c r="D40" s="3">
        <f>D27</f>
        <v>300</v>
      </c>
      <c r="E40" s="3">
        <f>D40</f>
        <v>300</v>
      </c>
      <c r="F40" s="3">
        <f t="shared" ref="F40:P40" si="12">E40</f>
        <v>300</v>
      </c>
      <c r="G40" s="3">
        <f t="shared" si="12"/>
        <v>300</v>
      </c>
      <c r="H40" s="3">
        <f t="shared" si="12"/>
        <v>300</v>
      </c>
      <c r="I40" s="3">
        <f t="shared" si="12"/>
        <v>300</v>
      </c>
      <c r="J40" s="3">
        <f t="shared" si="12"/>
        <v>300</v>
      </c>
      <c r="K40" s="3">
        <f t="shared" si="12"/>
        <v>300</v>
      </c>
      <c r="L40" s="3">
        <f t="shared" si="12"/>
        <v>300</v>
      </c>
      <c r="M40" s="3">
        <f t="shared" si="12"/>
        <v>300</v>
      </c>
      <c r="N40" s="3">
        <f t="shared" si="12"/>
        <v>300</v>
      </c>
      <c r="O40" s="3">
        <f t="shared" si="12"/>
        <v>300</v>
      </c>
      <c r="P40" s="3">
        <f t="shared" si="12"/>
        <v>300</v>
      </c>
    </row>
    <row r="41" spans="1:16" s="3" customFormat="1" x14ac:dyDescent="0.25">
      <c r="B41" s="3" t="s">
        <v>8</v>
      </c>
      <c r="D41" s="4">
        <f>D28</f>
        <v>3.7650000000000003E-2</v>
      </c>
      <c r="E41" s="3">
        <f t="shared" ref="E41:P42" si="13">ROUND(E35*$D41,2)</f>
        <v>1444219.36</v>
      </c>
      <c r="F41" s="3">
        <f t="shared" si="13"/>
        <v>1377086.4</v>
      </c>
      <c r="G41" s="3">
        <f t="shared" si="13"/>
        <v>1242820.48</v>
      </c>
      <c r="H41" s="3">
        <f t="shared" si="13"/>
        <v>1141834.1399999999</v>
      </c>
      <c r="I41" s="3">
        <f t="shared" si="13"/>
        <v>1246263.19</v>
      </c>
      <c r="J41" s="3">
        <f t="shared" si="13"/>
        <v>1175687.51</v>
      </c>
      <c r="K41" s="3">
        <f t="shared" si="13"/>
        <v>1260607.8400000001</v>
      </c>
      <c r="L41" s="3">
        <f t="shared" si="13"/>
        <v>1304789.3600000001</v>
      </c>
      <c r="M41" s="3">
        <f t="shared" si="13"/>
        <v>1377660.19</v>
      </c>
      <c r="N41" s="3">
        <f t="shared" si="13"/>
        <v>1559550.35</v>
      </c>
      <c r="O41" s="3">
        <f t="shared" si="13"/>
        <v>1386266.98</v>
      </c>
      <c r="P41" s="3">
        <f t="shared" si="13"/>
        <v>1471761.09</v>
      </c>
    </row>
    <row r="42" spans="1:16" s="3" customFormat="1" x14ac:dyDescent="0.25">
      <c r="A42" s="12"/>
      <c r="B42" s="3" t="s">
        <v>9</v>
      </c>
      <c r="D42" s="3">
        <f>D29</f>
        <v>4.26</v>
      </c>
      <c r="E42" s="3">
        <f t="shared" si="13"/>
        <v>350209.06</v>
      </c>
      <c r="F42" s="3">
        <f t="shared" si="13"/>
        <v>290444.67</v>
      </c>
      <c r="G42" s="3">
        <f t="shared" si="13"/>
        <v>277740.07</v>
      </c>
      <c r="H42" s="3">
        <f t="shared" si="13"/>
        <v>274603.43</v>
      </c>
      <c r="I42" s="3">
        <f t="shared" si="13"/>
        <v>272560.34000000003</v>
      </c>
      <c r="J42" s="3">
        <f t="shared" si="13"/>
        <v>279489.61</v>
      </c>
      <c r="K42" s="3">
        <f t="shared" si="13"/>
        <v>268446.88</v>
      </c>
      <c r="L42" s="3">
        <f t="shared" si="13"/>
        <v>273765.49</v>
      </c>
      <c r="M42" s="3">
        <f t="shared" si="13"/>
        <v>311502.28000000003</v>
      </c>
      <c r="N42" s="3">
        <f t="shared" si="13"/>
        <v>345361.57</v>
      </c>
      <c r="O42" s="3">
        <f t="shared" si="13"/>
        <v>341129.94</v>
      </c>
      <c r="P42" s="3">
        <f t="shared" si="13"/>
        <v>349816.59</v>
      </c>
    </row>
    <row r="43" spans="1:16" s="3" customFormat="1" x14ac:dyDescent="0.25">
      <c r="A43" s="12"/>
      <c r="B43" s="3" t="s">
        <v>10</v>
      </c>
      <c r="D43" s="3">
        <f>D30</f>
        <v>2.76</v>
      </c>
      <c r="E43" s="3">
        <f t="shared" ref="E43:P43" si="14">ROUND(MAX(E36,E37)*$D43,2)</f>
        <v>228397.73</v>
      </c>
      <c r="F43" s="3">
        <f t="shared" si="14"/>
        <v>214922.3</v>
      </c>
      <c r="G43" s="3">
        <f t="shared" si="14"/>
        <v>180934.28</v>
      </c>
      <c r="H43" s="3">
        <f t="shared" si="14"/>
        <v>178188.08</v>
      </c>
      <c r="I43" s="3">
        <f t="shared" si="14"/>
        <v>178313.39</v>
      </c>
      <c r="J43" s="3">
        <f t="shared" si="14"/>
        <v>181077.78</v>
      </c>
      <c r="K43" s="3">
        <f t="shared" si="14"/>
        <v>176886.14</v>
      </c>
      <c r="L43" s="3">
        <f t="shared" si="14"/>
        <v>183487.84</v>
      </c>
      <c r="M43" s="3">
        <f t="shared" si="14"/>
        <v>202739.94</v>
      </c>
      <c r="N43" s="3">
        <f t="shared" si="14"/>
        <v>228772.23</v>
      </c>
      <c r="O43" s="3">
        <f t="shared" si="14"/>
        <v>223576.81</v>
      </c>
      <c r="P43" s="3">
        <f t="shared" si="14"/>
        <v>232336.41</v>
      </c>
    </row>
    <row r="44" spans="1:16" s="5" customFormat="1" x14ac:dyDescent="0.25">
      <c r="B44" s="5" t="s">
        <v>11</v>
      </c>
      <c r="D44" s="5">
        <f>D31</f>
        <v>1.71</v>
      </c>
      <c r="E44" s="5">
        <f t="shared" ref="E44:P44" si="15">ROUND(MAX(E36,E37,E38)*$D44,2)</f>
        <v>142458.22</v>
      </c>
      <c r="F44" s="5">
        <f t="shared" si="15"/>
        <v>133158.38</v>
      </c>
      <c r="G44" s="5">
        <f t="shared" si="15"/>
        <v>118362.78</v>
      </c>
      <c r="H44" s="5">
        <f t="shared" si="15"/>
        <v>110399.14</v>
      </c>
      <c r="I44" s="5">
        <f t="shared" si="15"/>
        <v>110476.77</v>
      </c>
      <c r="J44" s="5">
        <f t="shared" si="15"/>
        <v>112189.49</v>
      </c>
      <c r="K44" s="5">
        <f t="shared" si="15"/>
        <v>109592.5</v>
      </c>
      <c r="L44" s="5">
        <f t="shared" si="15"/>
        <v>115309.92</v>
      </c>
      <c r="M44" s="5">
        <f t="shared" si="15"/>
        <v>126381.14</v>
      </c>
      <c r="N44" s="5">
        <f t="shared" si="15"/>
        <v>141739.32</v>
      </c>
      <c r="O44" s="5">
        <f t="shared" si="15"/>
        <v>140861.26999999999</v>
      </c>
      <c r="P44" s="5">
        <f t="shared" si="15"/>
        <v>143947.56</v>
      </c>
    </row>
    <row r="45" spans="1:16" s="3" customFormat="1" x14ac:dyDescent="0.25">
      <c r="E45" s="3">
        <f t="shared" ref="E45:P45" si="16">SUM(E40:E44)</f>
        <v>2165584.37</v>
      </c>
      <c r="F45" s="3">
        <f t="shared" si="16"/>
        <v>2015911.75</v>
      </c>
      <c r="G45" s="3">
        <f t="shared" si="16"/>
        <v>1820157.61</v>
      </c>
      <c r="H45" s="3">
        <f t="shared" si="16"/>
        <v>1705324.7899999998</v>
      </c>
      <c r="I45" s="3">
        <f t="shared" si="16"/>
        <v>1807913.69</v>
      </c>
      <c r="J45" s="3">
        <f t="shared" si="16"/>
        <v>1748744.3900000001</v>
      </c>
      <c r="K45" s="3">
        <f t="shared" si="16"/>
        <v>1815833.3600000003</v>
      </c>
      <c r="L45" s="3">
        <f t="shared" si="16"/>
        <v>1877652.61</v>
      </c>
      <c r="M45" s="3">
        <f t="shared" si="16"/>
        <v>2018583.5499999998</v>
      </c>
      <c r="N45" s="3">
        <f t="shared" si="16"/>
        <v>2275723.4700000002</v>
      </c>
      <c r="O45" s="3">
        <f t="shared" si="16"/>
        <v>2092135</v>
      </c>
      <c r="P45" s="3">
        <f t="shared" si="16"/>
        <v>2198161.65</v>
      </c>
    </row>
    <row r="46" spans="1:16" x14ac:dyDescent="0.25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3" customFormat="1" x14ac:dyDescent="0.25">
      <c r="B47" s="3" t="s">
        <v>15</v>
      </c>
      <c r="E47" s="3">
        <f t="shared" ref="E47:P47" si="17">E45-E18-E32</f>
        <v>-8545.8499999999767</v>
      </c>
      <c r="F47" s="3">
        <f t="shared" si="17"/>
        <v>-5496.8400000003166</v>
      </c>
      <c r="G47" s="3">
        <f t="shared" si="17"/>
        <v>-18997.949999999837</v>
      </c>
      <c r="H47" s="3">
        <f t="shared" si="17"/>
        <v>-9346.3300000004238</v>
      </c>
      <c r="I47" s="3">
        <f t="shared" si="17"/>
        <v>-10631</v>
      </c>
      <c r="J47" s="3">
        <f t="shared" si="17"/>
        <v>-10907.14999999979</v>
      </c>
      <c r="K47" s="3">
        <f t="shared" si="17"/>
        <v>-12431.249999999651</v>
      </c>
      <c r="L47" s="3">
        <f t="shared" si="17"/>
        <v>-7826.7900000000373</v>
      </c>
      <c r="M47" s="3">
        <f t="shared" si="17"/>
        <v>-21912.240000000107</v>
      </c>
      <c r="N47" s="3">
        <f t="shared" si="17"/>
        <v>-6199.4399999997113</v>
      </c>
      <c r="O47" s="3">
        <f t="shared" si="17"/>
        <v>-15805.359999999986</v>
      </c>
      <c r="P47" s="3">
        <f t="shared" si="17"/>
        <v>-12952.79999999993</v>
      </c>
    </row>
    <row r="48" spans="1:16" x14ac:dyDescent="0.25">
      <c r="E48" s="13"/>
      <c r="F48" s="13"/>
      <c r="G48" s="15"/>
      <c r="H48" s="13"/>
    </row>
    <row r="50" spans="1:16" x14ac:dyDescent="0.25">
      <c r="A50" s="10"/>
      <c r="D50" s="16"/>
      <c r="K50" s="6" t="s">
        <v>16</v>
      </c>
      <c r="P50" s="17">
        <f>SUM(E47:P47)</f>
        <v>-141052.99999999977</v>
      </c>
    </row>
    <row r="51" spans="1:16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6" spans="1:16" x14ac:dyDescent="0.25">
      <c r="B56" s="10"/>
    </row>
    <row r="57" spans="1:16" s="3" customFormat="1" x14ac:dyDescent="0.25"/>
    <row r="58" spans="1:16" s="3" customFormat="1" x14ac:dyDescent="0.25"/>
    <row r="59" spans="1:16" s="3" customFormat="1" x14ac:dyDescent="0.25">
      <c r="A59" s="12"/>
    </row>
    <row r="60" spans="1:16" s="3" customFormat="1" x14ac:dyDescent="0.25">
      <c r="A60" s="12"/>
    </row>
    <row r="61" spans="1:16" s="7" customFormat="1" ht="17.25" x14ac:dyDescent="0.4"/>
    <row r="62" spans="1:16" s="3" customFormat="1" x14ac:dyDescent="0.25"/>
    <row r="63" spans="1:16" s="3" customFormat="1" x14ac:dyDescent="0.25"/>
    <row r="64" spans="1:16" s="3" customFormat="1" x14ac:dyDescent="0.25"/>
    <row r="65" spans="5:16" x14ac:dyDescent="0.25">
      <c r="G65" s="15"/>
      <c r="H65" s="13"/>
    </row>
    <row r="68" spans="5:16" x14ac:dyDescent="0.25">
      <c r="E68" s="2"/>
      <c r="F68" s="2"/>
      <c r="G68" s="2"/>
      <c r="H68" s="2"/>
    </row>
    <row r="69" spans="5:16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5:16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5:16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5:16" x14ac:dyDescent="0.25"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5:16" x14ac:dyDescent="0.25"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5:16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5:16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5:16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83" spans="5:16" x14ac:dyDescent="0.25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5:16" x14ac:dyDescent="0.25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6" spans="5:16" x14ac:dyDescent="0.25">
      <c r="J86" s="13"/>
    </row>
  </sheetData>
  <printOptions horizontalCentered="1" verticalCentered="1"/>
  <pageMargins left="0.2" right="0.2" top="1.25" bottom="1" header="0.75" footer="0.5"/>
  <pageSetup scale="61" orientation="landscape" r:id="rId1"/>
  <headerFooter scaleWithDoc="0">
    <oddFooter>&amp;R&amp;"Times New Roman,Bold"&amp;12Exhibit RMC-5
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 A</vt:lpstr>
      <vt:lpstr>Cust B</vt:lpstr>
      <vt:lpstr>Sheet1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Foxworthy, Carol</cp:lastModifiedBy>
  <cp:lastPrinted>2014-11-07T17:16:42Z</cp:lastPrinted>
  <dcterms:created xsi:type="dcterms:W3CDTF">2014-11-03T14:10:46Z</dcterms:created>
  <dcterms:modified xsi:type="dcterms:W3CDTF">2015-01-18T00:09:27Z</dcterms:modified>
</cp:coreProperties>
</file>