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30" yWindow="65356" windowWidth="12555" windowHeight="10290" activeTab="0"/>
  </bookViews>
  <sheets>
    <sheet name="Combined" sheetId="1" r:id="rId1"/>
  </sheets>
  <definedNames>
    <definedName name="_xlnm.Print_Area" localSheetId="0">'Combined'!$A$1:$I$48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<sst xmlns="http://schemas.openxmlformats.org/spreadsheetml/2006/main" count="23" uniqueCount="23">
  <si>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Assignment of Production and Transmission Demand-Related Costs</t>
  </si>
  <si>
    <t>Minimum System Demand</t>
  </si>
  <si>
    <t>Winter System Peak Demand</t>
  </si>
  <si>
    <t>Summer System Peak Demand</t>
  </si>
  <si>
    <t>Assignment of Production and Transmission</t>
  </si>
  <si>
    <t>Demand-Related Costs to the Costing Periods</t>
  </si>
  <si>
    <t>Non-Time-Differentiated Capacity Costs</t>
  </si>
  <si>
    <t>1.  Minimum System Demand</t>
  </si>
  <si>
    <t>2.  Maximum System Demand</t>
  </si>
  <si>
    <t>3.  Non-Time-Differentiated Capacity Factor (Line 1/Line 2)</t>
  </si>
  <si>
    <t>4.  Non-Time-Differentiated Cost (Line 3)</t>
  </si>
  <si>
    <t>Winter Peak Period Costs</t>
  </si>
  <si>
    <t>5.  Maximum Winter System Demand</t>
  </si>
  <si>
    <t>6.  Intermediate Peak Period Capacity Factor (Line 5/Line2 - Line 3)</t>
  </si>
  <si>
    <t>7.  Winter Peak Period Hours</t>
  </si>
  <si>
    <t>8.  Summer Peak Period Hours</t>
  </si>
  <si>
    <t>9.  Total Summer and Winter Peak Period Hours (Line 7 + Line 8)</t>
  </si>
  <si>
    <t>Summer Peak Period Costs</t>
  </si>
  <si>
    <t>11. Peak Capacity Factor (1.0000 - Line 3 - Line 6)</t>
  </si>
  <si>
    <t>LOUISVILLE GAS AND ELECTRIC COMPANY AND KENTUCKY UTILITIES</t>
  </si>
  <si>
    <t>Based on Forecasted 12 Months Ended June 30, 2016</t>
  </si>
  <si>
    <t>10. Winter Peak Period Costs (Line 7/Line 9 x Line 6)</t>
  </si>
  <si>
    <t>12. Summer Peak Period Costs (Line 11 + Line 8/Line 9 x Line 6)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</si>
</sst>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42" applyNumberFormat="1" applyAlignment="1">
      <alignment/>
    </xf>
    <xf numFmtId="10" fontId="0" fillId="0" borderId="0" xfId="57" applyNumberFormat="1" applyAlignment="1">
      <alignment/>
    </xf>
    <xf numFmtId="10" fontId="0" fillId="0" borderId="0" xfId="57" applyNumberFormat="1" applyFont="1" applyAlignment="1">
      <alignment/>
    </xf>
    <xf numFmtId="165" fontId="0" fillId="0" borderId="0" xfId="42" applyNumberFormat="1" applyFill="1" applyAlignment="1">
      <alignment/>
    </xf>
    <xf numFmtId="0" fontId="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9">
      <selection activeCell="A49" sqref="A49"/>
    </sheetView>
  </sheetViews>
  <sheetFormatPr defaultColWidth="9.140625" defaultRowHeight="12.75"/>
  <cols>
    <col min="4" max="4" width="11.00390625" style="0" customWidth="1"/>
    <col min="7" max="7" width="9.28125" style="0" bestFit="1" customWidth="1"/>
  </cols>
  <sheetData>
    <row r="1" ht="12.75">
      <c r="A1" s="1" t="s">
        <v>19</v>
      </c>
    </row>
    <row r="2" ht="12.75">
      <c r="A2" t="s">
        <v>0</v>
      </c>
    </row>
    <row r="3" ht="12.75">
      <c r="A3" s="3" t="s">
        <v>20</v>
      </c>
    </row>
    <row r="10" spans="1:6" ht="12.75">
      <c r="A10" t="s">
        <v>1</v>
      </c>
      <c r="E10" s="10">
        <v>2429</v>
      </c>
      <c r="F10" s="7"/>
    </row>
    <row r="11" spans="1:6" ht="12.75">
      <c r="A11" t="s">
        <v>2</v>
      </c>
      <c r="E11" s="10">
        <v>6069</v>
      </c>
      <c r="F11" s="7"/>
    </row>
    <row r="12" spans="1:6" ht="12.75">
      <c r="A12" t="s">
        <v>3</v>
      </c>
      <c r="E12" s="10">
        <v>6942</v>
      </c>
      <c r="F12" s="7"/>
    </row>
    <row r="15" ht="12.75">
      <c r="A15" t="s">
        <v>4</v>
      </c>
    </row>
    <row r="16" ht="12.75">
      <c r="A16" s="2" t="s">
        <v>5</v>
      </c>
    </row>
    <row r="18" ht="12.75">
      <c r="A18" s="2" t="s">
        <v>6</v>
      </c>
    </row>
    <row r="20" spans="1:7" ht="12.75">
      <c r="A20" s="3" t="s">
        <v>7</v>
      </c>
      <c r="G20" s="4">
        <f>E10</f>
        <v>2429</v>
      </c>
    </row>
    <row r="22" spans="1:7" ht="12.75">
      <c r="A22" t="s">
        <v>8</v>
      </c>
      <c r="G22" s="4">
        <f>E12</f>
        <v>6942</v>
      </c>
    </row>
    <row r="24" spans="1:7" ht="12.75">
      <c r="A24" t="s">
        <v>9</v>
      </c>
      <c r="G24" s="5">
        <f>G20/G22</f>
        <v>0.3498991645059061</v>
      </c>
    </row>
    <row r="26" spans="1:11" ht="12.75">
      <c r="A26" t="s">
        <v>10</v>
      </c>
      <c r="H26" s="8">
        <f>G24</f>
        <v>0.3498991645059061</v>
      </c>
      <c r="J26" s="9"/>
      <c r="K26" s="6"/>
    </row>
    <row r="29" ht="12.75">
      <c r="A29" s="2" t="s">
        <v>11</v>
      </c>
    </row>
    <row r="31" spans="1:7" ht="12.75">
      <c r="A31" t="s">
        <v>12</v>
      </c>
      <c r="G31" s="4">
        <f>E11</f>
        <v>6069</v>
      </c>
    </row>
    <row r="33" spans="1:7" ht="12.75">
      <c r="A33" t="s">
        <v>13</v>
      </c>
      <c r="G33" s="5">
        <f>(G31/G22)-G24</f>
        <v>0.5243445692883895</v>
      </c>
    </row>
    <row r="35" spans="1:7" ht="12.75">
      <c r="A35" t="s">
        <v>14</v>
      </c>
      <c r="G35" s="7">
        <v>2432</v>
      </c>
    </row>
    <row r="37" spans="1:7" ht="12.75">
      <c r="A37" t="s">
        <v>15</v>
      </c>
      <c r="G37" s="7">
        <v>1308</v>
      </c>
    </row>
    <row r="39" spans="1:7" ht="12.75">
      <c r="A39" t="s">
        <v>16</v>
      </c>
      <c r="G39" s="4">
        <f>G35+G37</f>
        <v>3740</v>
      </c>
    </row>
    <row r="41" spans="1:11" ht="12.75">
      <c r="A41" s="11" t="s">
        <v>21</v>
      </c>
      <c r="H41" s="8">
        <f>(G35/G39)*G33</f>
        <v>0.3409641691201506</v>
      </c>
      <c r="J41" s="9"/>
      <c r="K41" s="6"/>
    </row>
    <row r="44" ht="12.75">
      <c r="A44" s="2" t="s">
        <v>17</v>
      </c>
    </row>
    <row r="46" spans="1:7" ht="12.75">
      <c r="A46" t="s">
        <v>18</v>
      </c>
      <c r="G46" s="5">
        <f>1-G24-G33</f>
        <v>0.12575626620570446</v>
      </c>
    </row>
    <row r="48" spans="1:11" ht="12.75">
      <c r="A48" s="11" t="s">
        <v>22</v>
      </c>
      <c r="H48" s="8">
        <f>G46+(G37/G39)*G33</f>
        <v>0.3091366663739433</v>
      </c>
      <c r="J48" s="9"/>
      <c r="K48" s="6"/>
    </row>
    <row r="50" ht="12.75">
      <c r="H50" s="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&amp;RExhibit MJB-4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Foxworthy, Carol</cp:lastModifiedBy>
  <cp:lastPrinted>2015-01-17T22:18:46Z</cp:lastPrinted>
  <dcterms:created xsi:type="dcterms:W3CDTF">2002-01-10T15:58:51Z</dcterms:created>
  <dcterms:modified xsi:type="dcterms:W3CDTF">2015-01-17T22:21:01Z</dcterms:modified>
  <cp:category/>
  <cp:version/>
  <cp:contentType/>
  <cp:contentStatus/>
</cp:coreProperties>
</file>