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8960" windowHeight="7710"/>
  </bookViews>
  <sheets>
    <sheet name="Actual" sheetId="12" r:id="rId1"/>
    <sheet name="ForecastPeriod" sheetId="8" r:id="rId2"/>
  </sheets>
  <calcPr calcId="145621"/>
</workbook>
</file>

<file path=xl/calcChain.xml><?xml version="1.0" encoding="utf-8"?>
<calcChain xmlns="http://schemas.openxmlformats.org/spreadsheetml/2006/main">
  <c r="B16" i="8" l="1"/>
  <c r="L16" i="8"/>
  <c r="M16" i="8" s="1"/>
  <c r="L15" i="8"/>
  <c r="M15" i="8" s="1"/>
  <c r="B15" i="8" l="1"/>
  <c r="B4" i="8" l="1"/>
  <c r="B5" i="8"/>
  <c r="B6" i="8"/>
  <c r="B7" i="8"/>
  <c r="B8" i="8"/>
  <c r="B9" i="8"/>
  <c r="B10" i="8"/>
  <c r="B11" i="8"/>
  <c r="B12" i="8"/>
  <c r="B13" i="8"/>
  <c r="B14" i="8"/>
  <c r="B3" i="8"/>
  <c r="B11" i="12"/>
  <c r="B27" i="12"/>
  <c r="D19" i="12"/>
  <c r="B3" i="12"/>
  <c r="D3" i="12"/>
  <c r="B4" i="12"/>
  <c r="D4" i="12"/>
  <c r="B5" i="12"/>
  <c r="D5" i="12"/>
  <c r="B6" i="12"/>
  <c r="D6" i="12"/>
  <c r="B7" i="12"/>
  <c r="D7" i="12"/>
  <c r="B8" i="12"/>
  <c r="D8" i="12"/>
  <c r="B9" i="12"/>
  <c r="D9" i="12"/>
  <c r="B10" i="12"/>
  <c r="D10" i="12"/>
  <c r="D11" i="12"/>
  <c r="B12" i="12"/>
  <c r="D12" i="12"/>
  <c r="B13" i="12"/>
  <c r="D13" i="12"/>
  <c r="B14" i="12"/>
  <c r="D14" i="12"/>
  <c r="B15" i="12"/>
  <c r="D15" i="12"/>
  <c r="B16" i="12"/>
  <c r="D16" i="12"/>
  <c r="B17" i="12"/>
  <c r="D17" i="12"/>
  <c r="B18" i="12"/>
  <c r="D18" i="12"/>
  <c r="B19" i="12"/>
  <c r="B20" i="12"/>
  <c r="D20" i="12"/>
  <c r="B21" i="12"/>
  <c r="D21" i="12"/>
  <c r="B22" i="12"/>
  <c r="D22" i="12"/>
  <c r="B23" i="12"/>
  <c r="D23" i="12"/>
  <c r="B24" i="12"/>
  <c r="D24" i="12"/>
  <c r="B25" i="12"/>
  <c r="D25" i="12"/>
  <c r="B26" i="12"/>
  <c r="D26" i="12"/>
  <c r="D27" i="12"/>
  <c r="B28" i="12"/>
  <c r="D28" i="12"/>
  <c r="B29" i="12"/>
  <c r="D29" i="12"/>
  <c r="B30" i="12"/>
  <c r="D30" i="12"/>
  <c r="B31" i="12"/>
  <c r="D31" i="12"/>
  <c r="B32" i="12"/>
  <c r="D32" i="12"/>
  <c r="B33" i="12"/>
  <c r="D33" i="12"/>
  <c r="B34" i="12"/>
  <c r="D34" i="12"/>
  <c r="B35" i="12"/>
  <c r="D35" i="12"/>
  <c r="B36" i="12"/>
  <c r="D36" i="12"/>
  <c r="B37" i="12"/>
  <c r="D37" i="12"/>
  <c r="B38" i="12"/>
  <c r="D38" i="12"/>
  <c r="P38" i="12" l="1"/>
  <c r="Q38" i="12" s="1"/>
  <c r="P37" i="12"/>
  <c r="Q37" i="12" s="1"/>
  <c r="P36" i="12"/>
  <c r="Q36" i="12" s="1"/>
  <c r="P35" i="12"/>
  <c r="Q35" i="12" s="1"/>
  <c r="P34" i="12"/>
  <c r="Q34" i="12" s="1"/>
  <c r="P33" i="12"/>
  <c r="Q33" i="12" s="1"/>
  <c r="P32" i="12"/>
  <c r="Q32" i="12" s="1"/>
  <c r="P31" i="12"/>
  <c r="Q31" i="12" s="1"/>
  <c r="P30" i="12"/>
  <c r="Q30" i="12" s="1"/>
  <c r="P29" i="12"/>
  <c r="Q29" i="12" s="1"/>
  <c r="P28" i="12"/>
  <c r="Q28" i="12" s="1"/>
  <c r="P27" i="12"/>
  <c r="Q27" i="12" s="1"/>
  <c r="P26" i="12"/>
  <c r="Q26" i="12" s="1"/>
  <c r="P25" i="12"/>
  <c r="Q25" i="12" s="1"/>
  <c r="P24" i="12"/>
  <c r="Q24" i="12" s="1"/>
  <c r="P23" i="12"/>
  <c r="Q23" i="12" s="1"/>
  <c r="P22" i="12"/>
  <c r="Q22" i="12" s="1"/>
  <c r="P21" i="12"/>
  <c r="Q21" i="12" s="1"/>
  <c r="P20" i="12"/>
  <c r="Q20" i="12" s="1"/>
  <c r="P19" i="12"/>
  <c r="Q19" i="12" s="1"/>
  <c r="P18" i="12"/>
  <c r="Q18" i="12" s="1"/>
  <c r="P17" i="12"/>
  <c r="Q17" i="12" s="1"/>
  <c r="P16" i="12"/>
  <c r="Q16" i="12" s="1"/>
  <c r="P15" i="12"/>
  <c r="Q15" i="12" s="1"/>
  <c r="P14" i="12"/>
  <c r="Q14" i="12" s="1"/>
  <c r="P13" i="12"/>
  <c r="Q13" i="12" s="1"/>
  <c r="P12" i="12"/>
  <c r="Q12" i="12" s="1"/>
  <c r="P11" i="12"/>
  <c r="Q11" i="12" s="1"/>
  <c r="P10" i="12"/>
  <c r="Q10" i="12" s="1"/>
  <c r="P9" i="12"/>
  <c r="Q9" i="12" s="1"/>
  <c r="P8" i="12"/>
  <c r="Q8" i="12" s="1"/>
  <c r="P7" i="12"/>
  <c r="Q7" i="12" s="1"/>
  <c r="P6" i="12"/>
  <c r="Q6" i="12" s="1"/>
  <c r="P5" i="12"/>
  <c r="Q5" i="12" s="1"/>
  <c r="P4" i="12"/>
  <c r="Q4" i="12" s="1"/>
  <c r="P3" i="12"/>
  <c r="Q3" i="12" s="1"/>
  <c r="L4" i="8" l="1"/>
  <c r="L5" i="8"/>
  <c r="L6" i="8"/>
  <c r="L7" i="8"/>
  <c r="L8" i="8"/>
  <c r="L9" i="8"/>
  <c r="L10" i="8"/>
  <c r="L11" i="8"/>
  <c r="L12" i="8"/>
  <c r="L13" i="8"/>
  <c r="L14" i="8"/>
  <c r="L3" i="8"/>
  <c r="M4" i="8" l="1"/>
  <c r="M5" i="8"/>
  <c r="M6" i="8"/>
  <c r="M7" i="8"/>
  <c r="M8" i="8"/>
  <c r="M9" i="8"/>
  <c r="M10" i="8"/>
  <c r="M11" i="8"/>
  <c r="M12" i="8"/>
  <c r="M13" i="8"/>
  <c r="M14" i="8"/>
  <c r="M3" i="8"/>
</calcChain>
</file>

<file path=xl/sharedStrings.xml><?xml version="1.0" encoding="utf-8"?>
<sst xmlns="http://schemas.openxmlformats.org/spreadsheetml/2006/main" count="40" uniqueCount="28">
  <si>
    <t>Total Supply</t>
  </si>
  <si>
    <t>Firm Purchase (OVEC)</t>
  </si>
  <si>
    <t>Achieved DLC</t>
  </si>
  <si>
    <t>Forecasted DLC</t>
  </si>
  <si>
    <t>Month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</si>
  <si>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DLC (Direct Load Control) includes both residential and commercial DLC programs.  </t>
    </r>
  </si>
  <si>
    <r>
      <t>Owned Capacity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</si>
  <si>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Owned capacity does not reflect unavailable capacity due to planned outages, forced outages, derates, etc.</t>
    </r>
  </si>
  <si>
    <r>
      <t>Theoretical Reserve Margin</t>
    </r>
    <r>
      <rPr>
        <vertAlign val="superscript"/>
        <sz val="11"/>
        <color theme="1"/>
        <rFont val="Calibri"/>
        <family val="2"/>
        <scheme val="minor"/>
      </rPr>
      <t>5</t>
    </r>
  </si>
  <si>
    <r>
      <t>Retirement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</si>
  <si>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Because outages are not reflected in Owned Capacity, the theoretical reserve margin is typically higher than the actual reserve margin.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</si>
  <si>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Retirement values through the end of 2014 reflect the retirement of Tyrone 3. 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</si>
  <si>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Curtailable Load includes curtailable loads associated with the Curtailable Service Rider (CSR).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</si>
  <si>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Owned capacity includes Cane Run 7 and does not reflect unavailable capacity due to planned outages, forced outages, derates, etc.</t>
    </r>
  </si>
  <si>
    <t>Bluegrass Capacity Purchase &amp; Tolling Agreement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</si>
  <si>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Retirement values reflect the cumulative retirements of Tyrone 3, Cane Run 4-6, and Green River 3-4.   </t>
    </r>
  </si>
  <si>
    <t>Achieved CSR Curtailment - LGE</t>
  </si>
  <si>
    <t>Achieved CSR Curtailment - KU</t>
  </si>
  <si>
    <t>Achieved Paris Demand Response</t>
  </si>
  <si>
    <t>CSR Curtailable Load - LGE</t>
  </si>
  <si>
    <t>CSR Curtailable Load - KU</t>
  </si>
  <si>
    <t>Paris Demand Response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</si>
  <si>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Curtailable Load includes curtailable loads associated with the Curtailable Service Rider (CSR) and Paris demand response.  </t>
    </r>
  </si>
  <si>
    <r>
      <t>Peak Load before DLC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and Curtailable Load</t>
    </r>
    <r>
      <rPr>
        <vertAlign val="superscript"/>
        <sz val="11"/>
        <color theme="1"/>
        <rFont val="Calibri"/>
        <family val="2"/>
        <scheme val="minor"/>
      </rPr>
      <t>2</t>
    </r>
  </si>
  <si>
    <t>Peak Load after DLC before Achieved Curtailable Load</t>
  </si>
  <si>
    <t>Peak Load after Achieved DLC and Curtailable Load</t>
  </si>
  <si>
    <t>Peak Load after DLC before Forecasted Curtailable Load</t>
  </si>
  <si>
    <t>All values in MWs.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</si>
</sst>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14" fontId="2" fillId="0" borderId="0" xfId="0" applyNumberFormat="1" applyFont="1"/>
    <xf numFmtId="0" fontId="3" fillId="0" borderId="0" xfId="0" applyFont="1"/>
    <xf numFmtId="3" fontId="2" fillId="0" borderId="0" xfId="0" applyNumberFormat="1" applyFont="1"/>
    <xf numFmtId="9" fontId="0" fillId="0" borderId="0" xfId="2" applyFont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6" fillId="0" borderId="0" xfId="0" applyFont="1"/>
    <xf numFmtId="14" fontId="7" fillId="0" borderId="0" xfId="0" applyNumberFormat="1" applyFont="1"/>
    <xf numFmtId="0" fontId="0" fillId="0" borderId="0" xfId="0" applyAlignment="1">
      <alignment horizontal="center" wrapText="1"/>
    </xf>
    <xf numFmtId="164" fontId="7" fillId="0" borderId="0" xfId="1" applyNumberFormat="1" applyFont="1"/>
    <xf numFmtId="41" fontId="7" fillId="0" borderId="0" xfId="0" applyNumberFormat="1" applyFont="1"/>
    <xf numFmtId="0" fontId="9" fillId="0" borderId="0" xfId="0" applyFont="1"/>
    <xf numFmtId="14" fontId="10" fillId="0" borderId="0" xfId="0" applyNumberFormat="1" applyFont="1"/>
    <xf numFmtId="164" fontId="1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zoomScaleNormal="100" workbookViewId="0"/>
  </sheetViews>
  <sheetFormatPr defaultRowHeight="15" x14ac:dyDescent="0.25"/>
  <cols>
    <col min="1" max="1" width="9.7109375" bestFit="1" customWidth="1"/>
    <col min="2" max="2" width="16.85546875" customWidth="1"/>
    <col min="3" max="3" width="15.140625" customWidth="1"/>
    <col min="4" max="4" width="17.85546875" customWidth="1"/>
    <col min="5" max="7" width="13.5703125" customWidth="1"/>
    <col min="8" max="8" width="17.85546875" customWidth="1"/>
    <col min="9" max="9" width="3.28515625" customWidth="1"/>
    <col min="10" max="17" width="12.7109375" customWidth="1"/>
  </cols>
  <sheetData>
    <row r="1" spans="1:17" ht="18.75" x14ac:dyDescent="0.3">
      <c r="A1" s="13" t="s">
        <v>27</v>
      </c>
      <c r="B1" s="2"/>
      <c r="C1" s="2"/>
      <c r="D1" s="2"/>
      <c r="E1" s="2"/>
      <c r="F1" s="2"/>
      <c r="G1" s="2"/>
      <c r="J1" s="8"/>
    </row>
    <row r="2" spans="1:17" s="6" customFormat="1" ht="60" x14ac:dyDescent="0.25">
      <c r="A2" s="6" t="s">
        <v>4</v>
      </c>
      <c r="B2" s="10" t="s">
        <v>23</v>
      </c>
      <c r="C2" s="10" t="s">
        <v>2</v>
      </c>
      <c r="D2" s="10" t="s">
        <v>24</v>
      </c>
      <c r="E2" s="10" t="s">
        <v>16</v>
      </c>
      <c r="F2" s="10" t="s">
        <v>17</v>
      </c>
      <c r="G2" s="10" t="s">
        <v>18</v>
      </c>
      <c r="H2" s="10" t="s">
        <v>25</v>
      </c>
      <c r="J2" s="10" t="s">
        <v>6</v>
      </c>
      <c r="K2" s="10" t="s">
        <v>1</v>
      </c>
      <c r="L2" s="10" t="s">
        <v>19</v>
      </c>
      <c r="M2" s="10" t="s">
        <v>20</v>
      </c>
      <c r="N2" s="10" t="s">
        <v>21</v>
      </c>
      <c r="O2" s="10" t="s">
        <v>9</v>
      </c>
      <c r="P2" s="10" t="s">
        <v>0</v>
      </c>
      <c r="Q2" s="10" t="s">
        <v>8</v>
      </c>
    </row>
    <row r="3" spans="1:17" x14ac:dyDescent="0.25">
      <c r="A3" s="9">
        <v>40909</v>
      </c>
      <c r="B3" s="11">
        <f t="shared" ref="B3:B38" si="0">H3+C3+E3</f>
        <v>5704</v>
      </c>
      <c r="C3" s="11">
        <v>0</v>
      </c>
      <c r="D3" s="11">
        <f t="shared" ref="D3:D38" si="1">H3+E3</f>
        <v>5704</v>
      </c>
      <c r="E3" s="11">
        <v>0</v>
      </c>
      <c r="F3" s="11">
        <v>0</v>
      </c>
      <c r="G3" s="11">
        <v>0</v>
      </c>
      <c r="H3" s="12">
        <v>5704</v>
      </c>
      <c r="I3" s="12"/>
      <c r="J3" s="12">
        <v>8276</v>
      </c>
      <c r="K3" s="12">
        <v>150</v>
      </c>
      <c r="L3" s="12">
        <v>50</v>
      </c>
      <c r="M3" s="12">
        <v>65</v>
      </c>
      <c r="N3" s="12">
        <v>12</v>
      </c>
      <c r="O3" s="12"/>
      <c r="P3" s="12">
        <f>SUM(J3:N3)-O3</f>
        <v>8553</v>
      </c>
      <c r="Q3" s="4">
        <f t="shared" ref="Q3:Q38" si="2">(P3-D3)/D3</f>
        <v>0.4994740532959327</v>
      </c>
    </row>
    <row r="4" spans="1:17" x14ac:dyDescent="0.25">
      <c r="A4" s="9">
        <v>40940</v>
      </c>
      <c r="B4" s="11">
        <f t="shared" si="0"/>
        <v>5395</v>
      </c>
      <c r="C4" s="11">
        <v>0</v>
      </c>
      <c r="D4" s="11">
        <f t="shared" si="1"/>
        <v>5395</v>
      </c>
      <c r="E4" s="11">
        <v>0</v>
      </c>
      <c r="F4" s="11">
        <v>0</v>
      </c>
      <c r="G4" s="11">
        <v>0</v>
      </c>
      <c r="H4" s="12">
        <v>5395</v>
      </c>
      <c r="I4" s="12"/>
      <c r="J4" s="12">
        <v>8276</v>
      </c>
      <c r="K4" s="12">
        <v>150</v>
      </c>
      <c r="L4" s="12">
        <v>50</v>
      </c>
      <c r="M4" s="12">
        <v>65</v>
      </c>
      <c r="N4" s="12">
        <v>12</v>
      </c>
      <c r="O4" s="12"/>
      <c r="P4" s="12">
        <f t="shared" ref="P4:P38" si="3">SUM(J4:N4)-O4</f>
        <v>8553</v>
      </c>
      <c r="Q4" s="4">
        <f t="shared" si="2"/>
        <v>0.58535681186283595</v>
      </c>
    </row>
    <row r="5" spans="1:17" x14ac:dyDescent="0.25">
      <c r="A5" s="9">
        <v>40969</v>
      </c>
      <c r="B5" s="11">
        <f t="shared" si="0"/>
        <v>4851</v>
      </c>
      <c r="C5" s="11">
        <v>0</v>
      </c>
      <c r="D5" s="11">
        <f t="shared" si="1"/>
        <v>4851</v>
      </c>
      <c r="E5" s="11">
        <v>0</v>
      </c>
      <c r="F5" s="11">
        <v>0</v>
      </c>
      <c r="G5" s="11">
        <v>9.5709599999999995</v>
      </c>
      <c r="H5" s="12">
        <v>4851</v>
      </c>
      <c r="I5" s="12"/>
      <c r="J5" s="12">
        <v>8276</v>
      </c>
      <c r="K5" s="12">
        <v>150</v>
      </c>
      <c r="L5" s="12">
        <v>50</v>
      </c>
      <c r="M5" s="12">
        <v>65</v>
      </c>
      <c r="N5" s="12">
        <v>12</v>
      </c>
      <c r="O5" s="12"/>
      <c r="P5" s="12">
        <f t="shared" si="3"/>
        <v>8553</v>
      </c>
      <c r="Q5" s="4">
        <f t="shared" si="2"/>
        <v>0.76314162028447741</v>
      </c>
    </row>
    <row r="6" spans="1:17" x14ac:dyDescent="0.25">
      <c r="A6" s="9">
        <v>41000</v>
      </c>
      <c r="B6" s="11">
        <f t="shared" si="0"/>
        <v>4756</v>
      </c>
      <c r="C6" s="11">
        <v>0</v>
      </c>
      <c r="D6" s="11">
        <f t="shared" si="1"/>
        <v>4756</v>
      </c>
      <c r="E6" s="11">
        <v>0</v>
      </c>
      <c r="F6" s="11">
        <v>0</v>
      </c>
      <c r="G6" s="11">
        <v>0</v>
      </c>
      <c r="H6" s="12">
        <v>4756</v>
      </c>
      <c r="I6" s="12"/>
      <c r="J6" s="12">
        <v>7998</v>
      </c>
      <c r="K6" s="12">
        <v>147</v>
      </c>
      <c r="L6" s="12">
        <v>50</v>
      </c>
      <c r="M6" s="12">
        <v>65</v>
      </c>
      <c r="N6" s="12">
        <v>12</v>
      </c>
      <c r="O6" s="12"/>
      <c r="P6" s="12">
        <f t="shared" si="3"/>
        <v>8272</v>
      </c>
      <c r="Q6" s="4">
        <f t="shared" si="2"/>
        <v>0.73927670311185867</v>
      </c>
    </row>
    <row r="7" spans="1:17" x14ac:dyDescent="0.25">
      <c r="A7" s="9">
        <v>41030</v>
      </c>
      <c r="B7" s="11">
        <f t="shared" si="0"/>
        <v>5767</v>
      </c>
      <c r="C7" s="11">
        <v>0</v>
      </c>
      <c r="D7" s="11">
        <f t="shared" si="1"/>
        <v>5767</v>
      </c>
      <c r="E7" s="11">
        <v>0</v>
      </c>
      <c r="F7" s="11">
        <v>0</v>
      </c>
      <c r="G7" s="11">
        <v>10.139040000000001</v>
      </c>
      <c r="H7" s="12">
        <v>5767</v>
      </c>
      <c r="I7" s="12"/>
      <c r="J7" s="12">
        <v>7998</v>
      </c>
      <c r="K7" s="12">
        <v>147</v>
      </c>
      <c r="L7" s="12">
        <v>50</v>
      </c>
      <c r="M7" s="12">
        <v>65</v>
      </c>
      <c r="N7" s="12">
        <v>12</v>
      </c>
      <c r="O7" s="12"/>
      <c r="P7" s="12">
        <f t="shared" si="3"/>
        <v>8272</v>
      </c>
      <c r="Q7" s="4">
        <f t="shared" si="2"/>
        <v>0.43436795560950237</v>
      </c>
    </row>
    <row r="8" spans="1:17" x14ac:dyDescent="0.25">
      <c r="A8" s="9">
        <v>41061</v>
      </c>
      <c r="B8" s="11">
        <f t="shared" si="0"/>
        <v>6944</v>
      </c>
      <c r="C8" s="11">
        <v>88</v>
      </c>
      <c r="D8" s="11">
        <f t="shared" si="1"/>
        <v>6856</v>
      </c>
      <c r="E8" s="11">
        <v>0</v>
      </c>
      <c r="F8" s="11">
        <v>0</v>
      </c>
      <c r="G8" s="11">
        <v>9.4024799999999988</v>
      </c>
      <c r="H8" s="12">
        <v>6856</v>
      </c>
      <c r="I8" s="12"/>
      <c r="J8" s="12">
        <v>7998</v>
      </c>
      <c r="K8" s="12">
        <v>147</v>
      </c>
      <c r="L8" s="12">
        <v>50</v>
      </c>
      <c r="M8" s="12">
        <v>65</v>
      </c>
      <c r="N8" s="12">
        <v>12</v>
      </c>
      <c r="O8" s="12"/>
      <c r="P8" s="12">
        <f t="shared" si="3"/>
        <v>8272</v>
      </c>
      <c r="Q8" s="4">
        <f t="shared" si="2"/>
        <v>0.20653442240373396</v>
      </c>
    </row>
    <row r="9" spans="1:17" x14ac:dyDescent="0.25">
      <c r="A9" s="9">
        <v>41091</v>
      </c>
      <c r="B9" s="11">
        <f t="shared" si="0"/>
        <v>6911</v>
      </c>
      <c r="C9" s="11">
        <v>95</v>
      </c>
      <c r="D9" s="11">
        <f t="shared" si="1"/>
        <v>6816</v>
      </c>
      <c r="E9" s="11">
        <v>0</v>
      </c>
      <c r="F9" s="11">
        <v>0</v>
      </c>
      <c r="G9" s="11">
        <v>8.5060800000000008</v>
      </c>
      <c r="H9" s="12">
        <v>6816</v>
      </c>
      <c r="I9" s="12"/>
      <c r="J9" s="12">
        <v>7998</v>
      </c>
      <c r="K9" s="12">
        <v>147</v>
      </c>
      <c r="L9" s="12">
        <v>50</v>
      </c>
      <c r="M9" s="12">
        <v>65</v>
      </c>
      <c r="N9" s="12">
        <v>12</v>
      </c>
      <c r="O9" s="12"/>
      <c r="P9" s="12">
        <f t="shared" si="3"/>
        <v>8272</v>
      </c>
      <c r="Q9" s="4">
        <f t="shared" si="2"/>
        <v>0.21361502347417841</v>
      </c>
    </row>
    <row r="10" spans="1:17" x14ac:dyDescent="0.25">
      <c r="A10" s="9">
        <v>41122</v>
      </c>
      <c r="B10" s="11">
        <f t="shared" si="0"/>
        <v>6603</v>
      </c>
      <c r="C10" s="11">
        <v>0</v>
      </c>
      <c r="D10" s="11">
        <f t="shared" si="1"/>
        <v>6603</v>
      </c>
      <c r="E10" s="11">
        <v>0</v>
      </c>
      <c r="F10" s="11">
        <v>0</v>
      </c>
      <c r="G10" s="11">
        <v>0</v>
      </c>
      <c r="H10" s="12">
        <v>6603</v>
      </c>
      <c r="I10" s="12"/>
      <c r="J10" s="12">
        <v>7998</v>
      </c>
      <c r="K10" s="12">
        <v>147</v>
      </c>
      <c r="L10" s="12">
        <v>50</v>
      </c>
      <c r="M10" s="12">
        <v>65</v>
      </c>
      <c r="N10" s="12">
        <v>12</v>
      </c>
      <c r="O10" s="12"/>
      <c r="P10" s="12">
        <f t="shared" si="3"/>
        <v>8272</v>
      </c>
      <c r="Q10" s="4">
        <f t="shared" si="2"/>
        <v>0.25276389519915188</v>
      </c>
    </row>
    <row r="11" spans="1:17" x14ac:dyDescent="0.25">
      <c r="A11" s="9">
        <v>41153</v>
      </c>
      <c r="B11" s="11">
        <f t="shared" si="0"/>
        <v>6261</v>
      </c>
      <c r="C11" s="11">
        <v>107</v>
      </c>
      <c r="D11" s="11">
        <f t="shared" si="1"/>
        <v>6154</v>
      </c>
      <c r="E11" s="11">
        <v>0</v>
      </c>
      <c r="F11" s="11">
        <v>0</v>
      </c>
      <c r="G11" s="11">
        <v>7.6701600000000001</v>
      </c>
      <c r="H11" s="12">
        <v>6154</v>
      </c>
      <c r="I11" s="12"/>
      <c r="J11" s="12">
        <v>7998</v>
      </c>
      <c r="K11" s="12">
        <v>147</v>
      </c>
      <c r="L11" s="12">
        <v>50</v>
      </c>
      <c r="M11" s="12">
        <v>65</v>
      </c>
      <c r="N11" s="12">
        <v>12</v>
      </c>
      <c r="O11" s="12"/>
      <c r="P11" s="12">
        <f t="shared" si="3"/>
        <v>8272</v>
      </c>
      <c r="Q11" s="4">
        <f t="shared" si="2"/>
        <v>0.344166395840104</v>
      </c>
    </row>
    <row r="12" spans="1:17" x14ac:dyDescent="0.25">
      <c r="A12" s="9">
        <v>41183</v>
      </c>
      <c r="B12" s="11">
        <f t="shared" si="0"/>
        <v>4499</v>
      </c>
      <c r="C12" s="11">
        <v>0</v>
      </c>
      <c r="D12" s="11">
        <f t="shared" si="1"/>
        <v>4499</v>
      </c>
      <c r="E12" s="11">
        <v>0</v>
      </c>
      <c r="F12" s="11">
        <v>0</v>
      </c>
      <c r="G12" s="11">
        <v>8.1064799999999995</v>
      </c>
      <c r="H12" s="12">
        <v>4499</v>
      </c>
      <c r="I12" s="12"/>
      <c r="J12" s="12">
        <v>8276</v>
      </c>
      <c r="K12" s="12">
        <v>150</v>
      </c>
      <c r="L12" s="12">
        <v>50</v>
      </c>
      <c r="M12" s="12">
        <v>65</v>
      </c>
      <c r="N12" s="12">
        <v>12</v>
      </c>
      <c r="O12" s="12"/>
      <c r="P12" s="12">
        <f t="shared" si="3"/>
        <v>8553</v>
      </c>
      <c r="Q12" s="4">
        <f t="shared" si="2"/>
        <v>0.90108913091798182</v>
      </c>
    </row>
    <row r="13" spans="1:17" x14ac:dyDescent="0.25">
      <c r="A13" s="9">
        <v>41214</v>
      </c>
      <c r="B13" s="11">
        <f t="shared" si="0"/>
        <v>5011</v>
      </c>
      <c r="C13" s="11">
        <v>0</v>
      </c>
      <c r="D13" s="11">
        <f t="shared" si="1"/>
        <v>5011</v>
      </c>
      <c r="E13" s="11">
        <v>0</v>
      </c>
      <c r="F13" s="11">
        <v>0</v>
      </c>
      <c r="G13" s="11">
        <v>0</v>
      </c>
      <c r="H13" s="12">
        <v>5011</v>
      </c>
      <c r="I13" s="12"/>
      <c r="J13" s="12">
        <v>8276</v>
      </c>
      <c r="K13" s="12">
        <v>150</v>
      </c>
      <c r="L13" s="12">
        <v>50</v>
      </c>
      <c r="M13" s="12">
        <v>65</v>
      </c>
      <c r="N13" s="12">
        <v>12</v>
      </c>
      <c r="O13" s="12"/>
      <c r="P13" s="12">
        <f t="shared" si="3"/>
        <v>8553</v>
      </c>
      <c r="Q13" s="4">
        <f t="shared" si="2"/>
        <v>0.70684494112951501</v>
      </c>
    </row>
    <row r="14" spans="1:17" x14ac:dyDescent="0.25">
      <c r="A14" s="9">
        <v>41244</v>
      </c>
      <c r="B14" s="11">
        <f t="shared" si="0"/>
        <v>5264</v>
      </c>
      <c r="C14" s="11">
        <v>0</v>
      </c>
      <c r="D14" s="11">
        <f t="shared" si="1"/>
        <v>5264</v>
      </c>
      <c r="E14" s="11">
        <v>0</v>
      </c>
      <c r="F14" s="11">
        <v>0</v>
      </c>
      <c r="G14" s="11">
        <v>0</v>
      </c>
      <c r="H14" s="12">
        <v>5264</v>
      </c>
      <c r="I14" s="12"/>
      <c r="J14" s="12">
        <v>8276</v>
      </c>
      <c r="K14" s="12">
        <v>150</v>
      </c>
      <c r="L14" s="12">
        <v>50</v>
      </c>
      <c r="M14" s="12">
        <v>65</v>
      </c>
      <c r="N14" s="12">
        <v>12</v>
      </c>
      <c r="O14" s="12"/>
      <c r="P14" s="12">
        <f t="shared" si="3"/>
        <v>8553</v>
      </c>
      <c r="Q14" s="4">
        <f t="shared" si="2"/>
        <v>0.62481003039513683</v>
      </c>
    </row>
    <row r="15" spans="1:17" x14ac:dyDescent="0.25">
      <c r="A15" s="9">
        <v>41275</v>
      </c>
      <c r="B15" s="11">
        <f t="shared" si="0"/>
        <v>5907</v>
      </c>
      <c r="C15" s="11">
        <v>0</v>
      </c>
      <c r="D15" s="11">
        <f t="shared" si="1"/>
        <v>5907</v>
      </c>
      <c r="E15" s="11">
        <v>0</v>
      </c>
      <c r="F15" s="11">
        <v>0</v>
      </c>
      <c r="G15" s="11">
        <v>9.6875999999999998</v>
      </c>
      <c r="H15" s="12">
        <v>5907</v>
      </c>
      <c r="I15" s="12"/>
      <c r="J15" s="12">
        <v>8259</v>
      </c>
      <c r="K15" s="12">
        <v>164</v>
      </c>
      <c r="L15" s="12">
        <v>52</v>
      </c>
      <c r="M15" s="12">
        <v>67</v>
      </c>
      <c r="N15" s="12">
        <v>12</v>
      </c>
      <c r="O15" s="12"/>
      <c r="P15" s="12">
        <f t="shared" si="3"/>
        <v>8554</v>
      </c>
      <c r="Q15" s="4">
        <f t="shared" si="2"/>
        <v>0.44811240900626376</v>
      </c>
    </row>
    <row r="16" spans="1:17" x14ac:dyDescent="0.25">
      <c r="A16" s="9">
        <v>41306</v>
      </c>
      <c r="B16" s="11">
        <f t="shared" si="0"/>
        <v>5901</v>
      </c>
      <c r="C16" s="11">
        <v>0</v>
      </c>
      <c r="D16" s="11">
        <f t="shared" si="1"/>
        <v>5901</v>
      </c>
      <c r="E16" s="11">
        <v>0</v>
      </c>
      <c r="F16" s="11">
        <v>0</v>
      </c>
      <c r="G16" s="11">
        <v>9.6292800000000014</v>
      </c>
      <c r="H16" s="12">
        <v>5901</v>
      </c>
      <c r="I16" s="12"/>
      <c r="J16" s="12">
        <v>8259</v>
      </c>
      <c r="K16" s="12">
        <v>164</v>
      </c>
      <c r="L16" s="12">
        <v>52</v>
      </c>
      <c r="M16" s="12">
        <v>67</v>
      </c>
      <c r="N16" s="12">
        <v>12</v>
      </c>
      <c r="O16" s="12">
        <v>73</v>
      </c>
      <c r="P16" s="12">
        <f t="shared" si="3"/>
        <v>8481</v>
      </c>
      <c r="Q16" s="4">
        <f t="shared" si="2"/>
        <v>0.43721403152008137</v>
      </c>
    </row>
    <row r="17" spans="1:17" x14ac:dyDescent="0.25">
      <c r="A17" s="9">
        <v>41334</v>
      </c>
      <c r="B17" s="11">
        <f t="shared" si="0"/>
        <v>5346</v>
      </c>
      <c r="C17" s="11">
        <v>0</v>
      </c>
      <c r="D17" s="11">
        <f t="shared" si="1"/>
        <v>5346</v>
      </c>
      <c r="E17" s="11">
        <v>0</v>
      </c>
      <c r="F17" s="11">
        <v>0</v>
      </c>
      <c r="G17" s="11">
        <v>10.525679999999999</v>
      </c>
      <c r="H17" s="12">
        <v>5346</v>
      </c>
      <c r="I17" s="12"/>
      <c r="J17" s="12">
        <v>8259</v>
      </c>
      <c r="K17" s="12">
        <v>164</v>
      </c>
      <c r="L17" s="12">
        <v>52</v>
      </c>
      <c r="M17" s="12">
        <v>67</v>
      </c>
      <c r="N17" s="12">
        <v>12</v>
      </c>
      <c r="O17" s="12">
        <v>73</v>
      </c>
      <c r="P17" s="12">
        <f t="shared" si="3"/>
        <v>8481</v>
      </c>
      <c r="Q17" s="4">
        <f t="shared" si="2"/>
        <v>0.5864197530864198</v>
      </c>
    </row>
    <row r="18" spans="1:17" x14ac:dyDescent="0.25">
      <c r="A18" s="9">
        <v>41365</v>
      </c>
      <c r="B18" s="11">
        <f t="shared" si="0"/>
        <v>4540</v>
      </c>
      <c r="C18" s="11">
        <v>0</v>
      </c>
      <c r="D18" s="11">
        <f t="shared" si="1"/>
        <v>4540</v>
      </c>
      <c r="E18" s="11">
        <v>0</v>
      </c>
      <c r="F18" s="11">
        <v>0</v>
      </c>
      <c r="G18" s="11">
        <v>0</v>
      </c>
      <c r="H18" s="12">
        <v>4540</v>
      </c>
      <c r="I18" s="12"/>
      <c r="J18" s="12">
        <v>7981</v>
      </c>
      <c r="K18" s="12">
        <v>155</v>
      </c>
      <c r="L18" s="12">
        <v>52</v>
      </c>
      <c r="M18" s="12">
        <v>67</v>
      </c>
      <c r="N18" s="12">
        <v>12</v>
      </c>
      <c r="O18" s="12">
        <v>71</v>
      </c>
      <c r="P18" s="12">
        <f t="shared" si="3"/>
        <v>8196</v>
      </c>
      <c r="Q18" s="4">
        <f t="shared" si="2"/>
        <v>0.80528634361233475</v>
      </c>
    </row>
    <row r="19" spans="1:17" x14ac:dyDescent="0.25">
      <c r="A19" s="9">
        <v>41395</v>
      </c>
      <c r="B19" s="11">
        <f t="shared" si="0"/>
        <v>5654</v>
      </c>
      <c r="C19" s="11">
        <v>0</v>
      </c>
      <c r="D19" s="11">
        <f t="shared" si="1"/>
        <v>5654</v>
      </c>
      <c r="E19" s="11">
        <v>0</v>
      </c>
      <c r="F19" s="11">
        <v>0</v>
      </c>
      <c r="G19" s="11">
        <v>0</v>
      </c>
      <c r="H19" s="12">
        <v>5654</v>
      </c>
      <c r="I19" s="12"/>
      <c r="J19" s="12">
        <v>7981</v>
      </c>
      <c r="K19" s="12">
        <v>155</v>
      </c>
      <c r="L19" s="12">
        <v>52</v>
      </c>
      <c r="M19" s="12">
        <v>67</v>
      </c>
      <c r="N19" s="12">
        <v>12</v>
      </c>
      <c r="O19" s="12">
        <v>71</v>
      </c>
      <c r="P19" s="12">
        <f t="shared" si="3"/>
        <v>8196</v>
      </c>
      <c r="Q19" s="4">
        <f t="shared" si="2"/>
        <v>0.44959320834807215</v>
      </c>
    </row>
    <row r="20" spans="1:17" x14ac:dyDescent="0.25">
      <c r="A20" s="9">
        <v>41426</v>
      </c>
      <c r="B20" s="11">
        <f t="shared" si="0"/>
        <v>6288</v>
      </c>
      <c r="C20" s="11">
        <v>0</v>
      </c>
      <c r="D20" s="11">
        <f t="shared" si="1"/>
        <v>6288</v>
      </c>
      <c r="E20" s="11">
        <v>0</v>
      </c>
      <c r="F20" s="11">
        <v>0</v>
      </c>
      <c r="G20" s="11">
        <v>0</v>
      </c>
      <c r="H20" s="12">
        <v>6288</v>
      </c>
      <c r="I20" s="12"/>
      <c r="J20" s="12">
        <v>7981</v>
      </c>
      <c r="K20" s="12">
        <v>155</v>
      </c>
      <c r="L20" s="12">
        <v>52</v>
      </c>
      <c r="M20" s="12">
        <v>67</v>
      </c>
      <c r="N20" s="12">
        <v>12</v>
      </c>
      <c r="O20" s="12">
        <v>71</v>
      </c>
      <c r="P20" s="12">
        <f t="shared" si="3"/>
        <v>8196</v>
      </c>
      <c r="Q20" s="4">
        <f t="shared" si="2"/>
        <v>0.30343511450381677</v>
      </c>
    </row>
    <row r="21" spans="1:17" x14ac:dyDescent="0.25">
      <c r="A21" s="9">
        <v>41456</v>
      </c>
      <c r="B21" s="11">
        <f t="shared" si="0"/>
        <v>6409</v>
      </c>
      <c r="C21" s="11">
        <v>0</v>
      </c>
      <c r="D21" s="11">
        <f t="shared" si="1"/>
        <v>6409</v>
      </c>
      <c r="E21" s="11">
        <v>0</v>
      </c>
      <c r="F21" s="11">
        <v>0</v>
      </c>
      <c r="G21" s="11">
        <v>0</v>
      </c>
      <c r="H21" s="12">
        <v>6409</v>
      </c>
      <c r="I21" s="12"/>
      <c r="J21" s="12">
        <v>7981</v>
      </c>
      <c r="K21" s="12">
        <v>155</v>
      </c>
      <c r="L21" s="12">
        <v>52</v>
      </c>
      <c r="M21" s="12">
        <v>67</v>
      </c>
      <c r="N21" s="12">
        <v>12</v>
      </c>
      <c r="O21" s="12">
        <v>71</v>
      </c>
      <c r="P21" s="12">
        <f t="shared" si="3"/>
        <v>8196</v>
      </c>
      <c r="Q21" s="4">
        <f t="shared" si="2"/>
        <v>0.27882665002340457</v>
      </c>
    </row>
    <row r="22" spans="1:17" x14ac:dyDescent="0.25">
      <c r="A22" s="9">
        <v>41487</v>
      </c>
      <c r="B22" s="11">
        <f t="shared" si="0"/>
        <v>6333</v>
      </c>
      <c r="C22" s="11">
        <v>0</v>
      </c>
      <c r="D22" s="11">
        <f t="shared" si="1"/>
        <v>6333</v>
      </c>
      <c r="E22" s="11">
        <v>0</v>
      </c>
      <c r="F22" s="11">
        <v>0</v>
      </c>
      <c r="G22" s="11">
        <v>9.4975199999999997</v>
      </c>
      <c r="H22" s="12">
        <v>6333</v>
      </c>
      <c r="I22" s="12"/>
      <c r="J22" s="12">
        <v>7981</v>
      </c>
      <c r="K22" s="12">
        <v>155</v>
      </c>
      <c r="L22" s="12">
        <v>52</v>
      </c>
      <c r="M22" s="12">
        <v>67</v>
      </c>
      <c r="N22" s="12">
        <v>12</v>
      </c>
      <c r="O22" s="12">
        <v>71</v>
      </c>
      <c r="P22" s="12">
        <f t="shared" si="3"/>
        <v>8196</v>
      </c>
      <c r="Q22" s="4">
        <f t="shared" si="2"/>
        <v>0.29417337754618667</v>
      </c>
    </row>
    <row r="23" spans="1:17" x14ac:dyDescent="0.25">
      <c r="A23" s="9">
        <v>41518</v>
      </c>
      <c r="B23" s="11">
        <f t="shared" si="0"/>
        <v>6434</v>
      </c>
      <c r="C23" s="11">
        <v>0</v>
      </c>
      <c r="D23" s="11">
        <f t="shared" si="1"/>
        <v>6434</v>
      </c>
      <c r="E23" s="11">
        <v>0</v>
      </c>
      <c r="F23" s="11">
        <v>0</v>
      </c>
      <c r="G23" s="11">
        <v>9.778319999999999</v>
      </c>
      <c r="H23" s="12">
        <v>6434</v>
      </c>
      <c r="I23" s="12"/>
      <c r="J23" s="12">
        <v>7981</v>
      </c>
      <c r="K23" s="12">
        <v>155</v>
      </c>
      <c r="L23" s="12">
        <v>52</v>
      </c>
      <c r="M23" s="12">
        <v>67</v>
      </c>
      <c r="N23" s="12">
        <v>12</v>
      </c>
      <c r="O23" s="12">
        <v>71</v>
      </c>
      <c r="P23" s="12">
        <f t="shared" si="3"/>
        <v>8196</v>
      </c>
      <c r="Q23" s="4">
        <f t="shared" si="2"/>
        <v>0.27385763133354057</v>
      </c>
    </row>
    <row r="24" spans="1:17" x14ac:dyDescent="0.25">
      <c r="A24" s="9">
        <v>41548</v>
      </c>
      <c r="B24" s="11">
        <f t="shared" si="0"/>
        <v>5235</v>
      </c>
      <c r="C24" s="11">
        <v>0</v>
      </c>
      <c r="D24" s="11">
        <f t="shared" si="1"/>
        <v>5235</v>
      </c>
      <c r="E24" s="11">
        <v>0</v>
      </c>
      <c r="F24" s="11">
        <v>0</v>
      </c>
      <c r="G24" s="11">
        <v>0</v>
      </c>
      <c r="H24" s="12">
        <v>5235</v>
      </c>
      <c r="I24" s="12"/>
      <c r="J24" s="12">
        <v>8259</v>
      </c>
      <c r="K24" s="12">
        <v>164</v>
      </c>
      <c r="L24" s="12">
        <v>52</v>
      </c>
      <c r="M24" s="12">
        <v>67</v>
      </c>
      <c r="N24" s="12">
        <v>12</v>
      </c>
      <c r="O24" s="12">
        <v>73</v>
      </c>
      <c r="P24" s="12">
        <f t="shared" si="3"/>
        <v>8481</v>
      </c>
      <c r="Q24" s="4">
        <f t="shared" si="2"/>
        <v>0.62005730659025793</v>
      </c>
    </row>
    <row r="25" spans="1:17" x14ac:dyDescent="0.25">
      <c r="A25" s="9">
        <v>41579</v>
      </c>
      <c r="B25" s="11">
        <f t="shared" si="0"/>
        <v>5165</v>
      </c>
      <c r="C25" s="11">
        <v>0</v>
      </c>
      <c r="D25" s="11">
        <f t="shared" si="1"/>
        <v>5165</v>
      </c>
      <c r="E25" s="11">
        <v>0</v>
      </c>
      <c r="F25" s="11">
        <v>0</v>
      </c>
      <c r="G25" s="11">
        <v>0</v>
      </c>
      <c r="H25" s="12">
        <v>5165</v>
      </c>
      <c r="I25" s="12"/>
      <c r="J25" s="12">
        <v>8259</v>
      </c>
      <c r="K25" s="12">
        <v>164</v>
      </c>
      <c r="L25" s="12">
        <v>52</v>
      </c>
      <c r="M25" s="12">
        <v>67</v>
      </c>
      <c r="N25" s="12">
        <v>12</v>
      </c>
      <c r="O25" s="12">
        <v>73</v>
      </c>
      <c r="P25" s="12">
        <f t="shared" si="3"/>
        <v>8481</v>
      </c>
      <c r="Q25" s="4">
        <f t="shared" si="2"/>
        <v>0.64201355275895455</v>
      </c>
    </row>
    <row r="26" spans="1:17" x14ac:dyDescent="0.25">
      <c r="A26" s="9">
        <v>41609</v>
      </c>
      <c r="B26" s="11">
        <f t="shared" si="0"/>
        <v>5721</v>
      </c>
      <c r="C26" s="11">
        <v>0</v>
      </c>
      <c r="D26" s="11">
        <f t="shared" si="1"/>
        <v>5721</v>
      </c>
      <c r="E26" s="11">
        <v>0</v>
      </c>
      <c r="F26" s="11">
        <v>0</v>
      </c>
      <c r="G26" s="11">
        <v>0</v>
      </c>
      <c r="H26" s="12">
        <v>5721</v>
      </c>
      <c r="I26" s="12"/>
      <c r="J26" s="12">
        <v>8259</v>
      </c>
      <c r="K26" s="12">
        <v>164</v>
      </c>
      <c r="L26" s="12">
        <v>52</v>
      </c>
      <c r="M26" s="12">
        <v>67</v>
      </c>
      <c r="N26" s="12">
        <v>12</v>
      </c>
      <c r="O26" s="12">
        <v>73</v>
      </c>
      <c r="P26" s="12">
        <f t="shared" si="3"/>
        <v>8481</v>
      </c>
      <c r="Q26" s="4">
        <f t="shared" si="2"/>
        <v>0.48243314105925539</v>
      </c>
    </row>
    <row r="27" spans="1:17" x14ac:dyDescent="0.25">
      <c r="A27" s="9">
        <v>41640</v>
      </c>
      <c r="B27" s="11">
        <f t="shared" si="0"/>
        <v>7114.3410644531295</v>
      </c>
      <c r="C27" s="11">
        <v>0</v>
      </c>
      <c r="D27" s="11">
        <f t="shared" si="1"/>
        <v>7114.3410644531295</v>
      </c>
      <c r="E27" s="11">
        <v>0</v>
      </c>
      <c r="F27" s="11">
        <v>0</v>
      </c>
      <c r="G27" s="11">
        <v>8.9467199999999991</v>
      </c>
      <c r="H27" s="12">
        <v>7114.3410644531295</v>
      </c>
      <c r="I27" s="12"/>
      <c r="J27" s="12">
        <v>7982</v>
      </c>
      <c r="K27" s="12">
        <v>158</v>
      </c>
      <c r="L27" s="12">
        <v>52</v>
      </c>
      <c r="M27" s="12">
        <v>79</v>
      </c>
      <c r="N27" s="12">
        <v>12</v>
      </c>
      <c r="O27" s="12">
        <v>73</v>
      </c>
      <c r="P27" s="12">
        <f t="shared" si="3"/>
        <v>8210</v>
      </c>
      <c r="Q27" s="4">
        <f t="shared" si="2"/>
        <v>0.15400708591570628</v>
      </c>
    </row>
    <row r="28" spans="1:17" x14ac:dyDescent="0.25">
      <c r="A28" s="9">
        <v>41671</v>
      </c>
      <c r="B28" s="11">
        <f t="shared" si="0"/>
        <v>6290.041015625</v>
      </c>
      <c r="C28" s="11">
        <v>0</v>
      </c>
      <c r="D28" s="11">
        <f t="shared" si="1"/>
        <v>6290.041015625</v>
      </c>
      <c r="E28" s="11">
        <v>0</v>
      </c>
      <c r="F28" s="11">
        <v>0</v>
      </c>
      <c r="G28" s="11">
        <v>7.6204799999999997</v>
      </c>
      <c r="H28" s="12">
        <v>6290.041015625</v>
      </c>
      <c r="I28" s="12"/>
      <c r="J28" s="12">
        <v>7982</v>
      </c>
      <c r="K28" s="12">
        <v>158</v>
      </c>
      <c r="L28" s="12">
        <v>52</v>
      </c>
      <c r="M28" s="12">
        <v>79</v>
      </c>
      <c r="N28" s="12">
        <v>12</v>
      </c>
      <c r="O28" s="12">
        <v>73</v>
      </c>
      <c r="P28" s="12">
        <f t="shared" si="3"/>
        <v>8210</v>
      </c>
      <c r="Q28" s="4">
        <f t="shared" si="2"/>
        <v>0.30523791174106141</v>
      </c>
    </row>
    <row r="29" spans="1:17" x14ac:dyDescent="0.25">
      <c r="A29" s="9">
        <v>41699</v>
      </c>
      <c r="B29" s="11">
        <f t="shared" si="0"/>
        <v>5756.3380126953098</v>
      </c>
      <c r="C29" s="11">
        <v>0</v>
      </c>
      <c r="D29" s="11">
        <f t="shared" si="1"/>
        <v>5756.3380126953098</v>
      </c>
      <c r="E29" s="11">
        <v>0</v>
      </c>
      <c r="F29" s="11">
        <v>0</v>
      </c>
      <c r="G29" s="11">
        <v>0</v>
      </c>
      <c r="H29" s="12">
        <v>5756.3380126953098</v>
      </c>
      <c r="I29" s="12"/>
      <c r="J29" s="12">
        <v>7982</v>
      </c>
      <c r="K29" s="12">
        <v>158</v>
      </c>
      <c r="L29" s="12">
        <v>52</v>
      </c>
      <c r="M29" s="12">
        <v>79</v>
      </c>
      <c r="N29" s="12">
        <v>12</v>
      </c>
      <c r="O29" s="12">
        <v>73</v>
      </c>
      <c r="P29" s="12">
        <f t="shared" si="3"/>
        <v>8210</v>
      </c>
      <c r="Q29" s="4">
        <f t="shared" si="2"/>
        <v>0.42625397985546781</v>
      </c>
    </row>
    <row r="30" spans="1:17" x14ac:dyDescent="0.25">
      <c r="A30" s="9">
        <v>41730</v>
      </c>
      <c r="B30" s="11">
        <f t="shared" si="0"/>
        <v>4643.2341308593795</v>
      </c>
      <c r="C30" s="11">
        <v>0</v>
      </c>
      <c r="D30" s="11">
        <f t="shared" si="1"/>
        <v>4643.2341308593795</v>
      </c>
      <c r="E30" s="11">
        <v>0</v>
      </c>
      <c r="F30" s="11">
        <v>0</v>
      </c>
      <c r="G30" s="11">
        <v>6.0436800000000002</v>
      </c>
      <c r="H30" s="12">
        <v>4643.2341308593795</v>
      </c>
      <c r="I30" s="12"/>
      <c r="J30" s="12">
        <v>7946</v>
      </c>
      <c r="K30" s="12">
        <v>152</v>
      </c>
      <c r="L30" s="12">
        <v>52</v>
      </c>
      <c r="M30" s="12">
        <v>79</v>
      </c>
      <c r="N30" s="12">
        <v>12</v>
      </c>
      <c r="O30" s="12">
        <v>71</v>
      </c>
      <c r="P30" s="12">
        <f t="shared" si="3"/>
        <v>8170</v>
      </c>
      <c r="Q30" s="4">
        <f t="shared" si="2"/>
        <v>0.75954943682494835</v>
      </c>
    </row>
    <row r="31" spans="1:17" x14ac:dyDescent="0.25">
      <c r="A31" s="9">
        <v>41760</v>
      </c>
      <c r="B31" s="11">
        <f t="shared" si="0"/>
        <v>5561.7800292968795</v>
      </c>
      <c r="C31" s="11">
        <v>0</v>
      </c>
      <c r="D31" s="11">
        <f t="shared" si="1"/>
        <v>5561.7800292968795</v>
      </c>
      <c r="E31" s="11">
        <v>0</v>
      </c>
      <c r="F31" s="11">
        <v>0</v>
      </c>
      <c r="G31" s="11">
        <v>0</v>
      </c>
      <c r="H31" s="12">
        <v>5561.7800292968795</v>
      </c>
      <c r="I31" s="12"/>
      <c r="J31" s="12">
        <v>7946</v>
      </c>
      <c r="K31" s="12">
        <v>152</v>
      </c>
      <c r="L31" s="12">
        <v>52</v>
      </c>
      <c r="M31" s="12">
        <v>79</v>
      </c>
      <c r="N31" s="12">
        <v>12</v>
      </c>
      <c r="O31" s="12">
        <v>71</v>
      </c>
      <c r="P31" s="12">
        <f t="shared" si="3"/>
        <v>8170</v>
      </c>
      <c r="Q31" s="4">
        <f t="shared" si="2"/>
        <v>0.46895417599477623</v>
      </c>
    </row>
    <row r="32" spans="1:17" x14ac:dyDescent="0.25">
      <c r="A32" s="9">
        <v>41791</v>
      </c>
      <c r="B32" s="11">
        <f t="shared" si="0"/>
        <v>6359.8798828125</v>
      </c>
      <c r="C32" s="11">
        <v>90</v>
      </c>
      <c r="D32" s="11">
        <f t="shared" si="1"/>
        <v>6269.8798828125</v>
      </c>
      <c r="E32" s="11">
        <v>0</v>
      </c>
      <c r="F32" s="11">
        <v>0</v>
      </c>
      <c r="G32" s="11">
        <v>8.3721599999999992</v>
      </c>
      <c r="H32" s="12">
        <v>6269.8798828125</v>
      </c>
      <c r="I32" s="12"/>
      <c r="J32" s="12">
        <v>7946</v>
      </c>
      <c r="K32" s="12">
        <v>152</v>
      </c>
      <c r="L32" s="12">
        <v>52</v>
      </c>
      <c r="M32" s="12">
        <v>79</v>
      </c>
      <c r="N32" s="12">
        <v>12</v>
      </c>
      <c r="O32" s="12">
        <v>71</v>
      </c>
      <c r="P32" s="12">
        <f t="shared" si="3"/>
        <v>8170</v>
      </c>
      <c r="Q32" s="4">
        <f t="shared" si="2"/>
        <v>0.30305526624142554</v>
      </c>
    </row>
    <row r="33" spans="1:17" x14ac:dyDescent="0.25">
      <c r="A33" s="9">
        <v>41821</v>
      </c>
      <c r="B33" s="11">
        <f t="shared" si="0"/>
        <v>6388.0810546875</v>
      </c>
      <c r="C33" s="11">
        <v>75</v>
      </c>
      <c r="D33" s="11">
        <f t="shared" si="1"/>
        <v>6313.0810546875</v>
      </c>
      <c r="E33" s="11">
        <v>0</v>
      </c>
      <c r="F33" s="11">
        <v>0</v>
      </c>
      <c r="G33" s="11">
        <v>0</v>
      </c>
      <c r="H33" s="12">
        <v>6313.0810546875</v>
      </c>
      <c r="I33" s="12"/>
      <c r="J33" s="12">
        <v>7946</v>
      </c>
      <c r="K33" s="12">
        <v>152</v>
      </c>
      <c r="L33" s="12">
        <v>52</v>
      </c>
      <c r="M33" s="12">
        <v>79</v>
      </c>
      <c r="N33" s="12">
        <v>0</v>
      </c>
      <c r="O33" s="12">
        <v>71</v>
      </c>
      <c r="P33" s="12">
        <f t="shared" si="3"/>
        <v>8158</v>
      </c>
      <c r="Q33" s="4">
        <f t="shared" si="2"/>
        <v>0.2922374874218725</v>
      </c>
    </row>
    <row r="34" spans="1:17" x14ac:dyDescent="0.25">
      <c r="A34" s="9">
        <v>41852</v>
      </c>
      <c r="B34" s="11">
        <f t="shared" si="0"/>
        <v>6336.5788574218795</v>
      </c>
      <c r="C34" s="11">
        <v>82</v>
      </c>
      <c r="D34" s="11">
        <f t="shared" si="1"/>
        <v>6254.5788574218795</v>
      </c>
      <c r="E34" s="11">
        <v>0</v>
      </c>
      <c r="F34" s="11">
        <v>0</v>
      </c>
      <c r="G34" s="11">
        <v>0</v>
      </c>
      <c r="H34" s="12">
        <v>6254.5788574218795</v>
      </c>
      <c r="I34" s="12"/>
      <c r="J34" s="12">
        <v>7946</v>
      </c>
      <c r="K34" s="12">
        <v>152</v>
      </c>
      <c r="L34" s="12">
        <v>52</v>
      </c>
      <c r="M34" s="12">
        <v>79</v>
      </c>
      <c r="N34" s="12">
        <v>0</v>
      </c>
      <c r="O34" s="12">
        <v>71</v>
      </c>
      <c r="P34" s="12">
        <f t="shared" si="3"/>
        <v>8158</v>
      </c>
      <c r="Q34" s="4">
        <f t="shared" si="2"/>
        <v>0.30432442950486766</v>
      </c>
    </row>
    <row r="35" spans="1:17" x14ac:dyDescent="0.25">
      <c r="A35" s="9">
        <v>41883</v>
      </c>
      <c r="B35" s="11">
        <f t="shared" si="0"/>
        <v>6191.7783203125</v>
      </c>
      <c r="C35" s="11">
        <v>0</v>
      </c>
      <c r="D35" s="11">
        <f t="shared" si="1"/>
        <v>6191.7783203125</v>
      </c>
      <c r="E35" s="11">
        <v>0</v>
      </c>
      <c r="F35" s="11">
        <v>0</v>
      </c>
      <c r="G35" s="11">
        <v>0</v>
      </c>
      <c r="H35" s="12">
        <v>6191.7783203125</v>
      </c>
      <c r="I35" s="12"/>
      <c r="J35" s="12">
        <v>7946</v>
      </c>
      <c r="K35" s="12">
        <v>152</v>
      </c>
      <c r="L35" s="12">
        <v>52</v>
      </c>
      <c r="M35" s="12">
        <v>79</v>
      </c>
      <c r="N35" s="12">
        <v>0</v>
      </c>
      <c r="O35" s="12">
        <v>71</v>
      </c>
      <c r="P35" s="12">
        <f t="shared" si="3"/>
        <v>8158</v>
      </c>
      <c r="Q35" s="4">
        <f t="shared" si="2"/>
        <v>0.31755362966358014</v>
      </c>
    </row>
    <row r="36" spans="1:17" x14ac:dyDescent="0.25">
      <c r="A36" s="9">
        <v>41913</v>
      </c>
      <c r="B36" s="11">
        <f t="shared" si="0"/>
        <v>5206.5738525390598</v>
      </c>
      <c r="C36" s="11">
        <v>0</v>
      </c>
      <c r="D36" s="11">
        <f t="shared" si="1"/>
        <v>5206.5738525390598</v>
      </c>
      <c r="E36" s="11">
        <v>0</v>
      </c>
      <c r="F36" s="11">
        <v>0</v>
      </c>
      <c r="G36" s="11">
        <v>0</v>
      </c>
      <c r="H36" s="12">
        <v>5206.5738525390598</v>
      </c>
      <c r="I36" s="12"/>
      <c r="J36" s="12">
        <v>7982</v>
      </c>
      <c r="K36" s="12">
        <v>158</v>
      </c>
      <c r="L36" s="12">
        <v>52</v>
      </c>
      <c r="M36" s="12">
        <v>79</v>
      </c>
      <c r="N36" s="12">
        <v>0</v>
      </c>
      <c r="O36" s="12">
        <v>73</v>
      </c>
      <c r="P36" s="12">
        <f t="shared" si="3"/>
        <v>8198</v>
      </c>
      <c r="Q36" s="4">
        <f t="shared" si="2"/>
        <v>0.5745479142684452</v>
      </c>
    </row>
    <row r="37" spans="1:17" x14ac:dyDescent="0.25">
      <c r="A37" s="9">
        <v>41944</v>
      </c>
      <c r="B37" s="11">
        <f t="shared" si="0"/>
        <v>5679.6330566406295</v>
      </c>
      <c r="C37" s="11">
        <v>0</v>
      </c>
      <c r="D37" s="11">
        <f t="shared" si="1"/>
        <v>5679.6330566406295</v>
      </c>
      <c r="E37" s="11">
        <v>0</v>
      </c>
      <c r="F37" s="11">
        <v>0</v>
      </c>
      <c r="G37" s="11">
        <v>0</v>
      </c>
      <c r="H37" s="12">
        <v>5679.6330566406295</v>
      </c>
      <c r="I37" s="12"/>
      <c r="J37" s="12">
        <v>7982</v>
      </c>
      <c r="K37" s="12">
        <v>158</v>
      </c>
      <c r="L37" s="12">
        <v>52</v>
      </c>
      <c r="M37" s="12">
        <v>79</v>
      </c>
      <c r="N37" s="12">
        <v>0</v>
      </c>
      <c r="O37" s="12">
        <v>73</v>
      </c>
      <c r="P37" s="12">
        <f t="shared" si="3"/>
        <v>8198</v>
      </c>
      <c r="Q37" s="4">
        <f t="shared" si="2"/>
        <v>0.44340310689876256</v>
      </c>
    </row>
    <row r="38" spans="1:17" x14ac:dyDescent="0.25">
      <c r="A38" s="9">
        <v>41974</v>
      </c>
      <c r="B38" s="11">
        <f t="shared" si="0"/>
        <v>5313.35205078125</v>
      </c>
      <c r="C38" s="11">
        <v>0</v>
      </c>
      <c r="D38" s="11">
        <f t="shared" si="1"/>
        <v>5313.35205078125</v>
      </c>
      <c r="E38" s="11">
        <v>0</v>
      </c>
      <c r="F38" s="11">
        <v>0</v>
      </c>
      <c r="G38" s="11">
        <v>0</v>
      </c>
      <c r="H38" s="12">
        <v>5313.35205078125</v>
      </c>
      <c r="I38" s="12"/>
      <c r="J38" s="12">
        <v>7982</v>
      </c>
      <c r="K38" s="12">
        <v>158</v>
      </c>
      <c r="L38" s="12">
        <v>52</v>
      </c>
      <c r="M38" s="12">
        <v>79</v>
      </c>
      <c r="N38" s="12">
        <v>0</v>
      </c>
      <c r="O38" s="12">
        <v>73</v>
      </c>
      <c r="P38" s="12">
        <f t="shared" si="3"/>
        <v>8198</v>
      </c>
      <c r="Q38" s="4">
        <f t="shared" si="2"/>
        <v>0.54290548069266464</v>
      </c>
    </row>
    <row r="40" spans="1:17" ht="17.25" x14ac:dyDescent="0.25">
      <c r="A40" t="s">
        <v>5</v>
      </c>
    </row>
    <row r="41" spans="1:17" ht="17.25" x14ac:dyDescent="0.25">
      <c r="A41" t="s">
        <v>22</v>
      </c>
    </row>
    <row r="42" spans="1:17" ht="17.25" x14ac:dyDescent="0.25">
      <c r="A42" t="s">
        <v>7</v>
      </c>
    </row>
    <row r="43" spans="1:17" ht="17.25" x14ac:dyDescent="0.25">
      <c r="A43" t="s">
        <v>11</v>
      </c>
    </row>
    <row r="44" spans="1:17" ht="17.25" x14ac:dyDescent="0.25">
      <c r="A44" t="s">
        <v>10</v>
      </c>
    </row>
    <row r="45" spans="1:17" x14ac:dyDescent="0.25">
      <c r="H45" s="5"/>
      <c r="J45" s="8"/>
    </row>
    <row r="46" spans="1:17" x14ac:dyDescent="0.25">
      <c r="H46" s="5"/>
    </row>
  </sheetData>
  <pageMargins left="0.7" right="0.7" top="0.75" bottom="0.75" header="0.3" footer="0.3"/>
  <pageSetup scale="54" fitToHeight="0" orientation="landscape" r:id="rId1"/>
  <headerFooter>
    <oddFooter>&amp;R&amp;"Times New Roman,Bold"&amp;12Attachment to Response to KIUC-1 Question No. 48 (a-e)
Page &amp;P of &amp;N
Sinclair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/>
  </sheetViews>
  <sheetFormatPr defaultRowHeight="15" x14ac:dyDescent="0.25"/>
  <cols>
    <col min="1" max="1" width="9.7109375" bestFit="1" customWidth="1"/>
    <col min="2" max="2" width="16.85546875" customWidth="1"/>
    <col min="3" max="3" width="15.140625" customWidth="1"/>
    <col min="4" max="4" width="17.85546875" customWidth="1"/>
    <col min="5" max="5" width="3.28515625" customWidth="1"/>
    <col min="6" max="13" width="12.7109375" customWidth="1"/>
  </cols>
  <sheetData>
    <row r="1" spans="1:13" ht="18.75" x14ac:dyDescent="0.3">
      <c r="A1" s="13" t="s">
        <v>27</v>
      </c>
      <c r="B1" s="2"/>
      <c r="C1" s="2"/>
      <c r="D1" s="2"/>
      <c r="G1" s="8"/>
    </row>
    <row r="2" spans="1:13" s="6" customFormat="1" ht="75" x14ac:dyDescent="0.25">
      <c r="A2" s="6" t="s">
        <v>4</v>
      </c>
      <c r="B2" s="10" t="s">
        <v>23</v>
      </c>
      <c r="C2" s="10" t="s">
        <v>3</v>
      </c>
      <c r="D2" s="10" t="s">
        <v>26</v>
      </c>
      <c r="F2" s="10" t="s">
        <v>6</v>
      </c>
      <c r="G2" s="10" t="s">
        <v>1</v>
      </c>
      <c r="H2" s="10" t="s">
        <v>14</v>
      </c>
      <c r="I2" s="10" t="s">
        <v>19</v>
      </c>
      <c r="J2" s="10" t="s">
        <v>20</v>
      </c>
      <c r="K2" s="10" t="s">
        <v>9</v>
      </c>
      <c r="L2" s="10" t="s">
        <v>0</v>
      </c>
      <c r="M2" s="10" t="s">
        <v>8</v>
      </c>
    </row>
    <row r="3" spans="1:13" x14ac:dyDescent="0.25">
      <c r="A3" s="9">
        <v>42186</v>
      </c>
      <c r="B3" s="11">
        <f>D3+C3</f>
        <v>6982.0614423543302</v>
      </c>
      <c r="C3" s="11">
        <v>190.36324999999999</v>
      </c>
      <c r="D3" s="11">
        <v>6791.6981923543299</v>
      </c>
      <c r="E3" s="12"/>
      <c r="F3" s="11">
        <v>8571</v>
      </c>
      <c r="G3" s="12">
        <v>152</v>
      </c>
      <c r="H3" s="12">
        <v>165</v>
      </c>
      <c r="I3" s="12">
        <v>52</v>
      </c>
      <c r="J3" s="12">
        <v>81</v>
      </c>
      <c r="K3" s="12">
        <v>634</v>
      </c>
      <c r="L3" s="12">
        <f t="shared" ref="L3:L16" si="0">SUM(F3:J3)-K3</f>
        <v>8387</v>
      </c>
      <c r="M3" s="4">
        <f t="shared" ref="M3:M16" si="1">(L3-D3)/D3</f>
        <v>0.23488997338567863</v>
      </c>
    </row>
    <row r="4" spans="1:13" x14ac:dyDescent="0.25">
      <c r="A4" s="9">
        <v>42217</v>
      </c>
      <c r="B4" s="11">
        <f t="shared" ref="B4:B16" si="2">D4+C4</f>
        <v>7132.6722331342107</v>
      </c>
      <c r="C4" s="11">
        <v>190.36324999999999</v>
      </c>
      <c r="D4" s="11">
        <v>6942.3089831342104</v>
      </c>
      <c r="E4" s="12"/>
      <c r="F4" s="11">
        <v>8571</v>
      </c>
      <c r="G4" s="12">
        <v>152</v>
      </c>
      <c r="H4" s="12">
        <v>165</v>
      </c>
      <c r="I4" s="12">
        <v>52</v>
      </c>
      <c r="J4" s="12">
        <v>81</v>
      </c>
      <c r="K4" s="12">
        <v>634</v>
      </c>
      <c r="L4" s="12">
        <f t="shared" si="0"/>
        <v>8387</v>
      </c>
      <c r="M4" s="4">
        <f t="shared" si="1"/>
        <v>0.20809949836222386</v>
      </c>
    </row>
    <row r="5" spans="1:13" x14ac:dyDescent="0.25">
      <c r="A5" s="9">
        <v>42248</v>
      </c>
      <c r="B5" s="11">
        <f t="shared" si="2"/>
        <v>5755.4737692581703</v>
      </c>
      <c r="C5" s="11">
        <v>0</v>
      </c>
      <c r="D5" s="11">
        <v>5755.4737692581703</v>
      </c>
      <c r="E5" s="12"/>
      <c r="F5" s="11">
        <v>8571</v>
      </c>
      <c r="G5" s="12">
        <v>152</v>
      </c>
      <c r="H5" s="12">
        <v>165</v>
      </c>
      <c r="I5" s="12">
        <v>52</v>
      </c>
      <c r="J5" s="12">
        <v>81</v>
      </c>
      <c r="K5" s="12">
        <v>634</v>
      </c>
      <c r="L5" s="12">
        <f t="shared" si="0"/>
        <v>8387</v>
      </c>
      <c r="M5" s="4">
        <f t="shared" si="1"/>
        <v>0.45722147928075957</v>
      </c>
    </row>
    <row r="6" spans="1:13" x14ac:dyDescent="0.25">
      <c r="A6" s="9">
        <v>42278</v>
      </c>
      <c r="B6" s="11">
        <f t="shared" si="2"/>
        <v>4423.1663074544304</v>
      </c>
      <c r="C6" s="11">
        <v>0</v>
      </c>
      <c r="D6" s="11">
        <v>4423.1663074544304</v>
      </c>
      <c r="E6" s="12"/>
      <c r="F6" s="11">
        <v>8845</v>
      </c>
      <c r="G6" s="12">
        <v>158</v>
      </c>
      <c r="H6" s="12">
        <v>165</v>
      </c>
      <c r="I6" s="12">
        <v>52</v>
      </c>
      <c r="J6" s="12">
        <v>81</v>
      </c>
      <c r="K6" s="12">
        <v>636</v>
      </c>
      <c r="L6" s="12">
        <f t="shared" si="0"/>
        <v>8665</v>
      </c>
      <c r="M6" s="4">
        <f t="shared" si="1"/>
        <v>0.95900388945284332</v>
      </c>
    </row>
    <row r="7" spans="1:13" x14ac:dyDescent="0.25">
      <c r="A7" s="9">
        <v>42309</v>
      </c>
      <c r="B7" s="11">
        <f t="shared" si="2"/>
        <v>4649.9814393113302</v>
      </c>
      <c r="C7" s="11">
        <v>0</v>
      </c>
      <c r="D7" s="11">
        <v>4649.9814393113302</v>
      </c>
      <c r="E7" s="12"/>
      <c r="F7" s="11">
        <v>8845</v>
      </c>
      <c r="G7" s="12">
        <v>158</v>
      </c>
      <c r="H7" s="12">
        <v>165</v>
      </c>
      <c r="I7" s="12">
        <v>52</v>
      </c>
      <c r="J7" s="12">
        <v>81</v>
      </c>
      <c r="K7" s="12">
        <v>636</v>
      </c>
      <c r="L7" s="12">
        <f t="shared" si="0"/>
        <v>8665</v>
      </c>
      <c r="M7" s="4">
        <f t="shared" si="1"/>
        <v>0.8634482982545626</v>
      </c>
    </row>
    <row r="8" spans="1:13" x14ac:dyDescent="0.25">
      <c r="A8" s="9">
        <v>42339</v>
      </c>
      <c r="B8" s="11">
        <f t="shared" si="2"/>
        <v>5523.4064872384497</v>
      </c>
      <c r="C8" s="11">
        <v>0</v>
      </c>
      <c r="D8" s="11">
        <v>5523.4064872384497</v>
      </c>
      <c r="E8" s="12"/>
      <c r="F8" s="11">
        <v>8845</v>
      </c>
      <c r="G8" s="12">
        <v>158</v>
      </c>
      <c r="H8" s="12">
        <v>165</v>
      </c>
      <c r="I8" s="12">
        <v>52</v>
      </c>
      <c r="J8" s="12">
        <v>81</v>
      </c>
      <c r="K8" s="12">
        <v>636</v>
      </c>
      <c r="L8" s="12">
        <f t="shared" si="0"/>
        <v>8665</v>
      </c>
      <c r="M8" s="4">
        <f t="shared" si="1"/>
        <v>0.56877825668272697</v>
      </c>
    </row>
    <row r="9" spans="1:13" x14ac:dyDescent="0.25">
      <c r="A9" s="9">
        <v>42370</v>
      </c>
      <c r="B9" s="11">
        <f t="shared" si="2"/>
        <v>6069.29190331051</v>
      </c>
      <c r="C9" s="11">
        <v>0</v>
      </c>
      <c r="D9" s="11">
        <v>6069.29190331051</v>
      </c>
      <c r="E9" s="12"/>
      <c r="F9" s="11">
        <v>8845</v>
      </c>
      <c r="G9" s="12">
        <v>158</v>
      </c>
      <c r="H9" s="12">
        <v>165</v>
      </c>
      <c r="I9" s="12">
        <v>52</v>
      </c>
      <c r="J9" s="12">
        <v>81</v>
      </c>
      <c r="K9" s="12">
        <v>636</v>
      </c>
      <c r="L9" s="12">
        <f t="shared" si="0"/>
        <v>8665</v>
      </c>
      <c r="M9" s="4">
        <f t="shared" si="1"/>
        <v>0.42767890192818947</v>
      </c>
    </row>
    <row r="10" spans="1:13" x14ac:dyDescent="0.25">
      <c r="A10" s="9">
        <v>42401</v>
      </c>
      <c r="B10" s="11">
        <f t="shared" si="2"/>
        <v>5680.1670574487198</v>
      </c>
      <c r="C10" s="11">
        <v>0</v>
      </c>
      <c r="D10" s="11">
        <v>5680.1670574487198</v>
      </c>
      <c r="E10" s="12"/>
      <c r="F10" s="11">
        <v>8845</v>
      </c>
      <c r="G10" s="12">
        <v>158</v>
      </c>
      <c r="H10" s="12">
        <v>165</v>
      </c>
      <c r="I10" s="12">
        <v>52</v>
      </c>
      <c r="J10" s="12">
        <v>81</v>
      </c>
      <c r="K10" s="12">
        <v>636</v>
      </c>
      <c r="L10" s="12">
        <f t="shared" si="0"/>
        <v>8665</v>
      </c>
      <c r="M10" s="4">
        <f t="shared" si="1"/>
        <v>0.52548330222737061</v>
      </c>
    </row>
    <row r="11" spans="1:13" x14ac:dyDescent="0.25">
      <c r="A11" s="9">
        <v>42430</v>
      </c>
      <c r="B11" s="11">
        <f t="shared" si="2"/>
        <v>4838.2498736956604</v>
      </c>
      <c r="C11" s="11">
        <v>0</v>
      </c>
      <c r="D11" s="11">
        <v>4838.2498736956604</v>
      </c>
      <c r="E11" s="12"/>
      <c r="F11" s="11">
        <v>8845</v>
      </c>
      <c r="G11" s="12">
        <v>158</v>
      </c>
      <c r="H11" s="12">
        <v>165</v>
      </c>
      <c r="I11" s="12">
        <v>52</v>
      </c>
      <c r="J11" s="12">
        <v>81</v>
      </c>
      <c r="K11" s="12">
        <v>636</v>
      </c>
      <c r="L11" s="12">
        <f t="shared" si="0"/>
        <v>8665</v>
      </c>
      <c r="M11" s="4">
        <f t="shared" si="1"/>
        <v>0.79093685241628608</v>
      </c>
    </row>
    <row r="12" spans="1:13" x14ac:dyDescent="0.25">
      <c r="A12" s="9">
        <v>42461</v>
      </c>
      <c r="B12" s="11">
        <f t="shared" si="2"/>
        <v>4209.4418977585801</v>
      </c>
      <c r="C12" s="11">
        <v>0</v>
      </c>
      <c r="D12" s="11">
        <v>4209.4418977585801</v>
      </c>
      <c r="E12" s="12"/>
      <c r="F12" s="11">
        <v>8568</v>
      </c>
      <c r="G12" s="12">
        <v>152</v>
      </c>
      <c r="H12" s="12">
        <v>165</v>
      </c>
      <c r="I12" s="12">
        <v>52</v>
      </c>
      <c r="J12" s="12">
        <v>81</v>
      </c>
      <c r="K12" s="12">
        <v>634</v>
      </c>
      <c r="L12" s="12">
        <f t="shared" si="0"/>
        <v>8384</v>
      </c>
      <c r="M12" s="4">
        <f t="shared" si="1"/>
        <v>0.9917129642445629</v>
      </c>
    </row>
    <row r="13" spans="1:13" x14ac:dyDescent="0.25">
      <c r="A13" s="9">
        <v>42491</v>
      </c>
      <c r="B13" s="11">
        <f t="shared" si="2"/>
        <v>5227.1217463307203</v>
      </c>
      <c r="C13" s="11">
        <v>0</v>
      </c>
      <c r="D13" s="11">
        <v>5227.1217463307203</v>
      </c>
      <c r="E13" s="12"/>
      <c r="F13" s="11">
        <v>8560</v>
      </c>
      <c r="G13" s="12">
        <v>152</v>
      </c>
      <c r="H13" s="12">
        <v>165</v>
      </c>
      <c r="I13" s="12">
        <v>52</v>
      </c>
      <c r="J13" s="12">
        <v>81</v>
      </c>
      <c r="K13" s="12">
        <v>795</v>
      </c>
      <c r="L13" s="12">
        <f t="shared" si="0"/>
        <v>8215</v>
      </c>
      <c r="M13" s="4">
        <f t="shared" si="1"/>
        <v>0.57161061070878616</v>
      </c>
    </row>
    <row r="14" spans="1:13" x14ac:dyDescent="0.25">
      <c r="A14" s="9">
        <v>42522</v>
      </c>
      <c r="B14" s="11">
        <f t="shared" si="2"/>
        <v>6879.3943741219091</v>
      </c>
      <c r="C14" s="11">
        <v>157.26137041044876</v>
      </c>
      <c r="D14" s="11">
        <v>6722.1330037114603</v>
      </c>
      <c r="E14" s="12"/>
      <c r="F14" s="11">
        <v>8560</v>
      </c>
      <c r="G14" s="12">
        <v>152</v>
      </c>
      <c r="H14" s="12">
        <v>165</v>
      </c>
      <c r="I14" s="12">
        <v>52</v>
      </c>
      <c r="J14" s="12">
        <v>81</v>
      </c>
      <c r="K14" s="12">
        <v>795</v>
      </c>
      <c r="L14" s="12">
        <f t="shared" si="0"/>
        <v>8215</v>
      </c>
      <c r="M14" s="4">
        <f t="shared" si="1"/>
        <v>0.22208233539328809</v>
      </c>
    </row>
    <row r="15" spans="1:13" s="7" customFormat="1" x14ac:dyDescent="0.25">
      <c r="A15" s="14">
        <v>42552</v>
      </c>
      <c r="B15" s="11">
        <f t="shared" si="2"/>
        <v>7095.3561127098201</v>
      </c>
      <c r="C15" s="11">
        <v>206</v>
      </c>
      <c r="D15" s="11">
        <v>6889.3561127098201</v>
      </c>
      <c r="E15" s="12"/>
      <c r="F15" s="15">
        <v>8560</v>
      </c>
      <c r="G15" s="12">
        <v>152</v>
      </c>
      <c r="H15" s="12">
        <v>165</v>
      </c>
      <c r="I15" s="12">
        <v>52</v>
      </c>
      <c r="J15" s="12">
        <v>81</v>
      </c>
      <c r="K15" s="12">
        <v>795</v>
      </c>
      <c r="L15" s="12">
        <f t="shared" si="0"/>
        <v>8215</v>
      </c>
      <c r="M15" s="4">
        <f t="shared" si="1"/>
        <v>0.19241912678088557</v>
      </c>
    </row>
    <row r="16" spans="1:13" s="7" customFormat="1" x14ac:dyDescent="0.25">
      <c r="A16" s="14">
        <v>42583</v>
      </c>
      <c r="B16" s="11">
        <f t="shared" si="2"/>
        <v>7202</v>
      </c>
      <c r="C16" s="11">
        <v>206</v>
      </c>
      <c r="D16" s="11">
        <v>6996</v>
      </c>
      <c r="E16" s="12"/>
      <c r="F16" s="15">
        <v>8560</v>
      </c>
      <c r="G16" s="12">
        <v>152</v>
      </c>
      <c r="H16" s="12">
        <v>165</v>
      </c>
      <c r="I16" s="12">
        <v>52</v>
      </c>
      <c r="J16" s="12">
        <v>81</v>
      </c>
      <c r="K16" s="12">
        <v>795</v>
      </c>
      <c r="L16" s="12">
        <f t="shared" si="0"/>
        <v>8215</v>
      </c>
      <c r="M16" s="4">
        <f t="shared" si="1"/>
        <v>0.17424242424242425</v>
      </c>
    </row>
    <row r="17" spans="1:13" x14ac:dyDescent="0.25">
      <c r="A17" s="1"/>
      <c r="B17" s="11"/>
      <c r="C17" s="11"/>
      <c r="D17" s="11"/>
      <c r="E17" s="12"/>
      <c r="F17" s="3"/>
      <c r="G17" s="12"/>
      <c r="H17" s="12"/>
      <c r="I17" s="12"/>
      <c r="J17" s="12"/>
      <c r="K17" s="12"/>
      <c r="L17" s="12"/>
      <c r="M17" s="4"/>
    </row>
    <row r="18" spans="1:13" ht="17.25" x14ac:dyDescent="0.25">
      <c r="A18" t="s">
        <v>5</v>
      </c>
      <c r="B18" s="11"/>
      <c r="C18" s="11"/>
      <c r="D18" s="11"/>
      <c r="E18" s="12"/>
      <c r="G18" s="12"/>
      <c r="H18" s="12"/>
      <c r="I18" s="12"/>
      <c r="J18" s="12"/>
      <c r="K18" s="12"/>
      <c r="L18" s="12"/>
      <c r="M18" s="4"/>
    </row>
    <row r="19" spans="1:13" ht="17.25" x14ac:dyDescent="0.25">
      <c r="A19" t="s">
        <v>12</v>
      </c>
      <c r="B19" s="11"/>
      <c r="C19" s="11"/>
      <c r="D19" s="11"/>
      <c r="E19" s="12"/>
      <c r="G19" s="12"/>
      <c r="H19" s="12"/>
      <c r="I19" s="12"/>
      <c r="J19" s="12"/>
      <c r="K19" s="12"/>
      <c r="L19" s="12"/>
      <c r="M19" s="4"/>
    </row>
    <row r="20" spans="1:13" ht="17.25" x14ac:dyDescent="0.25">
      <c r="A20" t="s">
        <v>13</v>
      </c>
      <c r="B20" s="11"/>
      <c r="C20" s="11"/>
      <c r="D20" s="11"/>
      <c r="E20" s="12"/>
      <c r="G20" s="12"/>
      <c r="H20" s="12"/>
      <c r="I20" s="12"/>
      <c r="J20" s="12"/>
      <c r="K20" s="12"/>
      <c r="L20" s="12"/>
      <c r="M20" s="4"/>
    </row>
    <row r="21" spans="1:13" ht="17.25" x14ac:dyDescent="0.25">
      <c r="A21" t="s">
        <v>15</v>
      </c>
      <c r="B21" s="11"/>
      <c r="C21" s="11"/>
      <c r="D21" s="11"/>
      <c r="E21" s="12"/>
      <c r="G21" s="12"/>
      <c r="H21" s="12"/>
      <c r="I21" s="12"/>
      <c r="J21" s="12"/>
      <c r="K21" s="12"/>
      <c r="L21" s="12"/>
      <c r="M21" s="4"/>
    </row>
    <row r="22" spans="1:13" ht="17.25" x14ac:dyDescent="0.25">
      <c r="A22" t="s">
        <v>10</v>
      </c>
      <c r="B22" s="11"/>
      <c r="C22" s="11"/>
      <c r="D22" s="11"/>
      <c r="E22" s="12"/>
      <c r="G22" s="12"/>
      <c r="H22" s="12"/>
      <c r="I22" s="12"/>
      <c r="J22" s="12"/>
      <c r="K22" s="12"/>
      <c r="L22" s="12"/>
      <c r="M22" s="4"/>
    </row>
    <row r="23" spans="1:13" x14ac:dyDescent="0.25">
      <c r="A23" s="1"/>
      <c r="B23" s="11"/>
      <c r="C23" s="11"/>
      <c r="D23" s="11"/>
      <c r="E23" s="12"/>
      <c r="F23" s="5"/>
      <c r="G23" s="12"/>
      <c r="H23" s="12"/>
      <c r="I23" s="12"/>
      <c r="J23" s="12"/>
      <c r="K23" s="12"/>
      <c r="L23" s="12"/>
      <c r="M23" s="4"/>
    </row>
    <row r="24" spans="1:13" x14ac:dyDescent="0.25">
      <c r="A24" s="1"/>
      <c r="B24" s="11"/>
      <c r="C24" s="11"/>
      <c r="D24" s="11"/>
      <c r="E24" s="12"/>
      <c r="F24" s="3"/>
      <c r="G24" s="12"/>
      <c r="H24" s="12"/>
      <c r="I24" s="12"/>
      <c r="J24" s="12"/>
      <c r="K24" s="12"/>
      <c r="L24" s="12"/>
      <c r="M24" s="4"/>
    </row>
    <row r="25" spans="1:13" x14ac:dyDescent="0.25">
      <c r="A25" s="1"/>
      <c r="B25" s="11"/>
      <c r="C25" s="11"/>
      <c r="D25" s="11"/>
      <c r="E25" s="12"/>
      <c r="F25" s="3"/>
      <c r="G25" s="12"/>
      <c r="H25" s="12"/>
      <c r="I25" s="12"/>
      <c r="J25" s="12"/>
      <c r="K25" s="12"/>
      <c r="L25" s="12"/>
      <c r="M25" s="4"/>
    </row>
    <row r="26" spans="1:13" x14ac:dyDescent="0.25">
      <c r="A26" s="1"/>
      <c r="B26" s="11"/>
      <c r="C26" s="11"/>
      <c r="D26" s="11"/>
      <c r="E26" s="12"/>
      <c r="F26" s="3"/>
      <c r="G26" s="12"/>
      <c r="H26" s="12"/>
      <c r="I26" s="12"/>
      <c r="J26" s="12"/>
      <c r="K26" s="12"/>
      <c r="L26" s="12"/>
      <c r="M26" s="4"/>
    </row>
    <row r="27" spans="1:13" x14ac:dyDescent="0.25">
      <c r="A27" s="1"/>
      <c r="B27" s="11"/>
      <c r="C27" s="11"/>
      <c r="D27" s="11"/>
      <c r="E27" s="12"/>
      <c r="F27" s="3"/>
      <c r="G27" s="12"/>
      <c r="H27" s="12"/>
      <c r="I27" s="12"/>
      <c r="J27" s="12"/>
      <c r="K27" s="12"/>
      <c r="L27" s="12"/>
      <c r="M27" s="4"/>
    </row>
    <row r="28" spans="1:13" x14ac:dyDescent="0.25">
      <c r="A28" s="1"/>
      <c r="B28" s="11"/>
      <c r="C28" s="11"/>
      <c r="D28" s="11"/>
      <c r="E28" s="12"/>
      <c r="F28" s="3"/>
      <c r="G28" s="12"/>
      <c r="H28" s="12"/>
      <c r="I28" s="12"/>
      <c r="J28" s="12"/>
      <c r="K28" s="12"/>
      <c r="L28" s="12"/>
      <c r="M28" s="4"/>
    </row>
    <row r="29" spans="1:13" x14ac:dyDescent="0.25">
      <c r="A29" s="1"/>
      <c r="B29" s="11"/>
      <c r="C29" s="11"/>
      <c r="D29" s="11"/>
      <c r="E29" s="12"/>
      <c r="F29" s="3"/>
      <c r="G29" s="12"/>
      <c r="H29" s="12"/>
      <c r="I29" s="12"/>
      <c r="J29" s="12"/>
      <c r="K29" s="12"/>
      <c r="L29" s="12"/>
      <c r="M29" s="4"/>
    </row>
    <row r="30" spans="1:13" x14ac:dyDescent="0.25">
      <c r="A30" s="1"/>
      <c r="B30" s="11"/>
      <c r="C30" s="11"/>
      <c r="D30" s="11"/>
      <c r="E30" s="12"/>
      <c r="F30" s="3"/>
      <c r="G30" s="12"/>
      <c r="H30" s="12"/>
      <c r="I30" s="12"/>
      <c r="J30" s="12"/>
      <c r="K30" s="12"/>
      <c r="L30" s="12"/>
      <c r="M30" s="4"/>
    </row>
    <row r="31" spans="1:13" x14ac:dyDescent="0.25">
      <c r="A31" s="1"/>
      <c r="B31" s="11"/>
      <c r="C31" s="11"/>
      <c r="D31" s="11"/>
      <c r="E31" s="12"/>
      <c r="F31" s="3"/>
      <c r="G31" s="12"/>
      <c r="H31" s="12"/>
      <c r="I31" s="12"/>
      <c r="J31" s="12"/>
      <c r="K31" s="12"/>
      <c r="L31" s="12"/>
      <c r="M31" s="4"/>
    </row>
    <row r="32" spans="1:13" x14ac:dyDescent="0.25">
      <c r="A32" s="1"/>
      <c r="B32" s="11"/>
      <c r="C32" s="11"/>
      <c r="D32" s="11"/>
      <c r="E32" s="12"/>
      <c r="F32" s="3"/>
      <c r="G32" s="12"/>
      <c r="H32" s="12"/>
      <c r="I32" s="12"/>
      <c r="J32" s="12"/>
      <c r="K32" s="12"/>
      <c r="L32" s="12"/>
      <c r="M32" s="4"/>
    </row>
    <row r="33" spans="1:13" x14ac:dyDescent="0.25">
      <c r="A33" s="1"/>
      <c r="B33" s="11"/>
      <c r="C33" s="11"/>
      <c r="D33" s="11"/>
      <c r="E33" s="12"/>
      <c r="F33" s="3"/>
      <c r="G33" s="12"/>
      <c r="H33" s="12"/>
      <c r="I33" s="12"/>
      <c r="J33" s="12"/>
      <c r="K33" s="12"/>
      <c r="L33" s="12"/>
      <c r="M33" s="4"/>
    </row>
    <row r="34" spans="1:13" x14ac:dyDescent="0.25">
      <c r="A34" s="1"/>
      <c r="B34" s="11"/>
      <c r="C34" s="11"/>
      <c r="D34" s="11"/>
      <c r="E34" s="12"/>
      <c r="F34" s="3"/>
      <c r="G34" s="12"/>
      <c r="H34" s="12"/>
      <c r="I34" s="12"/>
      <c r="J34" s="12"/>
      <c r="K34" s="12"/>
      <c r="L34" s="12"/>
      <c r="M34" s="4"/>
    </row>
    <row r="35" spans="1:13" x14ac:dyDescent="0.25">
      <c r="A35" s="1"/>
      <c r="B35" s="11"/>
      <c r="C35" s="11"/>
      <c r="D35" s="11"/>
      <c r="E35" s="12"/>
      <c r="F35" s="3"/>
      <c r="G35" s="12"/>
      <c r="H35" s="12"/>
      <c r="I35" s="12"/>
      <c r="J35" s="12"/>
      <c r="K35" s="12"/>
      <c r="L35" s="12"/>
      <c r="M35" s="4"/>
    </row>
    <row r="36" spans="1:13" x14ac:dyDescent="0.25">
      <c r="A36" s="1"/>
      <c r="B36" s="11"/>
      <c r="C36" s="11"/>
      <c r="D36" s="11"/>
      <c r="E36" s="12"/>
      <c r="F36" s="3"/>
      <c r="G36" s="12"/>
      <c r="H36" s="12"/>
      <c r="I36" s="12"/>
      <c r="J36" s="12"/>
      <c r="K36" s="12"/>
      <c r="L36" s="12"/>
      <c r="M36" s="4"/>
    </row>
    <row r="37" spans="1:13" x14ac:dyDescent="0.25">
      <c r="A37" s="1"/>
      <c r="B37" s="11"/>
      <c r="C37" s="11"/>
      <c r="D37" s="11"/>
      <c r="E37" s="12"/>
      <c r="F37" s="3"/>
      <c r="G37" s="12"/>
      <c r="H37" s="12"/>
      <c r="I37" s="12"/>
      <c r="J37" s="12"/>
      <c r="K37" s="12"/>
      <c r="L37" s="12"/>
      <c r="M37" s="4"/>
    </row>
    <row r="38" spans="1:13" x14ac:dyDescent="0.25">
      <c r="A38" s="1"/>
      <c r="F38" s="3"/>
    </row>
    <row r="39" spans="1:13" x14ac:dyDescent="0.25">
      <c r="A39" s="1"/>
      <c r="F39" s="3"/>
    </row>
    <row r="44" spans="1:13" x14ac:dyDescent="0.25">
      <c r="G44" s="8"/>
    </row>
    <row r="45" spans="1:13" x14ac:dyDescent="0.25">
      <c r="G45" s="8"/>
    </row>
  </sheetData>
  <pageMargins left="0.7" right="0.7" top="0.75" bottom="0.75" header="0.3" footer="0.3"/>
  <pageSetup scale="74" fitToHeight="0" orientation="landscape" r:id="rId1"/>
  <headerFooter>
    <oddFooter>&amp;R&amp;"Times New Roman,Bold"&amp;12Attachment to Response to KIUC-1 Question No. 48 (a-e)
Page &amp;P of &amp;N
Sinclair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</vt:lpstr>
      <vt:lpstr>ForecastPeriod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2015-01-19T19:50:19Z</dcterms:created>
  <dcterms:modified xsi:type="dcterms:W3CDTF">2015-01-19T19:51:36Z</dcterms:modified>
</cp:coreProperties>
</file>