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68" windowHeight="91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'Sheet1'!$A$8:$AD$53</definedName>
  </definedNames>
  <calcPr fullCalcOnLoad="1"/>
</workbook>
</file>

<file path=xl/sharedStrings.xml><?xml version="1.0" encoding="utf-8"?>
<sst xmlns="http://schemas.openxmlformats.org/spreadsheetml/2006/main" count="279" uniqueCount="114">
  <si>
    <t>Adjustment</t>
  </si>
  <si>
    <t>Test Year</t>
  </si>
  <si>
    <t xml:space="preserve">to Reflect a </t>
  </si>
  <si>
    <t>to Reflect</t>
  </si>
  <si>
    <t xml:space="preserve">Revenue </t>
  </si>
  <si>
    <t>to Remove</t>
  </si>
  <si>
    <t>Base Revenues,</t>
  </si>
  <si>
    <t xml:space="preserve">Full Year of </t>
  </si>
  <si>
    <t>Reflecting</t>
  </si>
  <si>
    <t>Removal of</t>
  </si>
  <si>
    <t>Adjusted</t>
  </si>
  <si>
    <t xml:space="preserve">Adjusted </t>
  </si>
  <si>
    <t>Adjusted to</t>
  </si>
  <si>
    <t>Fuel Adjustment</t>
  </si>
  <si>
    <t xml:space="preserve">Merger </t>
  </si>
  <si>
    <t>Interruptible</t>
  </si>
  <si>
    <t>HEA, Franchise</t>
  </si>
  <si>
    <t>As Billed</t>
  </si>
  <si>
    <t>Base Rate</t>
  </si>
  <si>
    <t>FAC Billings</t>
  </si>
  <si>
    <t>Year-End</t>
  </si>
  <si>
    <t>Rate Switching</t>
  </si>
  <si>
    <t>Billings Net</t>
  </si>
  <si>
    <t xml:space="preserve">Check </t>
  </si>
  <si>
    <t>Difference</t>
  </si>
  <si>
    <t>Add Base ECR</t>
  </si>
  <si>
    <t>ECR Billing</t>
  </si>
  <si>
    <t>as Billed Basis</t>
  </si>
  <si>
    <t>Clause</t>
  </si>
  <si>
    <t>DSM Billings</t>
  </si>
  <si>
    <t>ECR</t>
  </si>
  <si>
    <t>Surcredit</t>
  </si>
  <si>
    <t>Buy</t>
  </si>
  <si>
    <t>Fees and Misc</t>
  </si>
  <si>
    <t>Changes for</t>
  </si>
  <si>
    <t>for Full Year</t>
  </si>
  <si>
    <t>Elimination of</t>
  </si>
  <si>
    <t xml:space="preserve">Number of </t>
  </si>
  <si>
    <t>And Bill</t>
  </si>
  <si>
    <t>Elimination</t>
  </si>
  <si>
    <t>of ECR at</t>
  </si>
  <si>
    <t>Total From</t>
  </si>
  <si>
    <t>to</t>
  </si>
  <si>
    <t>Revenues</t>
  </si>
  <si>
    <t>Factor Revenues</t>
  </si>
  <si>
    <t>Percentage</t>
  </si>
  <si>
    <t>Billings</t>
  </si>
  <si>
    <t>Thru</t>
  </si>
  <si>
    <t>Revenue</t>
  </si>
  <si>
    <t>FAC Rollin</t>
  </si>
  <si>
    <t>ECR Rollin</t>
  </si>
  <si>
    <t>At Current Rates</t>
  </si>
  <si>
    <t>of the Rollin</t>
  </si>
  <si>
    <t>Responsive Pricing</t>
  </si>
  <si>
    <t>Customers</t>
  </si>
  <si>
    <t>Corrections</t>
  </si>
  <si>
    <t>of ECR Plans</t>
  </si>
  <si>
    <t>Current Rates</t>
  </si>
  <si>
    <t>Detail Tab</t>
  </si>
  <si>
    <t>Correct</t>
  </si>
  <si>
    <t>Reflecting Rollin</t>
  </si>
  <si>
    <t>Increase</t>
  </si>
  <si>
    <t>Residential Rate - RS</t>
  </si>
  <si>
    <t>General Service Rate - GS</t>
  </si>
  <si>
    <t>Power Service Rate</t>
  </si>
  <si>
    <t>Time of Day Secondary Service TODS</t>
  </si>
  <si>
    <t>Time of Day Primary Service TODP</t>
  </si>
  <si>
    <t>Retail Transmission Service -- RTS</t>
  </si>
  <si>
    <t>TOTAL ULTIMATE CONSUMERS</t>
  </si>
  <si>
    <t>TOTAL JURISDICTIONAL</t>
  </si>
  <si>
    <t>(1) Increase in the CATV Pole Attachment charge.</t>
  </si>
  <si>
    <t>(2) Increase in the Meter Pulse Relay, Disconnect/Reconnect, and Meter Test Charges</t>
  </si>
  <si>
    <t>Other Revenues</t>
  </si>
  <si>
    <t>Louisville Gas and Electric</t>
  </si>
  <si>
    <t>Proposed Revenue Increases</t>
  </si>
  <si>
    <t xml:space="preserve"> </t>
  </si>
  <si>
    <t>Kentucky Utilities</t>
  </si>
  <si>
    <t>All Electric Schools</t>
  </si>
  <si>
    <t>Fluctuating Load Service - FLS</t>
  </si>
  <si>
    <t>Total Lighting Service</t>
  </si>
  <si>
    <t>Table 5</t>
  </si>
  <si>
    <t>Table 6</t>
  </si>
  <si>
    <t>Rate Class</t>
  </si>
  <si>
    <t>Total Revenue at Present Rates</t>
  </si>
  <si>
    <t>Total Revenue at Proposed Rates</t>
  </si>
  <si>
    <t>Change in Total Revenue</t>
  </si>
  <si>
    <t>Percent Change in Total Revenue</t>
  </si>
  <si>
    <t>Residential Service</t>
  </si>
  <si>
    <t>Residential TOD Energy Service (current LEV)</t>
  </si>
  <si>
    <t>General Service</t>
  </si>
  <si>
    <t>Primary Service-Secondary</t>
  </si>
  <si>
    <t>Primary Service- Primary</t>
  </si>
  <si>
    <t>Time-of-Day Secondary Service</t>
  </si>
  <si>
    <t>Time-of-Day Primary Service</t>
  </si>
  <si>
    <t>Retail Transmission Service</t>
  </si>
  <si>
    <t>Fluctuating Load Service</t>
  </si>
  <si>
    <t>Lighting Energy Service</t>
  </si>
  <si>
    <t>Traffic Energy Service</t>
  </si>
  <si>
    <t>Lighting Service &amp; Restricted Lighting Service</t>
  </si>
  <si>
    <t>Curtailable Service Riders</t>
  </si>
  <si>
    <t>Special Contracts</t>
  </si>
  <si>
    <t>Sales to Ultimate Consumers</t>
  </si>
  <si>
    <t>Other Operating Revenues:</t>
  </si>
  <si>
    <t>Late Payment Charge</t>
  </si>
  <si>
    <t>Electric Service Revenues</t>
  </si>
  <si>
    <t>Rent from Electric Property</t>
  </si>
  <si>
    <t>Other Miscellaneous Revenue</t>
  </si>
  <si>
    <t>TOTAL</t>
  </si>
  <si>
    <t>All Electric School Service</t>
  </si>
  <si>
    <t>Primary Service-Primary</t>
  </si>
  <si>
    <t>Sales to Ultimate Customers</t>
  </si>
  <si>
    <t>Other Operating Revenue:</t>
  </si>
  <si>
    <t>Late Payment Charges</t>
  </si>
  <si>
    <t>Electric Service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</si>
</sst>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00000000%"/>
    <numFmt numFmtId="169" formatCode="_(* #,##0.00_);_(* \(#,##0.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u val="singleAccounting"/>
      <sz val="10"/>
      <name val="Calibri"/>
      <family val="2"/>
    </font>
    <font>
      <b/>
      <sz val="10"/>
      <name val="Calibri"/>
      <family val="2"/>
    </font>
    <font>
      <u val="doubleAccounting"/>
      <sz val="10"/>
      <name val="Calibri"/>
      <family val="2"/>
    </font>
    <font>
      <sz val="9"/>
      <color indexed="8"/>
      <name val="Times New Roman"/>
      <family val="2"/>
    </font>
    <font>
      <u val="doubleAccounting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Times New Roman"/>
      <family val="1"/>
    </font>
    <font>
      <sz val="10"/>
      <color theme="1"/>
      <name val="Times New Roman"/>
      <family val="1"/>
    </font>
    <font>
      <u val="doubleAccounting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41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41" fontId="3" fillId="0" borderId="0" xfId="57" applyFont="1" applyFill="1">
      <alignment/>
      <protection/>
    </xf>
    <xf numFmtId="41" fontId="2" fillId="0" borderId="0" xfId="57">
      <alignment/>
      <protection/>
    </xf>
    <xf numFmtId="41" fontId="4" fillId="0" borderId="0" xfId="57" applyFont="1" applyFill="1">
      <alignment/>
      <protection/>
    </xf>
    <xf numFmtId="41" fontId="3" fillId="0" borderId="0" xfId="57" applyFont="1" applyFill="1" applyAlignment="1" quotePrefix="1">
      <alignment horizontal="left"/>
      <protection/>
    </xf>
    <xf numFmtId="41" fontId="5" fillId="0" borderId="0" xfId="57" applyFont="1" applyFill="1">
      <alignment/>
      <protection/>
    </xf>
    <xf numFmtId="41" fontId="3" fillId="0" borderId="0" xfId="57" applyFont="1" applyFill="1" applyAlignment="1">
      <alignment horizontal="center"/>
      <protection/>
    </xf>
    <xf numFmtId="41" fontId="3" fillId="0" borderId="0" xfId="57" applyFont="1" applyFill="1" applyBorder="1" applyAlignment="1">
      <alignment horizontal="center"/>
      <protection/>
    </xf>
    <xf numFmtId="164" fontId="0" fillId="0" borderId="0" xfId="45" applyNumberFormat="1" applyFont="1" applyAlignment="1">
      <alignment/>
    </xf>
    <xf numFmtId="164" fontId="3" fillId="0" borderId="0" xfId="45" applyNumberFormat="1" applyFont="1" applyAlignment="1">
      <alignment/>
    </xf>
    <xf numFmtId="10" fontId="0" fillId="0" borderId="0" xfId="62" applyNumberFormat="1" applyFont="1" applyAlignment="1">
      <alignment/>
    </xf>
    <xf numFmtId="164" fontId="7" fillId="0" borderId="0" xfId="45" applyNumberFormat="1" applyFont="1" applyFill="1" applyAlignment="1">
      <alignment/>
    </xf>
    <xf numFmtId="164" fontId="7" fillId="0" borderId="0" xfId="45" applyNumberFormat="1" applyFont="1" applyAlignment="1">
      <alignment/>
    </xf>
    <xf numFmtId="41" fontId="7" fillId="0" borderId="0" xfId="57" applyFont="1">
      <alignment/>
      <protection/>
    </xf>
    <xf numFmtId="164" fontId="7" fillId="0" borderId="0" xfId="57" applyNumberFormat="1" applyFont="1" quotePrefix="1">
      <alignment/>
      <protection/>
    </xf>
    <xf numFmtId="41" fontId="3" fillId="0" borderId="0" xfId="57" applyFont="1" quotePrefix="1">
      <alignment/>
      <protection/>
    </xf>
    <xf numFmtId="41" fontId="6" fillId="0" borderId="0" xfId="57" applyFont="1" applyFill="1" applyAlignment="1">
      <alignment horizontal="center"/>
      <protection/>
    </xf>
    <xf numFmtId="167" fontId="49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1" fontId="4" fillId="0" borderId="10" xfId="57" applyFont="1" applyFill="1" applyBorder="1" applyAlignment="1">
      <alignment horizontal="centerContinuous"/>
      <protection/>
    </xf>
    <xf numFmtId="41" fontId="3" fillId="0" borderId="11" xfId="57" applyFont="1" applyFill="1" applyBorder="1" applyAlignment="1">
      <alignment horizontal="centerContinuous"/>
      <protection/>
    </xf>
    <xf numFmtId="41" fontId="3" fillId="0" borderId="12" xfId="57" applyFont="1" applyFill="1" applyBorder="1" applyAlignment="1">
      <alignment horizontal="centerContinuous"/>
      <protection/>
    </xf>
    <xf numFmtId="41" fontId="4" fillId="0" borderId="13" xfId="57" applyFont="1" applyFill="1" applyBorder="1" applyAlignment="1">
      <alignment horizontal="centerContinuous"/>
      <protection/>
    </xf>
    <xf numFmtId="41" fontId="3" fillId="0" borderId="0" xfId="57" applyFont="1" applyFill="1" applyBorder="1" applyAlignment="1">
      <alignment horizontal="centerContinuous"/>
      <protection/>
    </xf>
    <xf numFmtId="41" fontId="3" fillId="0" borderId="14" xfId="57" applyFont="1" applyFill="1" applyBorder="1" applyAlignment="1">
      <alignment horizontal="centerContinuous"/>
      <protection/>
    </xf>
    <xf numFmtId="41" fontId="3" fillId="0" borderId="0" xfId="57" applyFont="1" applyFill="1" applyBorder="1" applyAlignment="1" quotePrefix="1">
      <alignment horizontal="centerContinuous"/>
      <protection/>
    </xf>
    <xf numFmtId="41" fontId="3" fillId="0" borderId="13" xfId="57" applyFont="1" applyFill="1" applyBorder="1" applyAlignment="1">
      <alignment horizontal="center"/>
      <protection/>
    </xf>
    <xf numFmtId="41" fontId="3" fillId="0" borderId="0" xfId="57" applyFont="1" applyFill="1" applyBorder="1" applyAlignment="1" quotePrefix="1">
      <alignment horizontal="center"/>
      <protection/>
    </xf>
    <xf numFmtId="41" fontId="3" fillId="0" borderId="14" xfId="57" applyFont="1" applyFill="1" applyBorder="1" applyAlignment="1">
      <alignment horizontal="center"/>
      <protection/>
    </xf>
    <xf numFmtId="41" fontId="6" fillId="0" borderId="0" xfId="57" applyFont="1" applyFill="1" applyBorder="1" applyAlignment="1">
      <alignment horizontal="center"/>
      <protection/>
    </xf>
    <xf numFmtId="41" fontId="6" fillId="0" borderId="14" xfId="57" applyFont="1" applyFill="1" applyBorder="1" applyAlignment="1">
      <alignment horizontal="center"/>
      <protection/>
    </xf>
    <xf numFmtId="41" fontId="3" fillId="0" borderId="13" xfId="57" applyFont="1" applyFill="1" applyBorder="1">
      <alignment/>
      <protection/>
    </xf>
    <xf numFmtId="164" fontId="3" fillId="0" borderId="0" xfId="45" applyNumberFormat="1" applyFont="1" applyBorder="1" applyAlignment="1">
      <alignment/>
    </xf>
    <xf numFmtId="167" fontId="3" fillId="0" borderId="0" xfId="42" applyNumberFormat="1" applyFont="1" applyBorder="1" applyAlignment="1">
      <alignment/>
    </xf>
    <xf numFmtId="41" fontId="3" fillId="0" borderId="13" xfId="57" applyFont="1" applyFill="1" applyBorder="1" applyAlignment="1" quotePrefix="1">
      <alignment horizontal="left"/>
      <protection/>
    </xf>
    <xf numFmtId="167" fontId="3" fillId="0" borderId="0" xfId="42" applyNumberFormat="1" applyFont="1" applyFill="1" applyBorder="1" applyAlignment="1">
      <alignment/>
    </xf>
    <xf numFmtId="164" fontId="3" fillId="0" borderId="0" xfId="45" applyNumberFormat="1" applyFont="1" applyFill="1" applyBorder="1" applyAlignment="1">
      <alignment/>
    </xf>
    <xf numFmtId="41" fontId="3" fillId="0" borderId="13" xfId="0" applyNumberFormat="1" applyFont="1" applyFill="1" applyBorder="1" applyAlignment="1" quotePrefix="1">
      <alignment horizontal="left"/>
    </xf>
    <xf numFmtId="10" fontId="50" fillId="0" borderId="14" xfId="62" applyNumberFormat="1" applyFont="1" applyBorder="1" applyAlignment="1">
      <alignment horizontal="center"/>
    </xf>
    <xf numFmtId="41" fontId="4" fillId="0" borderId="13" xfId="57" applyFont="1" applyFill="1" applyBorder="1">
      <alignment/>
      <protection/>
    </xf>
    <xf numFmtId="41" fontId="3" fillId="0" borderId="13" xfId="57" applyFont="1" applyFill="1" applyBorder="1" applyAlignment="1">
      <alignment horizontal="left" indent="1"/>
      <protection/>
    </xf>
    <xf numFmtId="41" fontId="3" fillId="0" borderId="13" xfId="57" applyFont="1" applyFill="1" applyBorder="1" applyAlignment="1">
      <alignment horizontal="left"/>
      <protection/>
    </xf>
    <xf numFmtId="41" fontId="3" fillId="0" borderId="15" xfId="57" applyFont="1" applyFill="1" applyBorder="1">
      <alignment/>
      <protection/>
    </xf>
    <xf numFmtId="164" fontId="3" fillId="0" borderId="16" xfId="45" applyNumberFormat="1" applyFont="1" applyBorder="1" applyAlignment="1">
      <alignment/>
    </xf>
    <xf numFmtId="41" fontId="26" fillId="0" borderId="0" xfId="57" applyFont="1" applyAlignment="1">
      <alignment horizontal="center"/>
      <protection/>
    </xf>
    <xf numFmtId="41" fontId="26" fillId="0" borderId="0" xfId="57" applyFont="1" applyAlignment="1" quotePrefix="1">
      <alignment horizontal="center" wrapText="1"/>
      <protection/>
    </xf>
    <xf numFmtId="164" fontId="26" fillId="0" borderId="0" xfId="47" applyNumberFormat="1" applyFont="1" applyBorder="1" applyAlignment="1" quotePrefix="1">
      <alignment horizontal="center" wrapText="1"/>
    </xf>
    <xf numFmtId="41" fontId="26" fillId="0" borderId="0" xfId="57" applyFont="1" applyAlignment="1" quotePrefix="1">
      <alignment horizontal="center"/>
      <protection/>
    </xf>
    <xf numFmtId="41" fontId="26" fillId="0" borderId="0" xfId="57" applyFont="1" applyAlignment="1" quotePrefix="1">
      <alignment horizontal="left"/>
      <protection/>
    </xf>
    <xf numFmtId="164" fontId="26" fillId="0" borderId="0" xfId="45" applyNumberFormat="1" applyFont="1" applyFill="1" applyAlignment="1">
      <alignment/>
    </xf>
    <xf numFmtId="10" fontId="26" fillId="0" borderId="0" xfId="60" applyNumberFormat="1" applyFont="1" applyAlignment="1">
      <alignment horizontal="center"/>
    </xf>
    <xf numFmtId="169" fontId="26" fillId="0" borderId="0" xfId="57" applyNumberFormat="1" applyFont="1" applyFill="1" applyAlignment="1">
      <alignment horizontal="center"/>
      <protection/>
    </xf>
    <xf numFmtId="41" fontId="26" fillId="0" borderId="0" xfId="57" applyFont="1" applyAlignment="1" quotePrefix="1">
      <alignment horizontal="left" indent="1"/>
      <protection/>
    </xf>
    <xf numFmtId="9" fontId="26" fillId="0" borderId="0" xfId="60" applyFont="1" applyFill="1" applyAlignment="1">
      <alignment horizontal="center"/>
    </xf>
    <xf numFmtId="164" fontId="27" fillId="0" borderId="0" xfId="45" applyNumberFormat="1" applyFont="1" applyFill="1" applyAlignment="1">
      <alignment/>
    </xf>
    <xf numFmtId="41" fontId="28" fillId="0" borderId="0" xfId="57" applyFont="1">
      <alignment/>
      <protection/>
    </xf>
    <xf numFmtId="164" fontId="29" fillId="0" borderId="0" xfId="45" applyNumberFormat="1" applyFont="1" applyAlignment="1">
      <alignment/>
    </xf>
    <xf numFmtId="41" fontId="26" fillId="0" borderId="0" xfId="57" applyFont="1">
      <alignment/>
      <protection/>
    </xf>
    <xf numFmtId="164" fontId="26" fillId="0" borderId="0" xfId="45" applyNumberFormat="1" applyFont="1" applyAlignment="1">
      <alignment/>
    </xf>
    <xf numFmtId="41" fontId="26" fillId="0" borderId="0" xfId="57" applyFont="1" applyFill="1" applyAlignment="1">
      <alignment horizontal="center" wrapText="1"/>
      <protection/>
    </xf>
    <xf numFmtId="164" fontId="26" fillId="0" borderId="0" xfId="47" applyNumberFormat="1" applyFont="1" applyFill="1" applyBorder="1" applyAlignment="1" quotePrefix="1">
      <alignment horizontal="center" wrapText="1"/>
    </xf>
    <xf numFmtId="164" fontId="26" fillId="0" borderId="0" xfId="47" applyNumberFormat="1" applyFont="1" applyFill="1" applyBorder="1" applyAlignment="1">
      <alignment horizontal="center" wrapText="1"/>
    </xf>
    <xf numFmtId="41" fontId="28" fillId="0" borderId="0" xfId="57" applyFont="1" applyFill="1" applyAlignment="1" quotePrefix="1">
      <alignment horizontal="center"/>
      <protection/>
    </xf>
    <xf numFmtId="41" fontId="28" fillId="0" borderId="0" xfId="57" applyFont="1" applyFill="1" applyAlignment="1" quotePrefix="1">
      <alignment horizontal="left"/>
      <protection/>
    </xf>
    <xf numFmtId="10" fontId="26" fillId="0" borderId="0" xfId="61" applyNumberFormat="1" applyFont="1" applyFill="1" applyAlignment="1">
      <alignment horizontal="center"/>
    </xf>
    <xf numFmtId="167" fontId="26" fillId="0" borderId="0" xfId="44" applyNumberFormat="1" applyFont="1" applyFill="1" applyAlignment="1">
      <alignment/>
    </xf>
    <xf numFmtId="41" fontId="28" fillId="0" borderId="0" xfId="57" applyFont="1" applyFill="1" applyAlignment="1" quotePrefix="1">
      <alignment horizontal="left" indent="1"/>
      <protection/>
    </xf>
    <xf numFmtId="167" fontId="27" fillId="0" borderId="0" xfId="44" applyNumberFormat="1" applyFont="1" applyFill="1" applyAlignment="1">
      <alignment/>
    </xf>
    <xf numFmtId="169" fontId="27" fillId="0" borderId="0" xfId="57" applyNumberFormat="1" applyFont="1" applyFill="1" applyAlignment="1">
      <alignment horizontal="center"/>
      <protection/>
    </xf>
    <xf numFmtId="41" fontId="29" fillId="0" borderId="0" xfId="57" applyFont="1" applyFill="1">
      <alignment/>
      <protection/>
    </xf>
    <xf numFmtId="10" fontId="29" fillId="0" borderId="0" xfId="61" applyNumberFormat="1" applyFont="1" applyFill="1" applyAlignment="1">
      <alignment/>
    </xf>
    <xf numFmtId="41" fontId="26" fillId="0" borderId="0" xfId="57" applyFont="1" applyFill="1">
      <alignment/>
      <protection/>
    </xf>
    <xf numFmtId="169" fontId="26" fillId="0" borderId="0" xfId="57" applyNumberFormat="1" applyFont="1" applyFill="1">
      <alignment/>
      <protection/>
    </xf>
    <xf numFmtId="43" fontId="0" fillId="0" borderId="0" xfId="42" applyFont="1" applyAlignment="1">
      <alignment/>
    </xf>
    <xf numFmtId="41" fontId="3" fillId="0" borderId="0" xfId="57" applyFont="1" applyBorder="1">
      <alignment/>
      <protection/>
    </xf>
    <xf numFmtId="41" fontId="3" fillId="0" borderId="14" xfId="57" applyFont="1" applyBorder="1">
      <alignment/>
      <protection/>
    </xf>
    <xf numFmtId="0" fontId="3" fillId="0" borderId="0" xfId="57" applyNumberFormat="1" applyFont="1" applyBorder="1">
      <alignment/>
      <protection/>
    </xf>
    <xf numFmtId="164" fontId="50" fillId="0" borderId="0" xfId="47" applyNumberFormat="1" applyFont="1" applyBorder="1" applyAlignment="1">
      <alignment/>
    </xf>
    <xf numFmtId="0" fontId="50" fillId="0" borderId="0" xfId="0" applyFont="1" applyBorder="1" applyAlignment="1">
      <alignment horizontal="centerContinuous"/>
    </xf>
    <xf numFmtId="164" fontId="50" fillId="0" borderId="0" xfId="45" applyNumberFormat="1" applyFont="1" applyBorder="1" applyAlignment="1">
      <alignment/>
    </xf>
    <xf numFmtId="164" fontId="50" fillId="0" borderId="0" xfId="45" applyNumberFormat="1" applyFont="1" applyFill="1" applyBorder="1" applyAlignment="1">
      <alignment/>
    </xf>
    <xf numFmtId="41" fontId="50" fillId="0" borderId="0" xfId="0" applyNumberFormat="1" applyFont="1" applyBorder="1" applyAlignment="1">
      <alignment/>
    </xf>
    <xf numFmtId="164" fontId="49" fillId="0" borderId="0" xfId="45" applyNumberFormat="1" applyFont="1" applyBorder="1" applyAlignment="1">
      <alignment/>
    </xf>
    <xf numFmtId="41" fontId="49" fillId="0" borderId="0" xfId="0" applyNumberFormat="1" applyFont="1" applyBorder="1" applyAlignment="1">
      <alignment/>
    </xf>
    <xf numFmtId="164" fontId="6" fillId="0" borderId="0" xfId="45" applyNumberFormat="1" applyFont="1" applyBorder="1" applyAlignment="1">
      <alignment/>
    </xf>
    <xf numFmtId="164" fontId="51" fillId="0" borderId="0" xfId="47" applyNumberFormat="1" applyFont="1" applyBorder="1" applyAlignment="1">
      <alignment/>
    </xf>
    <xf numFmtId="167" fontId="50" fillId="0" borderId="0" xfId="42" applyNumberFormat="1" applyFont="1" applyFill="1" applyBorder="1" applyAlignment="1">
      <alignment/>
    </xf>
    <xf numFmtId="164" fontId="50" fillId="0" borderId="17" xfId="47" applyNumberFormat="1" applyFont="1" applyBorder="1" applyAlignment="1">
      <alignment/>
    </xf>
    <xf numFmtId="167" fontId="50" fillId="0" borderId="17" xfId="42" applyNumberFormat="1" applyFont="1" applyFill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8" xfId="0" applyFont="1" applyBorder="1" applyAlignment="1">
      <alignment/>
    </xf>
    <xf numFmtId="10" fontId="50" fillId="0" borderId="14" xfId="62" applyNumberFormat="1" applyFont="1" applyFill="1" applyBorder="1" applyAlignment="1">
      <alignment horizontal="center"/>
    </xf>
    <xf numFmtId="41" fontId="3" fillId="0" borderId="11" xfId="57" applyFont="1" applyBorder="1" applyAlignment="1">
      <alignment horizontal="centerContinuous"/>
      <protection/>
    </xf>
    <xf numFmtId="41" fontId="3" fillId="0" borderId="12" xfId="57" applyFont="1" applyBorder="1" applyAlignment="1">
      <alignment horizontal="centerContinuous"/>
      <protection/>
    </xf>
    <xf numFmtId="164" fontId="3" fillId="0" borderId="16" xfId="45" applyNumberFormat="1" applyFont="1" applyFill="1" applyBorder="1" applyAlignment="1">
      <alignment/>
    </xf>
    <xf numFmtId="41" fontId="3" fillId="0" borderId="16" xfId="57" applyFont="1" applyBorder="1">
      <alignment/>
      <protection/>
    </xf>
    <xf numFmtId="164" fontId="50" fillId="0" borderId="16" xfId="45" applyNumberFormat="1" applyFont="1" applyBorder="1" applyAlignment="1">
      <alignment/>
    </xf>
    <xf numFmtId="41" fontId="3" fillId="0" borderId="18" xfId="57" applyFont="1" applyBorder="1">
      <alignment/>
      <protection/>
    </xf>
    <xf numFmtId="41" fontId="3" fillId="0" borderId="13" xfId="57" applyFont="1" applyBorder="1" applyAlignment="1" quotePrefix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1 2 6" xfId="44"/>
    <cellStyle name="Currency" xfId="45"/>
    <cellStyle name="Currency [0]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19" xfId="57"/>
    <cellStyle name="Note" xfId="58"/>
    <cellStyle name="Output" xfId="59"/>
    <cellStyle name="Percent" xfId="60"/>
    <cellStyle name="Percent 16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showGridLines="0" tabSelected="1" zoomScalePageLayoutView="0" workbookViewId="0" topLeftCell="A29">
      <selection activeCell="AE37" sqref="AE37"/>
    </sheetView>
  </sheetViews>
  <sheetFormatPr defaultColWidth="9.140625" defaultRowHeight="15"/>
  <cols>
    <col min="1" max="1" width="32.57421875" style="0" customWidth="1"/>
    <col min="2" max="22" width="0" style="0" hidden="1" customWidth="1"/>
    <col min="23" max="23" width="17.28125" style="0" hidden="1" customWidth="1"/>
    <col min="24" max="24" width="2.28125" style="0" hidden="1" customWidth="1"/>
    <col min="25" max="26" width="15.421875" style="0" hidden="1" customWidth="1"/>
    <col min="27" max="27" width="13.7109375" style="0" customWidth="1"/>
    <col min="28" max="28" width="12.140625" style="0" customWidth="1"/>
    <col min="29" max="29" width="10.7109375" style="0" customWidth="1"/>
    <col min="30" max="30" width="6.421875" style="0" customWidth="1"/>
    <col min="34" max="34" width="35.8515625" style="0" customWidth="1"/>
    <col min="35" max="36" width="14.7109375" style="0" customWidth="1"/>
    <col min="37" max="37" width="14.57421875" style="0" customWidth="1"/>
    <col min="38" max="38" width="14.140625" style="0" customWidth="1"/>
    <col min="39" max="39" width="11.28125" style="0" customWidth="1"/>
  </cols>
  <sheetData>
    <row r="1" spans="1:29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9" ht="54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2"/>
      <c r="Y2" s="2"/>
      <c r="Z2" s="2"/>
      <c r="AA2" s="2"/>
      <c r="AB2" s="2"/>
      <c r="AC2" s="2"/>
      <c r="AH2" s="45" t="s">
        <v>82</v>
      </c>
      <c r="AI2" s="46" t="s">
        <v>83</v>
      </c>
      <c r="AJ2" s="47" t="s">
        <v>85</v>
      </c>
      <c r="AK2" s="46" t="s">
        <v>84</v>
      </c>
      <c r="AM2" s="47" t="s">
        <v>86</v>
      </c>
    </row>
    <row r="3" spans="1:39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  <c r="X3" s="2"/>
      <c r="Y3" s="2"/>
      <c r="Z3" s="2"/>
      <c r="AA3" s="2"/>
      <c r="AB3" s="2"/>
      <c r="AC3" s="2"/>
      <c r="AH3" s="48"/>
      <c r="AI3" s="48"/>
      <c r="AJ3" s="48"/>
      <c r="AK3" s="48"/>
      <c r="AM3" s="48"/>
    </row>
    <row r="4" spans="1:39" ht="1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  <c r="X4" s="2"/>
      <c r="Y4" s="2"/>
      <c r="Z4" s="2"/>
      <c r="AA4" s="2"/>
      <c r="AB4" s="2"/>
      <c r="AC4" s="2"/>
      <c r="AH4" s="49" t="s">
        <v>87</v>
      </c>
      <c r="AI4" s="50">
        <v>436027011</v>
      </c>
      <c r="AJ4" s="50">
        <v>11908857</v>
      </c>
      <c r="AK4" s="50">
        <v>447935868</v>
      </c>
      <c r="AM4" s="51">
        <v>0.027312200160920765</v>
      </c>
    </row>
    <row r="5" spans="1:39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H5" s="49" t="s">
        <v>88</v>
      </c>
      <c r="AI5" s="50">
        <v>31170</v>
      </c>
      <c r="AJ5" s="50">
        <v>3012</v>
      </c>
      <c r="AK5" s="50">
        <v>34182</v>
      </c>
      <c r="AM5" s="51">
        <v>0.09663137632338788</v>
      </c>
    </row>
    <row r="6" spans="1:39" ht="18">
      <c r="A6" s="5"/>
      <c r="B6" s="6"/>
      <c r="C6" s="6"/>
      <c r="D6" s="6"/>
      <c r="E6" s="6"/>
      <c r="F6" s="6"/>
      <c r="G6" s="6"/>
      <c r="H6" s="6"/>
      <c r="I6" s="6"/>
      <c r="J6" s="6" t="s">
        <v>0</v>
      </c>
      <c r="K6" s="6" t="s">
        <v>0</v>
      </c>
      <c r="L6" s="6"/>
      <c r="M6" s="6"/>
      <c r="N6" s="6"/>
      <c r="O6" s="6"/>
      <c r="P6" s="6"/>
      <c r="Q6" s="6" t="s"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"/>
      <c r="AH6" s="49" t="s">
        <v>89</v>
      </c>
      <c r="AI6" s="50">
        <v>154856602</v>
      </c>
      <c r="AJ6" s="50">
        <v>4213025</v>
      </c>
      <c r="AK6" s="50">
        <v>159069627</v>
      </c>
      <c r="AM6" s="51">
        <v>0.02720597601644391</v>
      </c>
    </row>
    <row r="7" spans="1:39" ht="14.25">
      <c r="A7" s="20" t="s">
        <v>80</v>
      </c>
      <c r="B7" s="21"/>
      <c r="C7" s="21" t="s">
        <v>0</v>
      </c>
      <c r="D7" s="21"/>
      <c r="E7" s="21"/>
      <c r="F7" s="21" t="s">
        <v>0</v>
      </c>
      <c r="G7" s="21" t="s">
        <v>0</v>
      </c>
      <c r="H7" s="21" t="s">
        <v>0</v>
      </c>
      <c r="I7" s="21" t="s">
        <v>1</v>
      </c>
      <c r="J7" s="21" t="s">
        <v>2</v>
      </c>
      <c r="K7" s="21" t="s">
        <v>2</v>
      </c>
      <c r="L7" s="21"/>
      <c r="M7" s="21" t="s">
        <v>0</v>
      </c>
      <c r="N7" s="21"/>
      <c r="O7" s="21" t="s">
        <v>0</v>
      </c>
      <c r="P7" s="21" t="s">
        <v>0</v>
      </c>
      <c r="Q7" s="21" t="s">
        <v>3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  <c r="AH7" s="49" t="s">
        <v>90</v>
      </c>
      <c r="AI7" s="50">
        <v>179920400</v>
      </c>
      <c r="AJ7" s="50">
        <v>4905530</v>
      </c>
      <c r="AK7" s="50">
        <v>184825930</v>
      </c>
      <c r="AM7" s="51">
        <v>0.02726500163405595</v>
      </c>
    </row>
    <row r="8" spans="1:39" ht="14.25">
      <c r="A8" s="23" t="s">
        <v>73</v>
      </c>
      <c r="B8" s="24" t="s">
        <v>4</v>
      </c>
      <c r="C8" s="24" t="s">
        <v>5</v>
      </c>
      <c r="D8" s="24" t="s">
        <v>0</v>
      </c>
      <c r="E8" s="24" t="s">
        <v>0</v>
      </c>
      <c r="F8" s="24" t="s">
        <v>5</v>
      </c>
      <c r="G8" s="24" t="s">
        <v>5</v>
      </c>
      <c r="H8" s="24" t="s">
        <v>5</v>
      </c>
      <c r="I8" s="24" t="s">
        <v>6</v>
      </c>
      <c r="J8" s="24" t="s">
        <v>7</v>
      </c>
      <c r="K8" s="24" t="s">
        <v>7</v>
      </c>
      <c r="L8" s="24"/>
      <c r="M8" s="24" t="s">
        <v>3</v>
      </c>
      <c r="N8" s="24" t="s">
        <v>0</v>
      </c>
      <c r="O8" s="24" t="s">
        <v>8</v>
      </c>
      <c r="P8" s="24" t="s">
        <v>8</v>
      </c>
      <c r="Q8" s="24" t="s">
        <v>9</v>
      </c>
      <c r="R8" s="24" t="s">
        <v>0</v>
      </c>
      <c r="S8" s="24" t="s">
        <v>10</v>
      </c>
      <c r="T8" s="24"/>
      <c r="U8" s="24"/>
      <c r="V8" s="24"/>
      <c r="W8" s="24" t="s">
        <v>10</v>
      </c>
      <c r="X8" s="24"/>
      <c r="Y8" s="24"/>
      <c r="Z8" s="24"/>
      <c r="AA8" s="79"/>
      <c r="AB8" s="24"/>
      <c r="AC8" s="25"/>
      <c r="AH8" s="49" t="s">
        <v>91</v>
      </c>
      <c r="AI8" s="50">
        <v>13517486</v>
      </c>
      <c r="AJ8" s="50">
        <v>363789</v>
      </c>
      <c r="AK8" s="50">
        <v>13881275</v>
      </c>
      <c r="AM8" s="51">
        <v>0.02691247470128691</v>
      </c>
    </row>
    <row r="9" spans="1:39" ht="14.25">
      <c r="A9" s="23" t="s">
        <v>74</v>
      </c>
      <c r="B9" s="24" t="s">
        <v>12</v>
      </c>
      <c r="C9" s="24" t="s">
        <v>13</v>
      </c>
      <c r="D9" s="24" t="s">
        <v>5</v>
      </c>
      <c r="E9" s="24" t="s">
        <v>5</v>
      </c>
      <c r="F9" s="24" t="s">
        <v>14</v>
      </c>
      <c r="G9" s="24" t="s">
        <v>15</v>
      </c>
      <c r="H9" s="24" t="s">
        <v>16</v>
      </c>
      <c r="I9" s="24" t="s">
        <v>17</v>
      </c>
      <c r="J9" s="24" t="s">
        <v>18</v>
      </c>
      <c r="K9" s="24" t="s">
        <v>18</v>
      </c>
      <c r="L9" s="24" t="s">
        <v>1</v>
      </c>
      <c r="M9" s="24" t="s">
        <v>19</v>
      </c>
      <c r="N9" s="24" t="s">
        <v>3</v>
      </c>
      <c r="O9" s="24" t="s">
        <v>20</v>
      </c>
      <c r="P9" s="24" t="s">
        <v>21</v>
      </c>
      <c r="Q9" s="24" t="s">
        <v>18</v>
      </c>
      <c r="R9" s="24" t="s">
        <v>3</v>
      </c>
      <c r="S9" s="26" t="s">
        <v>22</v>
      </c>
      <c r="T9" s="24" t="s">
        <v>23</v>
      </c>
      <c r="U9" s="24" t="s">
        <v>24</v>
      </c>
      <c r="V9" s="24"/>
      <c r="W9" s="26" t="s">
        <v>22</v>
      </c>
      <c r="X9" s="24"/>
      <c r="Y9" s="24" t="s">
        <v>25</v>
      </c>
      <c r="Z9" s="24" t="s">
        <v>26</v>
      </c>
      <c r="AA9" s="79"/>
      <c r="AB9" s="24"/>
      <c r="AC9" s="25"/>
      <c r="AH9" s="49" t="s">
        <v>92</v>
      </c>
      <c r="AI9" s="50">
        <v>86270519</v>
      </c>
      <c r="AJ9" s="50">
        <v>2347732</v>
      </c>
      <c r="AK9" s="50">
        <v>88618251</v>
      </c>
      <c r="AM9" s="51">
        <v>0.027213607002874295</v>
      </c>
    </row>
    <row r="10" spans="1:39" ht="14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6"/>
      <c r="T10" s="24"/>
      <c r="U10" s="24"/>
      <c r="V10" s="24"/>
      <c r="W10" s="26"/>
      <c r="X10" s="24"/>
      <c r="Y10" s="24"/>
      <c r="Z10" s="24"/>
      <c r="AA10" s="79"/>
      <c r="AB10" s="24"/>
      <c r="AC10" s="25"/>
      <c r="AH10" s="49"/>
      <c r="AI10" s="50"/>
      <c r="AJ10" s="50"/>
      <c r="AK10" s="50"/>
      <c r="AM10" s="51"/>
    </row>
    <row r="11" spans="1:39" ht="14.25">
      <c r="A11" s="27"/>
      <c r="B11" s="28" t="s">
        <v>27</v>
      </c>
      <c r="C11" s="7" t="s">
        <v>28</v>
      </c>
      <c r="D11" s="7" t="s">
        <v>29</v>
      </c>
      <c r="E11" s="7" t="s">
        <v>30</v>
      </c>
      <c r="F11" s="7" t="s">
        <v>31</v>
      </c>
      <c r="G11" s="7" t="s">
        <v>32</v>
      </c>
      <c r="H11" s="7" t="s">
        <v>33</v>
      </c>
      <c r="I11" s="7"/>
      <c r="J11" s="7" t="s">
        <v>34</v>
      </c>
      <c r="K11" s="7" t="s">
        <v>34</v>
      </c>
      <c r="L11" s="7" t="s">
        <v>6</v>
      </c>
      <c r="M11" s="7" t="s">
        <v>35</v>
      </c>
      <c r="N11" s="7" t="s">
        <v>36</v>
      </c>
      <c r="O11" s="7" t="s">
        <v>37</v>
      </c>
      <c r="P11" s="28" t="s">
        <v>38</v>
      </c>
      <c r="Q11" s="7" t="s">
        <v>30</v>
      </c>
      <c r="R11" s="7" t="s">
        <v>39</v>
      </c>
      <c r="S11" s="7" t="s">
        <v>40</v>
      </c>
      <c r="T11" s="7" t="s">
        <v>41</v>
      </c>
      <c r="U11" s="7" t="s">
        <v>42</v>
      </c>
      <c r="V11" s="7"/>
      <c r="W11" s="7" t="s">
        <v>40</v>
      </c>
      <c r="X11" s="7"/>
      <c r="Y11" s="7" t="s">
        <v>43</v>
      </c>
      <c r="Z11" s="7" t="s">
        <v>44</v>
      </c>
      <c r="AA11" s="7" t="s">
        <v>11</v>
      </c>
      <c r="AB11" s="7"/>
      <c r="AC11" s="29" t="s">
        <v>45</v>
      </c>
      <c r="AH11" s="49" t="s">
        <v>93</v>
      </c>
      <c r="AI11" s="50">
        <v>153205443</v>
      </c>
      <c r="AJ11" s="50">
        <v>4187361</v>
      </c>
      <c r="AK11" s="50">
        <v>157392804</v>
      </c>
      <c r="AM11" s="51">
        <v>0.027331672543775092</v>
      </c>
    </row>
    <row r="12" spans="1:39" ht="15">
      <c r="A12" s="27"/>
      <c r="B12" s="7"/>
      <c r="C12" s="7" t="s">
        <v>46</v>
      </c>
      <c r="D12" s="7"/>
      <c r="E12" s="7" t="s">
        <v>46</v>
      </c>
      <c r="F12" s="7" t="s">
        <v>46</v>
      </c>
      <c r="G12" s="7" t="s">
        <v>47</v>
      </c>
      <c r="H12" s="7" t="s">
        <v>48</v>
      </c>
      <c r="I12" s="7"/>
      <c r="J12" s="7" t="s">
        <v>49</v>
      </c>
      <c r="K12" s="28" t="s">
        <v>50</v>
      </c>
      <c r="L12" s="7" t="s">
        <v>51</v>
      </c>
      <c r="M12" s="7" t="s">
        <v>52</v>
      </c>
      <c r="N12" s="7" t="s">
        <v>53</v>
      </c>
      <c r="O12" s="7" t="s">
        <v>54</v>
      </c>
      <c r="P12" s="7" t="s">
        <v>55</v>
      </c>
      <c r="Q12" s="7" t="s">
        <v>43</v>
      </c>
      <c r="R12" s="7" t="s">
        <v>56</v>
      </c>
      <c r="S12" s="7" t="s">
        <v>57</v>
      </c>
      <c r="T12" s="28" t="s">
        <v>58</v>
      </c>
      <c r="U12" s="7" t="s">
        <v>59</v>
      </c>
      <c r="V12" s="7"/>
      <c r="W12" s="7" t="s">
        <v>57</v>
      </c>
      <c r="X12" s="7"/>
      <c r="Y12" s="7"/>
      <c r="Z12" s="7" t="s">
        <v>60</v>
      </c>
      <c r="AA12" s="30" t="s">
        <v>43</v>
      </c>
      <c r="AB12" s="30" t="s">
        <v>61</v>
      </c>
      <c r="AC12" s="31" t="s">
        <v>61</v>
      </c>
      <c r="AD12" s="16"/>
      <c r="AH12" s="49" t="s">
        <v>94</v>
      </c>
      <c r="AI12" s="50">
        <v>55631555</v>
      </c>
      <c r="AJ12" s="50">
        <v>1520807</v>
      </c>
      <c r="AK12" s="50">
        <v>57152362</v>
      </c>
      <c r="AM12" s="51">
        <v>0.027337129080788773</v>
      </c>
    </row>
    <row r="13" spans="1:39" ht="14.25">
      <c r="A13" s="27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  <c r="AH13" s="49" t="s">
        <v>95</v>
      </c>
      <c r="AI13" s="50">
        <v>0</v>
      </c>
      <c r="AJ13" s="50">
        <v>0</v>
      </c>
      <c r="AK13" s="50">
        <v>0</v>
      </c>
      <c r="AM13" s="51">
        <v>0</v>
      </c>
    </row>
    <row r="14" spans="1:39" ht="14.25">
      <c r="A14" s="32" t="s">
        <v>62</v>
      </c>
      <c r="B14" s="80">
        <v>364714022</v>
      </c>
      <c r="C14" s="80">
        <v>13018496</v>
      </c>
      <c r="D14" s="80">
        <v>9998518</v>
      </c>
      <c r="E14" s="80">
        <v>2388225</v>
      </c>
      <c r="F14" s="80">
        <v>-3</v>
      </c>
      <c r="G14" s="80">
        <v>0</v>
      </c>
      <c r="H14" s="80">
        <v>666626</v>
      </c>
      <c r="I14" s="80">
        <v>338642160</v>
      </c>
      <c r="J14" s="80">
        <v>1488944</v>
      </c>
      <c r="K14" s="80">
        <v>669641</v>
      </c>
      <c r="L14" s="80">
        <v>340800745</v>
      </c>
      <c r="M14" s="80">
        <v>9836112</v>
      </c>
      <c r="N14" s="80">
        <v>3709</v>
      </c>
      <c r="O14" s="80">
        <v>910637.31236</v>
      </c>
      <c r="P14" s="81">
        <v>-87579</v>
      </c>
      <c r="Q14" s="80">
        <v>-3795641</v>
      </c>
      <c r="R14" s="80">
        <v>3500424</v>
      </c>
      <c r="S14" s="80">
        <v>351168407.31236</v>
      </c>
      <c r="T14" s="33">
        <v>351168407.31236</v>
      </c>
      <c r="U14" s="33">
        <v>0</v>
      </c>
      <c r="V14" s="33"/>
      <c r="W14" s="33">
        <v>351168407.31236</v>
      </c>
      <c r="X14" s="33"/>
      <c r="Y14" s="33">
        <v>295217</v>
      </c>
      <c r="Z14" s="33">
        <v>902</v>
      </c>
      <c r="AA14" s="34">
        <f>AI4+AI5</f>
        <v>436058181</v>
      </c>
      <c r="AB14" s="34">
        <f>AJ4+AJ5</f>
        <v>11911869</v>
      </c>
      <c r="AC14" s="39">
        <f>AB14/AA14</f>
        <v>0.02731715518484906</v>
      </c>
      <c r="AD14" s="18"/>
      <c r="AE14" t="s">
        <v>75</v>
      </c>
      <c r="AH14" s="49" t="s">
        <v>96</v>
      </c>
      <c r="AI14" s="50">
        <v>252419</v>
      </c>
      <c r="AJ14" s="50">
        <v>6886</v>
      </c>
      <c r="AK14" s="50">
        <v>259305</v>
      </c>
      <c r="AM14" s="51">
        <v>0.0272800383489357</v>
      </c>
    </row>
    <row r="15" spans="1:39" ht="14.25">
      <c r="A15" s="32" t="s">
        <v>63</v>
      </c>
      <c r="B15" s="80">
        <v>136541859</v>
      </c>
      <c r="C15" s="80">
        <v>4353626</v>
      </c>
      <c r="D15" s="80">
        <v>2376817</v>
      </c>
      <c r="E15" s="80">
        <v>900977</v>
      </c>
      <c r="F15" s="80">
        <v>-32</v>
      </c>
      <c r="G15" s="80">
        <v>0</v>
      </c>
      <c r="H15" s="80">
        <v>13117</v>
      </c>
      <c r="I15" s="80">
        <v>128897354</v>
      </c>
      <c r="J15" s="80">
        <v>541125</v>
      </c>
      <c r="K15" s="80">
        <v>425654</v>
      </c>
      <c r="L15" s="80">
        <v>129864133</v>
      </c>
      <c r="M15" s="80">
        <v>3327983</v>
      </c>
      <c r="N15" s="80">
        <v>-1149.796129999997</v>
      </c>
      <c r="O15" s="80">
        <v>469659.00974999997</v>
      </c>
      <c r="P15" s="81">
        <v>-2148925</v>
      </c>
      <c r="Q15" s="80">
        <v>-1606150</v>
      </c>
      <c r="R15" s="80">
        <v>1477084</v>
      </c>
      <c r="S15" s="80">
        <v>131382634.21361999</v>
      </c>
      <c r="T15" s="33">
        <v>131382634.21361999</v>
      </c>
      <c r="U15" s="33">
        <v>0</v>
      </c>
      <c r="V15" s="33"/>
      <c r="W15" s="33">
        <v>131382634.21361999</v>
      </c>
      <c r="X15" s="33"/>
      <c r="Y15" s="33">
        <v>129066</v>
      </c>
      <c r="Z15" s="33">
        <v>1033423</v>
      </c>
      <c r="AA15" s="34">
        <f>AI6</f>
        <v>154856602</v>
      </c>
      <c r="AB15" s="34">
        <f>AJ6</f>
        <v>4213025</v>
      </c>
      <c r="AC15" s="39">
        <f aca="true" t="shared" si="0" ref="AC15:AC27">AB15/AA15</f>
        <v>0.02720597601644391</v>
      </c>
      <c r="AD15" s="18"/>
      <c r="AH15" s="49" t="s">
        <v>97</v>
      </c>
      <c r="AI15" s="50">
        <v>300152</v>
      </c>
      <c r="AJ15" s="50">
        <v>8176</v>
      </c>
      <c r="AK15" s="50">
        <v>308328</v>
      </c>
      <c r="AM15" s="51">
        <v>0.027239531970468297</v>
      </c>
    </row>
    <row r="16" spans="1:39" ht="14.25">
      <c r="A16" s="35" t="s">
        <v>64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36">
        <f>AI8+AI7</f>
        <v>193437886</v>
      </c>
      <c r="AB16" s="36">
        <f>AJ8+AJ7</f>
        <v>5269319</v>
      </c>
      <c r="AC16" s="39">
        <f t="shared" si="0"/>
        <v>0.027240366967203104</v>
      </c>
      <c r="AD16" s="18"/>
      <c r="AH16" s="49" t="s">
        <v>98</v>
      </c>
      <c r="AI16" s="50">
        <v>18994751</v>
      </c>
      <c r="AJ16" s="50">
        <v>517895</v>
      </c>
      <c r="AK16" s="50">
        <v>19512646</v>
      </c>
      <c r="AM16" s="51">
        <v>0.02726516393923774</v>
      </c>
    </row>
    <row r="17" spans="1:39" ht="14.25">
      <c r="A17" s="32" t="s">
        <v>65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  <c r="Q17" s="80"/>
      <c r="R17" s="80"/>
      <c r="S17" s="80"/>
      <c r="T17" s="33"/>
      <c r="U17" s="33"/>
      <c r="V17" s="33"/>
      <c r="W17" s="33"/>
      <c r="X17" s="33"/>
      <c r="Y17" s="33"/>
      <c r="Z17" s="33"/>
      <c r="AA17" s="34">
        <f>AI9</f>
        <v>86270519</v>
      </c>
      <c r="AB17" s="34">
        <f>AJ9</f>
        <v>2347732</v>
      </c>
      <c r="AC17" s="39">
        <f t="shared" si="0"/>
        <v>0.027213607002874295</v>
      </c>
      <c r="AD17" s="18"/>
      <c r="AH17" s="49" t="s">
        <v>99</v>
      </c>
      <c r="AI17" s="50">
        <v>-3438312</v>
      </c>
      <c r="AJ17" s="50">
        <v>0</v>
      </c>
      <c r="AK17" s="50">
        <v>-3438312</v>
      </c>
      <c r="AM17" s="51">
        <v>0</v>
      </c>
    </row>
    <row r="18" spans="1:39" ht="14.25">
      <c r="A18" s="32" t="s">
        <v>66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37"/>
      <c r="U18" s="37"/>
      <c r="V18" s="37"/>
      <c r="W18" s="37"/>
      <c r="X18" s="37"/>
      <c r="Y18" s="37"/>
      <c r="Z18" s="37"/>
      <c r="AA18" s="36">
        <f>AI11</f>
        <v>153205443</v>
      </c>
      <c r="AB18" s="36">
        <f>AJ11</f>
        <v>4187361</v>
      </c>
      <c r="AC18" s="39">
        <f t="shared" si="0"/>
        <v>0.027331672543775092</v>
      </c>
      <c r="AD18" s="19"/>
      <c r="AH18" s="49" t="s">
        <v>100</v>
      </c>
      <c r="AI18" s="50">
        <v>10889812</v>
      </c>
      <c r="AJ18" s="50">
        <v>297742.01999999955</v>
      </c>
      <c r="AK18" s="50">
        <v>11187554.02</v>
      </c>
      <c r="AM18" s="51">
        <v>0.027341337022163428</v>
      </c>
    </row>
    <row r="19" spans="1:39" ht="14.25">
      <c r="A19" s="32" t="s">
        <v>67</v>
      </c>
      <c r="B19" s="81">
        <v>30040430</v>
      </c>
      <c r="C19" s="81">
        <v>1565273</v>
      </c>
      <c r="D19" s="81">
        <v>0</v>
      </c>
      <c r="E19" s="81">
        <v>196069</v>
      </c>
      <c r="F19" s="81">
        <v>0</v>
      </c>
      <c r="G19" s="81">
        <v>88518</v>
      </c>
      <c r="H19" s="81">
        <v>0</v>
      </c>
      <c r="I19" s="81">
        <v>28190570</v>
      </c>
      <c r="J19" s="81">
        <v>224096</v>
      </c>
      <c r="K19" s="81">
        <v>-139671</v>
      </c>
      <c r="L19" s="81">
        <v>28274995</v>
      </c>
      <c r="M19" s="81">
        <v>1210473</v>
      </c>
      <c r="N19" s="81">
        <v>0</v>
      </c>
      <c r="O19" s="81">
        <v>0</v>
      </c>
      <c r="P19" s="81">
        <v>0</v>
      </c>
      <c r="Q19" s="81">
        <v>-274020</v>
      </c>
      <c r="R19" s="81">
        <v>234874</v>
      </c>
      <c r="S19" s="81">
        <v>29446322</v>
      </c>
      <c r="T19" s="37">
        <v>29446322</v>
      </c>
      <c r="U19" s="37">
        <v>0</v>
      </c>
      <c r="V19" s="37"/>
      <c r="W19" s="37">
        <v>29446322</v>
      </c>
      <c r="X19" s="37"/>
      <c r="Y19" s="37">
        <v>39146</v>
      </c>
      <c r="Z19" s="37">
        <v>272934</v>
      </c>
      <c r="AA19" s="36">
        <f>AI12</f>
        <v>55631555</v>
      </c>
      <c r="AB19" s="36">
        <f>AJ12</f>
        <v>1520807</v>
      </c>
      <c r="AC19" s="39">
        <f t="shared" si="0"/>
        <v>0.027337129080788773</v>
      </c>
      <c r="AD19" s="19"/>
      <c r="AH19" s="49" t="s">
        <v>101</v>
      </c>
      <c r="AI19" s="50">
        <v>1106459008</v>
      </c>
      <c r="AJ19" s="50">
        <v>30280812.01999998</v>
      </c>
      <c r="AK19" s="50">
        <v>1136739820.02</v>
      </c>
      <c r="AM19" s="51">
        <v>0.027367314831423</v>
      </c>
    </row>
    <row r="20" spans="1:39" ht="14.25">
      <c r="A20" s="35" t="s">
        <v>100</v>
      </c>
      <c r="B20" s="80">
        <v>11987837</v>
      </c>
      <c r="C20" s="80">
        <v>597789</v>
      </c>
      <c r="D20" s="80">
        <v>0</v>
      </c>
      <c r="E20" s="80">
        <v>86285</v>
      </c>
      <c r="F20" s="80">
        <v>0</v>
      </c>
      <c r="G20" s="80">
        <v>0</v>
      </c>
      <c r="H20" s="80">
        <v>0</v>
      </c>
      <c r="I20" s="80">
        <v>11303763</v>
      </c>
      <c r="J20" s="80">
        <v>83094</v>
      </c>
      <c r="K20" s="80">
        <v>7719</v>
      </c>
      <c r="L20" s="80">
        <v>11394576</v>
      </c>
      <c r="M20" s="80">
        <v>481619</v>
      </c>
      <c r="N20" s="80">
        <v>0</v>
      </c>
      <c r="O20" s="80">
        <v>0</v>
      </c>
      <c r="P20" s="81">
        <v>0</v>
      </c>
      <c r="Q20" s="80">
        <v>-108958</v>
      </c>
      <c r="R20" s="80">
        <v>100577</v>
      </c>
      <c r="S20" s="80">
        <v>11867814</v>
      </c>
      <c r="T20" s="33">
        <v>11867814</v>
      </c>
      <c r="U20" s="33">
        <v>0</v>
      </c>
      <c r="V20" s="33"/>
      <c r="W20" s="33">
        <v>11867814</v>
      </c>
      <c r="X20" s="33"/>
      <c r="Y20" s="33">
        <v>8381</v>
      </c>
      <c r="Z20" s="33">
        <v>63266</v>
      </c>
      <c r="AA20" s="34">
        <f>AI18</f>
        <v>10889812</v>
      </c>
      <c r="AB20" s="34">
        <f>AJ18</f>
        <v>297742.01999999955</v>
      </c>
      <c r="AC20" s="39">
        <f t="shared" si="0"/>
        <v>0.027341337022163428</v>
      </c>
      <c r="AD20" s="18"/>
      <c r="AH20" s="49" t="s">
        <v>102</v>
      </c>
      <c r="AI20" s="50"/>
      <c r="AJ20" s="50"/>
      <c r="AK20" s="50"/>
      <c r="AM20" s="52"/>
    </row>
    <row r="21" spans="1:39" ht="14.25">
      <c r="A21" s="38" t="s">
        <v>99</v>
      </c>
      <c r="B21" s="80">
        <v>-200398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-200398</v>
      </c>
      <c r="J21" s="80">
        <v>0</v>
      </c>
      <c r="K21" s="80">
        <v>0</v>
      </c>
      <c r="L21" s="80">
        <v>-200398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-200398</v>
      </c>
      <c r="T21" s="82">
        <v>0</v>
      </c>
      <c r="U21" s="82">
        <v>0</v>
      </c>
      <c r="V21" s="82"/>
      <c r="W21" s="33">
        <v>-200398</v>
      </c>
      <c r="X21" s="82"/>
      <c r="Y21" s="80">
        <v>0</v>
      </c>
      <c r="Z21" s="80">
        <v>0</v>
      </c>
      <c r="AA21" s="34">
        <f>AI17</f>
        <v>-3438312</v>
      </c>
      <c r="AB21" s="34">
        <f>AJ17</f>
        <v>0</v>
      </c>
      <c r="AC21" s="39">
        <f t="shared" si="0"/>
        <v>0</v>
      </c>
      <c r="AD21" s="74"/>
      <c r="AH21" s="53" t="s">
        <v>103</v>
      </c>
      <c r="AI21" s="50">
        <v>2474607</v>
      </c>
      <c r="AJ21" s="50">
        <v>0</v>
      </c>
      <c r="AK21" s="50">
        <v>2474607</v>
      </c>
      <c r="AM21" s="54">
        <v>0</v>
      </c>
    </row>
    <row r="22" spans="1:39" ht="15">
      <c r="A22" s="100" t="s">
        <v>97</v>
      </c>
      <c r="B22" s="83">
        <v>-978336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-978336</v>
      </c>
      <c r="J22" s="83">
        <v>0</v>
      </c>
      <c r="K22" s="83">
        <v>0</v>
      </c>
      <c r="L22" s="83">
        <v>-978336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-978336</v>
      </c>
      <c r="T22" s="84">
        <v>0</v>
      </c>
      <c r="U22" s="84">
        <v>0</v>
      </c>
      <c r="V22" s="82"/>
      <c r="W22" s="85">
        <v>-978336</v>
      </c>
      <c r="X22" s="82"/>
      <c r="Y22" s="83">
        <v>0</v>
      </c>
      <c r="Z22" s="83">
        <v>0</v>
      </c>
      <c r="AA22" s="34">
        <f>AI15</f>
        <v>300152</v>
      </c>
      <c r="AB22" s="34">
        <f>AJ15</f>
        <v>8176</v>
      </c>
      <c r="AC22" s="39">
        <f t="shared" si="0"/>
        <v>0.027239531970468297</v>
      </c>
      <c r="AD22" s="18"/>
      <c r="AH22" s="53" t="s">
        <v>104</v>
      </c>
      <c r="AI22" s="50">
        <v>2325202</v>
      </c>
      <c r="AJ22" s="50">
        <v>0</v>
      </c>
      <c r="AK22" s="50">
        <v>2325202</v>
      </c>
      <c r="AM22" s="54">
        <v>0</v>
      </c>
    </row>
    <row r="23" spans="1:39" ht="15">
      <c r="A23" s="32" t="s">
        <v>79</v>
      </c>
      <c r="B23" s="78">
        <v>17199655</v>
      </c>
      <c r="C23" s="78">
        <v>304375</v>
      </c>
      <c r="D23" s="78">
        <v>0</v>
      </c>
      <c r="E23" s="78">
        <v>111110</v>
      </c>
      <c r="F23" s="78">
        <v>-12</v>
      </c>
      <c r="G23" s="78">
        <v>0</v>
      </c>
      <c r="H23" s="78">
        <v>1872</v>
      </c>
      <c r="I23" s="78">
        <v>16782310</v>
      </c>
      <c r="J23" s="78">
        <v>41118</v>
      </c>
      <c r="K23" s="78">
        <v>22833</v>
      </c>
      <c r="L23" s="78">
        <v>16846261</v>
      </c>
      <c r="M23" s="78">
        <v>246666</v>
      </c>
      <c r="N23" s="78">
        <v>0</v>
      </c>
      <c r="O23" s="78">
        <v>179114</v>
      </c>
      <c r="P23" s="78">
        <v>0</v>
      </c>
      <c r="Q23" s="78">
        <v>-191925</v>
      </c>
      <c r="R23" s="78">
        <v>176598</v>
      </c>
      <c r="S23" s="78">
        <v>17256714</v>
      </c>
      <c r="T23" s="78">
        <v>17256714</v>
      </c>
      <c r="U23" s="78">
        <v>0</v>
      </c>
      <c r="V23" s="78"/>
      <c r="W23" s="78">
        <v>17272041</v>
      </c>
      <c r="X23" s="78"/>
      <c r="Y23" s="78">
        <v>15327</v>
      </c>
      <c r="Z23" s="78">
        <v>118074</v>
      </c>
      <c r="AA23" s="17">
        <f>AI16+AI14</f>
        <v>19247170</v>
      </c>
      <c r="AB23" s="17">
        <f>AJ16+AJ14</f>
        <v>524781</v>
      </c>
      <c r="AC23" s="39">
        <f t="shared" si="0"/>
        <v>0.02726535901122087</v>
      </c>
      <c r="AD23" s="74"/>
      <c r="AH23" s="53" t="s">
        <v>105</v>
      </c>
      <c r="AI23" s="50">
        <v>3744845</v>
      </c>
      <c r="AJ23" s="50">
        <v>0</v>
      </c>
      <c r="AK23" s="50">
        <v>3744845</v>
      </c>
      <c r="AM23" s="54">
        <v>0</v>
      </c>
    </row>
    <row r="24" spans="1:39" ht="15">
      <c r="A24" s="3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17"/>
      <c r="AB24" s="17"/>
      <c r="AC24" s="39"/>
      <c r="AD24" s="74"/>
      <c r="AH24" s="53"/>
      <c r="AI24" s="50"/>
      <c r="AJ24" s="50"/>
      <c r="AK24" s="50"/>
      <c r="AM24" s="54"/>
    </row>
    <row r="25" spans="1:39" ht="15.75">
      <c r="A25" s="40" t="s">
        <v>68</v>
      </c>
      <c r="B25" s="86">
        <v>908031044</v>
      </c>
      <c r="C25" s="86">
        <v>34932239</v>
      </c>
      <c r="D25" s="86">
        <v>14423888</v>
      </c>
      <c r="E25" s="86">
        <v>5979130</v>
      </c>
      <c r="F25" s="86">
        <v>-62</v>
      </c>
      <c r="G25" s="86">
        <v>88518</v>
      </c>
      <c r="H25" s="86">
        <v>682821</v>
      </c>
      <c r="I25" s="86">
        <v>851924510</v>
      </c>
      <c r="J25" s="86">
        <v>4355602</v>
      </c>
      <c r="K25" s="86">
        <v>1273791</v>
      </c>
      <c r="L25" s="86">
        <v>857553903</v>
      </c>
      <c r="M25" s="86">
        <v>26842228</v>
      </c>
      <c r="N25" s="86">
        <v>2559.203870000003</v>
      </c>
      <c r="O25" s="86">
        <v>1202623.4630999998</v>
      </c>
      <c r="P25" s="86">
        <v>-101432</v>
      </c>
      <c r="Q25" s="86">
        <v>-9615648</v>
      </c>
      <c r="R25" s="86">
        <v>8797998</v>
      </c>
      <c r="S25" s="86">
        <v>884682231.66697</v>
      </c>
      <c r="T25" s="86">
        <v>885860965.66697</v>
      </c>
      <c r="U25" s="86">
        <v>0</v>
      </c>
      <c r="V25" s="78"/>
      <c r="W25" s="86">
        <v>884697558.66697</v>
      </c>
      <c r="X25" s="86"/>
      <c r="Y25" s="86">
        <v>817650</v>
      </c>
      <c r="Z25" s="86">
        <v>4095374</v>
      </c>
      <c r="AA25" s="87">
        <f>SUM(AA14:AA23)</f>
        <v>1106459008</v>
      </c>
      <c r="AB25" s="87">
        <f>SUM(AB14:AB23)</f>
        <v>30280812.02</v>
      </c>
      <c r="AC25" s="39">
        <f t="shared" si="0"/>
        <v>0.027367314831423017</v>
      </c>
      <c r="AD25" s="18"/>
      <c r="AH25" s="53" t="s">
        <v>106</v>
      </c>
      <c r="AI25" s="55">
        <v>6625945</v>
      </c>
      <c r="AJ25" s="55">
        <v>0</v>
      </c>
      <c r="AK25" s="55">
        <v>6625945</v>
      </c>
      <c r="AM25" s="54">
        <v>0</v>
      </c>
    </row>
    <row r="26" spans="1:39" ht="15.75">
      <c r="A26" s="41" t="s">
        <v>72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33"/>
      <c r="U26" s="33"/>
      <c r="V26" s="33"/>
      <c r="W26" s="33"/>
      <c r="X26" s="33"/>
      <c r="Y26" s="33"/>
      <c r="Z26" s="33"/>
      <c r="AA26" s="36">
        <f>SUM(AI21:AI25)</f>
        <v>15170599</v>
      </c>
      <c r="AB26" s="36">
        <f>SUM(AJ21:AJ25)</f>
        <v>0</v>
      </c>
      <c r="AC26" s="39">
        <f t="shared" si="0"/>
        <v>0</v>
      </c>
      <c r="AD26" s="18"/>
      <c r="AH26" s="56" t="s">
        <v>107</v>
      </c>
      <c r="AI26" s="57">
        <v>1121629607</v>
      </c>
      <c r="AJ26" s="57">
        <v>30280812.01999998</v>
      </c>
      <c r="AK26" s="57">
        <v>1151910419.02</v>
      </c>
      <c r="AM26" s="51">
        <v>0.026997158269556967</v>
      </c>
    </row>
    <row r="27" spans="1:39" ht="14.25">
      <c r="A27" s="40" t="s">
        <v>69</v>
      </c>
      <c r="B27" s="88">
        <v>919071796.23</v>
      </c>
      <c r="C27" s="88">
        <v>34932239</v>
      </c>
      <c r="D27" s="88">
        <v>14423888</v>
      </c>
      <c r="E27" s="88">
        <v>5979130</v>
      </c>
      <c r="F27" s="88">
        <v>-62</v>
      </c>
      <c r="G27" s="88">
        <v>88518</v>
      </c>
      <c r="H27" s="88">
        <v>682821</v>
      </c>
      <c r="I27" s="88">
        <v>862965262.23</v>
      </c>
      <c r="J27" s="88">
        <v>4355602</v>
      </c>
      <c r="K27" s="88">
        <v>1273791</v>
      </c>
      <c r="L27" s="88">
        <v>868594655.23</v>
      </c>
      <c r="M27" s="88">
        <v>26842228</v>
      </c>
      <c r="N27" s="88">
        <v>2559.203870000003</v>
      </c>
      <c r="O27" s="88">
        <v>1202623.4630999998</v>
      </c>
      <c r="P27" s="88">
        <v>-101432</v>
      </c>
      <c r="Q27" s="88">
        <v>-9615648</v>
      </c>
      <c r="R27" s="88">
        <v>8797998</v>
      </c>
      <c r="S27" s="88">
        <v>895722983.89697</v>
      </c>
      <c r="T27" s="75"/>
      <c r="U27" s="75"/>
      <c r="V27" s="75"/>
      <c r="W27" s="88">
        <v>895738310.89697</v>
      </c>
      <c r="X27" s="88"/>
      <c r="Y27" s="88">
        <v>817650</v>
      </c>
      <c r="Z27" s="88">
        <v>4095374</v>
      </c>
      <c r="AA27" s="89">
        <f>AA26+AA25</f>
        <v>1121629607</v>
      </c>
      <c r="AB27" s="89">
        <f>AB26+AB25</f>
        <v>30280812.02</v>
      </c>
      <c r="AC27" s="39">
        <f t="shared" si="0"/>
        <v>0.026997158269556985</v>
      </c>
      <c r="AD27" s="18"/>
      <c r="AH27" s="58"/>
      <c r="AI27" s="58"/>
      <c r="AJ27" s="58"/>
      <c r="AK27" s="58"/>
      <c r="AL27" s="58"/>
      <c r="AM27" s="58"/>
    </row>
    <row r="28" spans="1:39" ht="14.2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2"/>
      <c r="AD28" s="18"/>
      <c r="AH28" s="49"/>
      <c r="AI28" s="58"/>
      <c r="AJ28" s="58"/>
      <c r="AK28" s="58"/>
      <c r="AL28" s="58"/>
      <c r="AM28" s="58"/>
    </row>
    <row r="29" spans="30:39" ht="14.25">
      <c r="AD29" s="18"/>
      <c r="AH29" s="49"/>
      <c r="AI29" s="59"/>
      <c r="AJ29" s="59"/>
      <c r="AK29" s="59"/>
      <c r="AL29" s="59"/>
      <c r="AM29" s="58"/>
    </row>
    <row r="30" spans="34:39" ht="14.25">
      <c r="AH30" s="58"/>
      <c r="AI30" s="59"/>
      <c r="AJ30" s="59"/>
      <c r="AK30" s="59"/>
      <c r="AL30" s="59"/>
      <c r="AM30" s="58"/>
    </row>
    <row r="31" spans="1:39" ht="54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H31" s="60" t="s">
        <v>82</v>
      </c>
      <c r="AI31" s="60" t="s">
        <v>83</v>
      </c>
      <c r="AJ31" s="61" t="s">
        <v>85</v>
      </c>
      <c r="AK31" s="60" t="s">
        <v>84</v>
      </c>
      <c r="AM31" s="62" t="s">
        <v>86</v>
      </c>
    </row>
    <row r="32" spans="1:39" ht="14.25">
      <c r="A32" s="20" t="s">
        <v>81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H32" s="63"/>
      <c r="AI32" s="63"/>
      <c r="AJ32" s="63"/>
      <c r="AK32" s="63"/>
      <c r="AM32" s="63"/>
    </row>
    <row r="33" spans="1:39" ht="14.25">
      <c r="A33" s="23" t="s">
        <v>76</v>
      </c>
      <c r="B33" s="24" t="s">
        <v>4</v>
      </c>
      <c r="C33" s="24" t="s">
        <v>5</v>
      </c>
      <c r="D33" s="24" t="s">
        <v>0</v>
      </c>
      <c r="E33" s="24" t="s">
        <v>0</v>
      </c>
      <c r="F33" s="24" t="s">
        <v>5</v>
      </c>
      <c r="G33" s="24" t="s">
        <v>5</v>
      </c>
      <c r="H33" s="24" t="s">
        <v>5</v>
      </c>
      <c r="I33" s="24" t="s">
        <v>6</v>
      </c>
      <c r="J33" s="24" t="s">
        <v>7</v>
      </c>
      <c r="K33" s="24" t="s">
        <v>7</v>
      </c>
      <c r="L33" s="24"/>
      <c r="M33" s="24" t="s">
        <v>3</v>
      </c>
      <c r="N33" s="24" t="s">
        <v>0</v>
      </c>
      <c r="O33" s="24" t="s">
        <v>8</v>
      </c>
      <c r="P33" s="24" t="s">
        <v>8</v>
      </c>
      <c r="Q33" s="24" t="s">
        <v>9</v>
      </c>
      <c r="R33" s="24" t="s">
        <v>0</v>
      </c>
      <c r="S33" s="24" t="s">
        <v>10</v>
      </c>
      <c r="T33" s="24"/>
      <c r="U33" s="24"/>
      <c r="V33" s="24"/>
      <c r="W33" s="24" t="s">
        <v>10</v>
      </c>
      <c r="X33" s="24"/>
      <c r="Y33" s="24"/>
      <c r="Z33" s="24"/>
      <c r="AA33" s="79"/>
      <c r="AB33" s="24"/>
      <c r="AC33" s="25"/>
      <c r="AH33" s="64" t="s">
        <v>87</v>
      </c>
      <c r="AI33" s="50">
        <v>593989578.9297285</v>
      </c>
      <c r="AJ33" s="50">
        <v>56838067</v>
      </c>
      <c r="AK33" s="50">
        <v>650827645.9297285</v>
      </c>
      <c r="AM33" s="65">
        <v>0.09568866023274826</v>
      </c>
    </row>
    <row r="34" spans="1:39" ht="14.25">
      <c r="A34" s="23" t="s">
        <v>74</v>
      </c>
      <c r="B34" s="24" t="s">
        <v>12</v>
      </c>
      <c r="C34" s="24" t="s">
        <v>13</v>
      </c>
      <c r="D34" s="24" t="s">
        <v>5</v>
      </c>
      <c r="E34" s="24" t="s">
        <v>5</v>
      </c>
      <c r="F34" s="24" t="s">
        <v>14</v>
      </c>
      <c r="G34" s="24" t="s">
        <v>15</v>
      </c>
      <c r="H34" s="24" t="s">
        <v>16</v>
      </c>
      <c r="I34" s="24" t="s">
        <v>17</v>
      </c>
      <c r="J34" s="24" t="s">
        <v>18</v>
      </c>
      <c r="K34" s="24" t="s">
        <v>18</v>
      </c>
      <c r="L34" s="24" t="s">
        <v>1</v>
      </c>
      <c r="M34" s="24" t="s">
        <v>19</v>
      </c>
      <c r="N34" s="24" t="s">
        <v>3</v>
      </c>
      <c r="O34" s="24" t="s">
        <v>20</v>
      </c>
      <c r="P34" s="24" t="s">
        <v>21</v>
      </c>
      <c r="Q34" s="24" t="s">
        <v>18</v>
      </c>
      <c r="R34" s="24" t="s">
        <v>3</v>
      </c>
      <c r="S34" s="26" t="s">
        <v>22</v>
      </c>
      <c r="T34" s="24" t="s">
        <v>23</v>
      </c>
      <c r="U34" s="24" t="s">
        <v>24</v>
      </c>
      <c r="V34" s="24"/>
      <c r="W34" s="26" t="s">
        <v>22</v>
      </c>
      <c r="X34" s="24"/>
      <c r="Y34" s="24" t="s">
        <v>25</v>
      </c>
      <c r="Z34" s="24" t="s">
        <v>26</v>
      </c>
      <c r="AA34" s="79"/>
      <c r="AB34" s="24"/>
      <c r="AC34" s="25"/>
      <c r="AH34" s="64" t="s">
        <v>88</v>
      </c>
      <c r="AI34" s="50">
        <v>8665.07027145006</v>
      </c>
      <c r="AJ34" s="50">
        <v>1344</v>
      </c>
      <c r="AK34" s="50">
        <v>10009.07027145006</v>
      </c>
      <c r="AM34" s="65">
        <v>0.15510549342320426</v>
      </c>
    </row>
    <row r="35" spans="1:39" ht="14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/>
      <c r="T35" s="24"/>
      <c r="U35" s="24"/>
      <c r="V35" s="24"/>
      <c r="W35" s="26"/>
      <c r="X35" s="24"/>
      <c r="Y35" s="24"/>
      <c r="Z35" s="24"/>
      <c r="AA35" s="79"/>
      <c r="AB35" s="24"/>
      <c r="AC35" s="25"/>
      <c r="AH35" s="64"/>
      <c r="AI35" s="50"/>
      <c r="AJ35" s="50"/>
      <c r="AK35" s="50"/>
      <c r="AM35" s="65"/>
    </row>
    <row r="36" spans="1:39" ht="14.25">
      <c r="A36" s="27"/>
      <c r="B36" s="28" t="s">
        <v>27</v>
      </c>
      <c r="C36" s="7" t="s">
        <v>28</v>
      </c>
      <c r="D36" s="7" t="s">
        <v>29</v>
      </c>
      <c r="E36" s="7" t="s">
        <v>30</v>
      </c>
      <c r="F36" s="7" t="s">
        <v>31</v>
      </c>
      <c r="G36" s="7" t="s">
        <v>32</v>
      </c>
      <c r="H36" s="7" t="s">
        <v>33</v>
      </c>
      <c r="I36" s="7"/>
      <c r="J36" s="7" t="s">
        <v>34</v>
      </c>
      <c r="K36" s="7" t="s">
        <v>34</v>
      </c>
      <c r="L36" s="7" t="s">
        <v>6</v>
      </c>
      <c r="M36" s="7" t="s">
        <v>35</v>
      </c>
      <c r="N36" s="7" t="s">
        <v>36</v>
      </c>
      <c r="O36" s="7" t="s">
        <v>37</v>
      </c>
      <c r="P36" s="28" t="s">
        <v>38</v>
      </c>
      <c r="Q36" s="7" t="s">
        <v>30</v>
      </c>
      <c r="R36" s="7" t="s">
        <v>39</v>
      </c>
      <c r="S36" s="7" t="s">
        <v>40</v>
      </c>
      <c r="T36" s="7" t="s">
        <v>41</v>
      </c>
      <c r="U36" s="7" t="s">
        <v>42</v>
      </c>
      <c r="V36" s="7"/>
      <c r="W36" s="7" t="s">
        <v>40</v>
      </c>
      <c r="X36" s="7"/>
      <c r="Y36" s="7" t="s">
        <v>43</v>
      </c>
      <c r="Z36" s="7" t="s">
        <v>44</v>
      </c>
      <c r="AA36" s="7" t="s">
        <v>11</v>
      </c>
      <c r="AB36" s="7"/>
      <c r="AC36" s="29" t="s">
        <v>45</v>
      </c>
      <c r="AH36" s="64" t="s">
        <v>89</v>
      </c>
      <c r="AI36" s="50">
        <v>216871822</v>
      </c>
      <c r="AJ36" s="50">
        <v>20741924</v>
      </c>
      <c r="AK36" s="50">
        <v>237613746</v>
      </c>
      <c r="AM36" s="65">
        <v>0.0956413968800428</v>
      </c>
    </row>
    <row r="37" spans="1:39" ht="15">
      <c r="A37" s="27"/>
      <c r="B37" s="7"/>
      <c r="C37" s="7" t="s">
        <v>46</v>
      </c>
      <c r="D37" s="7"/>
      <c r="E37" s="7" t="s">
        <v>46</v>
      </c>
      <c r="F37" s="7" t="s">
        <v>46</v>
      </c>
      <c r="G37" s="7" t="s">
        <v>47</v>
      </c>
      <c r="H37" s="7" t="s">
        <v>48</v>
      </c>
      <c r="I37" s="7"/>
      <c r="J37" s="7" t="s">
        <v>49</v>
      </c>
      <c r="K37" s="28" t="s">
        <v>50</v>
      </c>
      <c r="L37" s="7" t="s">
        <v>51</v>
      </c>
      <c r="M37" s="7" t="s">
        <v>52</v>
      </c>
      <c r="N37" s="7" t="s">
        <v>53</v>
      </c>
      <c r="O37" s="7" t="s">
        <v>54</v>
      </c>
      <c r="P37" s="7" t="s">
        <v>55</v>
      </c>
      <c r="Q37" s="7" t="s">
        <v>43</v>
      </c>
      <c r="R37" s="7" t="s">
        <v>56</v>
      </c>
      <c r="S37" s="7" t="s">
        <v>57</v>
      </c>
      <c r="T37" s="28" t="s">
        <v>58</v>
      </c>
      <c r="U37" s="7" t="s">
        <v>59</v>
      </c>
      <c r="V37" s="7"/>
      <c r="W37" s="7" t="s">
        <v>57</v>
      </c>
      <c r="X37" s="7"/>
      <c r="Y37" s="7"/>
      <c r="Z37" s="7" t="s">
        <v>60</v>
      </c>
      <c r="AA37" s="30" t="s">
        <v>43</v>
      </c>
      <c r="AB37" s="30" t="s">
        <v>61</v>
      </c>
      <c r="AC37" s="31" t="s">
        <v>61</v>
      </c>
      <c r="AH37" s="64" t="s">
        <v>108</v>
      </c>
      <c r="AI37" s="50">
        <v>12936297</v>
      </c>
      <c r="AJ37" s="50">
        <v>1238148</v>
      </c>
      <c r="AK37" s="50">
        <v>14174445</v>
      </c>
      <c r="AM37" s="65">
        <v>0.09571116062038465</v>
      </c>
    </row>
    <row r="38" spans="1:39" ht="14.25">
      <c r="A38" s="27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6"/>
      <c r="AH38" s="64" t="s">
        <v>90</v>
      </c>
      <c r="AI38" s="50">
        <v>199011748</v>
      </c>
      <c r="AJ38" s="50">
        <v>19034075</v>
      </c>
      <c r="AK38" s="50">
        <v>218045823</v>
      </c>
      <c r="AM38" s="65">
        <v>0.09564297179079097</v>
      </c>
    </row>
    <row r="39" spans="1:39" ht="14.25">
      <c r="A39" s="32" t="s">
        <v>62</v>
      </c>
      <c r="B39" s="80">
        <v>364714022</v>
      </c>
      <c r="C39" s="80">
        <v>13018496</v>
      </c>
      <c r="D39" s="80">
        <v>9998518</v>
      </c>
      <c r="E39" s="80">
        <v>2388225</v>
      </c>
      <c r="F39" s="80">
        <v>-3</v>
      </c>
      <c r="G39" s="80">
        <v>0</v>
      </c>
      <c r="H39" s="80">
        <v>666626</v>
      </c>
      <c r="I39" s="80">
        <v>338642160</v>
      </c>
      <c r="J39" s="80">
        <v>1488944</v>
      </c>
      <c r="K39" s="80">
        <v>669641</v>
      </c>
      <c r="L39" s="80">
        <v>340800745</v>
      </c>
      <c r="M39" s="80">
        <v>9836112</v>
      </c>
      <c r="N39" s="80">
        <v>3709</v>
      </c>
      <c r="O39" s="80">
        <v>910637.31236</v>
      </c>
      <c r="P39" s="81">
        <v>-87579</v>
      </c>
      <c r="Q39" s="80">
        <v>-3795641</v>
      </c>
      <c r="R39" s="80">
        <v>3500424</v>
      </c>
      <c r="S39" s="80">
        <v>351168407.31236</v>
      </c>
      <c r="T39" s="33">
        <v>351168407.31236</v>
      </c>
      <c r="U39" s="33">
        <v>0</v>
      </c>
      <c r="V39" s="33"/>
      <c r="W39" s="33">
        <v>351168407.31236</v>
      </c>
      <c r="X39" s="33"/>
      <c r="Y39" s="33">
        <v>295217</v>
      </c>
      <c r="Z39" s="33">
        <v>902</v>
      </c>
      <c r="AA39" s="34">
        <f>AI33+AI34</f>
        <v>593998244</v>
      </c>
      <c r="AB39" s="34">
        <f>AJ33+AJ34</f>
        <v>56839411</v>
      </c>
      <c r="AC39" s="39">
        <f>AB39/AA39</f>
        <v>0.0956895269878946</v>
      </c>
      <c r="AD39" s="18">
        <f>AC39/AC$51</f>
        <v>0.9926455048213821</v>
      </c>
      <c r="AH39" s="64" t="s">
        <v>109</v>
      </c>
      <c r="AI39" s="50">
        <v>20774460</v>
      </c>
      <c r="AJ39" s="50">
        <v>1989750</v>
      </c>
      <c r="AK39" s="50">
        <v>22764210</v>
      </c>
      <c r="AM39" s="65">
        <v>0.09577866283888968</v>
      </c>
    </row>
    <row r="40" spans="1:39" ht="14.25">
      <c r="A40" s="32" t="s">
        <v>63</v>
      </c>
      <c r="B40" s="80">
        <v>136541859</v>
      </c>
      <c r="C40" s="80">
        <v>4353626</v>
      </c>
      <c r="D40" s="80">
        <v>2376817</v>
      </c>
      <c r="E40" s="80">
        <v>900977</v>
      </c>
      <c r="F40" s="80">
        <v>-32</v>
      </c>
      <c r="G40" s="80">
        <v>0</v>
      </c>
      <c r="H40" s="80">
        <v>13117</v>
      </c>
      <c r="I40" s="80">
        <v>128897354</v>
      </c>
      <c r="J40" s="80">
        <v>541125</v>
      </c>
      <c r="K40" s="80">
        <v>425654</v>
      </c>
      <c r="L40" s="80">
        <v>129864133</v>
      </c>
      <c r="M40" s="80">
        <v>3327983</v>
      </c>
      <c r="N40" s="80">
        <v>-1149.796129999997</v>
      </c>
      <c r="O40" s="80">
        <v>469659.00974999997</v>
      </c>
      <c r="P40" s="81">
        <v>-2148925</v>
      </c>
      <c r="Q40" s="80">
        <v>-1606150</v>
      </c>
      <c r="R40" s="80">
        <v>1477084</v>
      </c>
      <c r="S40" s="80">
        <v>131382634.21361999</v>
      </c>
      <c r="T40" s="33">
        <v>131382634.21361999</v>
      </c>
      <c r="U40" s="33">
        <v>0</v>
      </c>
      <c r="V40" s="33"/>
      <c r="W40" s="33">
        <v>131382634.21361999</v>
      </c>
      <c r="X40" s="33"/>
      <c r="Y40" s="33">
        <v>129066</v>
      </c>
      <c r="Z40" s="33">
        <v>1033423</v>
      </c>
      <c r="AA40" s="34">
        <f>AI36</f>
        <v>216871822</v>
      </c>
      <c r="AB40" s="34">
        <f>AJ36</f>
        <v>20741924</v>
      </c>
      <c r="AC40" s="39">
        <f aca="true" t="shared" si="1" ref="AC40:AC53">AB40/AA40</f>
        <v>0.0956413968800428</v>
      </c>
      <c r="AD40" s="18">
        <f>AC40/AC$51</f>
        <v>0.9921462220188693</v>
      </c>
      <c r="AH40" s="64" t="s">
        <v>92</v>
      </c>
      <c r="AI40" s="50">
        <v>118607258</v>
      </c>
      <c r="AJ40" s="50">
        <v>11341999</v>
      </c>
      <c r="AK40" s="50">
        <v>129949257</v>
      </c>
      <c r="AM40" s="65">
        <v>0.09562651722376045</v>
      </c>
    </row>
    <row r="41" spans="1:39" ht="14.25">
      <c r="A41" s="32" t="s">
        <v>77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/>
      <c r="Q41" s="80"/>
      <c r="R41" s="80"/>
      <c r="S41" s="80"/>
      <c r="T41" s="33"/>
      <c r="U41" s="33"/>
      <c r="V41" s="33"/>
      <c r="W41" s="33"/>
      <c r="X41" s="33"/>
      <c r="Y41" s="33"/>
      <c r="Z41" s="33"/>
      <c r="AA41" s="34">
        <f>AI37</f>
        <v>12936297</v>
      </c>
      <c r="AB41" s="34">
        <f>AJ37</f>
        <v>1238148</v>
      </c>
      <c r="AC41" s="39">
        <f t="shared" si="1"/>
        <v>0.09571116062038465</v>
      </c>
      <c r="AD41" s="18">
        <f>AC41/AC$51</f>
        <v>0.9928699236132832</v>
      </c>
      <c r="AH41" s="64" t="s">
        <v>93</v>
      </c>
      <c r="AI41" s="50">
        <v>284176010</v>
      </c>
      <c r="AJ41" s="50">
        <v>27203590.038384855</v>
      </c>
      <c r="AK41" s="50">
        <v>311379600.03838485</v>
      </c>
      <c r="AM41" s="65">
        <v>0.09572796112657382</v>
      </c>
    </row>
    <row r="42" spans="1:39" ht="14.25">
      <c r="A42" s="35" t="s">
        <v>64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36">
        <f>AI38+AI39</f>
        <v>219786208</v>
      </c>
      <c r="AB42" s="36">
        <f>AJ38+AJ39</f>
        <v>21023825</v>
      </c>
      <c r="AC42" s="39">
        <f t="shared" si="1"/>
        <v>0.09565579747387971</v>
      </c>
      <c r="AD42" s="18">
        <f>AC42/AC$51</f>
        <v>0.9922956081135541</v>
      </c>
      <c r="AH42" s="64" t="s">
        <v>94</v>
      </c>
      <c r="AI42" s="50">
        <v>99821566</v>
      </c>
      <c r="AJ42" s="50">
        <v>9554633.397595882</v>
      </c>
      <c r="AK42" s="50">
        <v>109376199.39759588</v>
      </c>
      <c r="AM42" s="65">
        <v>0.09571712587233787</v>
      </c>
    </row>
    <row r="43" spans="1:39" ht="14.25">
      <c r="A43" s="32" t="s">
        <v>65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80"/>
      <c r="R43" s="80"/>
      <c r="S43" s="80"/>
      <c r="T43" s="33"/>
      <c r="U43" s="33"/>
      <c r="V43" s="33"/>
      <c r="W43" s="33"/>
      <c r="X43" s="33"/>
      <c r="Y43" s="33"/>
      <c r="Z43" s="33"/>
      <c r="AA43" s="34">
        <f>AI40</f>
        <v>118607258</v>
      </c>
      <c r="AB43" s="34">
        <f>AJ40</f>
        <v>11341999</v>
      </c>
      <c r="AC43" s="39">
        <f t="shared" si="1"/>
        <v>0.09562651722376045</v>
      </c>
      <c r="AD43" s="18">
        <f>AC43/AC$51</f>
        <v>0.9919918663188579</v>
      </c>
      <c r="AH43" s="64" t="s">
        <v>95</v>
      </c>
      <c r="AI43" s="50">
        <v>31466313</v>
      </c>
      <c r="AJ43" s="50">
        <v>3010052</v>
      </c>
      <c r="AK43" s="50">
        <v>34476365</v>
      </c>
      <c r="AM43" s="65">
        <v>0.09565950735950539</v>
      </c>
    </row>
    <row r="44" spans="1:39" ht="14.25">
      <c r="A44" s="32" t="s">
        <v>66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37"/>
      <c r="U44" s="37"/>
      <c r="V44" s="37"/>
      <c r="W44" s="37"/>
      <c r="X44" s="37"/>
      <c r="Y44" s="37"/>
      <c r="Z44" s="37"/>
      <c r="AA44" s="36">
        <f>AI41</f>
        <v>284176010</v>
      </c>
      <c r="AB44" s="36">
        <f>AJ41</f>
        <v>27203590.038384855</v>
      </c>
      <c r="AC44" s="93">
        <f t="shared" si="1"/>
        <v>0.09572796112657382</v>
      </c>
      <c r="AD44" s="19">
        <f>AC44/AC$51</f>
        <v>0.9930442054544873</v>
      </c>
      <c r="AH44" s="64" t="s">
        <v>96</v>
      </c>
      <c r="AI44" s="50">
        <v>29633</v>
      </c>
      <c r="AJ44" s="50">
        <v>2840</v>
      </c>
      <c r="AK44" s="50">
        <v>32473</v>
      </c>
      <c r="AM44" s="65">
        <v>0.09583909830256808</v>
      </c>
    </row>
    <row r="45" spans="1:39" ht="14.25">
      <c r="A45" s="32" t="s">
        <v>67</v>
      </c>
      <c r="B45" s="81">
        <v>30040430</v>
      </c>
      <c r="C45" s="81">
        <v>1565273</v>
      </c>
      <c r="D45" s="81">
        <v>0</v>
      </c>
      <c r="E45" s="81">
        <v>196069</v>
      </c>
      <c r="F45" s="81">
        <v>0</v>
      </c>
      <c r="G45" s="81">
        <v>88518</v>
      </c>
      <c r="H45" s="81">
        <v>0</v>
      </c>
      <c r="I45" s="81">
        <v>28190570</v>
      </c>
      <c r="J45" s="81">
        <v>224096</v>
      </c>
      <c r="K45" s="81">
        <v>-139671</v>
      </c>
      <c r="L45" s="81">
        <v>28274995</v>
      </c>
      <c r="M45" s="81">
        <v>1210473</v>
      </c>
      <c r="N45" s="81">
        <v>0</v>
      </c>
      <c r="O45" s="81">
        <v>0</v>
      </c>
      <c r="P45" s="81">
        <v>0</v>
      </c>
      <c r="Q45" s="81">
        <v>-274020</v>
      </c>
      <c r="R45" s="81">
        <v>234874</v>
      </c>
      <c r="S45" s="81">
        <v>29446322</v>
      </c>
      <c r="T45" s="37">
        <v>29446322</v>
      </c>
      <c r="U45" s="37">
        <v>0</v>
      </c>
      <c r="V45" s="37"/>
      <c r="W45" s="37">
        <v>29446322</v>
      </c>
      <c r="X45" s="37"/>
      <c r="Y45" s="37">
        <v>39146</v>
      </c>
      <c r="Z45" s="37">
        <v>272934</v>
      </c>
      <c r="AA45" s="36">
        <f>AI42</f>
        <v>99821566</v>
      </c>
      <c r="AB45" s="36">
        <f>AJ42</f>
        <v>9554633.397595882</v>
      </c>
      <c r="AC45" s="93">
        <f t="shared" si="1"/>
        <v>0.09571712587233787</v>
      </c>
      <c r="AD45" s="19">
        <f>AC45/AC$51</f>
        <v>0.9929318047900733</v>
      </c>
      <c r="AH45" s="64" t="s">
        <v>97</v>
      </c>
      <c r="AI45" s="50">
        <v>138147</v>
      </c>
      <c r="AJ45" s="50">
        <v>13216</v>
      </c>
      <c r="AK45" s="50">
        <v>151363</v>
      </c>
      <c r="AM45" s="65">
        <v>0.09566621063070498</v>
      </c>
    </row>
    <row r="46" spans="1:39" ht="14.25">
      <c r="A46" s="32" t="s">
        <v>78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37"/>
      <c r="U46" s="37"/>
      <c r="V46" s="37"/>
      <c r="W46" s="37"/>
      <c r="X46" s="37"/>
      <c r="Y46" s="37"/>
      <c r="Z46" s="37"/>
      <c r="AA46" s="36">
        <f>AI43</f>
        <v>31466313</v>
      </c>
      <c r="AB46" s="36">
        <f>AJ43</f>
        <v>3010052</v>
      </c>
      <c r="AC46" s="93">
        <f t="shared" si="1"/>
        <v>0.09565950735950539</v>
      </c>
      <c r="AD46" s="19">
        <f>AC46/AC$51</f>
        <v>0.992334093007415</v>
      </c>
      <c r="AH46" s="64" t="s">
        <v>98</v>
      </c>
      <c r="AI46" s="50">
        <v>25800467</v>
      </c>
      <c r="AJ46" s="50">
        <v>2473044</v>
      </c>
      <c r="AK46" s="50">
        <v>28273511</v>
      </c>
      <c r="AM46" s="65">
        <v>0.09585268359677365</v>
      </c>
    </row>
    <row r="47" spans="1:39" ht="15.75">
      <c r="A47" s="38" t="s">
        <v>99</v>
      </c>
      <c r="B47" s="80">
        <v>-200398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-200398</v>
      </c>
      <c r="J47" s="80">
        <v>0</v>
      </c>
      <c r="K47" s="80">
        <v>0</v>
      </c>
      <c r="L47" s="80">
        <v>-200398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-200398</v>
      </c>
      <c r="T47" s="82">
        <v>0</v>
      </c>
      <c r="U47" s="82">
        <v>0</v>
      </c>
      <c r="V47" s="82"/>
      <c r="W47" s="33">
        <v>-200398</v>
      </c>
      <c r="X47" s="82"/>
      <c r="Y47" s="80">
        <v>0</v>
      </c>
      <c r="Z47" s="80">
        <v>0</v>
      </c>
      <c r="AA47" s="34">
        <f>AI47</f>
        <v>-11877948</v>
      </c>
      <c r="AB47" s="34">
        <f>AJ47</f>
        <v>0</v>
      </c>
      <c r="AC47" s="39">
        <f t="shared" si="1"/>
        <v>0</v>
      </c>
      <c r="AD47" s="18">
        <f>AC47/AC$51</f>
        <v>0</v>
      </c>
      <c r="AH47" s="64" t="s">
        <v>99</v>
      </c>
      <c r="AI47" s="55">
        <v>-11877948</v>
      </c>
      <c r="AJ47" s="55">
        <v>0</v>
      </c>
      <c r="AK47" s="55">
        <v>-11877948</v>
      </c>
      <c r="AM47" s="65">
        <v>0</v>
      </c>
    </row>
    <row r="48" spans="1:39" ht="15">
      <c r="A48" s="35" t="s">
        <v>97</v>
      </c>
      <c r="B48" s="83">
        <v>-978336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-978336</v>
      </c>
      <c r="J48" s="83">
        <v>0</v>
      </c>
      <c r="K48" s="83">
        <v>0</v>
      </c>
      <c r="L48" s="83">
        <v>-978336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-978336</v>
      </c>
      <c r="T48" s="84">
        <v>0</v>
      </c>
      <c r="U48" s="84">
        <v>0</v>
      </c>
      <c r="V48" s="82"/>
      <c r="W48" s="85">
        <v>-978336</v>
      </c>
      <c r="X48" s="82"/>
      <c r="Y48" s="83">
        <v>0</v>
      </c>
      <c r="Z48" s="83">
        <v>0</v>
      </c>
      <c r="AA48" s="34">
        <f>AI45</f>
        <v>138147</v>
      </c>
      <c r="AB48" s="34">
        <f>AJ45</f>
        <v>13216</v>
      </c>
      <c r="AC48" s="39" t="s">
        <v>75</v>
      </c>
      <c r="AD48" s="74" t="s">
        <v>75</v>
      </c>
      <c r="AH48" s="64" t="s">
        <v>110</v>
      </c>
      <c r="AI48" s="50">
        <v>1591754017</v>
      </c>
      <c r="AJ48" s="50">
        <v>153442682.4359808</v>
      </c>
      <c r="AK48" s="50">
        <v>1745196699.4359808</v>
      </c>
      <c r="AM48" s="65">
        <v>0.09639848921203055</v>
      </c>
    </row>
    <row r="49" spans="1:39" ht="15">
      <c r="A49" s="42" t="s">
        <v>79</v>
      </c>
      <c r="B49" s="78">
        <v>17199655</v>
      </c>
      <c r="C49" s="78">
        <v>304375</v>
      </c>
      <c r="D49" s="78">
        <v>0</v>
      </c>
      <c r="E49" s="78">
        <v>111110</v>
      </c>
      <c r="F49" s="78">
        <v>-12</v>
      </c>
      <c r="G49" s="78">
        <v>0</v>
      </c>
      <c r="H49" s="78">
        <v>1872</v>
      </c>
      <c r="I49" s="78">
        <v>16782310</v>
      </c>
      <c r="J49" s="78">
        <v>41118</v>
      </c>
      <c r="K49" s="78">
        <v>22833</v>
      </c>
      <c r="L49" s="78">
        <v>16846261</v>
      </c>
      <c r="M49" s="78">
        <v>246666</v>
      </c>
      <c r="N49" s="78">
        <v>0</v>
      </c>
      <c r="O49" s="78">
        <v>179114</v>
      </c>
      <c r="P49" s="78">
        <v>0</v>
      </c>
      <c r="Q49" s="78">
        <v>-191925</v>
      </c>
      <c r="R49" s="78">
        <v>176598</v>
      </c>
      <c r="S49" s="78">
        <v>17256714</v>
      </c>
      <c r="T49" s="78">
        <v>17256714</v>
      </c>
      <c r="U49" s="78">
        <v>0</v>
      </c>
      <c r="V49" s="78"/>
      <c r="W49" s="78">
        <v>17272041</v>
      </c>
      <c r="X49" s="78"/>
      <c r="Y49" s="78">
        <v>15327</v>
      </c>
      <c r="Z49" s="78">
        <v>118074</v>
      </c>
      <c r="AA49" s="17">
        <f>AI46+AI44</f>
        <v>25830100</v>
      </c>
      <c r="AB49" s="17">
        <f>AJ46+AJ44</f>
        <v>2475884</v>
      </c>
      <c r="AC49" s="39">
        <f t="shared" si="1"/>
        <v>0.0958526680113511</v>
      </c>
      <c r="AD49" s="18">
        <f>AC49/AC$51</f>
        <v>0.9943378656124073</v>
      </c>
      <c r="AH49" s="64" t="s">
        <v>111</v>
      </c>
      <c r="AI49" s="66"/>
      <c r="AJ49" s="66"/>
      <c r="AK49" s="66"/>
      <c r="AM49" s="52"/>
    </row>
    <row r="50" spans="1:39" ht="14.25">
      <c r="A50" s="3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36"/>
      <c r="AB50" s="36"/>
      <c r="AC50" s="39" t="s">
        <v>75</v>
      </c>
      <c r="AD50" s="18" t="s">
        <v>75</v>
      </c>
      <c r="AH50" s="67" t="s">
        <v>112</v>
      </c>
      <c r="AI50" s="66">
        <v>3786198</v>
      </c>
      <c r="AJ50" s="66">
        <v>0</v>
      </c>
      <c r="AK50" s="66">
        <v>3786198</v>
      </c>
      <c r="AM50" s="52">
        <v>0</v>
      </c>
    </row>
    <row r="51" spans="1:39" ht="15">
      <c r="A51" s="40" t="s">
        <v>68</v>
      </c>
      <c r="B51" s="86">
        <v>908031044</v>
      </c>
      <c r="C51" s="86">
        <v>34932239</v>
      </c>
      <c r="D51" s="86">
        <v>14423888</v>
      </c>
      <c r="E51" s="86">
        <v>5979130</v>
      </c>
      <c r="F51" s="86">
        <v>-62</v>
      </c>
      <c r="G51" s="86">
        <v>88518</v>
      </c>
      <c r="H51" s="86">
        <v>682821</v>
      </c>
      <c r="I51" s="86">
        <v>851924510</v>
      </c>
      <c r="J51" s="86">
        <v>4355602</v>
      </c>
      <c r="K51" s="86">
        <v>1273791</v>
      </c>
      <c r="L51" s="86">
        <v>857553903</v>
      </c>
      <c r="M51" s="86">
        <v>26842228</v>
      </c>
      <c r="N51" s="86">
        <v>2559.203870000003</v>
      </c>
      <c r="O51" s="86">
        <v>1202623.4630999998</v>
      </c>
      <c r="P51" s="86">
        <v>-101432</v>
      </c>
      <c r="Q51" s="86">
        <v>-9615648</v>
      </c>
      <c r="R51" s="86">
        <v>8797998</v>
      </c>
      <c r="S51" s="86">
        <v>884682231.66697</v>
      </c>
      <c r="T51" s="86">
        <v>885860965.66697</v>
      </c>
      <c r="U51" s="86">
        <v>0</v>
      </c>
      <c r="V51" s="78"/>
      <c r="W51" s="86">
        <v>884697558.66697</v>
      </c>
      <c r="X51" s="86"/>
      <c r="Y51" s="86">
        <v>817650</v>
      </c>
      <c r="Z51" s="86">
        <v>4095374</v>
      </c>
      <c r="AA51" s="87">
        <f>SUM(AA39:AA49)</f>
        <v>1591754017</v>
      </c>
      <c r="AB51" s="87">
        <f>SUM(AB39:AB49)</f>
        <v>153442682.43598074</v>
      </c>
      <c r="AC51" s="39">
        <f t="shared" si="1"/>
        <v>0.09639848921203052</v>
      </c>
      <c r="AD51" s="18">
        <f>AC51/AC$51</f>
        <v>1</v>
      </c>
      <c r="AH51" s="67" t="s">
        <v>113</v>
      </c>
      <c r="AI51" s="66">
        <v>2082947</v>
      </c>
      <c r="AJ51" s="66">
        <v>0</v>
      </c>
      <c r="AK51" s="66">
        <v>2082947</v>
      </c>
      <c r="AM51" s="52">
        <v>0</v>
      </c>
    </row>
    <row r="52" spans="1:39" ht="14.25">
      <c r="A52" s="41" t="s">
        <v>72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33"/>
      <c r="U52" s="33"/>
      <c r="V52" s="33"/>
      <c r="W52" s="33"/>
      <c r="X52" s="33"/>
      <c r="Y52" s="33"/>
      <c r="Z52" s="33"/>
      <c r="AA52" s="36">
        <f>SUM(AI50:AI53)</f>
        <v>25555228</v>
      </c>
      <c r="AB52" s="36">
        <f>SUM(AJ50:AJ53)</f>
        <v>0</v>
      </c>
      <c r="AC52" s="39">
        <f t="shared" si="1"/>
        <v>0</v>
      </c>
      <c r="AH52" s="67" t="s">
        <v>105</v>
      </c>
      <c r="AI52" s="66">
        <v>3491578</v>
      </c>
      <c r="AJ52" s="66">
        <v>0</v>
      </c>
      <c r="AK52" s="66">
        <v>3491578</v>
      </c>
      <c r="AM52" s="52">
        <v>0</v>
      </c>
    </row>
    <row r="53" spans="1:39" ht="15.75">
      <c r="A53" s="40" t="s">
        <v>69</v>
      </c>
      <c r="B53" s="88">
        <v>919071796.23</v>
      </c>
      <c r="C53" s="88">
        <v>34932239</v>
      </c>
      <c r="D53" s="88">
        <v>14423888</v>
      </c>
      <c r="E53" s="88">
        <v>5979130</v>
      </c>
      <c r="F53" s="88">
        <v>-62</v>
      </c>
      <c r="G53" s="88">
        <v>88518</v>
      </c>
      <c r="H53" s="88">
        <v>682821</v>
      </c>
      <c r="I53" s="88">
        <v>862965262.23</v>
      </c>
      <c r="J53" s="88">
        <v>4355602</v>
      </c>
      <c r="K53" s="88">
        <v>1273791</v>
      </c>
      <c r="L53" s="88">
        <v>868594655.23</v>
      </c>
      <c r="M53" s="88">
        <v>26842228</v>
      </c>
      <c r="N53" s="88">
        <v>2559.203870000003</v>
      </c>
      <c r="O53" s="88">
        <v>1202623.4630999998</v>
      </c>
      <c r="P53" s="88">
        <v>-101432</v>
      </c>
      <c r="Q53" s="88">
        <v>-9615648</v>
      </c>
      <c r="R53" s="88">
        <v>8797998</v>
      </c>
      <c r="S53" s="88">
        <v>895722983.89697</v>
      </c>
      <c r="T53" s="75"/>
      <c r="U53" s="75"/>
      <c r="V53" s="75"/>
      <c r="W53" s="88">
        <v>895738310.89697</v>
      </c>
      <c r="X53" s="88"/>
      <c r="Y53" s="88">
        <v>817650</v>
      </c>
      <c r="Z53" s="88">
        <v>4095374</v>
      </c>
      <c r="AA53" s="89">
        <f>AA52+AA51</f>
        <v>1617309245</v>
      </c>
      <c r="AB53" s="89">
        <f>AB52+AB51</f>
        <v>153442682.43598074</v>
      </c>
      <c r="AC53" s="39">
        <f t="shared" si="1"/>
        <v>0.09487528925612537</v>
      </c>
      <c r="AH53" s="67" t="s">
        <v>106</v>
      </c>
      <c r="AI53" s="68">
        <v>16194505</v>
      </c>
      <c r="AJ53" s="68">
        <v>0</v>
      </c>
      <c r="AK53" s="68">
        <v>16194505</v>
      </c>
      <c r="AM53" s="69">
        <v>0</v>
      </c>
    </row>
    <row r="54" spans="1:39" ht="15.75">
      <c r="A54" s="43"/>
      <c r="B54" s="96"/>
      <c r="C54" s="97"/>
      <c r="D54" s="97"/>
      <c r="E54" s="97"/>
      <c r="F54" s="97"/>
      <c r="G54" s="97"/>
      <c r="H54" s="97"/>
      <c r="I54" s="98"/>
      <c r="J54" s="97"/>
      <c r="K54" s="97"/>
      <c r="L54" s="98"/>
      <c r="M54" s="97"/>
      <c r="N54" s="97"/>
      <c r="O54" s="97"/>
      <c r="P54" s="97"/>
      <c r="Q54" s="97"/>
      <c r="R54" s="97"/>
      <c r="S54" s="44"/>
      <c r="T54" s="97"/>
      <c r="U54" s="97"/>
      <c r="V54" s="97"/>
      <c r="W54" s="44"/>
      <c r="X54" s="97"/>
      <c r="Y54" s="97"/>
      <c r="Z54" s="97"/>
      <c r="AA54" s="44"/>
      <c r="AB54" s="97"/>
      <c r="AC54" s="99"/>
      <c r="AH54" s="67"/>
      <c r="AI54" s="70">
        <v>1617309245</v>
      </c>
      <c r="AJ54" s="70">
        <v>153442682.4359808</v>
      </c>
      <c r="AK54" s="70">
        <v>1770751927.4359808</v>
      </c>
      <c r="AM54" s="71">
        <v>0.09487528925612541</v>
      </c>
    </row>
    <row r="55" spans="1:39" ht="14.25">
      <c r="A55" s="1"/>
      <c r="B55" s="11"/>
      <c r="C55" s="13"/>
      <c r="D55" s="13"/>
      <c r="E55" s="13"/>
      <c r="F55" s="13"/>
      <c r="G55" s="13"/>
      <c r="H55" s="13"/>
      <c r="I55" s="8"/>
      <c r="J55" s="13"/>
      <c r="K55" s="13"/>
      <c r="L55" s="8"/>
      <c r="M55" s="13"/>
      <c r="N55" s="13"/>
      <c r="O55" s="13"/>
      <c r="P55" s="13"/>
      <c r="Q55" s="13"/>
      <c r="R55" s="13"/>
      <c r="S55" s="12"/>
      <c r="T55" s="13"/>
      <c r="U55" s="13"/>
      <c r="V55" s="13"/>
      <c r="W55" s="12"/>
      <c r="X55" s="13"/>
      <c r="Y55" s="13"/>
      <c r="Z55" s="13"/>
      <c r="AA55" s="9"/>
      <c r="AB55" s="9"/>
      <c r="AC55" s="14"/>
      <c r="AH55" s="72"/>
      <c r="AI55" s="72"/>
      <c r="AJ55" s="72"/>
      <c r="AK55" s="72"/>
      <c r="AL55" s="72"/>
      <c r="AM55" s="73"/>
    </row>
    <row r="56" spans="1:29" ht="14.25">
      <c r="A56" s="1"/>
      <c r="B56" s="11"/>
      <c r="C56" s="13"/>
      <c r="D56" s="13"/>
      <c r="E56" s="13"/>
      <c r="F56" s="13"/>
      <c r="G56" s="13"/>
      <c r="H56" s="13"/>
      <c r="I56" s="8"/>
      <c r="J56" s="13"/>
      <c r="K56" s="13"/>
      <c r="L56" s="8"/>
      <c r="M56" s="13"/>
      <c r="N56" s="13"/>
      <c r="O56" s="13"/>
      <c r="P56" s="13"/>
      <c r="Q56" s="13"/>
      <c r="R56" s="13"/>
      <c r="S56" s="12"/>
      <c r="T56" s="13"/>
      <c r="U56" s="13"/>
      <c r="V56" s="13"/>
      <c r="W56" s="12"/>
      <c r="X56" s="13"/>
      <c r="Y56" s="13"/>
      <c r="Z56" s="13"/>
      <c r="AA56" s="9"/>
      <c r="AB56" s="9"/>
      <c r="AC56" s="14"/>
    </row>
    <row r="57" spans="1:29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0"/>
      <c r="V57" s="10"/>
      <c r="W57" s="2"/>
      <c r="X57" s="2"/>
      <c r="Y57" s="2"/>
      <c r="Z57" s="2"/>
      <c r="AC57" s="2"/>
    </row>
    <row r="59" spans="1:29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5" t="s">
        <v>70</v>
      </c>
      <c r="X60" s="2"/>
      <c r="Y60" s="2"/>
      <c r="Z60" s="2"/>
      <c r="AA60" s="2"/>
      <c r="AB60" s="2"/>
      <c r="AC60" s="2"/>
    </row>
    <row r="61" spans="1:29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5" t="s">
        <v>71</v>
      </c>
      <c r="X61" s="2"/>
      <c r="Y61" s="2"/>
      <c r="Z61" s="2"/>
      <c r="AA61" s="2"/>
      <c r="AB61" s="2"/>
      <c r="AC6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2012-09-17T21:34:31Z</cp:lastPrinted>
  <dcterms:created xsi:type="dcterms:W3CDTF">2012-09-17T20:22:24Z</dcterms:created>
  <dcterms:modified xsi:type="dcterms:W3CDTF">2015-02-17T21:11:06Z</dcterms:modified>
  <cp:category/>
  <cp:version/>
  <cp:contentType/>
  <cp:contentStatus/>
</cp:coreProperties>
</file>