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2" yWindow="65428" windowWidth="13212" windowHeight="7632" activeTab="0"/>
  </bookViews>
  <sheets>
    <sheet name="Sheet1" sheetId="1" r:id="rId1"/>
  </sheets>
  <definedNames>
    <definedName name="_xlnm.Print_Titles" localSheetId="0">'Sheet1'!$A:$E</definedName>
  </definedNames>
  <calcPr fullCalcOnLoad="1"/>
</workbook>
</file>

<file path=xl/sharedStrings.xml><?xml version="1.0" encoding="utf-8"?>
<sst xmlns="http://schemas.openxmlformats.org/spreadsheetml/2006/main" count="38" uniqueCount="28">
  <si>
    <t>LINE</t>
  </si>
  <si>
    <t>CRR from ES FORM 3.00</t>
  </si>
  <si>
    <t>Brr from ES FORM 1.10</t>
  </si>
  <si>
    <t>E(m) (LINE 1 - LINE 2)</t>
  </si>
  <si>
    <t>KY Retail E(m) (LINE 3 * LINE 4)</t>
  </si>
  <si>
    <t>Net KY Retail E(m) (LINE 5 + LINE 6)</t>
  </si>
  <si>
    <t>SURCHARGE FACTOR</t>
  </si>
  <si>
    <t>Net KY Retail E(m) (Line 7)</t>
  </si>
  <si>
    <t>KY Retail R(m) from ES FORM 3.30</t>
  </si>
  <si>
    <t>Environmental Surchage Factor for Expense  Month                                                     (Line 8 / LINE 9)</t>
  </si>
  <si>
    <t>CALCULATION OF E(m)</t>
  </si>
  <si>
    <t>E(m) = CRR - BRR</t>
  </si>
  <si>
    <t>CALCULATION OF E(m) and SURCHARGE FACTOR</t>
  </si>
  <si>
    <t>ENVIRONMENTAL SURCHARGE REPORT</t>
  </si>
  <si>
    <t xml:space="preserve">KENTUCKY POWER COMPANY </t>
  </si>
  <si>
    <t>Kentucky Retail Jurisdictional Allocation Factor,                                                         from ES FORM 3.30, Schedule of Revenues, LINE 1</t>
  </si>
  <si>
    <t>As Originally Filed</t>
  </si>
  <si>
    <t>Total</t>
  </si>
  <si>
    <t>(Over)/Under Recovery Adjustment from                                                                     ES FORM 3.30</t>
  </si>
  <si>
    <t>(Credit) / Charge</t>
  </si>
  <si>
    <t>To Customer</t>
  </si>
  <si>
    <t>November</t>
  </si>
  <si>
    <t>December</t>
  </si>
  <si>
    <t xml:space="preserve">January </t>
  </si>
  <si>
    <t xml:space="preserve">February </t>
  </si>
  <si>
    <t xml:space="preserve">March </t>
  </si>
  <si>
    <t>April</t>
  </si>
  <si>
    <t>Environmental Surcharge Factor as filed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</si>
</sst>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%"/>
    <numFmt numFmtId="166" formatCode="&quot;$&quot;#,##0.0_);\(&quot;$&quot;#,##0.0\)"/>
    <numFmt numFmtId="167" formatCode="_(* #,##0.0_);_(* \(#,##0.0\);_(* &quot;-&quot;??_);_(@_)"/>
    <numFmt numFmtId="168" formatCode="_(* #,##0_);_(* \(#,##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0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center"/>
    </xf>
    <xf numFmtId="37" fontId="0" fillId="0" borderId="0" xfId="0" applyNumberFormat="1" applyFont="1" applyBorder="1" applyAlignment="1">
      <alignment horizontal="center"/>
    </xf>
    <xf numFmtId="37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5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5" fontId="2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="85" zoomScaleNormal="85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G28" sqref="G28"/>
    </sheetView>
  </sheetViews>
  <sheetFormatPr defaultColWidth="9.140625" defaultRowHeight="12.75"/>
  <cols>
    <col min="1" max="1" width="5.00390625" style="5" bestFit="1" customWidth="1"/>
    <col min="2" max="2" width="4.7109375" style="5" customWidth="1"/>
    <col min="3" max="3" width="2.28125" style="6" customWidth="1"/>
    <col min="4" max="4" width="48.140625" style="5" bestFit="1" customWidth="1"/>
    <col min="5" max="6" width="2.28125" style="5" customWidth="1"/>
    <col min="7" max="7" width="15.421875" style="5" bestFit="1" customWidth="1"/>
    <col min="8" max="9" width="15.140625" style="5" bestFit="1" customWidth="1"/>
    <col min="10" max="10" width="15.57421875" style="5" bestFit="1" customWidth="1"/>
    <col min="11" max="11" width="14.8515625" style="5" bestFit="1" customWidth="1"/>
    <col min="12" max="12" width="15.57421875" style="5" bestFit="1" customWidth="1"/>
    <col min="13" max="13" width="14.28125" style="5" hidden="1" customWidth="1"/>
    <col min="14" max="14" width="2.28125" style="5" customWidth="1"/>
    <col min="15" max="24" width="12.7109375" style="5" customWidth="1"/>
    <col min="25" max="16384" width="9.140625" style="5" customWidth="1"/>
  </cols>
  <sheetData>
    <row r="1" ht="12.75">
      <c r="D1" s="9" t="s">
        <v>14</v>
      </c>
    </row>
    <row r="2" ht="12.75">
      <c r="D2" s="7" t="s">
        <v>13</v>
      </c>
    </row>
    <row r="3" ht="12.75">
      <c r="D3" s="10" t="s">
        <v>12</v>
      </c>
    </row>
    <row r="5" ht="12.75">
      <c r="D5" s="15" t="s">
        <v>16</v>
      </c>
    </row>
    <row r="6" ht="12.75">
      <c r="M6" s="7" t="s">
        <v>17</v>
      </c>
    </row>
    <row r="7" spans="3:13" s="7" customFormat="1" ht="12.75">
      <c r="C7" s="11"/>
      <c r="D7" s="2" t="s">
        <v>10</v>
      </c>
      <c r="G7" s="7" t="s">
        <v>21</v>
      </c>
      <c r="H7" s="7" t="s">
        <v>22</v>
      </c>
      <c r="I7" s="7" t="s">
        <v>23</v>
      </c>
      <c r="J7" s="7" t="s">
        <v>24</v>
      </c>
      <c r="K7" s="7" t="s">
        <v>25</v>
      </c>
      <c r="L7" s="7" t="s">
        <v>26</v>
      </c>
      <c r="M7" s="7" t="s">
        <v>19</v>
      </c>
    </row>
    <row r="8" spans="3:13" s="7" customFormat="1" ht="12.75">
      <c r="C8" s="11"/>
      <c r="D8" s="8" t="s">
        <v>11</v>
      </c>
      <c r="G8" s="7">
        <v>2013</v>
      </c>
      <c r="H8" s="7">
        <v>2013</v>
      </c>
      <c r="I8" s="7">
        <v>2014</v>
      </c>
      <c r="J8" s="7">
        <v>2014</v>
      </c>
      <c r="K8" s="7">
        <v>2014</v>
      </c>
      <c r="L8" s="7">
        <v>2014</v>
      </c>
      <c r="M8" s="7" t="s">
        <v>20</v>
      </c>
    </row>
    <row r="9" ht="12.75">
      <c r="D9" s="8"/>
    </row>
    <row r="10" spans="1:12" ht="12.75">
      <c r="A10" s="7" t="s">
        <v>0</v>
      </c>
      <c r="B10" s="3">
        <v>1</v>
      </c>
      <c r="C10" s="4"/>
      <c r="D10" s="5" t="s">
        <v>1</v>
      </c>
      <c r="G10" s="12">
        <v>2574766</v>
      </c>
      <c r="H10" s="12">
        <v>3956730</v>
      </c>
      <c r="I10" s="12">
        <v>2819234</v>
      </c>
      <c r="J10" s="12">
        <v>2727758</v>
      </c>
      <c r="K10" s="12">
        <v>2361529</v>
      </c>
      <c r="L10" s="12">
        <v>2844327</v>
      </c>
    </row>
    <row r="11" spans="2:12" ht="12.75">
      <c r="B11" s="3"/>
      <c r="C11" s="4"/>
      <c r="G11" s="12"/>
      <c r="H11" s="12"/>
      <c r="I11" s="12"/>
      <c r="J11" s="12"/>
      <c r="K11" s="12"/>
      <c r="L11" s="12"/>
    </row>
    <row r="12" spans="1:12" ht="12.75">
      <c r="A12" s="7" t="s">
        <v>0</v>
      </c>
      <c r="B12" s="3">
        <f>+B10+1</f>
        <v>2</v>
      </c>
      <c r="C12" s="4"/>
      <c r="D12" s="5" t="s">
        <v>2</v>
      </c>
      <c r="G12" s="16">
        <v>2786040</v>
      </c>
      <c r="H12" s="16">
        <v>4074321</v>
      </c>
      <c r="I12" s="16">
        <v>3991163</v>
      </c>
      <c r="J12" s="16">
        <v>3590810</v>
      </c>
      <c r="K12" s="16">
        <v>3651374</v>
      </c>
      <c r="L12" s="16">
        <v>3647040</v>
      </c>
    </row>
    <row r="13" spans="1:12" ht="12.75">
      <c r="A13" s="7"/>
      <c r="B13" s="3"/>
      <c r="C13" s="4"/>
      <c r="G13" s="12"/>
      <c r="H13" s="12"/>
      <c r="I13" s="12"/>
      <c r="J13" s="12"/>
      <c r="K13" s="12"/>
      <c r="L13" s="12"/>
    </row>
    <row r="14" spans="1:12" ht="12.75">
      <c r="A14" s="7" t="s">
        <v>0</v>
      </c>
      <c r="B14" s="3">
        <f>+B12+1</f>
        <v>3</v>
      </c>
      <c r="C14" s="4"/>
      <c r="D14" s="5" t="s">
        <v>3</v>
      </c>
      <c r="G14" s="12">
        <f aca="true" t="shared" si="0" ref="G14:L14">+G10-G12</f>
        <v>-211274</v>
      </c>
      <c r="H14" s="12">
        <f t="shared" si="0"/>
        <v>-117591</v>
      </c>
      <c r="I14" s="12">
        <f t="shared" si="0"/>
        <v>-1171929</v>
      </c>
      <c r="J14" s="12">
        <f t="shared" si="0"/>
        <v>-863052</v>
      </c>
      <c r="K14" s="12">
        <f t="shared" si="0"/>
        <v>-1289845</v>
      </c>
      <c r="L14" s="12">
        <f t="shared" si="0"/>
        <v>-802713</v>
      </c>
    </row>
    <row r="15" spans="1:12" ht="12.75">
      <c r="A15" s="7"/>
      <c r="B15" s="3"/>
      <c r="C15" s="4"/>
      <c r="G15" s="12"/>
      <c r="H15" s="12"/>
      <c r="I15" s="12"/>
      <c r="J15" s="12"/>
      <c r="K15" s="12"/>
      <c r="L15" s="12"/>
    </row>
    <row r="16" spans="1:12" ht="26.25">
      <c r="A16" s="7" t="s">
        <v>0</v>
      </c>
      <c r="B16" s="3">
        <f>+B14+1</f>
        <v>4</v>
      </c>
      <c r="C16" s="4"/>
      <c r="D16" s="1" t="s">
        <v>15</v>
      </c>
      <c r="G16" s="13">
        <v>0.875</v>
      </c>
      <c r="H16" s="13">
        <v>0.754</v>
      </c>
      <c r="I16" s="13">
        <v>0.585</v>
      </c>
      <c r="J16" s="13">
        <v>0.682</v>
      </c>
      <c r="K16" s="13">
        <v>0.704</v>
      </c>
      <c r="L16" s="13">
        <v>0.664</v>
      </c>
    </row>
    <row r="17" spans="1:12" ht="12.75">
      <c r="A17" s="7"/>
      <c r="B17" s="3"/>
      <c r="C17" s="4"/>
      <c r="G17" s="12"/>
      <c r="H17" s="12"/>
      <c r="I17" s="12"/>
      <c r="J17" s="12"/>
      <c r="K17" s="12"/>
      <c r="L17" s="12"/>
    </row>
    <row r="18" spans="1:12" ht="12.75">
      <c r="A18" s="7" t="s">
        <v>0</v>
      </c>
      <c r="B18" s="3">
        <v>5</v>
      </c>
      <c r="C18" s="4"/>
      <c r="D18" s="5" t="s">
        <v>4</v>
      </c>
      <c r="G18" s="12">
        <f aca="true" t="shared" si="1" ref="G18:L18">ROUND(G14*G16,0)</f>
        <v>-184865</v>
      </c>
      <c r="H18" s="12">
        <f t="shared" si="1"/>
        <v>-88664</v>
      </c>
      <c r="I18" s="12">
        <f t="shared" si="1"/>
        <v>-685578</v>
      </c>
      <c r="J18" s="12">
        <f t="shared" si="1"/>
        <v>-588601</v>
      </c>
      <c r="K18" s="12">
        <f t="shared" si="1"/>
        <v>-908051</v>
      </c>
      <c r="L18" s="12">
        <f t="shared" si="1"/>
        <v>-533001</v>
      </c>
    </row>
    <row r="19" spans="1:12" ht="12.75">
      <c r="A19" s="7"/>
      <c r="B19" s="3"/>
      <c r="C19" s="4"/>
      <c r="G19" s="12"/>
      <c r="H19" s="12"/>
      <c r="I19" s="12"/>
      <c r="J19" s="12"/>
      <c r="K19" s="12"/>
      <c r="L19" s="12"/>
    </row>
    <row r="20" spans="1:12" ht="26.25">
      <c r="A20" s="7" t="s">
        <v>0</v>
      </c>
      <c r="B20" s="3">
        <f>+B16+2</f>
        <v>6</v>
      </c>
      <c r="C20" s="4"/>
      <c r="D20" s="1" t="s">
        <v>18</v>
      </c>
      <c r="G20" s="12">
        <v>-3941</v>
      </c>
      <c r="H20" s="12">
        <v>153864</v>
      </c>
      <c r="I20" s="12">
        <v>160805</v>
      </c>
      <c r="J20" s="12">
        <v>-13442</v>
      </c>
      <c r="K20" s="12">
        <v>-81919</v>
      </c>
      <c r="L20" s="12">
        <v>-169203</v>
      </c>
    </row>
    <row r="21" spans="1:12" ht="12.75">
      <c r="A21" s="7"/>
      <c r="B21" s="3"/>
      <c r="C21" s="4"/>
      <c r="G21" s="12"/>
      <c r="H21" s="12"/>
      <c r="I21" s="12"/>
      <c r="J21" s="12"/>
      <c r="K21" s="12"/>
      <c r="L21" s="12"/>
    </row>
    <row r="22" spans="1:12" ht="12.75">
      <c r="A22" s="7" t="s">
        <v>0</v>
      </c>
      <c r="B22" s="3">
        <f>+B20+1</f>
        <v>7</v>
      </c>
      <c r="C22" s="4"/>
      <c r="D22" s="5" t="s">
        <v>5</v>
      </c>
      <c r="G22" s="12">
        <f aca="true" t="shared" si="2" ref="G22:L22">+G18+G20</f>
        <v>-188806</v>
      </c>
      <c r="H22" s="12">
        <f t="shared" si="2"/>
        <v>65200</v>
      </c>
      <c r="I22" s="12">
        <f t="shared" si="2"/>
        <v>-524773</v>
      </c>
      <c r="J22" s="12">
        <f t="shared" si="2"/>
        <v>-602043</v>
      </c>
      <c r="K22" s="12">
        <f t="shared" si="2"/>
        <v>-989970</v>
      </c>
      <c r="L22" s="12">
        <f t="shared" si="2"/>
        <v>-702204</v>
      </c>
    </row>
    <row r="23" spans="1:12" ht="12.75">
      <c r="A23" s="7"/>
      <c r="B23" s="3"/>
      <c r="C23" s="4"/>
      <c r="G23" s="12"/>
      <c r="H23" s="12"/>
      <c r="I23" s="12"/>
      <c r="J23" s="12"/>
      <c r="K23" s="12"/>
      <c r="L23" s="12"/>
    </row>
    <row r="24" spans="1:12" ht="12.75">
      <c r="A24" s="7"/>
      <c r="B24" s="3"/>
      <c r="C24" s="4"/>
      <c r="D24" s="2" t="s">
        <v>6</v>
      </c>
      <c r="G24" s="12"/>
      <c r="H24" s="12"/>
      <c r="I24" s="12"/>
      <c r="J24" s="12"/>
      <c r="K24" s="12"/>
      <c r="L24" s="12"/>
    </row>
    <row r="25" spans="1:12" ht="12.75">
      <c r="A25" s="7"/>
      <c r="B25" s="3"/>
      <c r="C25" s="4"/>
      <c r="G25" s="12"/>
      <c r="H25" s="12"/>
      <c r="I25" s="12"/>
      <c r="J25" s="12"/>
      <c r="K25" s="12"/>
      <c r="L25" s="12"/>
    </row>
    <row r="26" spans="1:12" ht="12.75">
      <c r="A26" s="7" t="s">
        <v>0</v>
      </c>
      <c r="B26" s="3">
        <f>+B22+1</f>
        <v>8</v>
      </c>
      <c r="C26" s="4"/>
      <c r="D26" s="5" t="s">
        <v>7</v>
      </c>
      <c r="G26" s="12">
        <f aca="true" t="shared" si="3" ref="G26:L26">+G22</f>
        <v>-188806</v>
      </c>
      <c r="H26" s="12">
        <f t="shared" si="3"/>
        <v>65200</v>
      </c>
      <c r="I26" s="12">
        <f t="shared" si="3"/>
        <v>-524773</v>
      </c>
      <c r="J26" s="12">
        <f t="shared" si="3"/>
        <v>-602043</v>
      </c>
      <c r="K26" s="12">
        <f t="shared" si="3"/>
        <v>-989970</v>
      </c>
      <c r="L26" s="12">
        <f t="shared" si="3"/>
        <v>-702204</v>
      </c>
    </row>
    <row r="27" spans="1:12" ht="12.75">
      <c r="A27" s="7"/>
      <c r="B27" s="3"/>
      <c r="C27" s="4"/>
      <c r="G27" s="12"/>
      <c r="H27" s="12"/>
      <c r="I27" s="12"/>
      <c r="J27" s="12"/>
      <c r="K27" s="12"/>
      <c r="L27" s="12"/>
    </row>
    <row r="28" spans="1:12" ht="12.75">
      <c r="A28" s="7" t="s">
        <v>0</v>
      </c>
      <c r="B28" s="3">
        <f>+B26+1</f>
        <v>9</v>
      </c>
      <c r="C28" s="4"/>
      <c r="D28" s="5" t="s">
        <v>8</v>
      </c>
      <c r="G28" s="12">
        <v>36538048</v>
      </c>
      <c r="H28" s="12">
        <v>48795073</v>
      </c>
      <c r="I28" s="12">
        <v>61560054</v>
      </c>
      <c r="J28" s="12">
        <v>58261445</v>
      </c>
      <c r="K28" s="12">
        <v>51215221</v>
      </c>
      <c r="L28" s="12">
        <v>49239610</v>
      </c>
    </row>
    <row r="29" spans="1:12" ht="12.75">
      <c r="A29" s="7"/>
      <c r="B29" s="3"/>
      <c r="C29" s="4"/>
      <c r="G29" s="12"/>
      <c r="H29" s="12"/>
      <c r="I29" s="12"/>
      <c r="J29" s="12"/>
      <c r="K29" s="12"/>
      <c r="L29" s="12"/>
    </row>
    <row r="30" spans="1:12" ht="26.25">
      <c r="A30" s="7" t="s">
        <v>0</v>
      </c>
      <c r="B30" s="3">
        <f>+B28+1</f>
        <v>10</v>
      </c>
      <c r="C30" s="4"/>
      <c r="D30" s="1" t="s">
        <v>9</v>
      </c>
      <c r="G30" s="14">
        <f aca="true" t="shared" si="4" ref="G30:L30">ROUND(G26/G28,6)</f>
        <v>-0.005167</v>
      </c>
      <c r="H30" s="14">
        <f t="shared" si="4"/>
        <v>0.001336</v>
      </c>
      <c r="I30" s="14">
        <f t="shared" si="4"/>
        <v>-0.008525</v>
      </c>
      <c r="J30" s="14">
        <f t="shared" si="4"/>
        <v>-0.010333</v>
      </c>
      <c r="K30" s="14">
        <f t="shared" si="4"/>
        <v>-0.01933</v>
      </c>
      <c r="L30" s="14">
        <f t="shared" si="4"/>
        <v>-0.014261</v>
      </c>
    </row>
    <row r="31" spans="7:12" ht="12.75">
      <c r="G31" s="12"/>
      <c r="H31" s="12"/>
      <c r="I31" s="12"/>
      <c r="J31" s="12"/>
      <c r="K31" s="12"/>
      <c r="L31" s="12"/>
    </row>
    <row r="32" spans="1:13" ht="12.75">
      <c r="A32" s="7" t="s">
        <v>0</v>
      </c>
      <c r="B32" s="3">
        <f>+B30+1</f>
        <v>11</v>
      </c>
      <c r="D32" s="5" t="s">
        <v>27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/>
    </row>
    <row r="33" spans="7:12" ht="12.75">
      <c r="G33" s="12"/>
      <c r="H33" s="12"/>
      <c r="I33" s="12"/>
      <c r="J33" s="12"/>
      <c r="K33" s="12"/>
      <c r="L33" s="12"/>
    </row>
    <row r="34" ht="12.75">
      <c r="M34" s="12"/>
    </row>
  </sheetData>
  <sheetProtection/>
  <printOptions horizontalCentered="1" verticalCentered="1"/>
  <pageMargins left="0" right="0" top="0.59" bottom="0" header="0.55" footer="0"/>
  <pageSetup fitToHeight="1" fitToWidth="1" horizontalDpi="600" verticalDpi="600" orientation="landscape" scale="63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AEP-IT-CPS 4/30/3-(8-835-3050)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cp:lastPrinted>2014-10-15T17:41:03Z</cp:lastPrinted>
  <dcterms:created xsi:type="dcterms:W3CDTF">2009-02-27T14:32:50Z</dcterms:created>
  <dcterms:modified xsi:type="dcterms:W3CDTF">2014-10-16T16:35:06Z</dcterms:modified>
  <cp:category/>
  <cp:version/>
  <cp:contentType/>
  <cp:contentStatus/>
</cp:coreProperties>
</file>