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5576" windowHeight="10740"/>
  </bookViews>
  <sheets>
    <sheet name="Summary" sheetId="1" r:id="rId1"/>
    <sheet name="Sheet1" sheetId="2" r:id="rId2"/>
  </sheets>
  <definedNames>
    <definedName name="_xlnm.Print_Area" localSheetId="0">Summary!$A$1:$E$75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3" i="2"/>
  <c r="D74" i="1" l="1"/>
  <c r="C74" i="1"/>
  <c r="D73" i="1"/>
  <c r="C73" i="1"/>
  <c r="D72" i="1"/>
  <c r="C72" i="1"/>
  <c r="D71" i="1"/>
  <c r="C71" i="1"/>
  <c r="D70" i="1"/>
  <c r="C70" i="1"/>
  <c r="D69" i="1"/>
  <c r="C69" i="1"/>
  <c r="B75" i="1"/>
  <c r="D64" i="1"/>
  <c r="C64" i="1"/>
  <c r="D63" i="1"/>
  <c r="C63" i="1"/>
  <c r="D62" i="1"/>
  <c r="C62" i="1"/>
  <c r="D61" i="1"/>
  <c r="C61" i="1"/>
  <c r="D60" i="1"/>
  <c r="C60" i="1"/>
  <c r="D59" i="1"/>
  <c r="C59" i="1"/>
  <c r="D54" i="1"/>
  <c r="C54" i="1"/>
  <c r="D53" i="1"/>
  <c r="C53" i="1"/>
  <c r="D52" i="1"/>
  <c r="C52" i="1"/>
  <c r="D51" i="1"/>
  <c r="C51" i="1"/>
  <c r="D50" i="1"/>
  <c r="C50" i="1"/>
  <c r="D49" i="1"/>
  <c r="C49" i="1"/>
  <c r="D44" i="1"/>
  <c r="C44" i="1"/>
  <c r="D43" i="1"/>
  <c r="C43" i="1"/>
  <c r="D42" i="1"/>
  <c r="C42" i="1"/>
  <c r="D41" i="1"/>
  <c r="C41" i="1"/>
  <c r="D40" i="1"/>
  <c r="C40" i="1"/>
  <c r="D39" i="1"/>
  <c r="C39" i="1"/>
  <c r="D34" i="1"/>
  <c r="C34" i="1"/>
  <c r="D33" i="1"/>
  <c r="C33" i="1"/>
  <c r="D32" i="1"/>
  <c r="C32" i="1"/>
  <c r="D31" i="1"/>
  <c r="C31" i="1"/>
  <c r="D30" i="1"/>
  <c r="C30" i="1"/>
  <c r="D29" i="1"/>
  <c r="C29" i="1"/>
  <c r="D24" i="1"/>
  <c r="C24" i="1"/>
  <c r="D23" i="1"/>
  <c r="C23" i="1"/>
  <c r="D22" i="1"/>
  <c r="C22" i="1"/>
  <c r="D21" i="1"/>
  <c r="C21" i="1"/>
  <c r="D20" i="1"/>
  <c r="C20" i="1"/>
  <c r="D19" i="1"/>
  <c r="C19" i="1"/>
  <c r="C10" i="1"/>
  <c r="D10" i="1"/>
  <c r="C11" i="1"/>
  <c r="D11" i="1"/>
  <c r="C12" i="1"/>
  <c r="D12" i="1"/>
  <c r="C13" i="1"/>
  <c r="D13" i="1"/>
  <c r="C14" i="1"/>
  <c r="D14" i="1"/>
  <c r="D9" i="1"/>
  <c r="C9" i="1"/>
  <c r="C25" i="1" l="1"/>
  <c r="C35" i="1"/>
  <c r="C45" i="1"/>
  <c r="C55" i="1"/>
  <c r="C65" i="1"/>
  <c r="C15" i="1"/>
  <c r="D25" i="1"/>
  <c r="D35" i="1"/>
  <c r="D45" i="1"/>
  <c r="D55" i="1"/>
  <c r="D65" i="1"/>
  <c r="C75" i="1"/>
  <c r="D75" i="1"/>
  <c r="D15" i="1"/>
  <c r="B25" i="1" l="1"/>
  <c r="B35" i="1"/>
  <c r="B45" i="1"/>
  <c r="B55" i="1"/>
  <c r="B65" i="1"/>
  <c r="B15" i="1"/>
</calcChain>
</file>

<file path=xl/sharedStrings.xml><?xml version="1.0" encoding="utf-8"?>
<sst xmlns="http://schemas.openxmlformats.org/spreadsheetml/2006/main" count="102" uniqueCount="27">
  <si>
    <t>2013/11</t>
  </si>
  <si>
    <t>2013/12</t>
  </si>
  <si>
    <t>2014/01</t>
  </si>
  <si>
    <t>2014/02</t>
  </si>
  <si>
    <t>2014/03</t>
  </si>
  <si>
    <t>2014/04</t>
  </si>
  <si>
    <t>Big Sandy 1</t>
  </si>
  <si>
    <t>Big Sandy 2</t>
  </si>
  <si>
    <t>Mitchell 1 KP</t>
  </si>
  <si>
    <t>Mitchell 2 KP</t>
  </si>
  <si>
    <t>Rockport 1 KP AEG</t>
  </si>
  <si>
    <t>Rockport 2 KP AEG</t>
  </si>
  <si>
    <t>Grand Total</t>
  </si>
  <si>
    <t>Period</t>
  </si>
  <si>
    <t xml:space="preserve">  Total</t>
  </si>
  <si>
    <t>FERC Sales kWh</t>
  </si>
  <si>
    <t>Retail Sales</t>
  </si>
  <si>
    <t>Allocation Factor</t>
  </si>
  <si>
    <t xml:space="preserve">  </t>
  </si>
  <si>
    <t>Internal Load</t>
  </si>
  <si>
    <t>FERC</t>
  </si>
  <si>
    <t xml:space="preserve"> </t>
  </si>
  <si>
    <t>Kentucky Power Company</t>
  </si>
  <si>
    <t>Allocation of No-Load Costs</t>
  </si>
  <si>
    <t>Between Internal Load &amp; FERC Wholesale Customers</t>
  </si>
  <si>
    <t>November 2013--April 2014</t>
  </si>
  <si>
    <t>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</si>
</sst>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/>
    <xf numFmtId="0" fontId="0" fillId="0" borderId="0" xfId="0" applyBorder="1" applyAlignment="1">
      <alignment horizontal="left"/>
    </xf>
    <xf numFmtId="164" fontId="0" fillId="0" borderId="0" xfId="1" applyNumberFormat="1" applyFont="1"/>
    <xf numFmtId="166" fontId="0" fillId="0" borderId="0" xfId="2" applyNumberFormat="1" applyFont="1"/>
    <xf numFmtId="0" fontId="0" fillId="0" borderId="3" xfId="0" applyBorder="1" applyAlignment="1">
      <alignment horizontal="left"/>
    </xf>
    <xf numFmtId="43" fontId="0" fillId="0" borderId="3" xfId="1" applyFont="1" applyBorder="1"/>
    <xf numFmtId="0" fontId="0" fillId="0" borderId="3" xfId="0" applyFill="1" applyBorder="1" applyAlignment="1">
      <alignment horizontal="left"/>
    </xf>
    <xf numFmtId="43" fontId="0" fillId="0" borderId="3" xfId="0" applyNumberFormat="1" applyBorder="1"/>
    <xf numFmtId="0" fontId="2" fillId="2" borderId="3" xfId="0" applyFont="1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49" zoomScaleNormal="100" workbookViewId="0">
      <selection activeCell="G69" sqref="G69"/>
    </sheetView>
  </sheetViews>
  <sheetFormatPr defaultRowHeight="14.4" x14ac:dyDescent="0.3"/>
  <cols>
    <col min="1" max="1" width="12.5546875" customWidth="1"/>
    <col min="2" max="2" width="15.6640625" bestFit="1" customWidth="1"/>
    <col min="3" max="3" width="15" customWidth="1"/>
    <col min="4" max="4" width="13.33203125" customWidth="1"/>
    <col min="5" max="5" width="14.44140625" customWidth="1"/>
    <col min="6" max="9" width="13.33203125" bestFit="1" customWidth="1"/>
  </cols>
  <sheetData>
    <row r="1" spans="1:9" x14ac:dyDescent="0.3">
      <c r="A1" s="16" t="s">
        <v>22</v>
      </c>
      <c r="B1" s="16"/>
      <c r="C1" s="16"/>
      <c r="D1" s="16"/>
    </row>
    <row r="2" spans="1:9" x14ac:dyDescent="0.3">
      <c r="A2" s="17" t="s">
        <v>23</v>
      </c>
      <c r="B2" s="17"/>
      <c r="C2" s="17"/>
      <c r="D2" s="17"/>
    </row>
    <row r="3" spans="1:9" x14ac:dyDescent="0.3">
      <c r="A3" s="17" t="s">
        <v>24</v>
      </c>
      <c r="B3" s="17"/>
      <c r="C3" s="17"/>
      <c r="D3" s="17"/>
    </row>
    <row r="4" spans="1:9" x14ac:dyDescent="0.3">
      <c r="A4" s="17" t="s">
        <v>25</v>
      </c>
      <c r="B4" s="17"/>
      <c r="C4" s="17"/>
      <c r="D4" s="17"/>
    </row>
    <row r="6" spans="1:9" x14ac:dyDescent="0.3">
      <c r="A6" s="4" t="s">
        <v>21</v>
      </c>
      <c r="B6" s="4"/>
      <c r="C6" s="4" t="s">
        <v>21</v>
      </c>
      <c r="D6" s="4"/>
      <c r="E6" s="4"/>
      <c r="F6" s="4" t="s">
        <v>18</v>
      </c>
      <c r="G6" s="4"/>
      <c r="H6" s="4"/>
      <c r="I6" s="4"/>
    </row>
    <row r="8" spans="1:9" s="15" customFormat="1" x14ac:dyDescent="0.3">
      <c r="A8" s="13" t="s">
        <v>13</v>
      </c>
      <c r="B8" s="13" t="s">
        <v>6</v>
      </c>
      <c r="C8" s="13" t="s">
        <v>19</v>
      </c>
      <c r="D8" s="13" t="s">
        <v>20</v>
      </c>
      <c r="E8" s="13" t="s">
        <v>26</v>
      </c>
    </row>
    <row r="9" spans="1:9" x14ac:dyDescent="0.3">
      <c r="A9" s="9" t="s">
        <v>0</v>
      </c>
      <c r="B9" s="10">
        <v>165016.74104042511</v>
      </c>
      <c r="C9" s="10">
        <f>B9*(1-Sheet1!$G$3)</f>
        <v>162419.58193358377</v>
      </c>
      <c r="D9" s="10">
        <f>B9*Sheet1!$G$3</f>
        <v>2597.1591068413304</v>
      </c>
      <c r="E9" s="14">
        <v>0</v>
      </c>
    </row>
    <row r="10" spans="1:9" x14ac:dyDescent="0.3">
      <c r="A10" s="9" t="s">
        <v>1</v>
      </c>
      <c r="B10" s="10">
        <v>970391.57053953013</v>
      </c>
      <c r="C10" s="10">
        <f>B10*(1-Sheet1!$G$3)</f>
        <v>955118.80918975046</v>
      </c>
      <c r="D10" s="10">
        <f>B10*Sheet1!$G$3</f>
        <v>15272.76134977965</v>
      </c>
      <c r="E10" s="14">
        <v>0</v>
      </c>
    </row>
    <row r="11" spans="1:9" x14ac:dyDescent="0.3">
      <c r="A11" s="9" t="s">
        <v>2</v>
      </c>
      <c r="B11" s="10">
        <v>448955.89838131226</v>
      </c>
      <c r="C11" s="10">
        <f>B11*(1-Sheet1!$G$3)</f>
        <v>441889.88863769773</v>
      </c>
      <c r="D11" s="10">
        <f>B11*Sheet1!$G$3</f>
        <v>7066.0097436145088</v>
      </c>
      <c r="E11" s="14">
        <v>0</v>
      </c>
    </row>
    <row r="12" spans="1:9" x14ac:dyDescent="0.3">
      <c r="A12" s="9" t="s">
        <v>3</v>
      </c>
      <c r="B12" s="10">
        <v>400241.53359399282</v>
      </c>
      <c r="C12" s="10">
        <f>B12*(1-Sheet1!$G$3)</f>
        <v>393942.22761233407</v>
      </c>
      <c r="D12" s="10">
        <f>B12*Sheet1!$G$3</f>
        <v>6299.3059816587247</v>
      </c>
      <c r="E12" s="14">
        <v>0</v>
      </c>
    </row>
    <row r="13" spans="1:9" x14ac:dyDescent="0.3">
      <c r="A13" s="9" t="s">
        <v>4</v>
      </c>
      <c r="B13" s="10">
        <v>499222.21370791184</v>
      </c>
      <c r="C13" s="10">
        <f>B13*(1-Sheet1!$G$3)</f>
        <v>491365.07442316879</v>
      </c>
      <c r="D13" s="10">
        <f>B13*Sheet1!$G$3</f>
        <v>7857.1392847430325</v>
      </c>
      <c r="E13" s="14">
        <v>0</v>
      </c>
    </row>
    <row r="14" spans="1:9" x14ac:dyDescent="0.3">
      <c r="A14" s="9" t="s">
        <v>5</v>
      </c>
      <c r="B14" s="10">
        <v>276695.12694843317</v>
      </c>
      <c r="C14" s="10">
        <f>B14*(1-Sheet1!$G$3)</f>
        <v>272340.28837725637</v>
      </c>
      <c r="D14" s="10">
        <f>B14*Sheet1!$G$3</f>
        <v>4354.838571176826</v>
      </c>
      <c r="E14" s="14">
        <v>0</v>
      </c>
    </row>
    <row r="15" spans="1:9" x14ac:dyDescent="0.3">
      <c r="A15" s="11" t="s">
        <v>14</v>
      </c>
      <c r="B15" s="12">
        <f>SUM(B9:B14)</f>
        <v>2760523.0842116051</v>
      </c>
      <c r="C15" s="12">
        <f t="shared" ref="C15:D15" si="0">SUM(C9:C14)</f>
        <v>2717075.8701737914</v>
      </c>
      <c r="D15" s="12">
        <f t="shared" si="0"/>
        <v>43447.214037814076</v>
      </c>
      <c r="E15" s="14">
        <v>0</v>
      </c>
    </row>
    <row r="18" spans="1:5" s="15" customFormat="1" x14ac:dyDescent="0.3">
      <c r="A18" s="13" t="s">
        <v>13</v>
      </c>
      <c r="B18" s="13" t="s">
        <v>7</v>
      </c>
      <c r="C18" s="13" t="s">
        <v>19</v>
      </c>
      <c r="D18" s="13" t="s">
        <v>20</v>
      </c>
      <c r="E18" s="13" t="s">
        <v>26</v>
      </c>
    </row>
    <row r="19" spans="1:5" x14ac:dyDescent="0.3">
      <c r="A19" s="9" t="s">
        <v>0</v>
      </c>
      <c r="B19" s="10">
        <v>42523.961471492468</v>
      </c>
      <c r="C19" s="10">
        <f>B19*(1-Sheet1!$G$3)</f>
        <v>41854.686990016671</v>
      </c>
      <c r="D19" s="10">
        <f>B19*Sheet1!$G$3</f>
        <v>669.27448147579787</v>
      </c>
      <c r="E19" s="14">
        <v>0</v>
      </c>
    </row>
    <row r="20" spans="1:5" x14ac:dyDescent="0.3">
      <c r="A20" s="9" t="s">
        <v>1</v>
      </c>
      <c r="B20" s="10">
        <v>5901922.8390503954</v>
      </c>
      <c r="C20" s="10">
        <f>B20*(1-Sheet1!$G$3)</f>
        <v>5809033.8839500183</v>
      </c>
      <c r="D20" s="10">
        <f>B20*Sheet1!$G$3</f>
        <v>92888.955100376916</v>
      </c>
      <c r="E20" s="14">
        <v>0</v>
      </c>
    </row>
    <row r="21" spans="1:5" x14ac:dyDescent="0.3">
      <c r="A21" s="9" t="s">
        <v>2</v>
      </c>
      <c r="B21" s="10">
        <v>4700457.6773267779</v>
      </c>
      <c r="C21" s="10">
        <f>B21*(1-Sheet1!$G$3)</f>
        <v>4626478.2956833066</v>
      </c>
      <c r="D21" s="10">
        <f>B21*Sheet1!$G$3</f>
        <v>73979.381643471337</v>
      </c>
      <c r="E21" s="14">
        <v>0</v>
      </c>
    </row>
    <row r="22" spans="1:5" x14ac:dyDescent="0.3">
      <c r="A22" s="9" t="s">
        <v>3</v>
      </c>
      <c r="B22" s="10">
        <v>3802847.8044821699</v>
      </c>
      <c r="C22" s="10">
        <f>B22*(1-Sheet1!$G$3)</f>
        <v>3742995.6904174346</v>
      </c>
      <c r="D22" s="10">
        <f>B22*Sheet1!$G$3</f>
        <v>59852.114064735397</v>
      </c>
      <c r="E22" s="14">
        <v>0</v>
      </c>
    </row>
    <row r="23" spans="1:5" x14ac:dyDescent="0.3">
      <c r="A23" s="9" t="s">
        <v>4</v>
      </c>
      <c r="B23" s="10">
        <v>1535995.9263381159</v>
      </c>
      <c r="C23" s="10">
        <f>B23*(1-Sheet1!$G$3)</f>
        <v>1511821.2530109838</v>
      </c>
      <c r="D23" s="10">
        <f>B23*Sheet1!$G$3</f>
        <v>24174.673327132059</v>
      </c>
      <c r="E23" s="14">
        <v>0</v>
      </c>
    </row>
    <row r="24" spans="1:5" x14ac:dyDescent="0.3">
      <c r="A24" s="9" t="s">
        <v>5</v>
      </c>
      <c r="B24" s="10">
        <v>4250145.3418808971</v>
      </c>
      <c r="C24" s="10">
        <f>B24*(1-Sheet1!$G$3)</f>
        <v>4183253.3186202929</v>
      </c>
      <c r="D24" s="10">
        <f>B24*Sheet1!$G$3</f>
        <v>66892.023260604285</v>
      </c>
      <c r="E24" s="14">
        <v>0</v>
      </c>
    </row>
    <row r="25" spans="1:5" x14ac:dyDescent="0.3">
      <c r="A25" s="11" t="s">
        <v>14</v>
      </c>
      <c r="B25" s="12">
        <f>SUM(B19:B24)</f>
        <v>20233893.55054985</v>
      </c>
      <c r="C25" s="12">
        <f t="shared" ref="C25" si="1">SUM(C19:C24)</f>
        <v>19915437.128672056</v>
      </c>
      <c r="D25" s="12">
        <f t="shared" ref="D25" si="2">SUM(D19:D24)</f>
        <v>318456.42187779577</v>
      </c>
      <c r="E25" s="14">
        <v>0</v>
      </c>
    </row>
    <row r="28" spans="1:5" s="15" customFormat="1" x14ac:dyDescent="0.3">
      <c r="A28" s="13" t="s">
        <v>13</v>
      </c>
      <c r="B28" s="13" t="s">
        <v>8</v>
      </c>
      <c r="C28" s="13" t="s">
        <v>19</v>
      </c>
      <c r="D28" s="13" t="s">
        <v>20</v>
      </c>
      <c r="E28" s="13" t="s">
        <v>26</v>
      </c>
    </row>
    <row r="29" spans="1:5" x14ac:dyDescent="0.3">
      <c r="A29" s="9" t="s">
        <v>0</v>
      </c>
      <c r="B29" s="10"/>
      <c r="C29" s="10">
        <f>B29*(1-Sheet1!$G$3)</f>
        <v>0</v>
      </c>
      <c r="D29" s="10">
        <f>B29*Sheet1!$G$3</f>
        <v>0</v>
      </c>
      <c r="E29" s="14">
        <v>0</v>
      </c>
    </row>
    <row r="30" spans="1:5" x14ac:dyDescent="0.3">
      <c r="A30" s="9" t="s">
        <v>1</v>
      </c>
      <c r="B30" s="10"/>
      <c r="C30" s="10">
        <f>B30*(1-Sheet1!$G$3)</f>
        <v>0</v>
      </c>
      <c r="D30" s="10">
        <f>B30*Sheet1!$G$3</f>
        <v>0</v>
      </c>
      <c r="E30" s="14">
        <v>0</v>
      </c>
    </row>
    <row r="31" spans="1:5" x14ac:dyDescent="0.3">
      <c r="A31" s="9" t="s">
        <v>2</v>
      </c>
      <c r="B31" s="10">
        <v>1730564.378509244</v>
      </c>
      <c r="C31" s="10">
        <f>B31*(1-Sheet1!$G$3)</f>
        <v>1703327.4387461478</v>
      </c>
      <c r="D31" s="10">
        <f>B31*Sheet1!$G$3</f>
        <v>27236.939763096118</v>
      </c>
      <c r="E31" s="14">
        <v>0</v>
      </c>
    </row>
    <row r="32" spans="1:5" x14ac:dyDescent="0.3">
      <c r="A32" s="9" t="s">
        <v>3</v>
      </c>
      <c r="B32" s="10">
        <v>707862.36295856815</v>
      </c>
      <c r="C32" s="10">
        <f>B32*(1-Sheet1!$G$3)</f>
        <v>696721.48615566432</v>
      </c>
      <c r="D32" s="10">
        <f>B32*Sheet1!$G$3</f>
        <v>11140.876802903878</v>
      </c>
      <c r="E32" s="14">
        <v>0</v>
      </c>
    </row>
    <row r="33" spans="1:5" x14ac:dyDescent="0.3">
      <c r="A33" s="9" t="s">
        <v>4</v>
      </c>
      <c r="B33" s="10">
        <v>1706322.7121697122</v>
      </c>
      <c r="C33" s="10">
        <f>B33*(1-Sheet1!$G$3)</f>
        <v>1679467.3062079854</v>
      </c>
      <c r="D33" s="10">
        <f>B33*Sheet1!$G$3</f>
        <v>26855.405961726836</v>
      </c>
      <c r="E33" s="14">
        <v>0</v>
      </c>
    </row>
    <row r="34" spans="1:5" x14ac:dyDescent="0.3">
      <c r="A34" s="9" t="s">
        <v>5</v>
      </c>
      <c r="B34" s="10">
        <v>1530893.4449346846</v>
      </c>
      <c r="C34" s="10">
        <f>B34*(1-Sheet1!$G$3)</f>
        <v>1506799.0783446801</v>
      </c>
      <c r="D34" s="10">
        <f>B34*Sheet1!$G$3</f>
        <v>24094.366590004316</v>
      </c>
      <c r="E34" s="14">
        <v>0</v>
      </c>
    </row>
    <row r="35" spans="1:5" x14ac:dyDescent="0.3">
      <c r="A35" s="11" t="s">
        <v>14</v>
      </c>
      <c r="B35" s="12">
        <f>SUM(B29:B34)</f>
        <v>5675642.8985722093</v>
      </c>
      <c r="C35" s="12">
        <f t="shared" ref="C35" si="3">SUM(C29:C34)</f>
        <v>5586315.3094544783</v>
      </c>
      <c r="D35" s="12">
        <f t="shared" ref="D35" si="4">SUM(D29:D34)</f>
        <v>89327.589117731142</v>
      </c>
      <c r="E35" s="14">
        <v>0</v>
      </c>
    </row>
    <row r="38" spans="1:5" s="15" customFormat="1" x14ac:dyDescent="0.3">
      <c r="A38" s="13" t="s">
        <v>13</v>
      </c>
      <c r="B38" s="13" t="s">
        <v>9</v>
      </c>
      <c r="C38" s="13" t="s">
        <v>19</v>
      </c>
      <c r="D38" s="13" t="s">
        <v>20</v>
      </c>
      <c r="E38" s="13" t="s">
        <v>26</v>
      </c>
    </row>
    <row r="39" spans="1:5" x14ac:dyDescent="0.3">
      <c r="A39" s="9" t="s">
        <v>0</v>
      </c>
      <c r="B39" s="10"/>
      <c r="C39" s="10">
        <f>B39*(1-Sheet1!$G$3)</f>
        <v>0</v>
      </c>
      <c r="D39" s="10">
        <f>B39*Sheet1!$G$3</f>
        <v>0</v>
      </c>
      <c r="E39" s="14">
        <v>0</v>
      </c>
    </row>
    <row r="40" spans="1:5" x14ac:dyDescent="0.3">
      <c r="A40" s="9" t="s">
        <v>1</v>
      </c>
      <c r="B40" s="10"/>
      <c r="C40" s="10">
        <f>B40*(1-Sheet1!$G$3)</f>
        <v>0</v>
      </c>
      <c r="D40" s="10">
        <f>B40*Sheet1!$G$3</f>
        <v>0</v>
      </c>
      <c r="E40" s="14">
        <v>0</v>
      </c>
    </row>
    <row r="41" spans="1:5" x14ac:dyDescent="0.3">
      <c r="A41" s="9" t="s">
        <v>2</v>
      </c>
      <c r="B41" s="10">
        <v>2006349.4622677639</v>
      </c>
      <c r="C41" s="10">
        <f>B41*(1-Sheet1!$G$3)</f>
        <v>1974772.0068860799</v>
      </c>
      <c r="D41" s="10">
        <f>B41*Sheet1!$G$3</f>
        <v>31577.455381684013</v>
      </c>
      <c r="E41" s="14">
        <v>0</v>
      </c>
    </row>
    <row r="42" spans="1:5" x14ac:dyDescent="0.3">
      <c r="A42" s="9" t="s">
        <v>3</v>
      </c>
      <c r="B42" s="10">
        <v>2131025.84073496</v>
      </c>
      <c r="C42" s="10">
        <f>B42*(1-Sheet1!$G$3)</f>
        <v>2097486.1335859555</v>
      </c>
      <c r="D42" s="10">
        <f>B42*Sheet1!$G$3</f>
        <v>33539.707149004702</v>
      </c>
      <c r="E42" s="14">
        <v>0</v>
      </c>
    </row>
    <row r="43" spans="1:5" x14ac:dyDescent="0.3">
      <c r="A43" s="9" t="s">
        <v>4</v>
      </c>
      <c r="B43" s="10">
        <v>2227440.1822174378</v>
      </c>
      <c r="C43" s="10">
        <f>B43*(1-Sheet1!$G$3)</f>
        <v>2192383.0327566257</v>
      </c>
      <c r="D43" s="10">
        <f>B43*Sheet1!$G$3</f>
        <v>35057.14946081223</v>
      </c>
      <c r="E43" s="14">
        <v>0</v>
      </c>
    </row>
    <row r="44" spans="1:5" x14ac:dyDescent="0.3">
      <c r="A44" s="9" t="s">
        <v>5</v>
      </c>
      <c r="B44" s="10">
        <v>1114711.7623240985</v>
      </c>
      <c r="C44" s="10">
        <f>B44*(1-Sheet1!$G$3)</f>
        <v>1097167.5799170907</v>
      </c>
      <c r="D44" s="10">
        <f>B44*Sheet1!$G$3</f>
        <v>17544.182407007756</v>
      </c>
      <c r="E44" s="14">
        <v>0</v>
      </c>
    </row>
    <row r="45" spans="1:5" x14ac:dyDescent="0.3">
      <c r="A45" s="11" t="s">
        <v>14</v>
      </c>
      <c r="B45" s="12">
        <f>SUM(B39:B44)</f>
        <v>7479527.2475442607</v>
      </c>
      <c r="C45" s="12">
        <f t="shared" ref="C45" si="5">SUM(C39:C44)</f>
        <v>7361808.7531457515</v>
      </c>
      <c r="D45" s="12">
        <f t="shared" ref="D45" si="6">SUM(D39:D44)</f>
        <v>117718.4943985087</v>
      </c>
      <c r="E45" s="14">
        <v>0</v>
      </c>
    </row>
    <row r="48" spans="1:5" s="15" customFormat="1" x14ac:dyDescent="0.3">
      <c r="A48" s="13" t="s">
        <v>13</v>
      </c>
      <c r="B48" s="13" t="s">
        <v>10</v>
      </c>
      <c r="C48" s="13" t="s">
        <v>19</v>
      </c>
      <c r="D48" s="13" t="s">
        <v>20</v>
      </c>
      <c r="E48" s="13" t="s">
        <v>26</v>
      </c>
    </row>
    <row r="49" spans="1:5" x14ac:dyDescent="0.3">
      <c r="A49" s="9" t="s">
        <v>0</v>
      </c>
      <c r="B49" s="10">
        <v>327021.99643872306</v>
      </c>
      <c r="C49" s="10">
        <f>B49*(1-Sheet1!$G$3)</f>
        <v>321875.0752788863</v>
      </c>
      <c r="D49" s="10">
        <f>B49*Sheet1!$G$3</f>
        <v>5146.9211598367328</v>
      </c>
      <c r="E49" s="14">
        <v>0</v>
      </c>
    </row>
    <row r="50" spans="1:5" x14ac:dyDescent="0.3">
      <c r="A50" s="9" t="s">
        <v>1</v>
      </c>
      <c r="B50" s="10">
        <v>330932.19607212988</v>
      </c>
      <c r="C50" s="10">
        <f>B50*(1-Sheet1!$G$3)</f>
        <v>325723.73321341194</v>
      </c>
      <c r="D50" s="10">
        <f>B50*Sheet1!$G$3</f>
        <v>5208.4628587179541</v>
      </c>
      <c r="E50" s="14">
        <v>0</v>
      </c>
    </row>
    <row r="51" spans="1:5" x14ac:dyDescent="0.3">
      <c r="A51" s="9" t="s">
        <v>2</v>
      </c>
      <c r="B51" s="10">
        <v>314973.51481958287</v>
      </c>
      <c r="C51" s="10">
        <f>B51*(1-Sheet1!$G$3)</f>
        <v>310016.22183664178</v>
      </c>
      <c r="D51" s="10">
        <f>B51*Sheet1!$G$3</f>
        <v>4957.2929829410659</v>
      </c>
      <c r="E51" s="14">
        <v>0</v>
      </c>
    </row>
    <row r="52" spans="1:5" x14ac:dyDescent="0.3">
      <c r="A52" s="9" t="s">
        <v>3</v>
      </c>
      <c r="B52" s="10">
        <v>226435.3582272444</v>
      </c>
      <c r="C52" s="10">
        <f>B52*(1-Sheet1!$G$3)</f>
        <v>222871.54616173584</v>
      </c>
      <c r="D52" s="10">
        <f>B52*Sheet1!$G$3</f>
        <v>3563.812065508549</v>
      </c>
      <c r="E52" s="14">
        <v>0</v>
      </c>
    </row>
    <row r="53" spans="1:5" x14ac:dyDescent="0.3">
      <c r="A53" s="9" t="s">
        <v>4</v>
      </c>
      <c r="B53" s="10">
        <v>409244.65712744917</v>
      </c>
      <c r="C53" s="10">
        <f>B53*(1-Sheet1!$G$3)</f>
        <v>402803.65313304635</v>
      </c>
      <c r="D53" s="10">
        <f>B53*Sheet1!$G$3</f>
        <v>6441.0039944028103</v>
      </c>
      <c r="E53" s="14">
        <v>0</v>
      </c>
    </row>
    <row r="54" spans="1:5" x14ac:dyDescent="0.3">
      <c r="A54" s="9" t="s">
        <v>5</v>
      </c>
      <c r="B54" s="10">
        <v>368710.17911247001</v>
      </c>
      <c r="C54" s="10">
        <f>B54*(1-Sheet1!$G$3)</f>
        <v>362907.1375942009</v>
      </c>
      <c r="D54" s="10">
        <f>B54*Sheet1!$G$3</f>
        <v>5803.0415182691131</v>
      </c>
      <c r="E54" s="14">
        <v>0</v>
      </c>
    </row>
    <row r="55" spans="1:5" x14ac:dyDescent="0.3">
      <c r="A55" s="11" t="s">
        <v>14</v>
      </c>
      <c r="B55" s="12">
        <f>SUM(B49:B54)</f>
        <v>1977317.9017975994</v>
      </c>
      <c r="C55" s="12">
        <f t="shared" ref="C55" si="7">SUM(C49:C54)</f>
        <v>1946197.367217923</v>
      </c>
      <c r="D55" s="12">
        <f t="shared" ref="D55" si="8">SUM(D49:D54)</f>
        <v>31120.534579676227</v>
      </c>
      <c r="E55" s="14">
        <v>0</v>
      </c>
    </row>
    <row r="58" spans="1:5" s="15" customFormat="1" x14ac:dyDescent="0.3">
      <c r="A58" s="13" t="s">
        <v>13</v>
      </c>
      <c r="B58" s="13" t="s">
        <v>11</v>
      </c>
      <c r="C58" s="13" t="s">
        <v>19</v>
      </c>
      <c r="D58" s="13" t="s">
        <v>20</v>
      </c>
      <c r="E58" s="13" t="s">
        <v>26</v>
      </c>
    </row>
    <row r="59" spans="1:5" x14ac:dyDescent="0.3">
      <c r="A59" s="9" t="s">
        <v>0</v>
      </c>
      <c r="B59" s="10">
        <v>324896.49422536005</v>
      </c>
      <c r="C59" s="10">
        <f>B59*(1-Sheet1!$G$3)</f>
        <v>319783.02583761927</v>
      </c>
      <c r="D59" s="10">
        <f>B59*Sheet1!$G$3</f>
        <v>5113.4683877407506</v>
      </c>
      <c r="E59" s="14">
        <v>0</v>
      </c>
    </row>
    <row r="60" spans="1:5" x14ac:dyDescent="0.3">
      <c r="A60" s="9" t="s">
        <v>1</v>
      </c>
      <c r="B60" s="10">
        <v>333547.65204289462</v>
      </c>
      <c r="C60" s="10">
        <f>B60*(1-Sheet1!$G$3)</f>
        <v>328298.02514681785</v>
      </c>
      <c r="D60" s="10">
        <f>B60*Sheet1!$G$3</f>
        <v>5249.6268960767457</v>
      </c>
      <c r="E60" s="14">
        <v>0</v>
      </c>
    </row>
    <row r="61" spans="1:5" x14ac:dyDescent="0.3">
      <c r="A61" s="9" t="s">
        <v>2</v>
      </c>
      <c r="B61" s="10">
        <v>310999.8747831842</v>
      </c>
      <c r="C61" s="10">
        <f>B61*(1-Sheet1!$G$3)</f>
        <v>306105.12197248731</v>
      </c>
      <c r="D61" s="10">
        <f>B61*Sheet1!$G$3</f>
        <v>4894.7528106968812</v>
      </c>
      <c r="E61" s="14">
        <v>0</v>
      </c>
    </row>
    <row r="62" spans="1:5" x14ac:dyDescent="0.3">
      <c r="A62" s="9" t="s">
        <v>3</v>
      </c>
      <c r="B62" s="10">
        <v>241648.93992530621</v>
      </c>
      <c r="C62" s="10">
        <f>B62*(1-Sheet1!$G$3)</f>
        <v>237845.68492809465</v>
      </c>
      <c r="D62" s="10">
        <f>B62*Sheet1!$G$3</f>
        <v>3803.2549972115589</v>
      </c>
      <c r="E62" s="14">
        <v>0</v>
      </c>
    </row>
    <row r="63" spans="1:5" x14ac:dyDescent="0.3">
      <c r="A63" s="9" t="s">
        <v>4</v>
      </c>
      <c r="B63" s="10">
        <v>403847.8031204291</v>
      </c>
      <c r="C63" s="10">
        <f>B63*(1-Sheet1!$G$3)</f>
        <v>397491.73892331141</v>
      </c>
      <c r="D63" s="10">
        <f>B63*Sheet1!$G$3</f>
        <v>6356.0641971176883</v>
      </c>
      <c r="E63" s="14">
        <v>0</v>
      </c>
    </row>
    <row r="64" spans="1:5" x14ac:dyDescent="0.3">
      <c r="A64" s="9" t="s">
        <v>5</v>
      </c>
      <c r="B64" s="10">
        <v>303590.4852259116</v>
      </c>
      <c r="C64" s="10">
        <f>B64*(1-Sheet1!$G$3)</f>
        <v>298812.34702924406</v>
      </c>
      <c r="D64" s="10">
        <f>B64*Sheet1!$G$3</f>
        <v>4778.1381966675608</v>
      </c>
      <c r="E64" s="14">
        <v>0</v>
      </c>
    </row>
    <row r="65" spans="1:5" x14ac:dyDescent="0.3">
      <c r="A65" s="11" t="s">
        <v>14</v>
      </c>
      <c r="B65" s="12">
        <f>SUM(B59:B64)</f>
        <v>1918531.2493230859</v>
      </c>
      <c r="C65" s="12">
        <f t="shared" ref="C65" si="9">SUM(C59:C64)</f>
        <v>1888335.9438375747</v>
      </c>
      <c r="D65" s="12">
        <f t="shared" ref="D65" si="10">SUM(D59:D64)</f>
        <v>30195.305485511188</v>
      </c>
      <c r="E65" s="14">
        <v>0</v>
      </c>
    </row>
    <row r="68" spans="1:5" s="15" customFormat="1" x14ac:dyDescent="0.3">
      <c r="A68" s="13" t="s">
        <v>13</v>
      </c>
      <c r="B68" s="13" t="s">
        <v>12</v>
      </c>
      <c r="C68" s="13" t="s">
        <v>19</v>
      </c>
      <c r="D68" s="13" t="s">
        <v>20</v>
      </c>
      <c r="E68" s="13" t="s">
        <v>26</v>
      </c>
    </row>
    <row r="69" spans="1:5" x14ac:dyDescent="0.3">
      <c r="A69" s="9" t="s">
        <v>0</v>
      </c>
      <c r="B69" s="10">
        <v>859459.19317600061</v>
      </c>
      <c r="C69" s="10">
        <f>B69*(1-Sheet1!$G$3)</f>
        <v>845932.37004010601</v>
      </c>
      <c r="D69" s="10">
        <f>B69*Sheet1!$G$3</f>
        <v>13526.82313589461</v>
      </c>
      <c r="E69" s="14">
        <v>0</v>
      </c>
    </row>
    <row r="70" spans="1:5" x14ac:dyDescent="0.3">
      <c r="A70" s="9" t="s">
        <v>1</v>
      </c>
      <c r="B70" s="10">
        <v>7536794.2577049499</v>
      </c>
      <c r="C70" s="10">
        <f>B70*(1-Sheet1!$G$3)</f>
        <v>7418174.4514999986</v>
      </c>
      <c r="D70" s="10">
        <f>B70*Sheet1!$G$3</f>
        <v>118619.80620495127</v>
      </c>
      <c r="E70" s="14">
        <v>0</v>
      </c>
    </row>
    <row r="71" spans="1:5" x14ac:dyDescent="0.3">
      <c r="A71" s="9" t="s">
        <v>2</v>
      </c>
      <c r="B71" s="10">
        <v>9512300.8060878646</v>
      </c>
      <c r="C71" s="10">
        <f>B71*(1-Sheet1!$G$3)</f>
        <v>9362588.9737623613</v>
      </c>
      <c r="D71" s="10">
        <f>B71*Sheet1!$G$3</f>
        <v>149711.83232550393</v>
      </c>
      <c r="E71" s="14">
        <v>0</v>
      </c>
    </row>
    <row r="72" spans="1:5" x14ac:dyDescent="0.3">
      <c r="A72" s="9" t="s">
        <v>3</v>
      </c>
      <c r="B72" s="10">
        <v>7510061.8399222419</v>
      </c>
      <c r="C72" s="10">
        <f>B72*(1-Sheet1!$G$3)</f>
        <v>7391862.7688612193</v>
      </c>
      <c r="D72" s="10">
        <f>B72*Sheet1!$G$3</f>
        <v>118199.07106102281</v>
      </c>
      <c r="E72" s="14">
        <v>0</v>
      </c>
    </row>
    <row r="73" spans="1:5" x14ac:dyDescent="0.3">
      <c r="A73" s="9" t="s">
        <v>4</v>
      </c>
      <c r="B73" s="10">
        <v>6782073.4946810557</v>
      </c>
      <c r="C73" s="10">
        <f>B73*(1-Sheet1!$G$3)</f>
        <v>6675332.0584551208</v>
      </c>
      <c r="D73" s="10">
        <f>B73*Sheet1!$G$3</f>
        <v>106741.43622593465</v>
      </c>
      <c r="E73" s="14">
        <v>0</v>
      </c>
    </row>
    <row r="74" spans="1:5" x14ac:dyDescent="0.3">
      <c r="A74" s="9" t="s">
        <v>5</v>
      </c>
      <c r="B74" s="10">
        <v>7844746.3404264944</v>
      </c>
      <c r="C74" s="10">
        <f>B74*(1-Sheet1!$G$3)</f>
        <v>7721279.7498827642</v>
      </c>
      <c r="D74" s="10">
        <f>B74*Sheet1!$G$3</f>
        <v>123466.59054372985</v>
      </c>
      <c r="E74" s="14">
        <v>0</v>
      </c>
    </row>
    <row r="75" spans="1:5" x14ac:dyDescent="0.3">
      <c r="A75" s="11" t="s">
        <v>14</v>
      </c>
      <c r="B75" s="12">
        <f t="shared" ref="B75" si="11">SUM(B69:B74)</f>
        <v>40045435.93199861</v>
      </c>
      <c r="C75" s="12">
        <f t="shared" ref="C75" si="12">SUM(C69:C74)</f>
        <v>39415170.372501567</v>
      </c>
      <c r="D75" s="12">
        <f t="shared" ref="D75" si="13">SUM(D69:D74)</f>
        <v>630265.55949703709</v>
      </c>
      <c r="E75" s="14"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127" fitToHeight="3" orientation="portrait" r:id="rId1"/>
  <rowBreaks count="2" manualBreakCount="2">
    <brk id="36" max="4" man="1"/>
    <brk id="5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C12" sqref="C12"/>
    </sheetView>
  </sheetViews>
  <sheetFormatPr defaultRowHeight="14.4" x14ac:dyDescent="0.3"/>
  <cols>
    <col min="2" max="2" width="2.77734375" customWidth="1"/>
    <col min="3" max="3" width="13.109375" customWidth="1"/>
    <col min="4" max="4" width="3.109375" customWidth="1"/>
    <col min="5" max="5" width="14.6640625" style="7" bestFit="1" customWidth="1"/>
    <col min="6" max="6" width="2.5546875" customWidth="1"/>
    <col min="7" max="7" width="10.5546875" customWidth="1"/>
  </cols>
  <sheetData>
    <row r="2" spans="1:7" s="20" customFormat="1" x14ac:dyDescent="0.3">
      <c r="A2" s="18" t="s">
        <v>13</v>
      </c>
      <c r="B2" s="18"/>
      <c r="C2" s="18" t="s">
        <v>15</v>
      </c>
      <c r="D2" s="18"/>
      <c r="E2" s="18" t="s">
        <v>16</v>
      </c>
      <c r="F2" s="18"/>
      <c r="G2" s="19" t="s">
        <v>17</v>
      </c>
    </row>
    <row r="3" spans="1:7" x14ac:dyDescent="0.3">
      <c r="A3" s="1" t="s">
        <v>0</v>
      </c>
      <c r="B3" s="1"/>
      <c r="C3" s="5">
        <v>7869728.96</v>
      </c>
      <c r="D3" s="5"/>
      <c r="E3" s="7">
        <v>492152400</v>
      </c>
      <c r="G3" s="8">
        <f>C3/(E3+C3)</f>
        <v>1.5738761355159045E-2</v>
      </c>
    </row>
    <row r="4" spans="1:7" x14ac:dyDescent="0.3">
      <c r="A4" s="1" t="s">
        <v>1</v>
      </c>
      <c r="B4" s="1"/>
      <c r="C4" s="5">
        <v>9017142.8000000007</v>
      </c>
      <c r="D4" s="5"/>
      <c r="E4" s="7">
        <v>627505160</v>
      </c>
      <c r="G4" s="8">
        <f t="shared" ref="G4:G8" si="0">C4/(E4+C4)</f>
        <v>1.4166263711946091E-2</v>
      </c>
    </row>
    <row r="5" spans="1:7" x14ac:dyDescent="0.3">
      <c r="A5" s="1" t="s">
        <v>2</v>
      </c>
      <c r="B5" s="1"/>
      <c r="C5" s="5">
        <v>11047110.439999999</v>
      </c>
      <c r="D5" s="5"/>
      <c r="E5" s="7">
        <v>716275476</v>
      </c>
      <c r="G5" s="8">
        <f t="shared" si="0"/>
        <v>1.5188735570652215E-2</v>
      </c>
    </row>
    <row r="6" spans="1:7" x14ac:dyDescent="0.3">
      <c r="A6" s="1" t="s">
        <v>3</v>
      </c>
      <c r="B6" s="1"/>
      <c r="C6" s="5">
        <v>9156469.6799999997</v>
      </c>
      <c r="D6" s="5"/>
      <c r="E6" s="7">
        <v>689583205</v>
      </c>
      <c r="G6" s="8">
        <f t="shared" si="0"/>
        <v>1.3104264738070534E-2</v>
      </c>
    </row>
    <row r="7" spans="1:7" x14ac:dyDescent="0.3">
      <c r="A7" s="1" t="s">
        <v>4</v>
      </c>
      <c r="B7" s="1"/>
      <c r="C7" s="5">
        <v>8604925.5999999996</v>
      </c>
      <c r="D7" s="5"/>
      <c r="E7" s="7">
        <v>612201841</v>
      </c>
      <c r="G7" s="8">
        <f t="shared" si="0"/>
        <v>1.3860875980986769E-2</v>
      </c>
    </row>
    <row r="8" spans="1:7" x14ac:dyDescent="0.3">
      <c r="A8" s="2" t="s">
        <v>5</v>
      </c>
      <c r="B8" s="6"/>
      <c r="C8" s="5">
        <v>6391762.8799999999</v>
      </c>
      <c r="D8" s="5"/>
      <c r="E8" s="7">
        <v>519950667</v>
      </c>
      <c r="G8" s="8">
        <f t="shared" si="0"/>
        <v>1.2143734795344635E-2</v>
      </c>
    </row>
    <row r="9" spans="1:7" x14ac:dyDescent="0.3">
      <c r="A9" s="3" t="s">
        <v>14</v>
      </c>
      <c r="B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Sheet1</vt:lpstr>
      <vt:lpstr>Summary!Print_Area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 Leskowitz</dc:creator>
  <cp:lastModifiedBy>AEP</cp:lastModifiedBy>
  <cp:lastPrinted>2014-09-10T16:52:21Z</cp:lastPrinted>
  <dcterms:created xsi:type="dcterms:W3CDTF">2014-09-09T12:36:39Z</dcterms:created>
  <dcterms:modified xsi:type="dcterms:W3CDTF">2014-09-15T15:50:19Z</dcterms:modified>
</cp:coreProperties>
</file>