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345" windowWidth="2175" windowHeight="8265" activeTab="1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<sst xmlns="http://schemas.openxmlformats.org/spreadsheetml/2006/main" count="53" uniqueCount="36">
  <si>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</si>
  <si>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</si>
  <si>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</si>
  <si>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</si>
  <si>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</si>
  <si>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</si>
  <si>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</si>
  <si>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</si>
  <si>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</si>
  <si>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</si>
  <si>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</si>
  <si>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</si>
  <si>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</si>
  <si>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</si>
  <si>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</si>
  <si>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</si>
  <si>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</si>
  <si>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</si>
  <si>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</si>
  <si>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</si>
  <si>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</si>
  <si>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</si>
  <si>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</si>
  <si>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</si>
  <si>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</si>
  <si>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</si>
  <si>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</si>
  <si>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</si>
  <si>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</si>
  <si>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</si>
  <si>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</si>
  <si>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</si>
  <si>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</si>
  <si>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</si>
  <si>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</si>
  <si>
    <t>MITCHELL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</si>
</sst>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G6">
            <v>-0.01</v>
          </cell>
          <cell r="I6">
            <v>54860.86</v>
          </cell>
        </row>
      </sheetData>
      <sheetData sheetId="2">
        <row r="3">
          <cell r="A3" t="str">
            <v>FEBRUARY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FEBRUARY 2014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5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35</v>
      </c>
      <c r="B11" s="23">
        <v>-54860.86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0" t="s">
        <v>23</v>
      </c>
      <c r="B14" s="19"/>
      <c r="C14" s="19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1"/>
      <c r="D16" s="11" t="s">
        <v>1</v>
      </c>
    </row>
    <row r="17" spans="1:4" ht="12.75">
      <c r="A17" t="s">
        <v>35</v>
      </c>
      <c r="B17" s="7">
        <v>0</v>
      </c>
      <c r="C17" s="7">
        <v>0</v>
      </c>
      <c r="D17" s="10">
        <f>SUM(B17:C17)</f>
        <v>0</v>
      </c>
    </row>
    <row r="21" spans="1:2" ht="12.75">
      <c r="A21" s="20" t="s">
        <v>32</v>
      </c>
      <c r="B21" s="19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35</v>
      </c>
      <c r="B24" s="28">
        <v>-0.01</v>
      </c>
    </row>
    <row r="28" ht="12.75">
      <c r="A28" t="str">
        <f ca="1">CELL("FILENAME")</f>
        <v>G:\internal\FuelContractAccounting\Fuel New\KP\CURRENT MITCHELL\[MitchellCCD Report  Feb2014_Colburn.xls]Input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FEBRUARY 2014</v>
      </c>
      <c r="B3" s="33"/>
    </row>
    <row r="5" spans="1:2" ht="12.75">
      <c r="A5" s="3"/>
      <c r="B5" s="4"/>
    </row>
    <row r="6" spans="1:2" ht="13.5" thickBot="1">
      <c r="A6" s="11" t="s">
        <v>2</v>
      </c>
      <c r="B6" s="11" t="s">
        <v>35</v>
      </c>
    </row>
    <row r="7" ht="12.75">
      <c r="B7" s="10"/>
    </row>
    <row r="8" spans="1:2" ht="12.75">
      <c r="A8" t="s">
        <v>4</v>
      </c>
      <c r="B8" s="13">
        <f>'[3]MITCHELL CM '!$G$6+'[3]MITCHELL CM '!$I$6</f>
        <v>54860.85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0</v>
      </c>
    </row>
    <row r="13" ht="12.75">
      <c r="B13" s="10"/>
    </row>
    <row r="14" spans="1:2" ht="12.75">
      <c r="A14" t="s">
        <v>15</v>
      </c>
      <c r="B14" s="10">
        <f>+INPUT!B11</f>
        <v>-54860.86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6"/>
    </row>
    <row r="18" spans="1:3" ht="12.75">
      <c r="A18" t="s">
        <v>19</v>
      </c>
      <c r="B18" s="10">
        <f>SUM(B7:B17)</f>
        <v>-0.010000000002037268</v>
      </c>
      <c r="C18" s="10"/>
    </row>
    <row r="19" ht="12.75">
      <c r="B19" s="17"/>
    </row>
    <row r="20" spans="1:2" ht="12.75">
      <c r="A20" t="s">
        <v>18</v>
      </c>
      <c r="B20" s="13">
        <f>+'[2]GALLONS INVENTORY'!$B$11</f>
        <v>0</v>
      </c>
    </row>
    <row r="21" ht="12.75">
      <c r="B21" s="18"/>
    </row>
    <row r="22" spans="1:2" ht="12.75">
      <c r="A22" t="s">
        <v>3</v>
      </c>
      <c r="B22" s="10">
        <f>IF(B20&gt;0,B18/B20,0)</f>
        <v>0</v>
      </c>
    </row>
    <row r="32" ht="12.75">
      <c r="A32" t="str">
        <f ca="1">CELL("FILENAME")</f>
        <v>G:\internal\FuelContractAccounting\Fuel New\KP\CURRENT MITCHELL\[MitchellCCD Report  Feb2014_Colburn.xls]Input</v>
      </c>
    </row>
  </sheetData>
  <sheetProtection/>
  <mergeCells count="3">
    <mergeCell ref="A1:B1"/>
    <mergeCell ref="A2:B2"/>
    <mergeCell ref="A3:B3"/>
  </mergeCells>
  <printOptions horizontalCentered="1"/>
  <pageMargins left="0.5" right="0.5" top="0.5" bottom="0.5" header="0.3" footer="0.3"/>
  <pageSetup fitToHeight="1" fitToWidth="1" horizontalDpi="600" verticalDpi="600" orientation="portrait" scale="96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FEBRUARY 2014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6"/>
      <c r="E6" s="26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4" t="s">
        <v>8</v>
      </c>
      <c r="E7" s="24" t="s">
        <v>10</v>
      </c>
    </row>
    <row r="8" spans="1:6" ht="12.75">
      <c r="A8" t="s">
        <v>35</v>
      </c>
      <c r="B8" s="8">
        <f>+'OIL RECEIPTS'!B22</f>
        <v>0</v>
      </c>
      <c r="C8" s="29">
        <v>3.39</v>
      </c>
      <c r="D8" s="25">
        <f>+B8-C8</f>
        <v>-3.39</v>
      </c>
      <c r="E8" s="27">
        <f>IF(C8&gt;0,ROUND(D8/C8,2),0)</f>
        <v>-1</v>
      </c>
      <c r="F8" t="s">
        <v>31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28</v>
      </c>
      <c r="B12" s="31"/>
      <c r="C12" s="31"/>
      <c r="D12" s="31"/>
      <c r="E12" s="31"/>
    </row>
    <row r="13" spans="1:5" ht="12.75">
      <c r="A13" s="33" t="str">
        <f>+A3</f>
        <v>FEBRUARY 2014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29</v>
      </c>
      <c r="D16" s="4"/>
    </row>
    <row r="17" spans="1:4" ht="13.5" thickBot="1">
      <c r="A17" s="11" t="s">
        <v>0</v>
      </c>
      <c r="B17" s="11" t="s">
        <v>30</v>
      </c>
      <c r="C17" s="11" t="s">
        <v>22</v>
      </c>
      <c r="D17" s="24" t="s">
        <v>8</v>
      </c>
    </row>
    <row r="18" spans="1:4" ht="12.75">
      <c r="A18" t="s">
        <v>35</v>
      </c>
      <c r="B18" s="8">
        <f>+'OIL RECEIPTS'!B18</f>
        <v>-0.010000000002037268</v>
      </c>
      <c r="C18" s="8">
        <f>+INPUT!B24</f>
        <v>-0.01</v>
      </c>
      <c r="D18" s="25">
        <f>+B18-C18</f>
        <v>-2.037267923804542E-12</v>
      </c>
    </row>
    <row r="24" ht="12.75">
      <c r="A24" s="14" t="s">
        <v>11</v>
      </c>
    </row>
    <row r="27" ht="13.5" thickBot="1"/>
    <row r="28" spans="1:2" ht="18.75" thickBot="1">
      <c r="A28" s="22">
        <f>IF(INPUT!B11=0,"Zero","")</f>
      </c>
      <c r="B28" t="s">
        <v>33</v>
      </c>
    </row>
    <row r="29" ht="12.75">
      <c r="B29" s="1" t="s">
        <v>34</v>
      </c>
    </row>
    <row r="32" ht="12.75">
      <c r="A32" t="str">
        <f ca="1">CELL("FILENAME")</f>
        <v>G:\internal\FuelContractAccounting\Fuel New\KP\CURRENT MITCHELL\[MitchellCCD Report  Feb2014_Colburn.xls]Input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2014-03-04T17:12:25Z</cp:lastPrinted>
  <dcterms:created xsi:type="dcterms:W3CDTF">2001-04-25T19:13:29Z</dcterms:created>
  <dcterms:modified xsi:type="dcterms:W3CDTF">2014-03-04T17:37:02Z</dcterms:modified>
  <cp:category/>
  <cp:version/>
  <cp:contentType/>
  <cp:contentStatus/>
</cp:coreProperties>
</file>