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285" windowWidth="2175" windowHeight="8325" activeTab="2"/>
  </bookViews>
  <sheets>
    <sheet name="INPUT" sheetId="1" r:id="rId1"/>
    <sheet name="OIL RECEIPTS" sheetId="2" r:id="rId2"/>
    <sheet name="CONTROL" sheetId="3" r:id="rId3"/>
  </sheets>
  <externalReferences>
    <externalReference r:id="rId6"/>
    <externalReference r:id="rId7"/>
    <externalReference r:id="rId8"/>
  </externalReferences>
  <definedNames>
    <definedName name="_xlnm.Print_Area" localSheetId="0">'INPUT'!$A$1:$E$28</definedName>
  </definedNames>
  <calcPr fullCalcOnLoad="1"/>
</workbook>
</file>

<file path=xl/sharedStrings.xml><?xml version="1.0" encoding="utf-8"?>
<sst xmlns="http://schemas.openxmlformats.org/spreadsheetml/2006/main" count="54" uniqueCount="38">
  <si>
    <t>PLANT</t>
  </si>
  <si>
    <t>TOTAL</t>
  </si>
  <si>
    <t>DESCRIPTION</t>
  </si>
  <si>
    <t>UNIT PRICE $</t>
  </si>
  <si>
    <t xml:space="preserve">ACCOUNTS PAYABLE </t>
  </si>
  <si>
    <t>UNIT PRICE</t>
  </si>
  <si>
    <t>CURRENT MO</t>
  </si>
  <si>
    <t>PRIOR MO</t>
  </si>
  <si>
    <t>DIFFERENCE</t>
  </si>
  <si>
    <t>%</t>
  </si>
  <si>
    <t>CHANGE</t>
  </si>
  <si>
    <t>RUN CLEAR MACRO AT BEGINNING OF CLOSING TO TRANSFER CURRENT UNIT PRICE TO PRIOR UNIT PRICE</t>
  </si>
  <si>
    <t>INPUTS FOR RECEIPTS OF OIL</t>
  </si>
  <si>
    <t>UNINVOICED OIL</t>
  </si>
  <si>
    <t>TRANSFERS FROM ACCOUNT 152</t>
  </si>
  <si>
    <t>REVERSE UNINVOICED OIL</t>
  </si>
  <si>
    <t xml:space="preserve">REVERSALS OF PREVIOUS MONTH UNINVOICED OIL </t>
  </si>
  <si>
    <t>(ENTER WITH OPPOSITE SIGN FROM PREVIOUS MONTH)</t>
  </si>
  <si>
    <t>GALLONS RECEIVED</t>
  </si>
  <si>
    <t>TOTAL RECEIPTS $</t>
  </si>
  <si>
    <t>OIL RECEIPTS LEDGER</t>
  </si>
  <si>
    <t>UNIT PRICE FOR RECEIVED GALLONS CURRENT MO VS PRIOR MO</t>
  </si>
  <si>
    <t>AMOUNT</t>
  </si>
  <si>
    <t>MISCELLANEOUS ITEMS ENTERED IN LEDGERS BY JOURNAL ENTRIES</t>
  </si>
  <si>
    <t>CLASSIFICATION</t>
  </si>
  <si>
    <t>CORRECTIONS</t>
  </si>
  <si>
    <t>MISCELLANEOUS ITEMS JOURNALIZED</t>
  </si>
  <si>
    <t>KENTUCKY POWER</t>
  </si>
  <si>
    <t>BIG SANDY</t>
  </si>
  <si>
    <t>BIG</t>
  </si>
  <si>
    <t>SANDY</t>
  </si>
  <si>
    <t>QUERY COMPARISON</t>
  </si>
  <si>
    <t>QUERY</t>
  </si>
  <si>
    <t>RECEIPTS</t>
  </si>
  <si>
    <t>DIFFERENCE DUE TO ACTUAL VS EST PRICE.</t>
  </si>
  <si>
    <t>PRELIMINARY QUERY - JRNLINE</t>
  </si>
  <si>
    <t>Reverse uninvoiced (If this the information in the box says Zero then check the reversal)</t>
  </si>
  <si>
    <t>No reversal from PM.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</si>
</sst>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_);\(#,##0.0\)"/>
    <numFmt numFmtId="168" formatCode="#,##0.000_);\(#,##0.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10"/>
      <color indexed="22"/>
      <name val="Arial"/>
      <family val="2"/>
    </font>
    <font>
      <b/>
      <u val="single"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9" fillId="0" borderId="12" xfId="0" applyFont="1" applyBorder="1" applyAlignment="1">
      <alignment/>
    </xf>
    <xf numFmtId="39" fontId="3" fillId="0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9" fontId="0" fillId="34" borderId="0" xfId="0" applyNumberFormat="1" applyFill="1" applyAlignment="1">
      <alignment/>
    </xf>
    <xf numFmtId="39" fontId="3" fillId="3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NV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UNINVOICED"/>
    </sheetNames>
    <sheetDataSet>
      <sheetData sheetId="1">
        <row r="8">
          <cell r="E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1">
        <row r="11">
          <cell r="B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0">
        <row r="6">
          <cell r="G6">
            <v>0</v>
          </cell>
          <cell r="I6">
            <v>0</v>
          </cell>
        </row>
      </sheetData>
      <sheetData sheetId="2">
        <row r="3">
          <cell r="A3" t="str">
            <v>OCTOBER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DP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bestFit="1" customWidth="1"/>
    <col min="2" max="2" width="18.421875" style="0" bestFit="1" customWidth="1"/>
    <col min="3" max="3" width="18.57421875" style="0" bestFit="1" customWidth="1"/>
    <col min="4" max="4" width="15.7109375" style="0" customWidth="1"/>
    <col min="5" max="5" width="18.7109375" style="0" customWidth="1"/>
    <col min="6" max="6" width="14.57421875" style="0" customWidth="1"/>
    <col min="7" max="7" width="14.8515625" style="0" bestFit="1" customWidth="1"/>
    <col min="8" max="8" width="12.8515625" style="0" customWidth="1"/>
    <col min="9" max="9" width="13.28125" style="0" customWidth="1"/>
  </cols>
  <sheetData>
    <row r="2" spans="1:2" ht="12.75">
      <c r="A2" s="31" t="s">
        <v>27</v>
      </c>
      <c r="B2" s="31"/>
    </row>
    <row r="3" spans="1:2" ht="12.75">
      <c r="A3" s="31" t="s">
        <v>12</v>
      </c>
      <c r="B3" s="31"/>
    </row>
    <row r="4" spans="1:2" ht="12.75">
      <c r="A4" s="32" t="str">
        <f>'[3]AP DIST CONTROL'!$A$3:$B$3</f>
        <v>OCTOBER 2013</v>
      </c>
      <c r="B4" s="32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30" t="s">
        <v>16</v>
      </c>
      <c r="B7" s="30"/>
      <c r="C7" s="30"/>
      <c r="D7" s="30"/>
      <c r="E7" s="30"/>
    </row>
    <row r="8" spans="1:8" ht="12.75">
      <c r="A8" s="16" t="s">
        <v>17</v>
      </c>
      <c r="B8" s="2"/>
      <c r="C8" s="1"/>
      <c r="D8" s="1"/>
      <c r="H8" s="9"/>
    </row>
    <row r="9" spans="1:8" ht="12.75">
      <c r="A9" s="3"/>
      <c r="B9" s="4"/>
      <c r="H9" s="4"/>
    </row>
    <row r="10" spans="1:8" ht="13.5" thickBot="1">
      <c r="A10" s="11" t="s">
        <v>0</v>
      </c>
      <c r="B10" s="11" t="s">
        <v>22</v>
      </c>
      <c r="H10" s="5"/>
    </row>
    <row r="11" spans="1:8" ht="12.75">
      <c r="A11" t="s">
        <v>28</v>
      </c>
      <c r="B11" s="24">
        <v>0</v>
      </c>
      <c r="H11" s="6"/>
    </row>
    <row r="12" spans="2:4" ht="12.75">
      <c r="B12" s="12"/>
      <c r="C12" s="12"/>
      <c r="D12" s="12"/>
    </row>
    <row r="13" spans="2:4" ht="12.75">
      <c r="B13" s="12"/>
      <c r="C13" s="12"/>
      <c r="D13" s="12"/>
    </row>
    <row r="14" spans="1:3" ht="12.75">
      <c r="A14" s="21" t="s">
        <v>23</v>
      </c>
      <c r="B14" s="20"/>
      <c r="C14" s="20"/>
    </row>
    <row r="15" ht="12.75">
      <c r="B15" s="4" t="s">
        <v>24</v>
      </c>
    </row>
    <row r="16" spans="1:4" ht="13.5" thickBot="1">
      <c r="A16" s="11" t="s">
        <v>0</v>
      </c>
      <c r="B16" s="11" t="s">
        <v>25</v>
      </c>
      <c r="C16" s="22"/>
      <c r="D16" s="11" t="s">
        <v>1</v>
      </c>
    </row>
    <row r="17" spans="1:4" ht="12.75">
      <c r="A17" t="s">
        <v>28</v>
      </c>
      <c r="B17" s="7">
        <v>0</v>
      </c>
      <c r="C17" s="7">
        <v>0</v>
      </c>
      <c r="D17" s="10">
        <f>SUM(B17:C17)</f>
        <v>0</v>
      </c>
    </row>
    <row r="21" spans="1:2" ht="12.75">
      <c r="A21" s="21" t="s">
        <v>35</v>
      </c>
      <c r="B21" s="20"/>
    </row>
    <row r="22" ht="12.75">
      <c r="B22" s="4" t="s">
        <v>22</v>
      </c>
    </row>
    <row r="23" spans="1:2" ht="13.5" thickBot="1">
      <c r="A23" s="11" t="s">
        <v>0</v>
      </c>
      <c r="B23" s="11"/>
    </row>
    <row r="24" spans="1:2" ht="12.75">
      <c r="A24" t="s">
        <v>28</v>
      </c>
      <c r="B24" s="29">
        <v>0</v>
      </c>
    </row>
    <row r="28" ht="12.75">
      <c r="A28" t="str">
        <f ca="1">CELL("FILENAME")</f>
        <v>G:\internal\FuelContractAccounting\Fuel New\KP\CURRENT\[INV03OIL.xls]BIG SANDY</v>
      </c>
    </row>
    <row r="51" spans="1:120" s="3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s="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4" spans="1:120" s="10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s="10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</sheetData>
  <sheetProtection/>
  <mergeCells count="4">
    <mergeCell ref="A7:E7"/>
    <mergeCell ref="A2:B2"/>
    <mergeCell ref="A3:B3"/>
    <mergeCell ref="A4:B4"/>
  </mergeCells>
  <printOptions horizontalCentered="1"/>
  <pageMargins left="0.25" right="0.25" top="0.65" bottom="0.68" header="0.5" footer="0.5"/>
  <pageSetup fitToHeight="1" fitToWidth="1" horizontalDpi="600" verticalDpi="600" orientation="landscape" r:id="rId1"/>
  <headerFooter alignWithMargins="0">
    <oddFooter>&amp;L&amp;D  &amp;T&amp;C&amp;F  &amp;A&amp;RBE</oddFooter>
  </headerFooter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6.7109375" style="0" bestFit="1" customWidth="1"/>
    <col min="2" max="2" width="15.7109375" style="0" customWidth="1"/>
    <col min="3" max="3" width="12.140625" style="0" customWidth="1"/>
  </cols>
  <sheetData>
    <row r="1" spans="1:2" ht="12.75">
      <c r="A1" s="31" t="s">
        <v>27</v>
      </c>
      <c r="B1" s="31"/>
    </row>
    <row r="2" spans="1:2" ht="12.75">
      <c r="A2" s="31" t="s">
        <v>20</v>
      </c>
      <c r="B2" s="31"/>
    </row>
    <row r="3" spans="1:2" ht="12.75">
      <c r="A3" s="33" t="str">
        <f>+INPUT!A4</f>
        <v>OCTOBER 2013</v>
      </c>
      <c r="B3" s="33"/>
    </row>
    <row r="5" spans="1:2" ht="12.75">
      <c r="A5" s="3"/>
      <c r="B5" s="4" t="s">
        <v>29</v>
      </c>
    </row>
    <row r="6" spans="1:2" ht="13.5" thickBot="1">
      <c r="A6" s="11" t="s">
        <v>2</v>
      </c>
      <c r="B6" s="11" t="s">
        <v>30</v>
      </c>
    </row>
    <row r="7" ht="12.75">
      <c r="B7" s="10"/>
    </row>
    <row r="8" spans="1:2" ht="12.75">
      <c r="A8" t="s">
        <v>4</v>
      </c>
      <c r="B8" s="13">
        <f>'[3]BIG SANDY CM '!$G$6+'[3]BIG SANDY CM '!$I$6</f>
        <v>0</v>
      </c>
    </row>
    <row r="9" ht="12.75">
      <c r="B9" s="13"/>
    </row>
    <row r="10" spans="1:2" ht="12.75">
      <c r="A10" t="s">
        <v>26</v>
      </c>
      <c r="B10" s="8">
        <f>+INPUT!D17</f>
        <v>0</v>
      </c>
    </row>
    <row r="11" ht="12.75">
      <c r="B11" s="10"/>
    </row>
    <row r="12" spans="1:2" ht="12.75">
      <c r="A12" t="s">
        <v>13</v>
      </c>
      <c r="B12" s="13">
        <f>+'[1]UNINVOICED'!$E$8</f>
        <v>0</v>
      </c>
    </row>
    <row r="13" ht="12.75">
      <c r="B13" s="10"/>
    </row>
    <row r="14" spans="1:2" ht="12.75">
      <c r="A14" t="s">
        <v>15</v>
      </c>
      <c r="B14" s="10">
        <f>+INPUT!B11</f>
        <v>0</v>
      </c>
    </row>
    <row r="15" ht="12.75">
      <c r="B15" s="10"/>
    </row>
    <row r="16" spans="1:2" ht="12.75">
      <c r="A16" t="s">
        <v>14</v>
      </c>
      <c r="B16" s="13">
        <v>0</v>
      </c>
    </row>
    <row r="17" ht="12.75">
      <c r="B17" s="17"/>
    </row>
    <row r="18" spans="1:3" ht="12.75">
      <c r="A18" t="s">
        <v>19</v>
      </c>
      <c r="B18" s="10">
        <f>SUM(B7:B17)</f>
        <v>0</v>
      </c>
      <c r="C18" s="10"/>
    </row>
    <row r="19" ht="12.75">
      <c r="B19" s="18"/>
    </row>
    <row r="20" spans="1:2" ht="12.75">
      <c r="A20" t="s">
        <v>18</v>
      </c>
      <c r="B20" s="13">
        <f>+'[2]GALLONS INVENTORY'!$B$11</f>
        <v>0</v>
      </c>
    </row>
    <row r="21" ht="12.75">
      <c r="B21" s="19"/>
    </row>
    <row r="22" spans="1:2" ht="12.75">
      <c r="A22" t="s">
        <v>3</v>
      </c>
      <c r="B22" s="10">
        <f>IF(B20&gt;0,B18/B20,0)</f>
        <v>0</v>
      </c>
    </row>
    <row r="32" ht="12.75">
      <c r="A32" t="str">
        <f ca="1">CELL("FILENAME")</f>
        <v>G:\internal\FuelContractAccounting\Fuel New\KP\CURRENT\[INV03OIL.xls]BIG SANDY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3.28125" style="0" bestFit="1" customWidth="1"/>
    <col min="2" max="2" width="18.421875" style="0" bestFit="1" customWidth="1"/>
    <col min="3" max="3" width="16.7109375" style="0" bestFit="1" customWidth="1"/>
    <col min="4" max="4" width="13.00390625" style="0" customWidth="1"/>
  </cols>
  <sheetData>
    <row r="1" spans="1:5" ht="12.75">
      <c r="A1" s="31" t="s">
        <v>27</v>
      </c>
      <c r="B1" s="31"/>
      <c r="C1" s="31"/>
      <c r="D1" s="31"/>
      <c r="E1" s="31"/>
    </row>
    <row r="2" spans="1:5" ht="12.75">
      <c r="A2" s="31" t="s">
        <v>21</v>
      </c>
      <c r="B2" s="31"/>
      <c r="C2" s="31"/>
      <c r="D2" s="31"/>
      <c r="E2" s="31"/>
    </row>
    <row r="3" spans="1:5" ht="12.75">
      <c r="A3" s="33" t="str">
        <f>+INPUT!A4</f>
        <v>OCTOBER 2013</v>
      </c>
      <c r="B3" s="33"/>
      <c r="C3" s="33"/>
      <c r="D3" s="33"/>
      <c r="E3" s="33"/>
    </row>
    <row r="6" spans="1:5" ht="12.75">
      <c r="A6" s="3"/>
      <c r="B6" s="4" t="s">
        <v>5</v>
      </c>
      <c r="C6" s="4" t="s">
        <v>5</v>
      </c>
      <c r="D6" s="27"/>
      <c r="E6" s="27" t="s">
        <v>9</v>
      </c>
    </row>
    <row r="7" spans="1:5" ht="13.5" thickBot="1">
      <c r="A7" s="11" t="s">
        <v>0</v>
      </c>
      <c r="B7" s="11" t="s">
        <v>6</v>
      </c>
      <c r="C7" s="11" t="s">
        <v>7</v>
      </c>
      <c r="D7" s="25" t="s">
        <v>8</v>
      </c>
      <c r="E7" s="25" t="s">
        <v>10</v>
      </c>
    </row>
    <row r="8" spans="1:6" ht="12.75">
      <c r="A8" t="s">
        <v>28</v>
      </c>
      <c r="B8" s="8">
        <f>+'OIL RECEIPTS'!B22</f>
        <v>0</v>
      </c>
      <c r="C8" s="14">
        <v>0</v>
      </c>
      <c r="D8" s="26">
        <f>+B8-C8</f>
        <v>0</v>
      </c>
      <c r="E8" s="28">
        <f>IF(C8&gt;0,ROUND(D8/C8,2),0)</f>
        <v>0</v>
      </c>
      <c r="F8" t="s">
        <v>34</v>
      </c>
    </row>
    <row r="11" spans="1:5" ht="12.75">
      <c r="A11" s="31" t="s">
        <v>27</v>
      </c>
      <c r="B11" s="31"/>
      <c r="C11" s="31"/>
      <c r="D11" s="31"/>
      <c r="E11" s="31"/>
    </row>
    <row r="12" spans="1:5" ht="12.75">
      <c r="A12" s="31" t="s">
        <v>31</v>
      </c>
      <c r="B12" s="31"/>
      <c r="C12" s="31"/>
      <c r="D12" s="31"/>
      <c r="E12" s="31"/>
    </row>
    <row r="13" spans="1:5" ht="12.75">
      <c r="A13" s="33" t="str">
        <f>+A3</f>
        <v>OCTOBER 2013</v>
      </c>
      <c r="B13" s="33"/>
      <c r="C13" s="33"/>
      <c r="D13" s="33"/>
      <c r="E13" s="33"/>
    </row>
    <row r="16" spans="1:4" ht="12.75">
      <c r="A16" s="3"/>
      <c r="B16" s="4" t="s">
        <v>1</v>
      </c>
      <c r="C16" s="4" t="s">
        <v>32</v>
      </c>
      <c r="D16" s="4"/>
    </row>
    <row r="17" spans="1:4" ht="13.5" thickBot="1">
      <c r="A17" s="11" t="s">
        <v>0</v>
      </c>
      <c r="B17" s="11" t="s">
        <v>33</v>
      </c>
      <c r="C17" s="11" t="s">
        <v>22</v>
      </c>
      <c r="D17" s="25" t="s">
        <v>8</v>
      </c>
    </row>
    <row r="18" spans="1:4" ht="12.75">
      <c r="A18" t="s">
        <v>28</v>
      </c>
      <c r="B18" s="8">
        <f>+'OIL RECEIPTS'!B18</f>
        <v>0</v>
      </c>
      <c r="C18" s="8">
        <f>+INPUT!B24</f>
        <v>0</v>
      </c>
      <c r="D18" s="26">
        <f>+B18-C18</f>
        <v>0</v>
      </c>
    </row>
    <row r="24" ht="12.75">
      <c r="A24" s="15" t="s">
        <v>11</v>
      </c>
    </row>
    <row r="27" ht="13.5" thickBot="1"/>
    <row r="28" spans="1:2" ht="18.75" thickBot="1">
      <c r="A28" s="23" t="str">
        <f>IF(INPUT!B11=0,"Zero","")</f>
        <v>Zero</v>
      </c>
      <c r="B28" t="s">
        <v>36</v>
      </c>
    </row>
    <row r="29" ht="12.75">
      <c r="B29" s="1" t="s">
        <v>37</v>
      </c>
    </row>
    <row r="32" ht="12.75">
      <c r="A32" t="str">
        <f ca="1">CELL("FILENAME")</f>
        <v>G:\internal\FuelContractAccounting\Fuel New\KP\CURRENT\[INV03OIL.xls]BIG SANDY</v>
      </c>
    </row>
  </sheetData>
  <sheetProtection/>
  <mergeCells count="6">
    <mergeCell ref="A1:E1"/>
    <mergeCell ref="A11:E11"/>
    <mergeCell ref="A12:E12"/>
    <mergeCell ref="A13:E13"/>
    <mergeCell ref="A2:E2"/>
    <mergeCell ref="A3:E3"/>
  </mergeCells>
  <printOptions/>
  <pageMargins left="0.75" right="0.75" top="1" bottom="1" header="0.5" footer="0.5"/>
  <pageSetup horizontalDpi="600" verticalDpi="600" orientation="landscape" scale="92" r:id="rId1"/>
  <headerFooter alignWithMargins="0">
    <oddFooter>&amp;L&amp;D &amp;T&amp;C&amp;F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2013-11-05T16:36:42Z</cp:lastPrinted>
  <dcterms:created xsi:type="dcterms:W3CDTF">2001-04-25T19:13:29Z</dcterms:created>
  <dcterms:modified xsi:type="dcterms:W3CDTF">2013-11-05T16:40:06Z</dcterms:modified>
  <cp:category/>
  <cp:version/>
  <cp:contentType/>
  <cp:contentStatus/>
</cp:coreProperties>
</file>