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40" windowWidth="15180" windowHeight="8115" activeTab="0"/>
  </bookViews>
  <sheets>
    <sheet name="INPUT" sheetId="1" r:id="rId1"/>
    <sheet name="GALLONS INVENTORY" sheetId="2" r:id="rId2"/>
    <sheet name="CONTROL" sheetId="3" r:id="rId3"/>
  </sheets>
  <externalReferences>
    <externalReference r:id="rId6"/>
    <externalReference r:id="rId7"/>
  </externalReferences>
  <definedNames>
    <definedName name="_xlnm.Print_Area" localSheetId="1">'GALLONS INVENTORY'!$A$1:$D$34</definedName>
    <definedName name="_xlnm.Print_Area" localSheetId="0">'INPUT'!$A$2:$H$44</definedName>
  </definedNames>
  <calcPr fullCalcOnLoad="1"/>
</workbook>
</file>

<file path=xl/sharedStrings.xml><?xml version="1.0" encoding="utf-8"?>
<sst xmlns="http://schemas.openxmlformats.org/spreadsheetml/2006/main" count="84" uniqueCount="55">
  <si>
    <t>PLANT</t>
  </si>
  <si>
    <t>TOTAL</t>
  </si>
  <si>
    <t>DIFFERENCE</t>
  </si>
  <si>
    <t>RECEIVED</t>
  </si>
  <si>
    <t xml:space="preserve">TRANSFERS FROM  </t>
  </si>
  <si>
    <t>UNIT 2</t>
  </si>
  <si>
    <t>CONSUMED</t>
  </si>
  <si>
    <t>UNIT 1</t>
  </si>
  <si>
    <t>ENDING BALANCE</t>
  </si>
  <si>
    <t xml:space="preserve">ENDING BALANCE </t>
  </si>
  <si>
    <t>(PAGE 24'S)</t>
  </si>
  <si>
    <t xml:space="preserve"> </t>
  </si>
  <si>
    <t>DESCRIPTION</t>
  </si>
  <si>
    <t xml:space="preserve">     TOTAL RECEIVED</t>
  </si>
  <si>
    <t>*</t>
  </si>
  <si>
    <t xml:space="preserve"> INVENTORY  OF OIL GALLONS</t>
  </si>
  <si>
    <t>DIESEL OR YARD OIL</t>
  </si>
  <si>
    <t>GALLONS RECEIVED (FROM SUBOFFICE REPORTS)</t>
  </si>
  <si>
    <t>GALLONS RECEIVED</t>
  </si>
  <si>
    <t>TRANSFERS FROM DIESEL OR YARD OIL</t>
  </si>
  <si>
    <t>BTU/GALLON</t>
  </si>
  <si>
    <t>SULFUR</t>
  </si>
  <si>
    <t>GALLONS</t>
  </si>
  <si>
    <t>GALLONS CONSUMED FOR GENERATION  (FROM SUBOFFICE REPORTS)</t>
  </si>
  <si>
    <t>GENERATION GALLONS  CONSUMED</t>
  </si>
  <si>
    <t xml:space="preserve">     TOTAL CONSUMED</t>
  </si>
  <si>
    <t>NON GENERATING GALLONS CONSUMED</t>
  </si>
  <si>
    <t>NONGENERATING GALLONS CONSUMED  (FROM SUBOFFICE REPORTS)</t>
  </si>
  <si>
    <t>ENDING BALANCE FOR GALLONS (FROM SUBOFFICE REPORTS)</t>
  </si>
  <si>
    <t>(GALLONS INV TAB)</t>
  </si>
  <si>
    <t>(SUBOFFICE REP)</t>
  </si>
  <si>
    <t xml:space="preserve">RECONCILIATION OF OIL GALLONS ENDING INVENTORY  </t>
  </si>
  <si>
    <t>BTU PER GALLON</t>
  </si>
  <si>
    <t>GALLONS AVAILABLE</t>
  </si>
  <si>
    <t xml:space="preserve">BEGINNING BALANCE OF GALLONS </t>
  </si>
  <si>
    <t>ENDING BALANCE OF  GALLONS</t>
  </si>
  <si>
    <t xml:space="preserve">SULFUR </t>
  </si>
  <si>
    <t>INPUTS FOR INVENTORY OF OIL GALLONS</t>
  </si>
  <si>
    <t xml:space="preserve">BREAKDOWN OF NONGENERATING GALLONS </t>
  </si>
  <si>
    <t>KENTUCKY POWER</t>
  </si>
  <si>
    <t>BIG SANDY</t>
  </si>
  <si>
    <t>BLDING HEATING</t>
  </si>
  <si>
    <t>TURB BALANCING</t>
  </si>
  <si>
    <t xml:space="preserve">* USE ROLLCLEAR MACRO TO VALUE COPY ENDING INVENTORY TO BEGINNING </t>
  </si>
  <si>
    <t xml:space="preserve">   INVENTORY AT THE START OF CLOSING</t>
  </si>
  <si>
    <t>BIG</t>
  </si>
  <si>
    <t>SANDY</t>
  </si>
  <si>
    <t>NET GENERATION</t>
  </si>
  <si>
    <t>NOx Testing</t>
  </si>
  <si>
    <t>Acct 5130000</t>
  </si>
  <si>
    <t>Acct 5060000</t>
  </si>
  <si>
    <t>Waste/Sludge Clean Tank # 6</t>
  </si>
  <si>
    <t>Detail for gallons received</t>
  </si>
  <si>
    <t>Ports Petroleum Company, Inc.</t>
  </si>
  <si>
    <t>AS-FIRED QUALITY FACTORS (FROM COMTRAC QUALITY MODULE)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</si>
</sst>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 horizontal="right"/>
    </xf>
    <xf numFmtId="39" fontId="0" fillId="0" borderId="12" xfId="0" applyNumberFormat="1" applyBorder="1" applyAlignment="1">
      <alignment/>
    </xf>
    <xf numFmtId="0" fontId="1" fillId="0" borderId="0" xfId="0" applyFont="1" applyBorder="1" applyAlignment="1">
      <alignment horizontal="left"/>
    </xf>
    <xf numFmtId="37" fontId="0" fillId="0" borderId="0" xfId="0" applyNumberFormat="1" applyAlignment="1">
      <alignment/>
    </xf>
    <xf numFmtId="39" fontId="0" fillId="0" borderId="0" xfId="0" applyNumberFormat="1" applyBorder="1" applyAlignment="1">
      <alignment horizontal="right"/>
    </xf>
    <xf numFmtId="3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9" fontId="3" fillId="33" borderId="0" xfId="0" applyNumberFormat="1" applyFont="1" applyFill="1" applyAlignment="1">
      <alignment/>
    </xf>
    <xf numFmtId="0" fontId="5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9" fontId="0" fillId="0" borderId="14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39" fontId="0" fillId="33" borderId="0" xfId="0" applyNumberFormat="1" applyFill="1" applyAlignment="1">
      <alignment horizontal="right"/>
    </xf>
    <xf numFmtId="0" fontId="0" fillId="34" borderId="0" xfId="0" applyFill="1" applyAlignment="1">
      <alignment/>
    </xf>
    <xf numFmtId="3" fontId="9" fillId="34" borderId="0" xfId="57" applyNumberFormat="1" applyFont="1" applyFill="1" applyAlignment="1">
      <alignment/>
      <protection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ill="1" applyAlignment="1">
      <alignment horizontal="right"/>
    </xf>
    <xf numFmtId="39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43" fontId="0" fillId="34" borderId="0" xfId="42" applyFont="1" applyFill="1" applyAlignment="1">
      <alignment/>
    </xf>
    <xf numFmtId="43" fontId="3" fillId="34" borderId="23" xfId="42" applyFont="1" applyFill="1" applyBorder="1" applyAlignment="1">
      <alignment/>
    </xf>
    <xf numFmtId="0" fontId="11" fillId="34" borderId="0" xfId="0" applyFont="1" applyFill="1" applyAlignment="1">
      <alignment/>
    </xf>
    <xf numFmtId="39" fontId="3" fillId="0" borderId="0" xfId="0" applyNumberFormat="1" applyFont="1" applyFill="1" applyAlignment="1">
      <alignment/>
    </xf>
    <xf numFmtId="39" fontId="4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ilSubOffic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43">
          <cell r="B43">
            <v>336242.8999999999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2">
        <row r="3">
          <cell r="A3" t="str">
            <v>FEBRUARY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bestFit="1" customWidth="1"/>
    <col min="2" max="2" width="18.57421875" style="0" bestFit="1" customWidth="1"/>
    <col min="3" max="3" width="19.28125" style="0" bestFit="1" customWidth="1"/>
    <col min="4" max="4" width="12.00390625" style="0" bestFit="1" customWidth="1"/>
    <col min="5" max="5" width="28.140625" style="0" bestFit="1" customWidth="1"/>
    <col min="6" max="6" width="14.7109375" style="0" customWidth="1"/>
    <col min="7" max="7" width="14.57421875" style="0" customWidth="1"/>
    <col min="8" max="8" width="14.8515625" style="0" bestFit="1" customWidth="1"/>
    <col min="9" max="9" width="12.8515625" style="0" customWidth="1"/>
    <col min="10" max="10" width="13.28125" style="0" customWidth="1"/>
  </cols>
  <sheetData>
    <row r="2" spans="1:8" ht="12.75">
      <c r="A2" s="56" t="s">
        <v>39</v>
      </c>
      <c r="B2" s="56"/>
      <c r="C2" s="56"/>
      <c r="D2" s="56"/>
      <c r="E2" s="56"/>
      <c r="F2" s="56"/>
      <c r="G2" s="56"/>
      <c r="H2" s="56"/>
    </row>
    <row r="3" spans="1:8" ht="12.75">
      <c r="A3" s="56" t="s">
        <v>37</v>
      </c>
      <c r="B3" s="56"/>
      <c r="C3" s="56"/>
      <c r="D3" s="56"/>
      <c r="E3" s="56"/>
      <c r="F3" s="56"/>
      <c r="G3" s="56"/>
      <c r="H3" s="56"/>
    </row>
    <row r="4" spans="1:8" ht="12.75">
      <c r="A4" s="58" t="str">
        <f>'[2]AP DIST CONTROL'!$A$3:$B$3</f>
        <v>FEBRUARY 2014</v>
      </c>
      <c r="B4" s="58"/>
      <c r="C4" s="58"/>
      <c r="D4" s="58"/>
      <c r="E4" s="58"/>
      <c r="F4" s="58"/>
      <c r="G4" s="58"/>
      <c r="H4" s="58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ht="12.75">
      <c r="A7" s="22" t="s">
        <v>17</v>
      </c>
    </row>
    <row r="8" spans="1:9" ht="13.5" thickBot="1">
      <c r="A8" s="2"/>
      <c r="B8" s="2"/>
      <c r="C8" s="1"/>
      <c r="D8" s="1"/>
      <c r="I8" s="11"/>
    </row>
    <row r="9" spans="1:9" ht="13.5" thickBot="1">
      <c r="A9" s="3"/>
      <c r="B9" s="4" t="s">
        <v>22</v>
      </c>
      <c r="C9" s="4" t="s">
        <v>4</v>
      </c>
      <c r="D9" s="4" t="s">
        <v>1</v>
      </c>
      <c r="E9" s="59" t="s">
        <v>52</v>
      </c>
      <c r="F9" s="60"/>
      <c r="G9" s="61"/>
      <c r="I9" s="4"/>
    </row>
    <row r="10" spans="1:9" ht="13.5" thickBot="1">
      <c r="A10" s="5" t="s">
        <v>0</v>
      </c>
      <c r="B10" s="5" t="s">
        <v>3</v>
      </c>
      <c r="C10" s="5" t="s">
        <v>16</v>
      </c>
      <c r="D10" s="5" t="s">
        <v>3</v>
      </c>
      <c r="E10" s="50" t="s">
        <v>53</v>
      </c>
      <c r="F10" s="51">
        <f>+B11-F11</f>
        <v>30148</v>
      </c>
      <c r="G10" s="43"/>
      <c r="I10" s="6"/>
    </row>
    <row r="11" spans="1:9" ht="13.5" thickBot="1">
      <c r="A11" t="s">
        <v>40</v>
      </c>
      <c r="B11" s="8">
        <v>30148</v>
      </c>
      <c r="C11" s="8">
        <v>0</v>
      </c>
      <c r="D11" s="10">
        <f>SUM(B11:C11)</f>
        <v>30148</v>
      </c>
      <c r="E11" s="50"/>
      <c r="F11" s="52">
        <v>0</v>
      </c>
      <c r="G11" s="53"/>
      <c r="I11" s="7"/>
    </row>
    <row r="14" ht="12.75">
      <c r="A14" s="22" t="s">
        <v>23</v>
      </c>
    </row>
    <row r="15" spans="1:8" ht="12.75">
      <c r="A15" s="3"/>
      <c r="B15" s="4"/>
      <c r="C15" s="4"/>
      <c r="D15" s="4"/>
      <c r="E15" s="4"/>
      <c r="F15" s="4"/>
      <c r="G15" s="4"/>
      <c r="H15" s="4" t="s">
        <v>1</v>
      </c>
    </row>
    <row r="16" spans="1:8" ht="12.75">
      <c r="A16" s="5" t="s">
        <v>0</v>
      </c>
      <c r="B16" s="5" t="s">
        <v>7</v>
      </c>
      <c r="C16" s="5" t="s">
        <v>5</v>
      </c>
      <c r="D16" s="5"/>
      <c r="E16" s="5"/>
      <c r="F16" s="5"/>
      <c r="G16" s="5"/>
      <c r="H16" s="5" t="s">
        <v>6</v>
      </c>
    </row>
    <row r="17" spans="1:8" ht="12" customHeight="1">
      <c r="A17" t="s">
        <v>40</v>
      </c>
      <c r="B17" s="8">
        <v>7220.9</v>
      </c>
      <c r="C17" s="8">
        <f>211.4+19935.6</f>
        <v>20147</v>
      </c>
      <c r="D17" s="8">
        <v>0</v>
      </c>
      <c r="E17" s="8">
        <v>0</v>
      </c>
      <c r="F17" s="8">
        <v>0</v>
      </c>
      <c r="G17" s="8">
        <v>0</v>
      </c>
      <c r="H17" s="10">
        <f>SUM(B17:G17)</f>
        <v>27367.9</v>
      </c>
    </row>
    <row r="18" spans="2:8" ht="12.75">
      <c r="B18" s="25"/>
      <c r="C18" s="25"/>
      <c r="D18" s="25"/>
      <c r="E18" s="25"/>
      <c r="F18" s="25"/>
      <c r="G18" s="25"/>
      <c r="H18" s="25"/>
    </row>
    <row r="19" spans="2:8" ht="12.75">
      <c r="B19" s="25"/>
      <c r="C19" s="25"/>
      <c r="D19" s="25"/>
      <c r="E19" s="25"/>
      <c r="F19" s="25"/>
      <c r="G19" s="25"/>
      <c r="H19" s="25"/>
    </row>
    <row r="20" spans="1:10" ht="12.75">
      <c r="A20" s="57" t="s">
        <v>27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8" ht="12.75">
      <c r="A21" s="3"/>
      <c r="B21" s="4"/>
      <c r="C21" s="4"/>
      <c r="D21" s="4"/>
      <c r="E21" s="4"/>
      <c r="F21" s="4"/>
      <c r="G21" s="4"/>
      <c r="H21" s="4" t="s">
        <v>1</v>
      </c>
    </row>
    <row r="22" spans="1:8" ht="12.75">
      <c r="A22" s="5" t="s">
        <v>0</v>
      </c>
      <c r="B22" s="5" t="s">
        <v>7</v>
      </c>
      <c r="C22" s="5" t="s">
        <v>5</v>
      </c>
      <c r="D22" s="5"/>
      <c r="E22" s="5"/>
      <c r="F22" s="5"/>
      <c r="G22" s="5"/>
      <c r="H22" s="5" t="s">
        <v>6</v>
      </c>
    </row>
    <row r="23" spans="1:8" ht="12.75">
      <c r="A23" t="s">
        <v>40</v>
      </c>
      <c r="B23" s="8">
        <v>0</v>
      </c>
      <c r="C23" s="8">
        <v>0</v>
      </c>
      <c r="D23" s="54">
        <v>0</v>
      </c>
      <c r="E23" s="8">
        <v>0</v>
      </c>
      <c r="F23" s="8">
        <v>0</v>
      </c>
      <c r="G23" s="8">
        <v>0</v>
      </c>
      <c r="H23" s="10">
        <f>SUM(B23:G23)</f>
        <v>0</v>
      </c>
    </row>
    <row r="25" spans="1:6" ht="12.75">
      <c r="A25" s="57" t="s">
        <v>54</v>
      </c>
      <c r="B25" s="57"/>
      <c r="C25" s="57"/>
      <c r="D25" s="57"/>
      <c r="E25" s="57"/>
      <c r="F25" s="57"/>
    </row>
    <row r="26" spans="1:4" ht="12.75">
      <c r="A26" s="2"/>
      <c r="B26" s="2"/>
      <c r="C26" s="1"/>
      <c r="D26" s="1"/>
    </row>
    <row r="27" ht="12.75">
      <c r="A27" s="3"/>
    </row>
    <row r="28" spans="1:3" ht="12.75">
      <c r="A28" s="5" t="s">
        <v>0</v>
      </c>
      <c r="B28" s="5" t="s">
        <v>20</v>
      </c>
      <c r="C28" s="5" t="s">
        <v>21</v>
      </c>
    </row>
    <row r="29" spans="1:10" ht="12.75">
      <c r="A29" t="s">
        <v>40</v>
      </c>
      <c r="B29" s="21">
        <v>137000</v>
      </c>
      <c r="C29" s="30"/>
      <c r="D29" s="21"/>
      <c r="E29" s="21"/>
      <c r="F29" s="21"/>
      <c r="G29" s="21"/>
      <c r="H29" s="21"/>
      <c r="I29" s="8"/>
      <c r="J29" s="8"/>
    </row>
    <row r="30" spans="2:10" ht="12.75">
      <c r="B30" s="21"/>
      <c r="C30" s="45"/>
      <c r="D30" s="21"/>
      <c r="E30" s="21"/>
      <c r="F30" s="21"/>
      <c r="G30" s="21"/>
      <c r="H30" s="21"/>
      <c r="I30" s="8"/>
      <c r="J30" s="8"/>
    </row>
    <row r="31" spans="3:10" ht="12.75">
      <c r="C31" s="24"/>
      <c r="H31" s="15"/>
      <c r="I31" s="15"/>
      <c r="J31" s="15"/>
    </row>
    <row r="32" spans="8:10" ht="12.75">
      <c r="H32" s="21"/>
      <c r="I32" s="15"/>
      <c r="J32" s="15"/>
    </row>
    <row r="33" spans="1:10" ht="12.75">
      <c r="A33" s="57" t="s">
        <v>28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2" ht="12.75">
      <c r="A34" s="3"/>
      <c r="B34" s="4"/>
    </row>
    <row r="35" spans="1:2" ht="12.75">
      <c r="A35" s="5" t="s">
        <v>0</v>
      </c>
      <c r="B35" s="5" t="s">
        <v>8</v>
      </c>
    </row>
    <row r="36" spans="1:2" ht="12.75">
      <c r="A36" t="s">
        <v>40</v>
      </c>
      <c r="B36" s="8">
        <v>336242.9</v>
      </c>
    </row>
    <row r="38" ht="13.5" thickBot="1"/>
    <row r="39" spans="1:10" ht="12.75">
      <c r="A39" s="37" t="s">
        <v>38</v>
      </c>
      <c r="B39" s="38"/>
      <c r="C39" s="38"/>
      <c r="D39" s="38"/>
      <c r="E39" s="38"/>
      <c r="F39" s="38"/>
      <c r="G39" s="38"/>
      <c r="H39" s="39"/>
      <c r="I39" s="22"/>
      <c r="J39" s="22"/>
    </row>
    <row r="40" spans="1:10" ht="12.75">
      <c r="A40" s="28"/>
      <c r="B40" s="46" t="s">
        <v>50</v>
      </c>
      <c r="C40" s="46" t="s">
        <v>49</v>
      </c>
      <c r="D40" s="29"/>
      <c r="E40" s="46" t="s">
        <v>50</v>
      </c>
      <c r="F40" s="29"/>
      <c r="G40" s="29"/>
      <c r="H40" s="31"/>
      <c r="I40" s="29"/>
      <c r="J40" s="29"/>
    </row>
    <row r="41" spans="1:10" ht="12.75">
      <c r="A41" s="32" t="s">
        <v>0</v>
      </c>
      <c r="B41" s="5" t="s">
        <v>41</v>
      </c>
      <c r="C41" s="5" t="s">
        <v>42</v>
      </c>
      <c r="D41" s="5" t="s">
        <v>48</v>
      </c>
      <c r="E41" s="5" t="s">
        <v>51</v>
      </c>
      <c r="F41" s="5"/>
      <c r="G41" s="5"/>
      <c r="H41" s="41" t="s">
        <v>1</v>
      </c>
      <c r="I41" s="7"/>
      <c r="J41" s="7"/>
    </row>
    <row r="42" spans="1:10" ht="12.75">
      <c r="A42" t="s">
        <v>40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40">
        <f>SUM(B42:G42)</f>
        <v>0</v>
      </c>
      <c r="I42" s="7"/>
      <c r="J42" s="7"/>
    </row>
    <row r="43" spans="1:10" ht="13.5" thickBot="1">
      <c r="A43" s="34"/>
      <c r="B43" s="35"/>
      <c r="C43" s="35"/>
      <c r="D43" s="35"/>
      <c r="E43" s="35"/>
      <c r="F43" s="35"/>
      <c r="G43" s="35"/>
      <c r="H43" s="36"/>
      <c r="I43" s="7"/>
      <c r="J43" s="7"/>
    </row>
    <row r="44" spans="1:10" ht="12.75">
      <c r="A44" s="7" t="str">
        <f ca="1">CELL("FILENAME")</f>
        <v>G:\internal\FuelContractAccounting\Fuel New\KP\CURRENT\[SUBOFFICE03OIL.xls]INPUT</v>
      </c>
      <c r="B44" s="7"/>
      <c r="C44" s="7"/>
      <c r="D44" s="7"/>
      <c r="E44" s="7"/>
      <c r="F44" s="7"/>
      <c r="G44" s="7"/>
      <c r="H44" s="7"/>
      <c r="I44" s="7"/>
      <c r="J44" s="7"/>
    </row>
    <row r="47" spans="1:2" ht="15">
      <c r="A47" s="43" t="s">
        <v>47</v>
      </c>
      <c r="B47" s="44">
        <v>0</v>
      </c>
    </row>
  </sheetData>
  <sheetProtection/>
  <mergeCells count="7">
    <mergeCell ref="A2:H2"/>
    <mergeCell ref="A3:H3"/>
    <mergeCell ref="A33:J33"/>
    <mergeCell ref="A25:F25"/>
    <mergeCell ref="A4:H4"/>
    <mergeCell ref="A20:J20"/>
    <mergeCell ref="E9:G9"/>
  </mergeCells>
  <printOptions horizontalCentered="1"/>
  <pageMargins left="0.4" right="0.36" top="1" bottom="1" header="0.5" footer="0.5"/>
  <pageSetup horizontalDpi="600" verticalDpi="600" orientation="portrait" scale="60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0.421875" style="0" customWidth="1"/>
    <col min="2" max="5" width="14.7109375" style="0" customWidth="1"/>
    <col min="6" max="6" width="2.28125" style="0" bestFit="1" customWidth="1"/>
    <col min="7" max="7" width="12.28125" style="0" bestFit="1" customWidth="1"/>
  </cols>
  <sheetData>
    <row r="1" spans="1:2" ht="12.75">
      <c r="A1" s="56" t="s">
        <v>39</v>
      </c>
      <c r="B1" s="56"/>
    </row>
    <row r="2" spans="1:2" ht="12.75">
      <c r="A2" s="56" t="s">
        <v>15</v>
      </c>
      <c r="B2" s="56"/>
    </row>
    <row r="3" spans="1:2" ht="12.75">
      <c r="A3" s="62" t="str">
        <f>+INPUT!A4</f>
        <v>FEBRUARY 2014</v>
      </c>
      <c r="B3" s="62"/>
    </row>
    <row r="5" spans="1:2" ht="12.75">
      <c r="A5" s="3"/>
      <c r="B5" s="4" t="s">
        <v>45</v>
      </c>
    </row>
    <row r="6" spans="1:2" ht="12.75">
      <c r="A6" s="5" t="s">
        <v>12</v>
      </c>
      <c r="B6" s="5" t="s">
        <v>46</v>
      </c>
    </row>
    <row r="7" spans="1:6" ht="12.75">
      <c r="A7" t="s">
        <v>34</v>
      </c>
      <c r="B7" s="55">
        <v>333462.79999999993</v>
      </c>
      <c r="F7" t="s">
        <v>14</v>
      </c>
    </row>
    <row r="9" spans="1:2" ht="12.75">
      <c r="A9" t="s">
        <v>18</v>
      </c>
      <c r="B9" s="14">
        <f>+INPUT!B11</f>
        <v>30148</v>
      </c>
    </row>
    <row r="10" spans="1:2" ht="12.75">
      <c r="A10" t="s">
        <v>19</v>
      </c>
      <c r="B10" s="14">
        <f>+INPUT!C11</f>
        <v>0</v>
      </c>
    </row>
    <row r="11" spans="1:2" ht="12.75">
      <c r="A11" t="s">
        <v>13</v>
      </c>
      <c r="B11" s="17">
        <f>SUM(B9:B10)</f>
        <v>30148</v>
      </c>
    </row>
    <row r="13" spans="1:2" ht="12.75">
      <c r="A13" t="s">
        <v>33</v>
      </c>
      <c r="B13" s="17">
        <f>+B7+B11</f>
        <v>363610.79999999993</v>
      </c>
    </row>
    <row r="15" spans="1:2" ht="12.75">
      <c r="A15" t="s">
        <v>24</v>
      </c>
      <c r="B15" s="14">
        <f>+INPUT!H17</f>
        <v>27367.9</v>
      </c>
    </row>
    <row r="16" spans="1:2" ht="12.75">
      <c r="A16" t="s">
        <v>26</v>
      </c>
      <c r="B16" s="26">
        <f>+INPUT!H23</f>
        <v>0</v>
      </c>
    </row>
    <row r="17" spans="1:2" ht="12.75">
      <c r="A17" t="s">
        <v>25</v>
      </c>
      <c r="B17" s="14">
        <f>SUM(B15:B16)</f>
        <v>27367.9</v>
      </c>
    </row>
    <row r="19" spans="1:2" ht="13.5" thickBot="1">
      <c r="A19" t="s">
        <v>35</v>
      </c>
      <c r="B19" s="9">
        <f>+B13-B17</f>
        <v>336242.8999999999</v>
      </c>
    </row>
    <row r="20" spans="1:2" ht="13.5" thickTop="1">
      <c r="A20" s="4"/>
      <c r="B20" s="4"/>
    </row>
    <row r="21" spans="1:2" ht="12.75">
      <c r="A21" s="18"/>
      <c r="B21" s="6"/>
    </row>
    <row r="22" spans="1:2" ht="12.75">
      <c r="A22" t="s">
        <v>32</v>
      </c>
      <c r="B22" s="19">
        <f>+INPUT!B29</f>
        <v>137000</v>
      </c>
    </row>
    <row r="23" spans="1:2" ht="12.75">
      <c r="A23" t="s">
        <v>36</v>
      </c>
      <c r="B23" s="42"/>
    </row>
    <row r="30" ht="12.75">
      <c r="A30" s="23" t="s">
        <v>43</v>
      </c>
    </row>
    <row r="31" ht="12.75">
      <c r="A31" s="23" t="s">
        <v>44</v>
      </c>
    </row>
    <row r="34" ht="12.75">
      <c r="A34" t="str">
        <f ca="1">CELL("FILENAME")</f>
        <v>G:\internal\FuelContractAccounting\Fuel New\KP\CURRENT\[SUBOFFICE03OIL.xls]INPUT</v>
      </c>
    </row>
    <row r="47" ht="12.75">
      <c r="B47">
        <v>448286</v>
      </c>
    </row>
  </sheetData>
  <sheetProtection/>
  <mergeCells count="3">
    <mergeCell ref="A1:B1"/>
    <mergeCell ref="A2:B2"/>
    <mergeCell ref="A3:B3"/>
  </mergeCells>
  <printOptions horizont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Footer>&amp;L&amp;D  &amp;T&amp;C&amp;F  &amp;A  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9.7109375" style="0" bestFit="1" customWidth="1"/>
    <col min="2" max="2" width="19.42187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56" t="s">
        <v>39</v>
      </c>
      <c r="B1" s="56"/>
      <c r="C1" s="56"/>
      <c r="D1" s="56"/>
    </row>
    <row r="2" spans="1:4" ht="12.75">
      <c r="A2" s="56" t="s">
        <v>31</v>
      </c>
      <c r="B2" s="56"/>
      <c r="C2" s="56"/>
      <c r="D2" s="56"/>
    </row>
    <row r="3" spans="1:4" ht="12.75">
      <c r="A3" s="62" t="str">
        <f>+INPUT!A4</f>
        <v>FEBRUARY 2014</v>
      </c>
      <c r="B3" s="62"/>
      <c r="C3" s="62"/>
      <c r="D3" s="62"/>
    </row>
    <row r="4" spans="1:4" ht="12.75">
      <c r="A4" s="13"/>
      <c r="B4" s="13"/>
      <c r="C4" s="13"/>
      <c r="D4" s="13"/>
    </row>
    <row r="5" spans="1:4" ht="12.75">
      <c r="A5" s="13"/>
      <c r="B5" s="13"/>
      <c r="C5" s="13"/>
      <c r="D5" s="13"/>
    </row>
    <row r="6" spans="2:4" ht="12.75">
      <c r="B6" s="6" t="s">
        <v>8</v>
      </c>
      <c r="C6" s="4" t="s">
        <v>9</v>
      </c>
      <c r="D6" s="4" t="s">
        <v>11</v>
      </c>
    </row>
    <row r="7" spans="1:4" ht="12.75">
      <c r="A7" s="5" t="s">
        <v>0</v>
      </c>
      <c r="B7" s="5" t="s">
        <v>29</v>
      </c>
      <c r="C7" s="5" t="s">
        <v>30</v>
      </c>
      <c r="D7" s="47" t="s">
        <v>2</v>
      </c>
    </row>
    <row r="8" spans="1:4" ht="12.75">
      <c r="A8" t="s">
        <v>40</v>
      </c>
      <c r="B8" s="16">
        <f>+'GALLONS INVENTORY'!B19</f>
        <v>336242.8999999999</v>
      </c>
      <c r="C8" s="27">
        <f>+INPUT!B36</f>
        <v>336242.9</v>
      </c>
      <c r="D8" s="48">
        <f>+B8-C8</f>
        <v>0</v>
      </c>
    </row>
    <row r="9" spans="2:4" ht="12.75">
      <c r="B9" s="20"/>
      <c r="C9" s="20"/>
      <c r="D9" s="20"/>
    </row>
    <row r="10" spans="2:4" ht="12.75">
      <c r="B10" s="20"/>
      <c r="C10" s="20"/>
      <c r="D10" s="20"/>
    </row>
    <row r="11" spans="2:4" ht="12.75">
      <c r="B11" s="3"/>
      <c r="C11" s="3"/>
      <c r="D11" s="3"/>
    </row>
    <row r="12" spans="2:4" ht="12.75">
      <c r="B12" s="6" t="s">
        <v>8</v>
      </c>
      <c r="C12" s="6" t="s">
        <v>8</v>
      </c>
      <c r="D12" s="4" t="s">
        <v>11</v>
      </c>
    </row>
    <row r="13" spans="1:4" ht="12.75">
      <c r="A13" s="5" t="s">
        <v>0</v>
      </c>
      <c r="B13" s="5" t="s">
        <v>29</v>
      </c>
      <c r="C13" s="5" t="s">
        <v>10</v>
      </c>
      <c r="D13" s="47" t="s">
        <v>2</v>
      </c>
    </row>
    <row r="14" spans="1:4" ht="12.75">
      <c r="A14" t="str">
        <f>+A8</f>
        <v>BIG SANDY</v>
      </c>
      <c r="B14" s="14">
        <f>+B8</f>
        <v>336242.8999999999</v>
      </c>
      <c r="C14" s="12">
        <f>+'[1]BIG SANDY'!$B$43</f>
        <v>336242.8999999999</v>
      </c>
      <c r="D14" s="49">
        <f>+B14-C14</f>
        <v>0</v>
      </c>
    </row>
    <row r="26" ht="12.75">
      <c r="A26" t="str">
        <f ca="1">CELL("FILENAME")</f>
        <v>G:\internal\FuelContractAccounting\Fuel New\KP\CURRENT\[SUBOFFICE03OIL.xls]INPUT</v>
      </c>
    </row>
  </sheetData>
  <sheetProtection/>
  <mergeCells count="3">
    <mergeCell ref="A1:D1"/>
    <mergeCell ref="A2:D2"/>
    <mergeCell ref="A3:D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&amp;L&amp;D 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2013-05-22T17:35:45Z</cp:lastPrinted>
  <dcterms:created xsi:type="dcterms:W3CDTF">2001-04-25T19:13:29Z</dcterms:created>
  <dcterms:modified xsi:type="dcterms:W3CDTF">2014-03-12T12:54:25Z</dcterms:modified>
  <cp:category/>
  <cp:version/>
  <cp:contentType/>
  <cp:contentStatus/>
</cp:coreProperties>
</file>