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65491" windowWidth="15570" windowHeight="12255" tabRatio="870" firstSheet="4" activeTab="5"/>
  </bookViews>
  <sheets>
    <sheet name="Risk Assement" sheetId="1" state="hidden" r:id="rId1"/>
    <sheet name="Change Approval Sheet" sheetId="2" state="hidden" r:id="rId2"/>
    <sheet name="Distribution" sheetId="3" state="hidden" r:id="rId3"/>
    <sheet name="Input" sheetId="4" state="hidden" r:id="rId4"/>
    <sheet name="TITLE" sheetId="5" r:id="rId5"/>
    <sheet name="PURCHASES" sheetId="6" r:id="rId6"/>
    <sheet name="SALES" sheetId="7" r:id="rId7"/>
    <sheet name="FINAL" sheetId="8" r:id="rId8"/>
  </sheets>
  <definedNames>
    <definedName name="_xlnm.Print_Area" localSheetId="7">'FINAL'!$A$3:$J$56</definedName>
    <definedName name="_xlnm.Print_Area" localSheetId="5">'PURCHASES'!$A$11:$N$53</definedName>
    <definedName name="_xlnm.Print_Area" localSheetId="6">'SALES'!$A$1:$N$67</definedName>
    <definedName name="_xlnm.Print_Area" localSheetId="4">'TITLE'!$A$1:$G$50</definedName>
    <definedName name="_xlnm.Print_Titles" localSheetId="5">'PURCHASES'!$1:$10</definedName>
    <definedName name="_xlnm.Print_Titles" localSheetId="6">'SALES'!$3:$12</definedName>
  </definedNames>
  <calcPr fullCalcOnLoad="1"/>
</workbook>
</file>

<file path=xl/comments4.xml><?xml version="1.0" encoding="utf-8"?>
<comments xmlns="http://schemas.openxmlformats.org/spreadsheetml/2006/main">
  <authors>
    <author>AEP</author>
    <author>s188254</author>
  </authors>
  <commentList>
    <comment ref="D2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No matching Acct in IPS
</t>
        </r>
      </text>
    </comment>
    <comment ref="D11" authorId="1">
      <text>
        <r>
          <rPr>
            <b/>
            <sz val="8"/>
            <rFont val="Tahoma"/>
            <family val="2"/>
          </rPr>
          <t>s188254:</t>
        </r>
        <r>
          <rPr>
            <sz val="8"/>
            <rFont val="Tahoma"/>
            <family val="2"/>
          </rPr>
          <t xml:space="preserve">
This number must match H33 on the Purchases tab, which must match the FO calc on the Final tab.</t>
        </r>
      </text>
    </comment>
    <comment ref="E31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Account # no longer used</t>
        </r>
      </text>
    </comment>
  </commentList>
</comments>
</file>

<file path=xl/comments6.xml><?xml version="1.0" encoding="utf-8"?>
<comments xmlns="http://schemas.openxmlformats.org/spreadsheetml/2006/main">
  <authors>
    <author>Donna Munson</author>
  </authors>
  <commentList>
    <comment ref="N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Purchased Power
Column: Energy Charge  (5th)
Enter: Total $ of each transaction type for KP.  (Totals are at the end of each type)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Donna Munson:
</t>
        </r>
        <r>
          <rPr>
            <sz val="8"/>
            <rFont val="Tahoma"/>
            <family val="2"/>
          </rPr>
          <t>Report: MLR
Section: ECRM452 - Purchased Power.</t>
        </r>
        <r>
          <rPr>
            <sz val="8"/>
            <rFont val="Tahoma"/>
            <family val="2"/>
          </rPr>
          <t xml:space="preserve">
Confirm match to KP totals in: "Month Summary - Purchased Power + Interchange Rec - Cash"</t>
        </r>
      </text>
    </comment>
    <comment ref="N31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ECRM452 - Purchased Power.
Total is = to KP totals in: Month Summary - Purchased Power + Interchange Rec - Cash</t>
        </r>
      </text>
    </comment>
    <comment ref="H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Purchase Summary ECRFC200 Report 29 
Section: Kentucky Power
Column: Total Fuel Cost (7th) 
Add: $ of all same  transaction type
Enter: Total $ for each transaction type.</t>
        </r>
      </text>
    </comment>
    <comment ref="L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Calculated formula:  Total Charges(M) - Fuel Charge(G) -Demand(I)</t>
        </r>
      </text>
    </comment>
    <comment ref="J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Purchased Power
Column: Total Capacity Charge (6th, usually blank = 0)
Enter: Total $  of each transaction type for KP.  (Totals are at the end of each transaction type)</t>
        </r>
      </text>
    </comment>
    <comment ref="E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 
Section: Detail of Primary Energy (Page 8)
Column:  MWh
Enter: Total MWh of KPCO (column 3, line 10)</t>
        </r>
      </text>
    </comment>
    <comment ref="N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 
Section: Detail of Primary Energy (Page 8)
Column: Received Energy - Charge $
Enter: Total Charge $  of KPCO (column 5, line 10) </t>
        </r>
      </text>
    </comment>
    <comment ref="H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Account 151 Fuel Cost Associated With Primary Energy (from Dick)
Column: Received Energy - Charge $. 
Enter:   Total  KPCO Charge$ (Column 5, line 10). </t>
        </r>
      </text>
    </comment>
    <comment ref="N3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Reconciliation with Interruptible Customers (page 5)
Column: Charge Member A/C 555 
Sub Section:  Energy and Energy Cost Recovery Allocated To Special Service Customers
Enter: Total  KPCO $ Charge Member (3rd numeric column, line 2)</t>
        </r>
      </text>
    </comment>
    <comment ref="E3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Statemt
Section:  Settlement With System Agent Associated With MLR Allocation of AEP System Off-System Third Party (Appendix VII, page 1 of 4)
Column:  MWh - Purchases
Add:  KPCO MWh Purchases, Energy Actual This Month (1st numeric column, line 2) + KPCO MWh,  Exercised Options, Actual This Month (1st numeric column, line 2).
Enter:  Total 
</t>
        </r>
      </text>
    </comment>
    <comment ref="N3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Statemt
Section:  Settlement With System Agent Associated With MLR Allocation of AEP System Off-System Third Party (Appendix VII, page 1 of 4)
Column:  Allocation By MLR - Total Cost to be Booked 
Add:  KPCO Energy, Actual This Month (3rd numeric column, line 2)  + KPCO Exercised Options, Actual This Month (3rd numeric column, line 2) + KPCO Broker's Commissions, Actual This Month, Allocation By MLR Purchase Cost (next page, Appendix VII page 2 of 4)
</t>
        </r>
      </text>
    </comment>
    <comment ref="E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Purchased Power
Column:  MWH (3rd)
Enter: Total MWH of each transaction type for KP.  (Totals are at the end of each transaction type)</t>
        </r>
      </text>
    </comment>
    <comment ref="J31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ECRM452 - Purchased Power.
Confirm match to KP totals in: "Month Summary - Purchased Power + Interchange Rec - Cash"</t>
        </r>
      </text>
    </comment>
    <comment ref="L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Calculation: M22-G22</t>
        </r>
      </text>
    </comment>
    <comment ref="E3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 Reconcilation with Interruptible Customers (page 5)
Column:  MWH - Received From Pool
Sub Section:  Energy And Energy Cost Recovery Allocated To Special Service Customers
Enter:  KPCO's MWH Received From Pool (1st numeric column, line 2)</t>
        </r>
      </text>
    </comment>
    <comment ref="H3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Kentucky Power Company (from Jim)
Section: Fuel Identified Portion (page 2)
Column: Amount $
Line:  Interruptible Buy-Through/SDI
Enter:  Dollar amount (2nd numeric column, 7th line).</t>
        </r>
      </text>
    </comment>
    <comment ref="H31" authorId="0">
      <text>
        <r>
          <rPr>
            <b/>
            <sz val="8"/>
            <rFont val="Tahoma"/>
            <family val="2"/>
          </rPr>
          <t xml:space="preserve">Donna Munson:
</t>
        </r>
        <r>
          <rPr>
            <sz val="8"/>
            <rFont val="Tahoma"/>
            <family val="2"/>
          </rPr>
          <t>Report: MLR
Section: ECRM452 - Purchased Power.</t>
        </r>
        <r>
          <rPr>
            <sz val="8"/>
            <rFont val="Tahoma"/>
            <family val="2"/>
          </rPr>
          <t xml:space="preserve">
Confirm match to KP totals in: "Month Summary - Purchased Power + Interchange Rec - Cash"</t>
        </r>
      </text>
    </comment>
  </commentList>
</comments>
</file>

<file path=xl/comments7.xml><?xml version="1.0" encoding="utf-8"?>
<comments xmlns="http://schemas.openxmlformats.org/spreadsheetml/2006/main">
  <authors>
    <author>Donna Munson</author>
  </authors>
  <commentList>
    <comment ref="D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Sales For Resale
Column:  MWH (3rd)
Enter: Total MWH of each transaction type for KP.  (Totals are at the end of each transaction type)</t>
        </r>
      </text>
    </comment>
    <comment ref="F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ECRM410P - Allocated Sources By Operating Companies
Column: Alloc Gen
Add: MHW of all same transaction type for KP
Enter: Total MWH of transaction type for KP</t>
        </r>
      </text>
    </comment>
    <comment ref="H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ECRM410P - Allocated Sources By Operating Companies
Column: Cost Classification - 151 
Add: $ of all same transaction type for KP
Enter: Total MWH of transaction type for KP</t>
        </r>
      </text>
    </comment>
    <comment ref="J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Sales For Resale
Column:  Capacity Charge 
Enter: Total $ of each transaction type for KP.  (Totals are at the end of each transaction type)</t>
        </r>
      </text>
    </comment>
    <comment ref="N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Sales For Resale
Column:  Total Revenue Amount To Be Booked
Enter: Total $ of each transaction type for KP.  (Totals are at the end of each transaction type)</t>
        </r>
      </text>
    </comment>
    <comment ref="F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Detail of Primary Energy &amp; Economy Energy (page 8 &amp; 9)
Column:  MWh
Add:  Total KPCO MWh of Delivered Primary Energy (1st numeric colunm, line 28, page 8) + Total KPCO MWh of Deliverd Economy Energy (1st numeric column, line 28, page 9)
Enter: Total KPCO MWh of Deliverd Energy
</t>
        </r>
      </text>
    </comment>
    <comment ref="H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Account 151 Fuel Cost Associated With Primary Energy &amp; Account 151 Fuel cost Associated With Economy Energy (from Dick)
Section:  Delivered Energy
Column:  Credit $
Add:  KPCO $ of Delivered Primary Energy (Last Column, line 28) + KPCO $ of Delivered Economy Energy (Last Column, line 28)
Enter: Total Credit $ of Delivered Energy</t>
        </r>
      </text>
    </comment>
    <comment ref="L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Calculation:  M39-I39-G39</t>
        </r>
      </text>
    </comment>
    <comment ref="N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Detail of Primary Energy &amp; Economy Energy (page 8 &amp; 9)
Column: Delivered Energy, Credit $
Add:  Total KPCO Credit $ of Delivered Primary Energy (last column,  line 28, page 8) + Total KPCO Credit $ of Deliverd Economy Energy (last column, line 28, page 9)
Enter: Total KPCO Credit $ of Deliverd Energy
</t>
        </r>
      </text>
    </comment>
    <comment ref="F4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 Reconcilation with Interruptible Customers (page 5)
Column:  MWH - Delivered To Pool As Supplied
Enter:  KPCO's MWH Delivered To Pool (2nd numeric column, line 2)</t>
        </r>
      </text>
    </comment>
    <comment ref="N4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 Reconcilation with Interruptible Customers (page 5)
Column:  $ - Credit Member As Supplied 
Sub Section:  Energy And Energy Cost Recovery Allocated To Special Service Customers
Enter:  KPCO's $ Credit Member (last column, line 2)</t>
        </r>
      </text>
    </comment>
    <comment ref="H4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Kentucky Power Company (From Jim)
Column: Amount $
Sub Section:  Off-System Allocation of Sources 
Enter:  Amount $ of Interruptible Buy-Through/SDI
</t>
        </r>
      </text>
    </comment>
    <comment ref="D49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Statement
Section:  Settlement With System Agent Associated With MLR Allocations of AEP System Off-System Third Party (Appendix VII, Page 1 of 4)
Column:  MWH Sales
Add:  KPCO MWh Sales of Energy Actual This Month (2nd numeric column, line 2) + KPCO MWh of Exercised Options Atual This Month (2nd numeric column, line 2)
Enter:  Total KPCO MWh Sales</t>
        </r>
      </text>
    </comment>
    <comment ref="N49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Statement
Section:  Settlement With System Agent Associated With MLR Allocations of AEP System Off-System Third Party (Appendix VII, Page 1 of 4 &amp; page 2 of 4)
Column:  $ Allocation By MLR, Total Revenues To Be Booked
Add:  KPCO $  of Energy Actual This Month (Last column, line 2) + KPCO $  of Exercised Options Atual This Month (Last column, line 2) + KPCO $ of Brokers' Commissions Sales Revenue (Last column, line 2)
Enter:  Total KPCO $ Sales Allocations By MLR</t>
        </r>
      </text>
    </comment>
    <comment ref="N54" authorId="0">
      <text>
        <r>
          <rPr>
            <sz val="8"/>
            <rFont val="Tahoma"/>
            <family val="2"/>
          </rPr>
          <t>Report: MLR
Section:  ECRM422P - Allocated Sources By Operating Companies
Columns:  Allocated Cost &amp; 151
Enter Total for Forumula:  Allocated Cost - 151 (Using  KP Totals)</t>
        </r>
      </text>
    </comment>
    <comment ref="N5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MLR
Section: ECRM460, MLR Allocation &amp; Source Allocation
Columns:  Cost
Enter total for formula:  KP Total MLR Cost - KP Total Source Cost</t>
        </r>
      </text>
    </comment>
    <comment ref="N5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MLR
Section: ECRM452 Sales for Resale
Columns:  Cost, Energy Charge
Enter total for formula:  KP Energy Charge - KP Cost</t>
        </r>
      </text>
    </comment>
  </commentList>
</comments>
</file>

<file path=xl/comments8.xml><?xml version="1.0" encoding="utf-8"?>
<comments xmlns="http://schemas.openxmlformats.org/spreadsheetml/2006/main">
  <authors>
    <author>Dale Woodruff</author>
  </authors>
  <commentList>
    <comment ref="B16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Sandy.  </t>
        </r>
        <r>
          <rPr>
            <b/>
            <sz val="8"/>
            <rFont val="Tahoma"/>
            <family val="2"/>
          </rPr>
          <t>If there was a forced outage formula should equal result in J16.</t>
        </r>
      </text>
    </comment>
    <comment ref="J16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</t>
        </r>
      </text>
    </comment>
    <comment ref="B27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</t>
        </r>
      </text>
    </comment>
    <comment ref="J27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</t>
        </r>
      </text>
    </comment>
  </commentList>
</comments>
</file>

<file path=xl/sharedStrings.xml><?xml version="1.0" encoding="utf-8"?>
<sst xmlns="http://schemas.openxmlformats.org/spreadsheetml/2006/main" count="823" uniqueCount="553">
  <si>
    <t>KENTUCKY POWER COMPANY</t>
  </si>
  <si>
    <t xml:space="preserve"> </t>
  </si>
  <si>
    <t>POWER TRANSACTION SCHEDULE</t>
  </si>
  <si>
    <t>PURCHASES</t>
  </si>
  <si>
    <t xml:space="preserve">    BILLING COMPONENTS</t>
  </si>
  <si>
    <t xml:space="preserve">       </t>
  </si>
  <si>
    <t xml:space="preserve">                       </t>
  </si>
  <si>
    <t xml:space="preserve">                  </t>
  </si>
  <si>
    <t xml:space="preserve">        </t>
  </si>
  <si>
    <t xml:space="preserve">                   </t>
  </si>
  <si>
    <t>TRANSACTION</t>
  </si>
  <si>
    <t>FUEL</t>
  </si>
  <si>
    <t>OTHER</t>
  </si>
  <si>
    <t>TOTAL</t>
  </si>
  <si>
    <t>TYPE</t>
  </si>
  <si>
    <t>MWH</t>
  </si>
  <si>
    <t>CHARGE</t>
  </si>
  <si>
    <t>DEMAND</t>
  </si>
  <si>
    <t>CHARGES</t>
  </si>
  <si>
    <t>($)</t>
  </si>
  <si>
    <t>HR-2NF</t>
  </si>
  <si>
    <t>EMERG</t>
  </si>
  <si>
    <t>HR-NF</t>
  </si>
  <si>
    <t>AEP POOL PRIMARY PURCHASES:</t>
  </si>
  <si>
    <t>INTERRUPTIBLE BUY/THROUGH</t>
  </si>
  <si>
    <t>(AEP AFF. COS.)</t>
  </si>
  <si>
    <t>TOTALS:</t>
  </si>
  <si>
    <t xml:space="preserve">             BILLING COMPONENTS</t>
  </si>
  <si>
    <t>SALES</t>
  </si>
  <si>
    <t>KPCO MLR</t>
  </si>
  <si>
    <t>SHARE OF</t>
  </si>
  <si>
    <t>SOURCES</t>
  </si>
  <si>
    <t>DELIVERED</t>
  </si>
  <si>
    <t>LT-CAP</t>
  </si>
  <si>
    <t>L-TERM</t>
  </si>
  <si>
    <t>CMP-UPR</t>
  </si>
  <si>
    <t>AEP POOL SALES</t>
  </si>
  <si>
    <t>(PRIMARY/ECONOMY)</t>
  </si>
  <si>
    <t>(AEP AFF. CO./KY EL. STEEL)</t>
  </si>
  <si>
    <t>KPCo's other costs incurred, (other than fuel from Account 151):</t>
  </si>
  <si>
    <t>KPCo's MLR share of AEP energy cost less the actual energy costs incurred by KPCo:</t>
  </si>
  <si>
    <t>KPCo's MLR share of the difference (Total AEP energy charges - Total AEP energy costs):</t>
  </si>
  <si>
    <t>Total (Other Charges):</t>
  </si>
  <si>
    <t>FUEL COST SCHEDULE</t>
  </si>
  <si>
    <t>BIG SANDY</t>
  </si>
  <si>
    <t>ROCKPORT</t>
  </si>
  <si>
    <t>AMOUNTS</t>
  </si>
  <si>
    <t>(A)  COMPANY GENERATION</t>
  </si>
  <si>
    <t>(PLANT)</t>
  </si>
  <si>
    <t>UNIT #1</t>
  </si>
  <si>
    <t>UNIT #2</t>
  </si>
  <si>
    <t>COAL BURNED</t>
  </si>
  <si>
    <t>OIL BURNED</t>
  </si>
  <si>
    <t>GAS BURNED</t>
  </si>
  <si>
    <t>-----------------</t>
  </si>
  <si>
    <t>FUEL (JOINTLY OWNED PLANT)</t>
  </si>
  <si>
    <t>FUEL (ASSIGNED COST DURING F.O.)</t>
  </si>
  <si>
    <t>FUEL (SUBSTITUTE FOR F.O.)</t>
  </si>
  <si>
    <t xml:space="preserve">  SUB-TOTAL</t>
  </si>
  <si>
    <t>(B) PURCHASES</t>
  </si>
  <si>
    <t>NET ENERGY COST - ECONOMY PURCHASES</t>
  </si>
  <si>
    <t>IDENTIFIABLE FUEL COST - OTHER PURCHASES</t>
  </si>
  <si>
    <t>IDENTIFIABLE FUEL COST (SUBSTITUTE FOR F.O.)</t>
  </si>
  <si>
    <t>(C)  INTER-SYSTEM SALES</t>
  </si>
  <si>
    <t>FUEL COSTS</t>
  </si>
  <si>
    <t xml:space="preserve">  TOTAL FUEL COSTS (A + B - C)</t>
  </si>
  <si>
    <t>F.O. = FORCED OUTAGE</t>
  </si>
  <si>
    <t>DETAILS:</t>
  </si>
  <si>
    <t>AT THE BIG SANDY FUEL RATE OF:</t>
  </si>
  <si>
    <t>MILLS/KWH</t>
  </si>
  <si>
    <t>$</t>
  </si>
  <si>
    <t>PURCHASES SUBSTITUTED FOR F.O.:</t>
  </si>
  <si>
    <t>CASH PURCHASES FROM NON-AFFILIATED COS.</t>
  </si>
  <si>
    <t>TOTAL PURCHASES (IDENTIFIABLE FUEL COST)</t>
  </si>
  <si>
    <t>F</t>
  </si>
  <si>
    <t>FIRM</t>
  </si>
  <si>
    <t>LONG TERM CAPACITY</t>
  </si>
  <si>
    <t>S-TERM</t>
  </si>
  <si>
    <t>SUPP</t>
  </si>
  <si>
    <t>SUPPLEMENTAL (OVEC)</t>
  </si>
  <si>
    <t xml:space="preserve">EMERGENCY </t>
  </si>
  <si>
    <t>NF</t>
  </si>
  <si>
    <t>NON-FIRM</t>
  </si>
  <si>
    <t>PKPWR</t>
  </si>
  <si>
    <t>PEAKING POWER</t>
  </si>
  <si>
    <t>COAL CONVERSION SVC.</t>
  </si>
  <si>
    <t>MO</t>
  </si>
  <si>
    <t>MONTHLY</t>
  </si>
  <si>
    <t>WK</t>
  </si>
  <si>
    <t>WEEKLY</t>
  </si>
  <si>
    <t xml:space="preserve">DY </t>
  </si>
  <si>
    <t>DAILY</t>
  </si>
  <si>
    <t>HR</t>
  </si>
  <si>
    <t>HOURLY</t>
  </si>
  <si>
    <t xml:space="preserve">BOOKOUTS/OPTIONS:  </t>
  </si>
  <si>
    <t xml:space="preserve">BOOKOUTS/OPTIONS: </t>
  </si>
  <si>
    <t>PRE-PH</t>
  </si>
  <si>
    <t>PH</t>
  </si>
  <si>
    <t>PHYSICAL</t>
  </si>
  <si>
    <t>QUANTITY OF SUBSTITUTE ENERGY GIVEN AN ASSIGNED COST  (Kwh):</t>
  </si>
  <si>
    <t>Kwh</t>
  </si>
  <si>
    <t>kWH</t>
  </si>
  <si>
    <t xml:space="preserve">  SUPPLIED BY KPCO</t>
  </si>
  <si>
    <t xml:space="preserve">(SUBSTITUTE FOR F.O.):     </t>
  </si>
  <si>
    <t>CCS;COALPH</t>
  </si>
  <si>
    <t>PRE-2PH</t>
  </si>
  <si>
    <t>WK-2NF</t>
  </si>
  <si>
    <t>YR-F</t>
  </si>
  <si>
    <t>YR-NF</t>
  </si>
  <si>
    <t>MO-NF</t>
  </si>
  <si>
    <t>DY-NF</t>
  </si>
  <si>
    <t>GENLOS</t>
  </si>
  <si>
    <t>GENERATION LOSS</t>
  </si>
  <si>
    <t>U-ENERGY</t>
  </si>
  <si>
    <t>UNIT ENERGY</t>
  </si>
  <si>
    <t>TRANSACTION TYPES *</t>
  </si>
  <si>
    <t>*  Due to voluminous transactions, they are aggregated by type</t>
  </si>
  <si>
    <t>MO-2NF</t>
  </si>
  <si>
    <t>HR-2F</t>
  </si>
  <si>
    <t>HR-3NF</t>
  </si>
  <si>
    <t>MO-F</t>
  </si>
  <si>
    <t>WK-NF</t>
  </si>
  <si>
    <t>DY-2NF</t>
  </si>
  <si>
    <t xml:space="preserve">                                                                                                               </t>
  </si>
  <si>
    <t>RESCAP</t>
  </si>
  <si>
    <t>ARS-EMRG</t>
  </si>
  <si>
    <t>RESERVED CAPACITY</t>
  </si>
  <si>
    <t>AUTO RESERVE SHARING - EMERG.</t>
  </si>
  <si>
    <t>YR</t>
  </si>
  <si>
    <t>YEAR</t>
  </si>
  <si>
    <t>Total Energy Charges</t>
  </si>
  <si>
    <t>ALLOCATED TO SYSTEM SALES:</t>
  </si>
  <si>
    <t>ALLOCATED TO INTERNAL CUSTOMERS:</t>
  </si>
  <si>
    <t>INCLUDES TOTAL ENERGY COSTS OF NON-ECONOMY PURCHASES AS PER KPSC ORDER OF OCTOBER 3, 2002</t>
  </si>
  <si>
    <t>IN CASE NO. 2000-00495-B.</t>
  </si>
  <si>
    <t>EXP-CONG</t>
  </si>
  <si>
    <t>EXPLICIT CONGESTION</t>
  </si>
  <si>
    <t>IMP-CONG</t>
  </si>
  <si>
    <t>IMPLICIT CONGESTION</t>
  </si>
  <si>
    <t>SPOT-ENG</t>
  </si>
  <si>
    <t>NET INCLUDABLE ENERGY CHARGES:</t>
  </si>
  <si>
    <t>LESS: PJM IMPLICIT CONGESTION INCLUDED IN THE INTERNAL CUSTOMER'S FIGURE:</t>
  </si>
  <si>
    <t>EXP-LOSS</t>
  </si>
  <si>
    <t>EXPLICIT LOSSES</t>
  </si>
  <si>
    <t>BKI-EXCS</t>
  </si>
  <si>
    <t>BUCKEYE EXCESS POWER</t>
  </si>
  <si>
    <t>BUCKEYE SYSTEM PLUS POWER</t>
  </si>
  <si>
    <t>Month</t>
  </si>
  <si>
    <t>Year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</si>
  <si>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</si>
  <si>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</si>
  <si>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</si>
  <si>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</si>
  <si>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</si>
  <si>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</si>
  <si>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</si>
  <si>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</si>
  <si>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</si>
  <si>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</si>
  <si>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</si>
  <si>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</si>
  <si>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MonthNum</t>
  </si>
  <si>
    <t>YearShort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</si>
  <si>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</si>
  <si>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</si>
  <si>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</si>
  <si>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</si>
  <si>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</si>
  <si>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</si>
  <si>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</si>
  <si>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</si>
  <si>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</si>
  <si>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</si>
  <si>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</si>
  <si>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</si>
  <si>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KYPurchase</t>
  </si>
  <si>
    <t>KYSales</t>
  </si>
  <si>
    <t>KYSales2</t>
  </si>
  <si>
    <t>A4</t>
  </si>
  <si>
    <t>A5</t>
  </si>
  <si>
    <t>A6</t>
  </si>
  <si>
    <t>A7</t>
  </si>
  <si>
    <t>A8</t>
  </si>
  <si>
    <t>A9</t>
  </si>
  <si>
    <t>A10</t>
  </si>
  <si>
    <t>A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</si>
  <si>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</si>
  <si>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</si>
  <si>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</si>
  <si>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</si>
  <si>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</si>
  <si>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</si>
  <si>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</si>
  <si>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</si>
  <si>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</si>
  <si>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</si>
  <si>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</si>
  <si>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</si>
  <si>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</si>
  <si>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</si>
  <si>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</si>
  <si>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</si>
  <si>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</si>
  <si>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</si>
  <si>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</si>
  <si>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</si>
  <si>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</si>
  <si>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</si>
  <si>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</si>
  <si>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</si>
  <si>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</si>
  <si>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</si>
  <si>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</si>
  <si>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</si>
  <si>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</si>
  <si>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</si>
  <si>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</si>
  <si>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</si>
  <si>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</si>
  <si>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</si>
  <si>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</si>
  <si>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</si>
  <si>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</si>
  <si>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</si>
  <si>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</si>
  <si>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</si>
  <si>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DY-2F</t>
  </si>
  <si>
    <t>DY-F</t>
  </si>
  <si>
    <t>DED</t>
  </si>
  <si>
    <t>UNITPR</t>
  </si>
  <si>
    <t>ECONMY</t>
  </si>
  <si>
    <t>DMP/BU</t>
  </si>
  <si>
    <t>13</t>
  </si>
  <si>
    <t>NOND</t>
  </si>
  <si>
    <t>15</t>
  </si>
  <si>
    <t>SURPLS</t>
  </si>
  <si>
    <t>19</t>
  </si>
  <si>
    <t>SUPMLR</t>
  </si>
  <si>
    <t>20</t>
  </si>
  <si>
    <t>SUPPLEM</t>
  </si>
  <si>
    <t>21</t>
  </si>
  <si>
    <t>YR-2F</t>
  </si>
  <si>
    <t>22</t>
  </si>
  <si>
    <t>MO-2F</t>
  </si>
  <si>
    <t>23</t>
  </si>
  <si>
    <t>WK-2F</t>
  </si>
  <si>
    <t>24</t>
  </si>
  <si>
    <t>25</t>
  </si>
  <si>
    <t>26</t>
  </si>
  <si>
    <t>YR-2NF</t>
  </si>
  <si>
    <t>27</t>
  </si>
  <si>
    <t>28</t>
  </si>
  <si>
    <t>29</t>
  </si>
  <si>
    <t>30</t>
  </si>
  <si>
    <t>NDPB</t>
  </si>
  <si>
    <t>31</t>
  </si>
  <si>
    <t>32</t>
  </si>
  <si>
    <t>PRE-H</t>
  </si>
  <si>
    <t>33</t>
  </si>
  <si>
    <t>PRE-ND</t>
  </si>
  <si>
    <t>35</t>
  </si>
  <si>
    <t>36</t>
  </si>
  <si>
    <t>COAL-H</t>
  </si>
  <si>
    <t>37</t>
  </si>
  <si>
    <t>COAL-D</t>
  </si>
  <si>
    <t>38</t>
  </si>
  <si>
    <t>COAL-W</t>
  </si>
  <si>
    <t>39</t>
  </si>
  <si>
    <t>COAL-M</t>
  </si>
  <si>
    <t>40</t>
  </si>
  <si>
    <t>MAINEX</t>
  </si>
  <si>
    <t>COAL PH</t>
  </si>
  <si>
    <t>PRE-2H</t>
  </si>
  <si>
    <t>45</t>
  </si>
  <si>
    <t>AUX-PY</t>
  </si>
  <si>
    <t>PRE-3PH</t>
  </si>
  <si>
    <t>PRE-4PH</t>
  </si>
  <si>
    <t>PRE-5PH</t>
  </si>
  <si>
    <t>PRE-6PH</t>
  </si>
  <si>
    <t>50</t>
  </si>
  <si>
    <t>CON-EX</t>
  </si>
  <si>
    <t>PRE-7PH</t>
  </si>
  <si>
    <t>PRE-8PH</t>
  </si>
  <si>
    <t>PRE-9PH</t>
  </si>
  <si>
    <t>PRE-1PH</t>
  </si>
  <si>
    <t>55</t>
  </si>
  <si>
    <t>TRANSFR</t>
  </si>
  <si>
    <t>57</t>
  </si>
  <si>
    <t>PPFX</t>
  </si>
  <si>
    <t>58</t>
  </si>
  <si>
    <t>DUMP*BU</t>
  </si>
  <si>
    <t>60</t>
  </si>
  <si>
    <t>BKEYE-T</t>
  </si>
  <si>
    <t>62</t>
  </si>
  <si>
    <t>63</t>
  </si>
  <si>
    <t>65</t>
  </si>
  <si>
    <t>FLO-RET</t>
  </si>
  <si>
    <t>66</t>
  </si>
  <si>
    <t>67</t>
  </si>
  <si>
    <t>68</t>
  </si>
  <si>
    <t>WK-F</t>
  </si>
  <si>
    <t>69</t>
  </si>
  <si>
    <t>70</t>
  </si>
  <si>
    <t>PUMP</t>
  </si>
  <si>
    <t>71</t>
  </si>
  <si>
    <t>HR-F</t>
  </si>
  <si>
    <t>72</t>
  </si>
  <si>
    <t>73</t>
  </si>
  <si>
    <t>74</t>
  </si>
  <si>
    <t>75</t>
  </si>
  <si>
    <t>76</t>
  </si>
  <si>
    <t>77</t>
  </si>
  <si>
    <t>YR-3P</t>
  </si>
  <si>
    <t>78</t>
  </si>
  <si>
    <t>MO-3P</t>
  </si>
  <si>
    <t>79</t>
  </si>
  <si>
    <t>WK-3P</t>
  </si>
  <si>
    <t>80</t>
  </si>
  <si>
    <t>DY-3P</t>
  </si>
  <si>
    <t>81</t>
  </si>
  <si>
    <t>HR-3P</t>
  </si>
  <si>
    <t>82</t>
  </si>
  <si>
    <t>DY-GP</t>
  </si>
  <si>
    <t>83</t>
  </si>
  <si>
    <t>HR-GP</t>
  </si>
  <si>
    <t>84</t>
  </si>
  <si>
    <t>WK-ST</t>
  </si>
  <si>
    <t>85</t>
  </si>
  <si>
    <t>DY-ST</t>
  </si>
  <si>
    <t>86</t>
  </si>
  <si>
    <t>87</t>
  </si>
  <si>
    <t>SEASX</t>
  </si>
  <si>
    <t>88</t>
  </si>
  <si>
    <t>OATS</t>
  </si>
  <si>
    <t>89</t>
  </si>
  <si>
    <t>NTS</t>
  </si>
  <si>
    <t>94</t>
  </si>
  <si>
    <t>BKI-BKUP</t>
  </si>
  <si>
    <t>95</t>
  </si>
  <si>
    <t>BKISYS+</t>
  </si>
  <si>
    <t>99</t>
  </si>
  <si>
    <t>DEL,REC</t>
  </si>
  <si>
    <t>KYKsum</t>
  </si>
  <si>
    <t>M</t>
  </si>
  <si>
    <t>Purchases</t>
  </si>
  <si>
    <t>Sales</t>
  </si>
  <si>
    <t>Fuel 151</t>
  </si>
  <si>
    <t>Interruptibles (Pg 5)</t>
  </si>
  <si>
    <t>Pool (Pg 8)</t>
  </si>
  <si>
    <t>Costs</t>
  </si>
  <si>
    <t>Revenues</t>
  </si>
  <si>
    <t>Energy (App VII Pg1)</t>
  </si>
  <si>
    <t>Options (App VII Pg1)</t>
  </si>
  <si>
    <t>N/A</t>
  </si>
  <si>
    <t>$$$</t>
  </si>
  <si>
    <t>Commissions (App VII Pg2)</t>
  </si>
  <si>
    <t>Acct 4470.131</t>
  </si>
  <si>
    <t>Acct 4470.112</t>
  </si>
  <si>
    <t>Acct 5550.088</t>
  </si>
  <si>
    <t>Acct 5614.008</t>
  </si>
  <si>
    <t>Acct 4470.099</t>
  </si>
  <si>
    <t>Acct 4470.169</t>
  </si>
  <si>
    <t>IPS</t>
  </si>
  <si>
    <t>Total Bookouts/Options</t>
  </si>
  <si>
    <t>Non-ECR Energy (App VII Pg3)</t>
  </si>
  <si>
    <t>DATE</t>
  </si>
  <si>
    <t>Interruptible Buy-Through/SDI Purchase (Sec 2)</t>
  </si>
  <si>
    <t>Interruptible Buy-Through/SDI Sales (Sec 4)</t>
  </si>
  <si>
    <t>KPCO NEC Report (Page 2 of 2)</t>
  </si>
  <si>
    <t>Mills/KWH</t>
  </si>
  <si>
    <t>Own Fossil Generation Rate (Sec 1)</t>
  </si>
  <si>
    <t>System Pool Primary/Economy Rate (Sec 2)</t>
  </si>
  <si>
    <t>KPCO Report of Fuel Consumed Data</t>
  </si>
  <si>
    <t>Account 151</t>
  </si>
  <si>
    <t>Big Sandy Coal</t>
  </si>
  <si>
    <t>Big Sandy Oil</t>
  </si>
  <si>
    <t>Report of Fuel Data IMCO</t>
  </si>
  <si>
    <t>AEG/KPCO</t>
  </si>
  <si>
    <t>Rockport 1 - Acct 151 Coal</t>
  </si>
  <si>
    <t>Rockport 2 - Acct 151 Oil</t>
  </si>
  <si>
    <t>Rockport 2 - Acct 151 Coal</t>
  </si>
  <si>
    <t>Rockport 1 - Acct 151 Oil</t>
  </si>
  <si>
    <t>DA-NF</t>
  </si>
  <si>
    <t>Chemicals</t>
  </si>
  <si>
    <t>Consumable Cost from Source Plants</t>
  </si>
  <si>
    <t>Economy (Pg 9)</t>
  </si>
  <si>
    <t>Economy 151</t>
  </si>
  <si>
    <t>Acct 4470.170</t>
  </si>
  <si>
    <t>Acct 5550.100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</si>
  <si>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</si>
  <si>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</si>
  <si>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</si>
  <si>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</si>
  <si>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</si>
  <si>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</si>
  <si>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</si>
  <si>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</si>
  <si>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</si>
  <si>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</si>
  <si>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</si>
  <si>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</si>
  <si>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Yes</t>
  </si>
  <si>
    <t>Does the spreadsheet contain V-lookups? - 1 point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</si>
  <si>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</si>
  <si>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</si>
  <si>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</si>
  <si>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</si>
  <si>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</si>
  <si>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</si>
  <si>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</si>
  <si>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</si>
  <si>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</si>
  <si>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</si>
  <si>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</si>
  <si>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</si>
  <si>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</si>
  <si>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</si>
  <si>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</si>
  <si>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</si>
  <si>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</si>
  <si>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</si>
  <si>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 xml:space="preserve">  Interchange Power Statement - Actual</t>
  </si>
  <si>
    <t>Path of File Assessed:</t>
  </si>
  <si>
    <t>\\adwhslcel01\settlements\!Settlements Directory\Pool\Critical Spreadsheets\EAST\Interchange Power Statement\IPS - yyyy\Month yyyy Actual.xls</t>
  </si>
  <si>
    <t>Assessment Date:</t>
  </si>
  <si>
    <t xml:space="preserve">  6/9/2009</t>
  </si>
  <si>
    <t>Assessor's Name:</t>
  </si>
  <si>
    <t xml:space="preserve">  Dick Quaintance</t>
  </si>
  <si>
    <t>This assessment should be completed and stored with every spreadsheet on the inventory list.  Create a 'Risk Assessment' tab within each workbook and keep the results of this assessment for audit purposes.</t>
  </si>
  <si>
    <t>Documentation of Change Management:</t>
  </si>
  <si>
    <t>Created on 6/11/06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</si>
  <si>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</si>
  <si>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</si>
  <si>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</si>
  <si>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</si>
  <si>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</si>
  <si>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</si>
  <si>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</si>
  <si>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</si>
  <si>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>Acct 5550.099</t>
  </si>
  <si>
    <t>Acct 5550.107</t>
  </si>
  <si>
    <t>Acct 5570.008</t>
  </si>
  <si>
    <t>Acct 5570.023</t>
  </si>
  <si>
    <t>Robbin A Wiseman/CA1/AEPIN@AEPIN, Robert D Russell/OR3/AEPIN@AEPIN, Judith R Willis/AS1/AEPIN@AEPIN</t>
  </si>
  <si>
    <t xml:space="preserve">cc: </t>
  </si>
  <si>
    <t>David J Kulha/OR4/AEPIN@AEPIN, Deborah A Snyder/OR4/AEPIN@AEPIN</t>
  </si>
  <si>
    <t>Steps to update workbook</t>
  </si>
  <si>
    <t>CHECKOUT</t>
  </si>
  <si>
    <t>Should equal zero</t>
  </si>
  <si>
    <t>Enter allocated energy cost from Psum</t>
  </si>
  <si>
    <t>Enter allocated fuel cost from Psum</t>
  </si>
  <si>
    <t>Change lookup to reflect Actual month, in same format (ex. Apr 10 will be changed to May 10)</t>
  </si>
  <si>
    <t>S:\!Settlements Directory\Pool\Critical Spreadsheets\EAST\Fuel Cost Reporting\FERC151FUELINPUT10\MM\[act151fueLmmm2010.xls]</t>
  </si>
  <si>
    <t>W:\PJM\Page 24s\2010\MMMAct\[FR03PAGE24SEND.xls]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</si>
  <si>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</si>
  <si>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</si>
  <si>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</si>
  <si>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</si>
  <si>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</si>
  <si>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</si>
  <si>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</si>
  <si>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</si>
  <si>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</si>
  <si>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</si>
  <si>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</si>
  <si>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</si>
  <si>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Current Month and year</t>
  </si>
  <si>
    <t>Previous Month and year</t>
  </si>
  <si>
    <t>Previous Month Number</t>
  </si>
  <si>
    <t>Previous Year</t>
  </si>
  <si>
    <t>Previous Month</t>
  </si>
  <si>
    <t>1. Update Dates at top of sheet</t>
  </si>
  <si>
    <t>2. Click button to update links</t>
  </si>
  <si>
    <t>3. Change lookup in I&amp;M and Chem sections</t>
  </si>
  <si>
    <t>4. Click 'Open Sheets' button at top</t>
  </si>
  <si>
    <t xml:space="preserve">    ** Refer to notes below</t>
  </si>
  <si>
    <t>5. Enter Allocation data from ECR</t>
  </si>
  <si>
    <t xml:space="preserve">   copy and paste special values</t>
  </si>
  <si>
    <t>7. Save file</t>
  </si>
  <si>
    <t>8. Let Ryan Stock know the file is ready</t>
  </si>
  <si>
    <t xml:space="preserve">6. Highlight entire spreadsheet (this tab), </t>
  </si>
  <si>
    <t>I&amp;M Current Month Yr</t>
  </si>
  <si>
    <t>I&amp;M Previous Month Yr</t>
  </si>
  <si>
    <t>LT CAPACITY</t>
  </si>
  <si>
    <t>AEP-E DYNAMIC</t>
  </si>
  <si>
    <t>AEP-E STATIC</t>
  </si>
  <si>
    <t>SPOT MARKET ENERGY - DA</t>
  </si>
  <si>
    <t>SPOT MARKET ENERGY - BAL</t>
  </si>
  <si>
    <t>BKSYSEXCESS</t>
  </si>
  <si>
    <t>BKSYSPLUS</t>
  </si>
  <si>
    <t>EAST-WEST TRANSFER (SIA POOL)</t>
  </si>
  <si>
    <t>EAST-WEST TRANSFER (SIA FIRM)</t>
  </si>
  <si>
    <t>EAST-WEST TRANSFER (SIA NON-FIRM)</t>
  </si>
  <si>
    <t>PJM MARKET SPOT ENERGY - DAY AHEAD</t>
  </si>
  <si>
    <t>PJM MARKET SPOT ENERGY - BALANCING</t>
  </si>
  <si>
    <t>COMPANY UNIT POWER</t>
  </si>
  <si>
    <t xml:space="preserve">   rather than by interconnected utility.</t>
  </si>
  <si>
    <t>KP</t>
  </si>
  <si>
    <t>Some transactions are from Tariff, some from Allocated Sales Dump</t>
  </si>
  <si>
    <t>Changed formula - removed purchases - calc netted zero</t>
  </si>
  <si>
    <t>Power Tracker Results</t>
  </si>
  <si>
    <t>Total Allocated Cost (PT UNCT &amp; Purchase Power)</t>
  </si>
  <si>
    <t>Off-System Obligation</t>
  </si>
  <si>
    <t>Off-System Allocation</t>
  </si>
  <si>
    <t>KP Allocated Chemicals from Unit Cost Report</t>
  </si>
  <si>
    <t>Check</t>
  </si>
  <si>
    <t>Source Allocation Cost (PT Pool Flow)</t>
  </si>
  <si>
    <t>MLR Allocation Cost (PT Pool Flow)</t>
  </si>
  <si>
    <t xml:space="preserve">Total Energy Cost (PT Sales Tarifff) </t>
  </si>
  <si>
    <t>Total Energy Charge (Sales Tariff)</t>
  </si>
  <si>
    <t>Acct 4470.002</t>
  </si>
  <si>
    <t>Change month in link sometimes does not show in Update Links dropdown</t>
  </si>
  <si>
    <t>THIS SECTION EXCLUDES OVPS</t>
  </si>
  <si>
    <t>JANUARY2013</t>
  </si>
  <si>
    <t>DECEMBER2012</t>
  </si>
  <si>
    <t>Jan</t>
  </si>
  <si>
    <t>Dec</t>
  </si>
  <si>
    <t>FEBRUARY2013</t>
  </si>
  <si>
    <t>Feb</t>
  </si>
  <si>
    <t>MARCH2013</t>
  </si>
  <si>
    <t>Mar</t>
  </si>
  <si>
    <t>APRIL2013</t>
  </si>
  <si>
    <t>Apr</t>
  </si>
  <si>
    <t>MAY2013</t>
  </si>
  <si>
    <t>JUNE2013</t>
  </si>
  <si>
    <t>Jun</t>
  </si>
  <si>
    <t>JULY2013</t>
  </si>
  <si>
    <t>Jul</t>
  </si>
  <si>
    <t>AUGUST2013</t>
  </si>
  <si>
    <t>Aug</t>
  </si>
  <si>
    <t>SEPTEMBER2013</t>
  </si>
  <si>
    <t>Sep</t>
  </si>
  <si>
    <t>OCTOBER2013</t>
  </si>
  <si>
    <t>Oct</t>
  </si>
  <si>
    <t>NOVEMBER2013</t>
  </si>
  <si>
    <t>Nov</t>
  </si>
  <si>
    <t>DECEMBER2013</t>
  </si>
  <si>
    <t>Dec 13</t>
  </si>
  <si>
    <t>Nov 13</t>
  </si>
  <si>
    <t>December 2013</t>
  </si>
  <si>
    <t>MONTH ENDED:  DECEMBER 2013</t>
  </si>
  <si>
    <t>0</t>
  </si>
  <si>
    <t>Includes ($129,908) adjustment for chemicals carried over to Other Charges.</t>
  </si>
  <si>
    <t>FINAL SCHEDULE DECEMBER 2013 COSTS - ACTUAL</t>
  </si>
  <si>
    <t xml:space="preserve">    ( 272,738 x 21.950 )</t>
  </si>
  <si>
    <t>PRIMARY ENERGY (AEP POOL)           272,738,000</t>
  </si>
  <si>
    <t>Add:  AEP POOL PRIMARY PURCHASES FUEL CHARGE (PAGE 2)</t>
  </si>
  <si>
    <t>Less:  BOOKOUTS/OPTIONS FUEL CHARGE (PAGE 2)</t>
  </si>
  <si>
    <t>PURCHASES - IDENTIFIABLE FUEL COST - OTHER PURCHASES (Page 4)</t>
  </si>
  <si>
    <t>SUPPLIED BY KPCo SOURCES - FUEL CHARGE (Page 3)</t>
  </si>
  <si>
    <t>Add:  ALLOCATED TO SYSTEM SALES (PAGE 2)</t>
  </si>
  <si>
    <t>Less:  FUEL ALLOCATED TO SYSTEM SALES</t>
  </si>
  <si>
    <t>INTER-SYSTEM SALES - FUEL COSTS (PAGE 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</si>
</sst>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\(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2"/>
      <name val="Comic Sans MS"/>
      <family val="4"/>
    </font>
    <font>
      <sz val="10"/>
      <color indexed="12"/>
      <name val="Comic Sans MS"/>
      <family val="4"/>
    </font>
    <font>
      <vertAlign val="superscript"/>
      <sz val="10"/>
      <name val="Comic Sans MS"/>
      <family val="4"/>
    </font>
    <font>
      <u val="single"/>
      <sz val="10"/>
      <name val="Comic Sans MS"/>
      <family val="4"/>
    </font>
    <font>
      <sz val="10"/>
      <color indexed="56"/>
      <name val="Comic Sans MS"/>
      <family val="4"/>
    </font>
    <font>
      <u val="single"/>
      <sz val="10"/>
      <color indexed="12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Comic Sans MS"/>
      <family val="4"/>
    </font>
    <font>
      <sz val="10"/>
      <color indexed="9"/>
      <name val="Arial"/>
      <family val="2"/>
    </font>
    <font>
      <b/>
      <sz val="12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Comic Sans MS"/>
      <family val="4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37" fontId="4" fillId="0" borderId="10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37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39" fontId="4" fillId="0" borderId="0" xfId="0" applyNumberFormat="1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 quotePrefix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 horizontal="center"/>
    </xf>
    <xf numFmtId="39" fontId="4" fillId="0" borderId="0" xfId="0" applyNumberFormat="1" applyFont="1" applyAlignment="1" quotePrefix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37" fontId="4" fillId="0" borderId="0" xfId="0" applyNumberFormat="1" applyFont="1" applyFill="1" applyAlignment="1">
      <alignment horizontal="right"/>
    </xf>
    <xf numFmtId="39" fontId="4" fillId="0" borderId="0" xfId="0" applyNumberFormat="1" applyFont="1" applyFill="1" applyAlignment="1">
      <alignment horizontal="right"/>
    </xf>
    <xf numFmtId="17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164" fontId="3" fillId="0" borderId="0" xfId="0" applyNumberFormat="1" applyFont="1" applyFill="1" applyAlignment="1">
      <alignment horizontal="left"/>
    </xf>
    <xf numFmtId="17" fontId="9" fillId="0" borderId="0" xfId="0" applyNumberFormat="1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 horizontal="right"/>
    </xf>
    <xf numFmtId="0" fontId="10" fillId="0" borderId="0" xfId="0" applyFont="1" applyFill="1" applyAlignment="1" quotePrefix="1">
      <alignment/>
    </xf>
    <xf numFmtId="0" fontId="4" fillId="0" borderId="0" xfId="0" applyFont="1" applyAlignment="1" quotePrefix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>
      <alignment horizontal="center"/>
    </xf>
    <xf numFmtId="39" fontId="13" fillId="0" borderId="0" xfId="0" applyNumberFormat="1" applyFont="1" applyAlignment="1">
      <alignment/>
    </xf>
    <xf numFmtId="39" fontId="14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39" fontId="14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39" fontId="1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7" fontId="10" fillId="0" borderId="10" xfId="0" applyNumberFormat="1" applyFont="1" applyFill="1" applyBorder="1" applyAlignment="1">
      <alignment/>
    </xf>
    <xf numFmtId="39" fontId="10" fillId="0" borderId="10" xfId="0" applyNumberFormat="1" applyFont="1" applyBorder="1" applyAlignment="1">
      <alignment/>
    </xf>
    <xf numFmtId="166" fontId="1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43" fontId="4" fillId="0" borderId="0" xfId="42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 quotePrefix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 quotePrefix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 quotePrefix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right"/>
    </xf>
    <xf numFmtId="0" fontId="18" fillId="34" borderId="21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19" fillId="36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168" fontId="0" fillId="36" borderId="28" xfId="42" applyNumberFormat="1" applyFont="1" applyFill="1" applyBorder="1" applyAlignment="1">
      <alignment horizontal="center"/>
    </xf>
    <xf numFmtId="168" fontId="0" fillId="36" borderId="29" xfId="42" applyNumberFormat="1" applyFont="1" applyFill="1" applyBorder="1" applyAlignment="1">
      <alignment horizontal="center"/>
    </xf>
    <xf numFmtId="168" fontId="0" fillId="34" borderId="30" xfId="42" applyNumberFormat="1" applyFont="1" applyFill="1" applyBorder="1" applyAlignment="1">
      <alignment horizontal="center"/>
    </xf>
    <xf numFmtId="168" fontId="0" fillId="34" borderId="31" xfId="42" applyNumberFormat="1" applyFont="1" applyFill="1" applyBorder="1" applyAlignment="1">
      <alignment horizontal="center"/>
    </xf>
    <xf numFmtId="168" fontId="0" fillId="34" borderId="20" xfId="42" applyNumberFormat="1" applyFont="1" applyFill="1" applyBorder="1" applyAlignment="1">
      <alignment horizontal="center"/>
    </xf>
    <xf numFmtId="168" fontId="0" fillId="36" borderId="32" xfId="42" applyNumberFormat="1" applyFont="1" applyFill="1" applyBorder="1" applyAlignment="1">
      <alignment horizontal="center"/>
    </xf>
    <xf numFmtId="168" fontId="0" fillId="36" borderId="13" xfId="42" applyNumberFormat="1" applyFont="1" applyFill="1" applyBorder="1" applyAlignment="1">
      <alignment horizontal="center"/>
    </xf>
    <xf numFmtId="168" fontId="0" fillId="36" borderId="17" xfId="42" applyNumberFormat="1" applyFont="1" applyFill="1" applyBorder="1" applyAlignment="1">
      <alignment horizontal="center"/>
    </xf>
    <xf numFmtId="168" fontId="0" fillId="36" borderId="33" xfId="42" applyNumberFormat="1" applyFont="1" applyFill="1" applyBorder="1" applyAlignment="1">
      <alignment horizontal="center"/>
    </xf>
    <xf numFmtId="168" fontId="0" fillId="36" borderId="19" xfId="42" applyNumberFormat="1" applyFont="1" applyFill="1" applyBorder="1" applyAlignment="1">
      <alignment horizontal="center"/>
    </xf>
    <xf numFmtId="168" fontId="0" fillId="36" borderId="0" xfId="42" applyNumberFormat="1" applyFont="1" applyFill="1" applyBorder="1" applyAlignment="1">
      <alignment/>
    </xf>
    <xf numFmtId="168" fontId="0" fillId="36" borderId="10" xfId="42" applyNumberFormat="1" applyFont="1" applyFill="1" applyBorder="1" applyAlignment="1">
      <alignment/>
    </xf>
    <xf numFmtId="0" fontId="19" fillId="36" borderId="27" xfId="0" applyFont="1" applyFill="1" applyBorder="1" applyAlignment="1">
      <alignment/>
    </xf>
    <xf numFmtId="168" fontId="0" fillId="36" borderId="34" xfId="42" applyNumberFormat="1" applyFont="1" applyFill="1" applyBorder="1" applyAlignment="1">
      <alignment/>
    </xf>
    <xf numFmtId="168" fontId="0" fillId="36" borderId="35" xfId="42" applyNumberFormat="1" applyFont="1" applyFill="1" applyBorder="1" applyAlignment="1">
      <alignment/>
    </xf>
    <xf numFmtId="168" fontId="0" fillId="36" borderId="28" xfId="42" applyNumberFormat="1" applyFont="1" applyFill="1" applyBorder="1" applyAlignment="1">
      <alignment/>
    </xf>
    <xf numFmtId="168" fontId="0" fillId="36" borderId="29" xfId="42" applyNumberFormat="1" applyFont="1" applyFill="1" applyBorder="1" applyAlignment="1">
      <alignment/>
    </xf>
    <xf numFmtId="43" fontId="18" fillId="34" borderId="36" xfId="42" applyFont="1" applyFill="1" applyBorder="1" applyAlignment="1">
      <alignment/>
    </xf>
    <xf numFmtId="43" fontId="18" fillId="34" borderId="37" xfId="42" applyFont="1" applyFill="1" applyBorder="1" applyAlignment="1">
      <alignment/>
    </xf>
    <xf numFmtId="0" fontId="0" fillId="0" borderId="0" xfId="0" applyAlignment="1">
      <alignment horizontal="left"/>
    </xf>
    <xf numFmtId="43" fontId="18" fillId="34" borderId="15" xfId="42" applyFont="1" applyFill="1" applyBorder="1" applyAlignment="1">
      <alignment/>
    </xf>
    <xf numFmtId="0" fontId="20" fillId="0" borderId="0" xfId="0" applyFont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44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1" fontId="20" fillId="0" borderId="44" xfId="0" applyNumberFormat="1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1" fontId="22" fillId="0" borderId="44" xfId="0" applyNumberFormat="1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0" fillId="0" borderId="48" xfId="0" applyFont="1" applyBorder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4" borderId="49" xfId="0" applyFill="1" applyBorder="1" applyAlignment="1">
      <alignment horizontal="right"/>
    </xf>
    <xf numFmtId="0" fontId="0" fillId="34" borderId="50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0" fontId="0" fillId="34" borderId="22" xfId="0" applyFill="1" applyBorder="1" applyAlignment="1">
      <alignment horizontal="right" indent="1"/>
    </xf>
    <xf numFmtId="0" fontId="0" fillId="34" borderId="50" xfId="0" applyFill="1" applyBorder="1" applyAlignment="1">
      <alignment horizontal="right" indent="1"/>
    </xf>
    <xf numFmtId="0" fontId="0" fillId="34" borderId="52" xfId="0" applyFill="1" applyBorder="1" applyAlignment="1">
      <alignment horizontal="right" indent="1"/>
    </xf>
    <xf numFmtId="0" fontId="0" fillId="34" borderId="15" xfId="0" applyFill="1" applyBorder="1" applyAlignment="1">
      <alignment horizontal="right"/>
    </xf>
    <xf numFmtId="0" fontId="0" fillId="34" borderId="5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0" xfId="0" applyBorder="1" applyAlignment="1">
      <alignment/>
    </xf>
    <xf numFmtId="0" fontId="0" fillId="37" borderId="5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0" fontId="26" fillId="37" borderId="1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39" fontId="4" fillId="0" borderId="28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8" xfId="0" applyFont="1" applyBorder="1" applyAlignment="1">
      <alignment/>
    </xf>
    <xf numFmtId="39" fontId="12" fillId="0" borderId="17" xfId="0" applyNumberFormat="1" applyFont="1" applyFill="1" applyBorder="1" applyAlignment="1">
      <alignment/>
    </xf>
    <xf numFmtId="39" fontId="4" fillId="0" borderId="17" xfId="0" applyNumberFormat="1" applyFont="1" applyFill="1" applyBorder="1" applyAlignment="1">
      <alignment/>
    </xf>
    <xf numFmtId="39" fontId="4" fillId="0" borderId="41" xfId="0" applyNumberFormat="1" applyFont="1" applyFill="1" applyBorder="1" applyAlignment="1">
      <alignment/>
    </xf>
    <xf numFmtId="39" fontId="4" fillId="0" borderId="30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39" fontId="4" fillId="0" borderId="55" xfId="0" applyNumberFormat="1" applyFont="1" applyFill="1" applyBorder="1" applyAlignment="1">
      <alignment/>
    </xf>
    <xf numFmtId="39" fontId="0" fillId="0" borderId="56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38" borderId="11" xfId="0" applyFill="1" applyBorder="1" applyAlignment="1">
      <alignment/>
    </xf>
    <xf numFmtId="0" fontId="0" fillId="38" borderId="54" xfId="0" applyFill="1" applyBorder="1" applyAlignment="1">
      <alignment/>
    </xf>
    <xf numFmtId="49" fontId="0" fillId="38" borderId="54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49" fontId="0" fillId="38" borderId="0" xfId="0" applyNumberFormat="1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54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16" xfId="0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27" fillId="40" borderId="57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right"/>
    </xf>
    <xf numFmtId="0" fontId="0" fillId="41" borderId="13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2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0" fontId="0" fillId="34" borderId="50" xfId="0" applyFont="1" applyFill="1" applyBorder="1" applyAlignment="1">
      <alignment horizontal="right" indent="1"/>
    </xf>
    <xf numFmtId="0" fontId="0" fillId="0" borderId="0" xfId="0" applyFont="1" applyAlignment="1">
      <alignment/>
    </xf>
    <xf numFmtId="43" fontId="65" fillId="43" borderId="29" xfId="42" applyFont="1" applyFill="1" applyBorder="1" applyAlignment="1">
      <alignment/>
    </xf>
    <xf numFmtId="43" fontId="65" fillId="43" borderId="37" xfId="42" applyFont="1" applyFill="1" applyBorder="1" applyAlignment="1">
      <alignment/>
    </xf>
    <xf numFmtId="43" fontId="65" fillId="43" borderId="29" xfId="42" applyNumberFormat="1" applyFont="1" applyFill="1" applyBorder="1" applyAlignment="1">
      <alignment/>
    </xf>
    <xf numFmtId="168" fontId="65" fillId="43" borderId="38" xfId="42" applyNumberFormat="1" applyFont="1" applyFill="1" applyBorder="1" applyAlignment="1">
      <alignment/>
    </xf>
    <xf numFmtId="168" fontId="65" fillId="43" borderId="32" xfId="42" applyNumberFormat="1" applyFont="1" applyFill="1" applyBorder="1" applyAlignment="1">
      <alignment/>
    </xf>
    <xf numFmtId="168" fontId="65" fillId="43" borderId="51" xfId="42" applyNumberFormat="1" applyFont="1" applyFill="1" applyBorder="1" applyAlignment="1">
      <alignment/>
    </xf>
    <xf numFmtId="168" fontId="65" fillId="43" borderId="13" xfId="42" applyNumberFormat="1" applyFont="1" applyFill="1" applyBorder="1" applyAlignment="1">
      <alignment/>
    </xf>
    <xf numFmtId="168" fontId="65" fillId="43" borderId="29" xfId="42" applyNumberFormat="1" applyFont="1" applyFill="1" applyBorder="1" applyAlignment="1">
      <alignment/>
    </xf>
    <xf numFmtId="168" fontId="65" fillId="43" borderId="28" xfId="42" applyNumberFormat="1" applyFont="1" applyFill="1" applyBorder="1" applyAlignment="1">
      <alignment/>
    </xf>
    <xf numFmtId="168" fontId="65" fillId="43" borderId="33" xfId="42" applyNumberFormat="1" applyFont="1" applyFill="1" applyBorder="1" applyAlignment="1">
      <alignment/>
    </xf>
    <xf numFmtId="169" fontId="65" fillId="43" borderId="58" xfId="42" applyNumberFormat="1" applyFont="1" applyFill="1" applyBorder="1" applyAlignment="1">
      <alignment/>
    </xf>
    <xf numFmtId="167" fontId="65" fillId="43" borderId="38" xfId="42" applyNumberFormat="1" applyFont="1" applyFill="1" applyBorder="1" applyAlignment="1">
      <alignment/>
    </xf>
    <xf numFmtId="167" fontId="65" fillId="43" borderId="59" xfId="42" applyNumberFormat="1" applyFont="1" applyFill="1" applyBorder="1" applyAlignment="1">
      <alignment/>
    </xf>
    <xf numFmtId="43" fontId="65" fillId="43" borderId="60" xfId="42" applyFont="1" applyFill="1" applyBorder="1" applyAlignment="1">
      <alignment/>
    </xf>
    <xf numFmtId="39" fontId="4" fillId="16" borderId="0" xfId="0" applyNumberFormat="1" applyFont="1" applyFill="1" applyAlignment="1">
      <alignment/>
    </xf>
    <xf numFmtId="0" fontId="66" fillId="0" borderId="0" xfId="0" applyFont="1" applyBorder="1" applyAlignment="1">
      <alignment/>
    </xf>
    <xf numFmtId="37" fontId="4" fillId="42" borderId="0" xfId="0" applyNumberFormat="1" applyFont="1" applyFill="1" applyAlignment="1">
      <alignment/>
    </xf>
    <xf numFmtId="0" fontId="4" fillId="42" borderId="0" xfId="0" applyFont="1" applyFill="1" applyAlignment="1">
      <alignment/>
    </xf>
    <xf numFmtId="39" fontId="4" fillId="42" borderId="0" xfId="0" applyNumberFormat="1" applyFont="1" applyFill="1" applyAlignment="1">
      <alignment/>
    </xf>
    <xf numFmtId="37" fontId="4" fillId="42" borderId="10" xfId="0" applyNumberFormat="1" applyFont="1" applyFill="1" applyBorder="1" applyAlignment="1">
      <alignment/>
    </xf>
    <xf numFmtId="39" fontId="4" fillId="42" borderId="10" xfId="0" applyNumberFormat="1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18" fillId="0" borderId="0" xfId="0" applyFont="1" applyAlignment="1">
      <alignment/>
    </xf>
    <xf numFmtId="39" fontId="3" fillId="0" borderId="0" xfId="0" applyNumberFormat="1" applyFont="1" applyFill="1" applyAlignment="1">
      <alignment/>
    </xf>
    <xf numFmtId="39" fontId="3" fillId="0" borderId="1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4" fillId="0" borderId="0" xfId="42" applyFont="1" applyFill="1" applyBorder="1" applyAlignment="1">
      <alignment/>
    </xf>
    <xf numFmtId="43" fontId="3" fillId="0" borderId="0" xfId="42" applyFont="1" applyFill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2" fillId="0" borderId="10" xfId="52" applyFill="1" applyBorder="1" applyAlignment="1" applyProtection="1">
      <alignment horizontal="left" wrapText="1"/>
      <protection/>
    </xf>
    <xf numFmtId="0" fontId="23" fillId="0" borderId="30" xfId="0" applyFont="1" applyBorder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18" fillId="0" borderId="44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2" fillId="0" borderId="30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41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25" fillId="34" borderId="0" xfId="0" applyFont="1" applyFill="1" applyAlignment="1">
      <alignment horizontal="center"/>
    </xf>
    <xf numFmtId="0" fontId="19" fillId="36" borderId="36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right"/>
    </xf>
    <xf numFmtId="0" fontId="0" fillId="34" borderId="61" xfId="0" applyFill="1" applyBorder="1" applyAlignment="1">
      <alignment horizontal="right"/>
    </xf>
    <xf numFmtId="0" fontId="0" fillId="34" borderId="62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9" fillId="36" borderId="63" xfId="0" applyFont="1" applyFill="1" applyBorder="1" applyAlignment="1">
      <alignment horizontal="center"/>
    </xf>
    <xf numFmtId="0" fontId="0" fillId="34" borderId="50" xfId="0" applyFill="1" applyBorder="1" applyAlignment="1">
      <alignment horizontal="right"/>
    </xf>
    <xf numFmtId="0" fontId="0" fillId="34" borderId="46" xfId="0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0" fontId="0" fillId="34" borderId="40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64" xfId="0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7" fillId="36" borderId="49" xfId="0" applyFont="1" applyFill="1" applyBorder="1" applyAlignment="1">
      <alignment horizontal="center" vertical="center" wrapText="1"/>
    </xf>
    <xf numFmtId="0" fontId="17" fillId="36" borderId="52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19" fillId="36" borderId="24" xfId="0" applyFont="1" applyFill="1" applyBorder="1" applyAlignment="1">
      <alignment horizontal="center"/>
    </xf>
    <xf numFmtId="0" fontId="19" fillId="36" borderId="65" xfId="0" applyFont="1" applyFill="1" applyBorder="1" applyAlignment="1">
      <alignment horizontal="center"/>
    </xf>
    <xf numFmtId="0" fontId="0" fillId="34" borderId="39" xfId="0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838200</xdr:colOff>
      <xdr:row>6</xdr:row>
      <xdr:rowOff>0</xdr:rowOff>
    </xdr:to>
    <xdr:sp>
      <xdr:nvSpPr>
        <xdr:cNvPr id="1" name="Rectangle 9"/>
        <xdr:cNvSpPr>
          <a:spLocks/>
        </xdr:cNvSpPr>
      </xdr:nvSpPr>
      <xdr:spPr>
        <a:xfrm>
          <a:off x="4419600" y="171450"/>
          <a:ext cx="1685925" cy="8191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 Sheets</a:t>
          </a:r>
        </a:p>
      </xdr:txBody>
    </xdr:sp>
    <xdr:clientData/>
  </xdr:twoCellAnchor>
  <xdr:twoCellAnchor>
    <xdr:from>
      <xdr:col>2</xdr:col>
      <xdr:colOff>9525</xdr:colOff>
      <xdr:row>57</xdr:row>
      <xdr:rowOff>114300</xdr:rowOff>
    </xdr:from>
    <xdr:to>
      <xdr:col>2</xdr:col>
      <xdr:colOff>904875</xdr:colOff>
      <xdr:row>57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3133725" y="9620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111</xdr:row>
      <xdr:rowOff>9525</xdr:rowOff>
    </xdr:from>
    <xdr:to>
      <xdr:col>6</xdr:col>
      <xdr:colOff>485775</xdr:colOff>
      <xdr:row>111</xdr:row>
      <xdr:rowOff>9525</xdr:rowOff>
    </xdr:to>
    <xdr:sp>
      <xdr:nvSpPr>
        <xdr:cNvPr id="3" name="Line 18"/>
        <xdr:cNvSpPr>
          <a:spLocks/>
        </xdr:cNvSpPr>
      </xdr:nvSpPr>
      <xdr:spPr>
        <a:xfrm flipH="1">
          <a:off x="6562725" y="18268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111</xdr:row>
      <xdr:rowOff>9525</xdr:rowOff>
    </xdr:from>
    <xdr:to>
      <xdr:col>6</xdr:col>
      <xdr:colOff>485775</xdr:colOff>
      <xdr:row>111</xdr:row>
      <xdr:rowOff>9525</xdr:rowOff>
    </xdr:to>
    <xdr:sp>
      <xdr:nvSpPr>
        <xdr:cNvPr id="4" name="Line 19"/>
        <xdr:cNvSpPr>
          <a:spLocks/>
        </xdr:cNvSpPr>
      </xdr:nvSpPr>
      <xdr:spPr>
        <a:xfrm flipH="1">
          <a:off x="6562725" y="18268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114</xdr:row>
      <xdr:rowOff>9525</xdr:rowOff>
    </xdr:from>
    <xdr:to>
      <xdr:col>8</xdr:col>
      <xdr:colOff>142875</xdr:colOff>
      <xdr:row>114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7667625" y="1875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111</xdr:row>
      <xdr:rowOff>9525</xdr:rowOff>
    </xdr:from>
    <xdr:to>
      <xdr:col>6</xdr:col>
      <xdr:colOff>485775</xdr:colOff>
      <xdr:row>111</xdr:row>
      <xdr:rowOff>9525</xdr:rowOff>
    </xdr:to>
    <xdr:sp>
      <xdr:nvSpPr>
        <xdr:cNvPr id="6" name="Line 21"/>
        <xdr:cNvSpPr>
          <a:spLocks/>
        </xdr:cNvSpPr>
      </xdr:nvSpPr>
      <xdr:spPr>
        <a:xfrm flipH="1">
          <a:off x="6562725" y="18268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52</xdr:row>
      <xdr:rowOff>104775</xdr:rowOff>
    </xdr:from>
    <xdr:to>
      <xdr:col>3</xdr:col>
      <xdr:colOff>0</xdr:colOff>
      <xdr:row>53</xdr:row>
      <xdr:rowOff>9525</xdr:rowOff>
    </xdr:to>
    <xdr:sp>
      <xdr:nvSpPr>
        <xdr:cNvPr id="7" name="Line 22"/>
        <xdr:cNvSpPr>
          <a:spLocks/>
        </xdr:cNvSpPr>
      </xdr:nvSpPr>
      <xdr:spPr>
        <a:xfrm flipH="1">
          <a:off x="3419475" y="8782050"/>
          <a:ext cx="1000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0</xdr:rowOff>
    </xdr:from>
    <xdr:to>
      <xdr:col>2</xdr:col>
      <xdr:colOff>238125</xdr:colOff>
      <xdr:row>55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3152775" y="8515350"/>
          <a:ext cx="20955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71</xdr:row>
      <xdr:rowOff>104775</xdr:rowOff>
    </xdr:from>
    <xdr:to>
      <xdr:col>6</xdr:col>
      <xdr:colOff>161925</xdr:colOff>
      <xdr:row>71</xdr:row>
      <xdr:rowOff>104775</xdr:rowOff>
    </xdr:to>
    <xdr:sp>
      <xdr:nvSpPr>
        <xdr:cNvPr id="1" name="Line 25"/>
        <xdr:cNvSpPr>
          <a:spLocks/>
        </xdr:cNvSpPr>
      </xdr:nvSpPr>
      <xdr:spPr>
        <a:xfrm flipH="1">
          <a:off x="4133850" y="10763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76</xdr:row>
      <xdr:rowOff>95250</xdr:rowOff>
    </xdr:from>
    <xdr:to>
      <xdr:col>6</xdr:col>
      <xdr:colOff>114300</xdr:colOff>
      <xdr:row>76</xdr:row>
      <xdr:rowOff>95250</xdr:rowOff>
    </xdr:to>
    <xdr:sp>
      <xdr:nvSpPr>
        <xdr:cNvPr id="1" name="Line 19"/>
        <xdr:cNvSpPr>
          <a:spLocks/>
        </xdr:cNvSpPr>
      </xdr:nvSpPr>
      <xdr:spPr>
        <a:xfrm flipH="1">
          <a:off x="4048125" y="11372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214286\!Settlements%20Directory\Pool\Critical%20Spreadsheets\EAST\Interchange%20Power%20Statement\IPS%20-%20yyyy\Month%20yyyy%20Actual.xl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.57421875" style="133" customWidth="1"/>
    <col min="2" max="2" width="31.140625" style="133" customWidth="1"/>
    <col min="3" max="3" width="19.57421875" style="133" customWidth="1"/>
    <col min="4" max="4" width="10.421875" style="133" customWidth="1"/>
    <col min="5" max="5" width="7.8515625" style="133" customWidth="1"/>
    <col min="6" max="6" width="10.8515625" style="133" customWidth="1"/>
    <col min="7" max="16384" width="9.00390625" style="133" customWidth="1"/>
  </cols>
  <sheetData>
    <row r="1" spans="1:6" ht="12.75">
      <c r="A1" s="274" t="s">
        <v>389</v>
      </c>
      <c r="B1" s="274"/>
      <c r="C1" s="274"/>
      <c r="D1" s="274"/>
      <c r="E1" s="274"/>
      <c r="F1" s="274"/>
    </row>
    <row r="2" spans="1:6" ht="12">
      <c r="A2" s="134"/>
      <c r="B2" s="135"/>
      <c r="C2" s="136"/>
      <c r="D2" s="137"/>
      <c r="E2" s="138"/>
      <c r="F2" s="139"/>
    </row>
    <row r="3" spans="1:6" ht="12">
      <c r="A3" s="140"/>
      <c r="B3" s="141"/>
      <c r="C3" s="142"/>
      <c r="D3" s="275" t="s">
        <v>390</v>
      </c>
      <c r="E3" s="275"/>
      <c r="F3" s="275"/>
    </row>
    <row r="4" spans="1:6" s="146" customFormat="1" ht="24">
      <c r="A4" s="143"/>
      <c r="B4" s="144" t="s">
        <v>391</v>
      </c>
      <c r="C4" s="144" t="s">
        <v>392</v>
      </c>
      <c r="D4" s="145" t="s">
        <v>393</v>
      </c>
      <c r="E4" s="145" t="s">
        <v>394</v>
      </c>
      <c r="F4" s="145" t="s">
        <v>395</v>
      </c>
    </row>
    <row r="5" spans="1:6" s="146" customFormat="1" ht="48">
      <c r="A5" s="143">
        <v>1</v>
      </c>
      <c r="B5" s="143" t="s">
        <v>396</v>
      </c>
      <c r="C5" s="143" t="s">
        <v>397</v>
      </c>
      <c r="D5" s="143" t="s">
        <v>398</v>
      </c>
      <c r="E5" s="147">
        <v>0</v>
      </c>
      <c r="F5" s="147">
        <v>1</v>
      </c>
    </row>
    <row r="6" spans="1:6" s="146" customFormat="1" ht="36">
      <c r="A6" s="143">
        <v>2</v>
      </c>
      <c r="B6" s="143" t="s">
        <v>399</v>
      </c>
      <c r="C6" s="143" t="s">
        <v>400</v>
      </c>
      <c r="D6" s="143" t="s">
        <v>401</v>
      </c>
      <c r="E6" s="147">
        <v>2</v>
      </c>
      <c r="F6" s="147">
        <v>2</v>
      </c>
    </row>
    <row r="7" spans="1:6" s="146" customFormat="1" ht="24">
      <c r="A7" s="143">
        <v>3</v>
      </c>
      <c r="B7" s="143" t="s">
        <v>402</v>
      </c>
      <c r="C7" s="143" t="s">
        <v>397</v>
      </c>
      <c r="D7" s="143" t="s">
        <v>401</v>
      </c>
      <c r="E7" s="147">
        <v>1</v>
      </c>
      <c r="F7" s="147">
        <v>1</v>
      </c>
    </row>
    <row r="8" spans="1:6" s="146" customFormat="1" ht="36" customHeight="1">
      <c r="A8" s="143">
        <v>4</v>
      </c>
      <c r="B8" s="143" t="s">
        <v>403</v>
      </c>
      <c r="C8" s="143" t="s">
        <v>404</v>
      </c>
      <c r="D8" s="143" t="s">
        <v>401</v>
      </c>
      <c r="E8" s="147">
        <v>1</v>
      </c>
      <c r="F8" s="147">
        <v>2</v>
      </c>
    </row>
    <row r="9" spans="1:6" s="146" customFormat="1" ht="24">
      <c r="A9" s="143">
        <v>5</v>
      </c>
      <c r="B9" s="143" t="s">
        <v>405</v>
      </c>
      <c r="C9" s="143" t="s">
        <v>397</v>
      </c>
      <c r="D9" s="143" t="s">
        <v>401</v>
      </c>
      <c r="E9" s="147">
        <v>1</v>
      </c>
      <c r="F9" s="147">
        <v>1</v>
      </c>
    </row>
    <row r="10" spans="1:6" s="146" customFormat="1" ht="24">
      <c r="A10" s="143">
        <v>6</v>
      </c>
      <c r="B10" s="143" t="s">
        <v>406</v>
      </c>
      <c r="C10" s="143" t="s">
        <v>397</v>
      </c>
      <c r="D10" s="143" t="s">
        <v>398</v>
      </c>
      <c r="E10" s="147">
        <v>0</v>
      </c>
      <c r="F10" s="147">
        <v>1</v>
      </c>
    </row>
    <row r="11" spans="1:6" s="146" customFormat="1" ht="36">
      <c r="A11" s="143">
        <v>7</v>
      </c>
      <c r="B11" s="148" t="s">
        <v>407</v>
      </c>
      <c r="C11" s="143" t="s">
        <v>400</v>
      </c>
      <c r="D11" s="143" t="s">
        <v>401</v>
      </c>
      <c r="E11" s="147">
        <v>2</v>
      </c>
      <c r="F11" s="147">
        <v>2</v>
      </c>
    </row>
    <row r="12" spans="1:6" s="146" customFormat="1" ht="36">
      <c r="A12" s="143">
        <v>8</v>
      </c>
      <c r="B12" s="143" t="s">
        <v>408</v>
      </c>
      <c r="C12" s="143" t="s">
        <v>409</v>
      </c>
      <c r="D12" s="143" t="s">
        <v>401</v>
      </c>
      <c r="E12" s="147">
        <v>0</v>
      </c>
      <c r="F12" s="147">
        <v>1</v>
      </c>
    </row>
    <row r="13" spans="1:6" s="146" customFormat="1" ht="48">
      <c r="A13" s="143">
        <v>9</v>
      </c>
      <c r="B13" s="143" t="s">
        <v>410</v>
      </c>
      <c r="C13" s="143" t="s">
        <v>411</v>
      </c>
      <c r="D13" s="143" t="s">
        <v>412</v>
      </c>
      <c r="E13" s="147">
        <v>0</v>
      </c>
      <c r="F13" s="147">
        <v>3</v>
      </c>
    </row>
    <row r="14" spans="1:6" s="146" customFormat="1" ht="12">
      <c r="A14" s="149"/>
      <c r="B14" s="150" t="s">
        <v>413</v>
      </c>
      <c r="C14" s="151"/>
      <c r="D14" s="150"/>
      <c r="E14" s="152">
        <v>7</v>
      </c>
      <c r="F14" s="152">
        <f>SUM(F5:F13)</f>
        <v>14</v>
      </c>
    </row>
    <row r="15" spans="1:6" s="146" customFormat="1" ht="24">
      <c r="A15" s="153"/>
      <c r="B15" s="154" t="s">
        <v>414</v>
      </c>
      <c r="C15" s="151" t="s">
        <v>415</v>
      </c>
      <c r="D15" s="154"/>
      <c r="E15" s="154"/>
      <c r="F15" s="155"/>
    </row>
    <row r="16" spans="1:6" s="146" customFormat="1" ht="14.25" customHeight="1">
      <c r="A16" s="156"/>
      <c r="B16" s="157" t="s">
        <v>416</v>
      </c>
      <c r="C16" s="150" t="s">
        <v>417</v>
      </c>
      <c r="D16" s="276" t="s">
        <v>418</v>
      </c>
      <c r="E16" s="276"/>
      <c r="F16" s="277"/>
    </row>
    <row r="17" s="146" customFormat="1" ht="12"/>
    <row r="18" s="146" customFormat="1" ht="12"/>
    <row r="19" spans="1:6" s="146" customFormat="1" ht="12" customHeight="1">
      <c r="A19" s="158"/>
      <c r="B19" s="278" t="s">
        <v>419</v>
      </c>
      <c r="C19" s="278"/>
      <c r="D19" s="278"/>
      <c r="E19" s="278"/>
      <c r="F19" s="279"/>
    </row>
    <row r="20" spans="1:6" s="146" customFormat="1" ht="69" customHeight="1">
      <c r="A20" s="158"/>
      <c r="B20" s="280"/>
      <c r="C20" s="281"/>
      <c r="D20" s="281"/>
      <c r="E20" s="281"/>
      <c r="F20" s="282"/>
    </row>
    <row r="21" s="146" customFormat="1" ht="12"/>
    <row r="22" s="146" customFormat="1" ht="12"/>
    <row r="23" spans="2:5" s="146" customFormat="1" ht="24" customHeight="1">
      <c r="B23" s="159" t="s">
        <v>420</v>
      </c>
      <c r="C23" s="283" t="s">
        <v>421</v>
      </c>
      <c r="D23" s="283"/>
      <c r="E23" s="283"/>
    </row>
    <row r="24" spans="2:6" s="146" customFormat="1" ht="36.75" customHeight="1">
      <c r="B24" s="159" t="s">
        <v>422</v>
      </c>
      <c r="C24" s="271" t="s">
        <v>423</v>
      </c>
      <c r="D24" s="271"/>
      <c r="E24" s="271"/>
      <c r="F24" s="271"/>
    </row>
    <row r="25" spans="2:5" s="146" customFormat="1" ht="12">
      <c r="B25" s="159" t="s">
        <v>424</v>
      </c>
      <c r="C25" s="160" t="s">
        <v>425</v>
      </c>
      <c r="D25" s="161"/>
      <c r="E25" s="162"/>
    </row>
    <row r="26" spans="2:4" s="146" customFormat="1" ht="12">
      <c r="B26" s="163" t="s">
        <v>426</v>
      </c>
      <c r="C26" s="164" t="s">
        <v>427</v>
      </c>
      <c r="D26" s="165"/>
    </row>
    <row r="27" s="146" customFormat="1" ht="12"/>
    <row r="28" s="146" customFormat="1" ht="12"/>
    <row r="29" spans="1:6" s="146" customFormat="1" ht="26.25" customHeight="1">
      <c r="A29" s="158"/>
      <c r="B29" s="272" t="s">
        <v>428</v>
      </c>
      <c r="C29" s="272"/>
      <c r="D29" s="272"/>
      <c r="E29" s="272"/>
      <c r="F29" s="273"/>
    </row>
    <row r="30" s="146" customFormat="1" ht="12"/>
    <row r="31" s="146" customFormat="1" ht="12"/>
    <row r="32" s="146" customFormat="1" ht="12"/>
    <row r="33" s="146" customFormat="1" ht="12"/>
    <row r="34" s="146" customFormat="1" ht="12"/>
    <row r="35" s="146" customFormat="1" ht="12"/>
    <row r="36" s="146" customFormat="1" ht="12"/>
    <row r="37" s="146" customFormat="1" ht="12"/>
    <row r="38" s="146" customFormat="1" ht="12"/>
    <row r="39" s="146" customFormat="1" ht="12"/>
    <row r="40" s="146" customFormat="1" ht="12"/>
    <row r="41" s="146" customFormat="1" ht="12"/>
    <row r="42" s="146" customFormat="1" ht="12"/>
    <row r="43" s="146" customFormat="1" ht="12"/>
    <row r="44" s="146" customFormat="1" ht="12"/>
    <row r="45" s="146" customFormat="1" ht="12"/>
    <row r="46" s="146" customFormat="1" ht="12"/>
    <row r="47" s="146" customFormat="1" ht="12"/>
    <row r="48" s="146" customFormat="1" ht="12"/>
    <row r="49" s="146" customFormat="1" ht="12"/>
    <row r="50" s="146" customFormat="1" ht="12"/>
    <row r="51" s="146" customFormat="1" ht="12"/>
    <row r="52" s="146" customFormat="1" ht="12"/>
    <row r="53" s="146" customFormat="1" ht="12"/>
    <row r="54" s="146" customFormat="1" ht="12"/>
    <row r="55" s="146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hyperlinks>
    <hyperlink ref="C24" r:id="rId1" display="\\adwhslcel01\settlements\!Settlements Directory\Pool\Critical Spreadsheets\EAST\Interchange Power Statement\IPS - yyyy\Month yyyy Actual.x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57421875" style="0" customWidth="1"/>
    <col min="2" max="2" width="9.8515625" style="0" customWidth="1"/>
    <col min="3" max="3" width="40.8515625" style="0" bestFit="1" customWidth="1"/>
    <col min="4" max="4" width="9.00390625" style="0" customWidth="1"/>
    <col min="5" max="5" width="9.28125" style="0" bestFit="1" customWidth="1"/>
    <col min="6" max="6" width="18.140625" style="0" bestFit="1" customWidth="1"/>
  </cols>
  <sheetData>
    <row r="1" spans="1:6" ht="18">
      <c r="A1" s="166" t="s">
        <v>429</v>
      </c>
      <c r="E1" s="284" t="s">
        <v>430</v>
      </c>
      <c r="F1" s="284"/>
    </row>
    <row r="4" spans="1:6" ht="12.75">
      <c r="A4" s="167"/>
      <c r="B4" s="168" t="s">
        <v>431</v>
      </c>
      <c r="C4" s="167"/>
      <c r="D4" s="168" t="s">
        <v>432</v>
      </c>
      <c r="E4" s="168" t="s">
        <v>432</v>
      </c>
      <c r="F4" s="168" t="s">
        <v>433</v>
      </c>
    </row>
    <row r="5" spans="1:6" ht="12.75">
      <c r="A5" s="169" t="s">
        <v>434</v>
      </c>
      <c r="B5" s="169" t="s">
        <v>432</v>
      </c>
      <c r="C5" s="169" t="s">
        <v>435</v>
      </c>
      <c r="D5" s="169" t="s">
        <v>436</v>
      </c>
      <c r="E5" s="169" t="s">
        <v>437</v>
      </c>
      <c r="F5" s="169" t="s">
        <v>438</v>
      </c>
    </row>
    <row r="6" spans="2:6" ht="12.75">
      <c r="B6" s="170"/>
      <c r="F6" s="171"/>
    </row>
    <row r="7" spans="2:6" ht="12.75">
      <c r="B7" s="170"/>
      <c r="C7" s="172"/>
      <c r="F7" s="171"/>
    </row>
    <row r="8" spans="2:6" ht="12.75">
      <c r="B8" s="170"/>
      <c r="F8" s="171"/>
    </row>
    <row r="9" spans="2:6" ht="12.75">
      <c r="B9" s="170"/>
      <c r="F9" s="171"/>
    </row>
    <row r="10" spans="2:6" ht="12.75">
      <c r="B10" s="170"/>
      <c r="C10" s="172"/>
      <c r="F10" s="171"/>
    </row>
    <row r="11" spans="2:6" ht="12.75">
      <c r="B11" s="170"/>
      <c r="C11" s="172"/>
      <c r="F11" s="171"/>
    </row>
  </sheetData>
  <sheetProtection/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4:C6"/>
  <sheetViews>
    <sheetView zoomScalePageLayoutView="0" workbookViewId="0" topLeftCell="A1">
      <selection activeCell="C20" sqref="C20"/>
    </sheetView>
  </sheetViews>
  <sheetFormatPr defaultColWidth="9.140625" defaultRowHeight="12.75"/>
  <sheetData>
    <row r="4" ht="12.75">
      <c r="B4" t="s">
        <v>443</v>
      </c>
    </row>
    <row r="6" spans="2:3" ht="12.75">
      <c r="B6" t="s">
        <v>444</v>
      </c>
      <c r="C6" t="s">
        <v>445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M92"/>
  <sheetViews>
    <sheetView zoomScalePageLayoutView="0" workbookViewId="0" topLeftCell="A1">
      <selection activeCell="B15" sqref="B15"/>
    </sheetView>
  </sheetViews>
  <sheetFormatPr defaultColWidth="9.140625" defaultRowHeight="12.75" outlineLevelCol="1"/>
  <cols>
    <col min="1" max="1" width="32.8515625" style="0" bestFit="1" customWidth="1"/>
    <col min="2" max="2" width="14.00390625" style="0" bestFit="1" customWidth="1"/>
    <col min="3" max="3" width="19.421875" style="0" bestFit="1" customWidth="1"/>
    <col min="4" max="4" width="12.7109375" style="0" customWidth="1"/>
    <col min="5" max="5" width="12.8515625" style="0" bestFit="1" customWidth="1"/>
    <col min="6" max="6" width="15.00390625" style="0" customWidth="1"/>
    <col min="8" max="8" width="11.57421875" style="0" customWidth="1"/>
    <col min="10" max="10" width="11.421875" style="0" bestFit="1" customWidth="1"/>
    <col min="11" max="13" width="0" style="0" hidden="1" customWidth="1" outlineLevel="1"/>
    <col min="14" max="14" width="11.00390625" style="85" hidden="1" customWidth="1" outlineLevel="1"/>
    <col min="15" max="15" width="3.00390625" style="85" hidden="1" customWidth="1" outlineLevel="1"/>
    <col min="16" max="18" width="0" style="0" hidden="1" customWidth="1" outlineLevel="1"/>
    <col min="19" max="19" width="16.7109375" style="0" hidden="1" customWidth="1" outlineLevel="1"/>
    <col min="20" max="20" width="21.8515625" style="0" hidden="1" customWidth="1" outlineLevel="1"/>
    <col min="21" max="21" width="11.140625" style="0" hidden="1" customWidth="1" outlineLevel="1"/>
    <col min="22" max="22" width="0" style="0" hidden="1" customWidth="1" outlineLevel="1"/>
    <col min="23" max="23" width="13.7109375" style="0" hidden="1" customWidth="1" outlineLevel="1"/>
    <col min="24" max="25" width="0" style="0" hidden="1" customWidth="1" outlineLevel="1"/>
    <col min="26" max="26" width="10.00390625" style="0" hidden="1" customWidth="1" outlineLevel="1"/>
    <col min="27" max="30" width="0" style="0" hidden="1" customWidth="1" outlineLevel="1"/>
    <col min="31" max="31" width="9.140625" style="0" customWidth="1" collapsed="1"/>
  </cols>
  <sheetData>
    <row r="1" spans="1:30" ht="13.5" thickBot="1">
      <c r="A1" s="285" t="s">
        <v>365</v>
      </c>
      <c r="B1" s="285"/>
      <c r="H1" s="88" t="s">
        <v>150</v>
      </c>
      <c r="I1" s="89" t="s">
        <v>163</v>
      </c>
      <c r="J1" t="s">
        <v>175</v>
      </c>
      <c r="K1" t="s">
        <v>178</v>
      </c>
      <c r="L1" t="s">
        <v>185</v>
      </c>
      <c r="Q1" s="215" t="s">
        <v>454</v>
      </c>
      <c r="R1" s="216">
        <v>2013</v>
      </c>
      <c r="S1" s="216" t="s">
        <v>513</v>
      </c>
      <c r="T1" s="216" t="s">
        <v>465</v>
      </c>
      <c r="U1" s="216">
        <v>2012</v>
      </c>
      <c r="V1" s="216" t="s">
        <v>514</v>
      </c>
      <c r="W1" s="216"/>
      <c r="X1" s="217">
        <v>12</v>
      </c>
      <c r="Y1" s="218" t="s">
        <v>150</v>
      </c>
      <c r="Z1" s="219" t="s">
        <v>160</v>
      </c>
      <c r="AA1" t="s">
        <v>515</v>
      </c>
      <c r="AB1" t="s">
        <v>516</v>
      </c>
      <c r="AC1" t="s">
        <v>232</v>
      </c>
      <c r="AD1" t="s">
        <v>174</v>
      </c>
    </row>
    <row r="2" spans="1:30" ht="12.75">
      <c r="A2" s="173" t="s">
        <v>147</v>
      </c>
      <c r="B2" s="238" t="s">
        <v>160</v>
      </c>
      <c r="H2" s="90" t="s">
        <v>149</v>
      </c>
      <c r="I2" s="91" t="s">
        <v>164</v>
      </c>
      <c r="J2" t="s">
        <v>176</v>
      </c>
      <c r="K2" t="s">
        <v>179</v>
      </c>
      <c r="L2" t="s">
        <v>343</v>
      </c>
      <c r="N2" s="85" t="s">
        <v>75</v>
      </c>
      <c r="O2" s="85" t="s">
        <v>163</v>
      </c>
      <c r="Q2" s="220" t="s">
        <v>455</v>
      </c>
      <c r="R2" s="218"/>
      <c r="S2" s="218" t="s">
        <v>517</v>
      </c>
      <c r="T2" s="218" t="s">
        <v>454</v>
      </c>
      <c r="U2" s="218">
        <v>2013</v>
      </c>
      <c r="V2" s="218" t="s">
        <v>513</v>
      </c>
      <c r="W2" s="218"/>
      <c r="X2" s="221" t="s">
        <v>163</v>
      </c>
      <c r="Y2" s="218" t="s">
        <v>149</v>
      </c>
      <c r="Z2" s="222" t="s">
        <v>150</v>
      </c>
      <c r="AA2" t="s">
        <v>518</v>
      </c>
      <c r="AB2" t="s">
        <v>515</v>
      </c>
      <c r="AD2" t="s">
        <v>232</v>
      </c>
    </row>
    <row r="3" spans="1:30" ht="12.75">
      <c r="A3" s="174" t="s">
        <v>148</v>
      </c>
      <c r="B3" s="100">
        <v>2013</v>
      </c>
      <c r="H3" s="90" t="s">
        <v>151</v>
      </c>
      <c r="I3" s="91" t="s">
        <v>165</v>
      </c>
      <c r="J3" t="s">
        <v>177</v>
      </c>
      <c r="K3" t="s">
        <v>180</v>
      </c>
      <c r="N3" s="85" t="s">
        <v>228</v>
      </c>
      <c r="O3" s="85" t="s">
        <v>164</v>
      </c>
      <c r="Q3" s="220" t="s">
        <v>456</v>
      </c>
      <c r="R3" s="218"/>
      <c r="S3" s="218" t="s">
        <v>519</v>
      </c>
      <c r="T3" s="218" t="s">
        <v>455</v>
      </c>
      <c r="U3" s="218">
        <v>2013</v>
      </c>
      <c r="V3" s="218" t="s">
        <v>517</v>
      </c>
      <c r="W3" s="218"/>
      <c r="X3" s="221" t="s">
        <v>164</v>
      </c>
      <c r="Y3" s="218" t="s">
        <v>151</v>
      </c>
      <c r="Z3" s="222" t="s">
        <v>149</v>
      </c>
      <c r="AA3" t="s">
        <v>520</v>
      </c>
      <c r="AB3" t="s">
        <v>518</v>
      </c>
      <c r="AD3" t="s">
        <v>232</v>
      </c>
    </row>
    <row r="4" spans="1:30" ht="12.75">
      <c r="A4" s="103" t="s">
        <v>161</v>
      </c>
      <c r="B4" s="104" t="s">
        <v>174</v>
      </c>
      <c r="H4" s="90" t="s">
        <v>152</v>
      </c>
      <c r="I4" s="91" t="s">
        <v>166</v>
      </c>
      <c r="J4" t="s">
        <v>342</v>
      </c>
      <c r="K4" t="s">
        <v>181</v>
      </c>
      <c r="L4" s="131">
        <v>2008</v>
      </c>
      <c r="N4" s="85" t="s">
        <v>229</v>
      </c>
      <c r="O4" s="85" t="s">
        <v>165</v>
      </c>
      <c r="Q4" s="220" t="s">
        <v>457</v>
      </c>
      <c r="R4" s="218"/>
      <c r="S4" s="218" t="s">
        <v>521</v>
      </c>
      <c r="T4" s="218" t="s">
        <v>456</v>
      </c>
      <c r="U4" s="218">
        <v>2013</v>
      </c>
      <c r="V4" s="218" t="s">
        <v>519</v>
      </c>
      <c r="W4" s="218"/>
      <c r="X4" s="221" t="s">
        <v>165</v>
      </c>
      <c r="Y4" s="218" t="s">
        <v>152</v>
      </c>
      <c r="Z4" s="222" t="s">
        <v>151</v>
      </c>
      <c r="AA4" t="s">
        <v>522</v>
      </c>
      <c r="AB4" t="s">
        <v>520</v>
      </c>
      <c r="AD4" t="s">
        <v>232</v>
      </c>
    </row>
    <row r="5" spans="1:30" ht="13.5" thickBot="1">
      <c r="A5" s="102" t="s">
        <v>162</v>
      </c>
      <c r="B5" s="101" t="s">
        <v>232</v>
      </c>
      <c r="H5" s="90" t="s">
        <v>153</v>
      </c>
      <c r="I5" s="91" t="s">
        <v>167</v>
      </c>
      <c r="K5" t="s">
        <v>182</v>
      </c>
      <c r="L5" s="131">
        <v>2009</v>
      </c>
      <c r="N5" s="85" t="s">
        <v>230</v>
      </c>
      <c r="O5" s="85" t="s">
        <v>167</v>
      </c>
      <c r="Q5" s="220" t="s">
        <v>458</v>
      </c>
      <c r="R5" s="218"/>
      <c r="S5" s="218" t="s">
        <v>523</v>
      </c>
      <c r="T5" s="218" t="s">
        <v>457</v>
      </c>
      <c r="U5" s="218">
        <v>2013</v>
      </c>
      <c r="V5" s="218" t="s">
        <v>521</v>
      </c>
      <c r="W5" s="218"/>
      <c r="X5" s="221" t="s">
        <v>166</v>
      </c>
      <c r="Y5" s="218" t="s">
        <v>153</v>
      </c>
      <c r="Z5" s="222" t="s">
        <v>152</v>
      </c>
      <c r="AA5" t="s">
        <v>153</v>
      </c>
      <c r="AB5" t="s">
        <v>522</v>
      </c>
      <c r="AD5" t="s">
        <v>232</v>
      </c>
    </row>
    <row r="6" spans="8:30" ht="12.75">
      <c r="H6" s="90" t="s">
        <v>154</v>
      </c>
      <c r="I6" s="91" t="s">
        <v>168</v>
      </c>
      <c r="K6" t="s">
        <v>183</v>
      </c>
      <c r="L6" s="131">
        <v>2010</v>
      </c>
      <c r="N6" s="85" t="s">
        <v>33</v>
      </c>
      <c r="O6" s="85" t="s">
        <v>168</v>
      </c>
      <c r="Q6" s="220" t="s">
        <v>459</v>
      </c>
      <c r="R6" s="218"/>
      <c r="S6" s="218" t="s">
        <v>524</v>
      </c>
      <c r="T6" s="218" t="s">
        <v>458</v>
      </c>
      <c r="U6" s="218">
        <v>2013</v>
      </c>
      <c r="V6" s="218" t="s">
        <v>523</v>
      </c>
      <c r="W6" s="218"/>
      <c r="X6" s="221" t="s">
        <v>167</v>
      </c>
      <c r="Y6" s="218" t="s">
        <v>154</v>
      </c>
      <c r="Z6" s="222" t="s">
        <v>153</v>
      </c>
      <c r="AA6" t="s">
        <v>525</v>
      </c>
      <c r="AB6" t="s">
        <v>153</v>
      </c>
      <c r="AD6" t="s">
        <v>232</v>
      </c>
    </row>
    <row r="7" spans="6:30" ht="13.5" thickBot="1">
      <c r="F7" s="85"/>
      <c r="H7" s="90" t="s">
        <v>155</v>
      </c>
      <c r="I7" s="91" t="s">
        <v>169</v>
      </c>
      <c r="K7" t="s">
        <v>184</v>
      </c>
      <c r="L7" s="131">
        <v>2011</v>
      </c>
      <c r="N7" s="85" t="s">
        <v>34</v>
      </c>
      <c r="O7" s="85" t="s">
        <v>169</v>
      </c>
      <c r="Q7" s="220" t="s">
        <v>460</v>
      </c>
      <c r="R7" s="218"/>
      <c r="S7" s="218" t="s">
        <v>526</v>
      </c>
      <c r="T7" s="218" t="s">
        <v>459</v>
      </c>
      <c r="U7" s="218">
        <v>2013</v>
      </c>
      <c r="V7" s="218" t="s">
        <v>524</v>
      </c>
      <c r="W7" s="218"/>
      <c r="X7" s="221" t="s">
        <v>168</v>
      </c>
      <c r="Y7" s="218" t="s">
        <v>155</v>
      </c>
      <c r="Z7" s="222" t="s">
        <v>154</v>
      </c>
      <c r="AA7" t="s">
        <v>527</v>
      </c>
      <c r="AB7" t="s">
        <v>525</v>
      </c>
      <c r="AD7" t="s">
        <v>232</v>
      </c>
    </row>
    <row r="8" spans="1:30" ht="12.75">
      <c r="A8" s="300" t="s">
        <v>362</v>
      </c>
      <c r="B8" s="288" t="s">
        <v>15</v>
      </c>
      <c r="C8" s="289"/>
      <c r="D8" s="298" t="s">
        <v>354</v>
      </c>
      <c r="E8" s="299"/>
      <c r="F8" s="85"/>
      <c r="H8" s="90" t="s">
        <v>156</v>
      </c>
      <c r="I8" s="91" t="s">
        <v>170</v>
      </c>
      <c r="K8" t="s">
        <v>186</v>
      </c>
      <c r="L8" s="131">
        <v>2012</v>
      </c>
      <c r="N8" s="85" t="s">
        <v>124</v>
      </c>
      <c r="O8" s="85" t="s">
        <v>170</v>
      </c>
      <c r="Q8" s="220" t="s">
        <v>461</v>
      </c>
      <c r="R8" s="218"/>
      <c r="S8" s="218" t="s">
        <v>528</v>
      </c>
      <c r="T8" s="218" t="s">
        <v>460</v>
      </c>
      <c r="U8" s="218">
        <v>2013</v>
      </c>
      <c r="V8" s="218" t="s">
        <v>526</v>
      </c>
      <c r="W8" s="218"/>
      <c r="X8" s="221" t="s">
        <v>169</v>
      </c>
      <c r="Y8" s="218" t="s">
        <v>156</v>
      </c>
      <c r="Z8" s="222" t="s">
        <v>155</v>
      </c>
      <c r="AA8" t="s">
        <v>529</v>
      </c>
      <c r="AB8" t="s">
        <v>527</v>
      </c>
      <c r="AD8" t="s">
        <v>232</v>
      </c>
    </row>
    <row r="9" spans="1:30" ht="12.75">
      <c r="A9" s="301"/>
      <c r="B9" s="94" t="s">
        <v>344</v>
      </c>
      <c r="C9" s="95" t="s">
        <v>345</v>
      </c>
      <c r="D9" s="97" t="s">
        <v>349</v>
      </c>
      <c r="E9" s="96" t="s">
        <v>350</v>
      </c>
      <c r="H9" s="90" t="s">
        <v>157</v>
      </c>
      <c r="I9" s="91" t="s">
        <v>171</v>
      </c>
      <c r="K9" t="s">
        <v>187</v>
      </c>
      <c r="L9" s="131">
        <v>2013</v>
      </c>
      <c r="N9" s="85" t="s">
        <v>124</v>
      </c>
      <c r="O9" s="85" t="s">
        <v>170</v>
      </c>
      <c r="Q9" s="220" t="s">
        <v>462</v>
      </c>
      <c r="R9" s="218"/>
      <c r="S9" s="218" t="s">
        <v>530</v>
      </c>
      <c r="T9" s="218" t="s">
        <v>461</v>
      </c>
      <c r="U9" s="218">
        <v>2013</v>
      </c>
      <c r="V9" s="218" t="s">
        <v>528</v>
      </c>
      <c r="W9" s="218"/>
      <c r="X9" s="221" t="s">
        <v>170</v>
      </c>
      <c r="Y9" s="218" t="s">
        <v>157</v>
      </c>
      <c r="Z9" s="222" t="s">
        <v>156</v>
      </c>
      <c r="AA9" t="s">
        <v>531</v>
      </c>
      <c r="AB9" t="s">
        <v>529</v>
      </c>
      <c r="AD9" t="s">
        <v>232</v>
      </c>
    </row>
    <row r="10" spans="1:30" ht="12.75">
      <c r="A10" s="175" t="s">
        <v>348</v>
      </c>
      <c r="B10" s="244">
        <v>272738</v>
      </c>
      <c r="C10" s="245">
        <v>53.682</v>
      </c>
      <c r="D10" s="246">
        <v>6911978.867</v>
      </c>
      <c r="E10" s="245">
        <v>1795.126</v>
      </c>
      <c r="F10" s="105"/>
      <c r="H10" s="90" t="s">
        <v>158</v>
      </c>
      <c r="I10" s="91" t="s">
        <v>172</v>
      </c>
      <c r="K10" t="s">
        <v>188</v>
      </c>
      <c r="L10" s="131">
        <v>2014</v>
      </c>
      <c r="N10" s="85" t="s">
        <v>77</v>
      </c>
      <c r="O10" s="85" t="s">
        <v>172</v>
      </c>
      <c r="Q10" s="220" t="s">
        <v>463</v>
      </c>
      <c r="R10" s="218"/>
      <c r="S10" s="218" t="s">
        <v>532</v>
      </c>
      <c r="T10" s="218" t="s">
        <v>462</v>
      </c>
      <c r="U10" s="218">
        <v>2013</v>
      </c>
      <c r="V10" s="218" t="s">
        <v>530</v>
      </c>
      <c r="W10" s="218"/>
      <c r="X10" s="221" t="s">
        <v>171</v>
      </c>
      <c r="Y10" s="218" t="s">
        <v>158</v>
      </c>
      <c r="Z10" s="222" t="s">
        <v>157</v>
      </c>
      <c r="AA10" t="s">
        <v>533</v>
      </c>
      <c r="AB10" t="s">
        <v>531</v>
      </c>
      <c r="AD10" t="s">
        <v>232</v>
      </c>
    </row>
    <row r="11" spans="1:30" ht="12.75">
      <c r="A11" s="175" t="s">
        <v>346</v>
      </c>
      <c r="B11" s="127"/>
      <c r="C11" s="128"/>
      <c r="D11" s="247">
        <v>5986721.537</v>
      </c>
      <c r="E11" s="248">
        <v>1654.533</v>
      </c>
      <c r="F11" s="105"/>
      <c r="H11" s="90" t="s">
        <v>159</v>
      </c>
      <c r="I11" s="91" t="s">
        <v>173</v>
      </c>
      <c r="K11" t="s">
        <v>189</v>
      </c>
      <c r="L11" s="131">
        <v>2015</v>
      </c>
      <c r="N11" s="85" t="s">
        <v>231</v>
      </c>
      <c r="O11" s="85" t="s">
        <v>174</v>
      </c>
      <c r="Q11" s="220" t="s">
        <v>464</v>
      </c>
      <c r="R11" s="218"/>
      <c r="S11" s="218" t="s">
        <v>534</v>
      </c>
      <c r="T11" s="218" t="s">
        <v>463</v>
      </c>
      <c r="U11" s="218">
        <v>2013</v>
      </c>
      <c r="V11" s="218" t="s">
        <v>532</v>
      </c>
      <c r="W11" s="218"/>
      <c r="X11" s="221" t="s">
        <v>172</v>
      </c>
      <c r="Y11" s="218" t="s">
        <v>159</v>
      </c>
      <c r="Z11" s="222" t="s">
        <v>158</v>
      </c>
      <c r="AA11" t="s">
        <v>535</v>
      </c>
      <c r="AB11" t="s">
        <v>533</v>
      </c>
      <c r="AD11" t="s">
        <v>232</v>
      </c>
    </row>
    <row r="12" spans="1:30" ht="13.5" thickBot="1">
      <c r="A12" s="175" t="s">
        <v>385</v>
      </c>
      <c r="B12" s="249">
        <v>0</v>
      </c>
      <c r="C12" s="248">
        <v>0</v>
      </c>
      <c r="D12" s="247">
        <v>0</v>
      </c>
      <c r="E12" s="248">
        <v>0</v>
      </c>
      <c r="H12" s="92" t="s">
        <v>160</v>
      </c>
      <c r="I12" s="93" t="s">
        <v>174</v>
      </c>
      <c r="K12" t="s">
        <v>190</v>
      </c>
      <c r="L12" s="131">
        <v>2016</v>
      </c>
      <c r="N12" s="85" t="s">
        <v>233</v>
      </c>
      <c r="O12" s="85" t="s">
        <v>232</v>
      </c>
      <c r="Q12" s="220" t="s">
        <v>465</v>
      </c>
      <c r="R12" s="218"/>
      <c r="S12" s="218" t="s">
        <v>536</v>
      </c>
      <c r="T12" s="218" t="s">
        <v>464</v>
      </c>
      <c r="U12" s="218">
        <v>2013</v>
      </c>
      <c r="V12" s="218" t="s">
        <v>534</v>
      </c>
      <c r="W12" s="218"/>
      <c r="X12" s="221" t="s">
        <v>173</v>
      </c>
      <c r="Y12" s="218" t="s">
        <v>160</v>
      </c>
      <c r="Z12" s="222" t="s">
        <v>159</v>
      </c>
      <c r="AA12" t="s">
        <v>516</v>
      </c>
      <c r="AB12" t="s">
        <v>535</v>
      </c>
      <c r="AD12" t="s">
        <v>232</v>
      </c>
    </row>
    <row r="13" spans="1:26" ht="12.75">
      <c r="A13" s="175" t="s">
        <v>386</v>
      </c>
      <c r="B13" s="249"/>
      <c r="C13" s="248"/>
      <c r="D13" s="247">
        <v>0</v>
      </c>
      <c r="E13" s="248">
        <v>0</v>
      </c>
      <c r="K13" t="s">
        <v>191</v>
      </c>
      <c r="L13" s="131">
        <v>2017</v>
      </c>
      <c r="N13" s="85" t="s">
        <v>235</v>
      </c>
      <c r="O13" s="85" t="s">
        <v>234</v>
      </c>
      <c r="Q13" s="210"/>
      <c r="R13" s="184"/>
      <c r="S13" s="184"/>
      <c r="T13" s="184"/>
      <c r="U13" s="184"/>
      <c r="V13" s="184"/>
      <c r="W13" s="184"/>
      <c r="X13" s="184"/>
      <c r="Y13" s="184"/>
      <c r="Z13" s="211"/>
    </row>
    <row r="14" spans="1:26" ht="13.5" thickBot="1">
      <c r="A14" s="175" t="s">
        <v>347</v>
      </c>
      <c r="B14" s="249">
        <v>0</v>
      </c>
      <c r="C14" s="248">
        <v>113.834</v>
      </c>
      <c r="D14" s="247">
        <v>0</v>
      </c>
      <c r="E14" s="248">
        <v>2927.165</v>
      </c>
      <c r="K14" t="s">
        <v>192</v>
      </c>
      <c r="L14" s="131">
        <v>2018</v>
      </c>
      <c r="N14" s="85" t="s">
        <v>237</v>
      </c>
      <c r="O14" s="85" t="s">
        <v>236</v>
      </c>
      <c r="Q14" s="210"/>
      <c r="R14" s="184"/>
      <c r="S14" s="184"/>
      <c r="T14" s="184"/>
      <c r="U14" s="184"/>
      <c r="V14" s="184"/>
      <c r="W14" s="184"/>
      <c r="X14" s="184"/>
      <c r="Y14" s="184"/>
      <c r="Z14" s="211"/>
    </row>
    <row r="15" spans="1:26" ht="12.75">
      <c r="A15" s="176" t="s">
        <v>351</v>
      </c>
      <c r="B15" s="244">
        <v>20325.48</v>
      </c>
      <c r="C15" s="245">
        <v>20414.57</v>
      </c>
      <c r="D15" s="246">
        <v>825388.51</v>
      </c>
      <c r="E15" s="245">
        <v>1178540</v>
      </c>
      <c r="G15" s="193" t="s">
        <v>446</v>
      </c>
      <c r="H15" s="185"/>
      <c r="I15" s="185"/>
      <c r="J15" s="186"/>
      <c r="K15" t="s">
        <v>193</v>
      </c>
      <c r="L15" s="131">
        <v>2019</v>
      </c>
      <c r="N15" s="85" t="s">
        <v>239</v>
      </c>
      <c r="O15" s="85" t="s">
        <v>238</v>
      </c>
      <c r="Q15" s="210"/>
      <c r="R15" s="184"/>
      <c r="S15" s="223" t="s">
        <v>466</v>
      </c>
      <c r="T15" s="224" t="s">
        <v>467</v>
      </c>
      <c r="U15" s="224" t="s">
        <v>468</v>
      </c>
      <c r="V15" s="224" t="s">
        <v>469</v>
      </c>
      <c r="W15" s="224" t="s">
        <v>470</v>
      </c>
      <c r="X15" s="224" t="s">
        <v>481</v>
      </c>
      <c r="Y15" s="225" t="s">
        <v>482</v>
      </c>
      <c r="Z15" s="211"/>
    </row>
    <row r="16" spans="1:26" ht="13.5" thickBot="1">
      <c r="A16" s="175" t="s">
        <v>352</v>
      </c>
      <c r="B16" s="249">
        <v>0</v>
      </c>
      <c r="C16" s="248">
        <v>0</v>
      </c>
      <c r="D16" s="247">
        <v>0</v>
      </c>
      <c r="E16" s="248">
        <v>0</v>
      </c>
      <c r="G16" s="187" t="s">
        <v>471</v>
      </c>
      <c r="H16" s="188"/>
      <c r="I16" s="188"/>
      <c r="J16" s="189"/>
      <c r="K16" t="s">
        <v>194</v>
      </c>
      <c r="L16" s="131">
        <v>2020</v>
      </c>
      <c r="N16" s="85" t="s">
        <v>241</v>
      </c>
      <c r="O16" s="85" t="s">
        <v>240</v>
      </c>
      <c r="Q16" s="212"/>
      <c r="R16" s="213"/>
      <c r="S16" s="226" t="s">
        <v>536</v>
      </c>
      <c r="T16" s="227" t="s">
        <v>534</v>
      </c>
      <c r="U16" s="227" t="s">
        <v>173</v>
      </c>
      <c r="V16" s="227">
        <v>2013</v>
      </c>
      <c r="W16" s="227" t="s">
        <v>159</v>
      </c>
      <c r="X16" s="227" t="s">
        <v>537</v>
      </c>
      <c r="Y16" s="228" t="s">
        <v>538</v>
      </c>
      <c r="Z16" s="214"/>
    </row>
    <row r="17" spans="1:15" ht="12.75">
      <c r="A17" s="175" t="s">
        <v>355</v>
      </c>
      <c r="B17" s="112" t="s">
        <v>353</v>
      </c>
      <c r="C17" s="113" t="s">
        <v>353</v>
      </c>
      <c r="D17" s="247">
        <v>841</v>
      </c>
      <c r="E17" s="248">
        <v>-850</v>
      </c>
      <c r="G17" s="187" t="s">
        <v>472</v>
      </c>
      <c r="H17" s="188"/>
      <c r="I17" s="188"/>
      <c r="J17" s="189"/>
      <c r="K17" t="s">
        <v>195</v>
      </c>
      <c r="N17" s="85" t="s">
        <v>243</v>
      </c>
      <c r="O17" s="85" t="s">
        <v>242</v>
      </c>
    </row>
    <row r="18" spans="1:15" ht="12.75">
      <c r="A18" s="98" t="s">
        <v>364</v>
      </c>
      <c r="B18" s="114" t="s">
        <v>344</v>
      </c>
      <c r="C18" s="115" t="s">
        <v>345</v>
      </c>
      <c r="D18" s="116" t="s">
        <v>349</v>
      </c>
      <c r="E18" s="115" t="s">
        <v>350</v>
      </c>
      <c r="G18" s="187"/>
      <c r="H18" s="188"/>
      <c r="I18" s="188"/>
      <c r="J18" s="189"/>
      <c r="K18" t="s">
        <v>196</v>
      </c>
      <c r="N18" s="85" t="s">
        <v>245</v>
      </c>
      <c r="O18" s="85" t="s">
        <v>244</v>
      </c>
    </row>
    <row r="19" spans="1:15" ht="12.75">
      <c r="A19" s="177" t="s">
        <v>440</v>
      </c>
      <c r="B19" s="244">
        <v>0</v>
      </c>
      <c r="C19" s="117" t="s">
        <v>353</v>
      </c>
      <c r="D19" s="246">
        <v>9626.12</v>
      </c>
      <c r="E19" s="117" t="s">
        <v>353</v>
      </c>
      <c r="G19" s="187"/>
      <c r="H19" s="188"/>
      <c r="I19" s="188"/>
      <c r="J19" s="189"/>
      <c r="K19" t="s">
        <v>197</v>
      </c>
      <c r="N19" s="85" t="s">
        <v>226</v>
      </c>
      <c r="O19" s="85" t="s">
        <v>246</v>
      </c>
    </row>
    <row r="20" spans="1:15" ht="12.75">
      <c r="A20" s="177" t="s">
        <v>439</v>
      </c>
      <c r="B20" s="249">
        <v>6533.71</v>
      </c>
      <c r="C20" s="113"/>
      <c r="D20" s="247">
        <v>273774.74</v>
      </c>
      <c r="E20" s="113"/>
      <c r="G20" s="187" t="s">
        <v>473</v>
      </c>
      <c r="H20" s="188"/>
      <c r="I20" s="188"/>
      <c r="J20" s="189"/>
      <c r="K20" t="s">
        <v>198</v>
      </c>
      <c r="N20" s="85" t="s">
        <v>118</v>
      </c>
      <c r="O20" s="85" t="s">
        <v>247</v>
      </c>
    </row>
    <row r="21" spans="1:15" ht="12.75">
      <c r="A21" s="178" t="s">
        <v>356</v>
      </c>
      <c r="B21" s="249">
        <v>0</v>
      </c>
      <c r="C21" s="113" t="s">
        <v>353</v>
      </c>
      <c r="D21" s="247">
        <v>0</v>
      </c>
      <c r="E21" s="113" t="s">
        <v>353</v>
      </c>
      <c r="G21" s="187" t="s">
        <v>475</v>
      </c>
      <c r="H21" s="188"/>
      <c r="I21" s="188"/>
      <c r="J21" s="189"/>
      <c r="K21" t="s">
        <v>199</v>
      </c>
      <c r="N21" s="85" t="s">
        <v>249</v>
      </c>
      <c r="O21" s="85" t="s">
        <v>248</v>
      </c>
    </row>
    <row r="22" spans="1:15" ht="12.75">
      <c r="A22" s="178" t="s">
        <v>357</v>
      </c>
      <c r="B22" s="112" t="s">
        <v>353</v>
      </c>
      <c r="C22" s="248">
        <v>0</v>
      </c>
      <c r="D22" s="118" t="s">
        <v>353</v>
      </c>
      <c r="E22" s="248">
        <v>0</v>
      </c>
      <c r="G22" s="233" t="s">
        <v>474</v>
      </c>
      <c r="H22" s="234"/>
      <c r="I22" s="234"/>
      <c r="J22" s="235"/>
      <c r="K22" t="s">
        <v>200</v>
      </c>
      <c r="N22" s="85" t="s">
        <v>117</v>
      </c>
      <c r="O22" s="85" t="s">
        <v>250</v>
      </c>
    </row>
    <row r="23" spans="1:15" ht="12.75">
      <c r="A23" s="178" t="s">
        <v>387</v>
      </c>
      <c r="B23" s="112"/>
      <c r="C23" s="248">
        <v>6285</v>
      </c>
      <c r="D23" s="118"/>
      <c r="E23" s="248">
        <v>319165.64</v>
      </c>
      <c r="G23" s="187" t="s">
        <v>476</v>
      </c>
      <c r="H23" s="188"/>
      <c r="I23" s="188"/>
      <c r="J23" s="189"/>
      <c r="K23" t="s">
        <v>201</v>
      </c>
      <c r="N23" s="85" t="s">
        <v>106</v>
      </c>
      <c r="O23" s="85" t="s">
        <v>251</v>
      </c>
    </row>
    <row r="24" spans="1:15" ht="12.75">
      <c r="A24" s="178" t="s">
        <v>442</v>
      </c>
      <c r="B24" s="112" t="s">
        <v>353</v>
      </c>
      <c r="C24" s="113" t="s">
        <v>353</v>
      </c>
      <c r="D24" s="247">
        <v>0</v>
      </c>
      <c r="E24" s="113" t="s">
        <v>353</v>
      </c>
      <c r="G24" s="187" t="s">
        <v>480</v>
      </c>
      <c r="H24" s="188"/>
      <c r="I24" s="188"/>
      <c r="J24" s="189"/>
      <c r="K24" t="s">
        <v>202</v>
      </c>
      <c r="N24" s="85" t="s">
        <v>122</v>
      </c>
      <c r="O24" s="85" t="s">
        <v>252</v>
      </c>
    </row>
    <row r="25" spans="1:15" ht="12.75">
      <c r="A25" s="178" t="s">
        <v>441</v>
      </c>
      <c r="B25" s="112"/>
      <c r="C25" s="113"/>
      <c r="D25" s="247"/>
      <c r="E25" s="113"/>
      <c r="G25" s="187" t="s">
        <v>477</v>
      </c>
      <c r="H25" s="188"/>
      <c r="I25" s="188"/>
      <c r="J25" s="189"/>
      <c r="K25" t="s">
        <v>203</v>
      </c>
      <c r="N25" s="85" t="s">
        <v>254</v>
      </c>
      <c r="O25" s="85" t="s">
        <v>253</v>
      </c>
    </row>
    <row r="26" spans="1:15" ht="12.75">
      <c r="A26" s="178" t="s">
        <v>358</v>
      </c>
      <c r="B26" s="112" t="s">
        <v>353</v>
      </c>
      <c r="C26" s="113" t="s">
        <v>353</v>
      </c>
      <c r="D26" s="247">
        <v>0</v>
      </c>
      <c r="E26" s="113" t="s">
        <v>353</v>
      </c>
      <c r="G26" s="187" t="s">
        <v>478</v>
      </c>
      <c r="H26" s="188"/>
      <c r="I26" s="188"/>
      <c r="J26" s="189"/>
      <c r="K26" t="s">
        <v>204</v>
      </c>
      <c r="N26" s="85" t="s">
        <v>20</v>
      </c>
      <c r="O26" s="85" t="s">
        <v>255</v>
      </c>
    </row>
    <row r="27" spans="1:15" ht="13.5" thickBot="1">
      <c r="A27" s="178" t="s">
        <v>388</v>
      </c>
      <c r="B27" s="112"/>
      <c r="C27" s="113"/>
      <c r="D27" s="247">
        <v>7225.76</v>
      </c>
      <c r="E27" s="113"/>
      <c r="G27" s="190" t="s">
        <v>479</v>
      </c>
      <c r="H27" s="191"/>
      <c r="I27" s="191"/>
      <c r="J27" s="192"/>
      <c r="K27" t="s">
        <v>205</v>
      </c>
      <c r="N27" s="85" t="s">
        <v>257</v>
      </c>
      <c r="O27" s="85" t="s">
        <v>256</v>
      </c>
    </row>
    <row r="28" spans="1:15" ht="12.75">
      <c r="A28" s="178" t="s">
        <v>359</v>
      </c>
      <c r="B28" s="112" t="s">
        <v>353</v>
      </c>
      <c r="C28" s="113" t="s">
        <v>353</v>
      </c>
      <c r="D28" s="247">
        <v>0</v>
      </c>
      <c r="E28" s="113" t="s">
        <v>353</v>
      </c>
      <c r="K28" t="s">
        <v>206</v>
      </c>
      <c r="N28" s="85" t="s">
        <v>259</v>
      </c>
      <c r="O28" s="85" t="s">
        <v>258</v>
      </c>
    </row>
    <row r="29" spans="1:15" ht="12.75">
      <c r="A29" s="178" t="s">
        <v>360</v>
      </c>
      <c r="B29" s="112" t="s">
        <v>353</v>
      </c>
      <c r="C29" s="113" t="s">
        <v>353</v>
      </c>
      <c r="D29" s="247">
        <v>-1843.97</v>
      </c>
      <c r="E29" s="113" t="s">
        <v>353</v>
      </c>
      <c r="K29" t="s">
        <v>207</v>
      </c>
      <c r="N29" s="85" t="s">
        <v>96</v>
      </c>
      <c r="O29" s="85">
        <v>34</v>
      </c>
    </row>
    <row r="30" spans="1:15" ht="12.75">
      <c r="A30" s="239" t="s">
        <v>510</v>
      </c>
      <c r="B30" s="112" t="s">
        <v>353</v>
      </c>
      <c r="C30" s="113" t="s">
        <v>353</v>
      </c>
      <c r="D30" s="118" t="s">
        <v>353</v>
      </c>
      <c r="E30" s="248">
        <v>0</v>
      </c>
      <c r="K30" t="s">
        <v>208</v>
      </c>
      <c r="N30" s="85" t="s">
        <v>21</v>
      </c>
      <c r="O30" s="85" t="s">
        <v>260</v>
      </c>
    </row>
    <row r="31" spans="1:15" ht="12.75">
      <c r="A31" s="179" t="s">
        <v>361</v>
      </c>
      <c r="B31" s="119" t="s">
        <v>353</v>
      </c>
      <c r="C31" s="120" t="s">
        <v>353</v>
      </c>
      <c r="D31" s="121" t="s">
        <v>353</v>
      </c>
      <c r="E31" s="250">
        <v>0</v>
      </c>
      <c r="K31" t="s">
        <v>209</v>
      </c>
      <c r="N31" s="85" t="s">
        <v>262</v>
      </c>
      <c r="O31" s="85" t="s">
        <v>261</v>
      </c>
    </row>
    <row r="32" spans="1:15" ht="13.5" thickBot="1">
      <c r="A32" s="99" t="s">
        <v>363</v>
      </c>
      <c r="B32" s="129">
        <v>26859.19</v>
      </c>
      <c r="C32" s="130">
        <v>26699.57</v>
      </c>
      <c r="D32" s="132">
        <v>1115012.1600000001</v>
      </c>
      <c r="E32" s="130">
        <v>1496855.6400000001</v>
      </c>
      <c r="K32" t="s">
        <v>210</v>
      </c>
      <c r="N32" s="85" t="s">
        <v>264</v>
      </c>
      <c r="O32" s="85" t="s">
        <v>263</v>
      </c>
    </row>
    <row r="33" spans="11:15" ht="13.5" thickBot="1">
      <c r="K33" t="s">
        <v>211</v>
      </c>
      <c r="N33" s="85" t="s">
        <v>266</v>
      </c>
      <c r="O33" s="85" t="s">
        <v>265</v>
      </c>
    </row>
    <row r="34" spans="1:15" ht="12.75">
      <c r="A34" s="304" t="s">
        <v>368</v>
      </c>
      <c r="B34" s="305"/>
      <c r="C34" s="108" t="s">
        <v>354</v>
      </c>
      <c r="D34" s="109" t="s">
        <v>369</v>
      </c>
      <c r="E34" s="105"/>
      <c r="K34" t="s">
        <v>212</v>
      </c>
      <c r="N34" s="85" t="s">
        <v>268</v>
      </c>
      <c r="O34" s="85" t="s">
        <v>267</v>
      </c>
    </row>
    <row r="35" spans="1:15" ht="12.75">
      <c r="A35" s="294" t="s">
        <v>370</v>
      </c>
      <c r="B35" s="306"/>
      <c r="C35" s="122"/>
      <c r="D35" s="251">
        <v>34.82087718605349</v>
      </c>
      <c r="E35" t="s">
        <v>452</v>
      </c>
      <c r="K35" t="s">
        <v>213</v>
      </c>
      <c r="N35" s="85" t="s">
        <v>270</v>
      </c>
      <c r="O35" s="85" t="s">
        <v>269</v>
      </c>
    </row>
    <row r="36" spans="1:15" ht="12.75">
      <c r="A36" s="302" t="s">
        <v>371</v>
      </c>
      <c r="B36" s="303"/>
      <c r="C36" s="123"/>
      <c r="D36" s="251">
        <v>21.95043942115931</v>
      </c>
      <c r="E36" s="105"/>
      <c r="K36" t="s">
        <v>214</v>
      </c>
      <c r="N36" s="85" t="s">
        <v>271</v>
      </c>
      <c r="O36" s="85">
        <v>41</v>
      </c>
    </row>
    <row r="37" spans="1:15" ht="12.75">
      <c r="A37" s="294" t="s">
        <v>366</v>
      </c>
      <c r="B37" s="295"/>
      <c r="C37" s="252">
        <v>0</v>
      </c>
      <c r="D37" s="125"/>
      <c r="E37" s="105"/>
      <c r="K37" t="s">
        <v>215</v>
      </c>
      <c r="N37" s="85" t="s">
        <v>105</v>
      </c>
      <c r="O37" s="85">
        <v>42</v>
      </c>
    </row>
    <row r="38" spans="1:15" ht="13.5" thickBot="1">
      <c r="A38" s="296" t="s">
        <v>367</v>
      </c>
      <c r="B38" s="297"/>
      <c r="C38" s="253">
        <v>2927.165</v>
      </c>
      <c r="D38" s="126"/>
      <c r="E38" s="105"/>
      <c r="K38" t="s">
        <v>216</v>
      </c>
      <c r="N38" s="85" t="s">
        <v>272</v>
      </c>
      <c r="O38" s="85">
        <v>43</v>
      </c>
    </row>
    <row r="39" spans="11:15" ht="13.5" thickBot="1">
      <c r="K39" t="s">
        <v>217</v>
      </c>
      <c r="N39" s="85" t="s">
        <v>119</v>
      </c>
      <c r="O39" s="85">
        <v>44</v>
      </c>
    </row>
    <row r="40" spans="1:39" ht="15">
      <c r="A40" s="106" t="s">
        <v>500</v>
      </c>
      <c r="B40" s="107" t="s">
        <v>354</v>
      </c>
      <c r="D40" s="36"/>
      <c r="K40" t="s">
        <v>218</v>
      </c>
      <c r="N40" s="85" t="s">
        <v>274</v>
      </c>
      <c r="O40" s="85" t="s">
        <v>273</v>
      </c>
      <c r="AM40">
        <v>225</v>
      </c>
    </row>
    <row r="41" spans="1:39" ht="15">
      <c r="A41" s="232" t="s">
        <v>501</v>
      </c>
      <c r="B41" s="241">
        <v>13673596.839000005</v>
      </c>
      <c r="C41" s="231" t="s">
        <v>497</v>
      </c>
      <c r="D41" s="63"/>
      <c r="K41" t="s">
        <v>219</v>
      </c>
      <c r="N41" s="85" t="s">
        <v>275</v>
      </c>
      <c r="O41" s="85">
        <v>46</v>
      </c>
      <c r="AM41">
        <v>700</v>
      </c>
    </row>
    <row r="42" spans="1:15" ht="15">
      <c r="A42" s="175" t="s">
        <v>506</v>
      </c>
      <c r="B42" s="243">
        <v>13673596.826</v>
      </c>
      <c r="C42" s="230" t="s">
        <v>503</v>
      </c>
      <c r="D42" s="36"/>
      <c r="F42" s="237"/>
      <c r="K42" t="s">
        <v>220</v>
      </c>
      <c r="N42" s="85" t="s">
        <v>276</v>
      </c>
      <c r="O42" s="85">
        <v>47</v>
      </c>
    </row>
    <row r="43" spans="1:15" ht="15">
      <c r="A43" s="175" t="s">
        <v>507</v>
      </c>
      <c r="B43" s="243">
        <v>7965777.37</v>
      </c>
      <c r="C43" s="230" t="s">
        <v>502</v>
      </c>
      <c r="D43" s="63"/>
      <c r="F43" s="237"/>
      <c r="K43" t="s">
        <v>221</v>
      </c>
      <c r="N43" s="85" t="s">
        <v>277</v>
      </c>
      <c r="O43" s="85">
        <v>48</v>
      </c>
    </row>
    <row r="44" spans="1:15" ht="12.75">
      <c r="A44" s="175" t="s">
        <v>508</v>
      </c>
      <c r="B44" s="243">
        <v>7965777.369999999</v>
      </c>
      <c r="D44" s="105"/>
      <c r="K44" t="s">
        <v>222</v>
      </c>
      <c r="N44" s="85" t="s">
        <v>278</v>
      </c>
      <c r="O44" s="85">
        <v>49</v>
      </c>
    </row>
    <row r="45" spans="1:15" ht="13.5" thickBot="1">
      <c r="A45" s="180" t="s">
        <v>509</v>
      </c>
      <c r="B45" s="242">
        <v>9522996.639999999</v>
      </c>
      <c r="C45" s="237">
        <v>0</v>
      </c>
      <c r="D45" s="105" t="s">
        <v>505</v>
      </c>
      <c r="K45" t="s">
        <v>223</v>
      </c>
      <c r="N45" s="85" t="s">
        <v>280</v>
      </c>
      <c r="O45" s="85" t="s">
        <v>279</v>
      </c>
    </row>
    <row r="46" spans="11:15" ht="13.5" thickBot="1">
      <c r="K46" t="s">
        <v>224</v>
      </c>
      <c r="N46" s="85" t="s">
        <v>281</v>
      </c>
      <c r="O46" s="85">
        <v>51</v>
      </c>
    </row>
    <row r="47" spans="1:15" ht="12.75">
      <c r="A47" s="290" t="s">
        <v>372</v>
      </c>
      <c r="B47" s="291"/>
      <c r="C47" s="110" t="s">
        <v>373</v>
      </c>
      <c r="K47" t="s">
        <v>225</v>
      </c>
      <c r="N47" s="85" t="s">
        <v>282</v>
      </c>
      <c r="O47" s="85">
        <v>52</v>
      </c>
    </row>
    <row r="48" spans="1:15" ht="12.75">
      <c r="A48" s="292" t="s">
        <v>374</v>
      </c>
      <c r="B48" s="293"/>
      <c r="C48" s="241">
        <v>12920073.879999999</v>
      </c>
      <c r="D48" t="s">
        <v>453</v>
      </c>
      <c r="N48" s="85" t="s">
        <v>283</v>
      </c>
      <c r="O48" s="85">
        <v>53</v>
      </c>
    </row>
    <row r="49" spans="1:15" ht="13.5" thickBot="1">
      <c r="A49" s="286" t="s">
        <v>375</v>
      </c>
      <c r="B49" s="287"/>
      <c r="C49" s="242">
        <v>304686.35</v>
      </c>
      <c r="N49" s="85" t="s">
        <v>284</v>
      </c>
      <c r="O49" s="85">
        <v>54</v>
      </c>
    </row>
    <row r="50" spans="14:15" ht="13.5" thickBot="1">
      <c r="N50" s="85" t="s">
        <v>286</v>
      </c>
      <c r="O50" s="85" t="s">
        <v>285</v>
      </c>
    </row>
    <row r="51" spans="1:15" ht="12.75">
      <c r="A51" s="111" t="s">
        <v>376</v>
      </c>
      <c r="B51" s="110" t="s">
        <v>377</v>
      </c>
      <c r="N51" s="85" t="s">
        <v>125</v>
      </c>
      <c r="O51" s="85">
        <v>56</v>
      </c>
    </row>
    <row r="52" spans="1:15" ht="12.75">
      <c r="A52" s="181" t="s">
        <v>378</v>
      </c>
      <c r="B52" s="241">
        <v>3479775.1304999995</v>
      </c>
      <c r="N52" s="85" t="s">
        <v>288</v>
      </c>
      <c r="O52" s="85" t="s">
        <v>287</v>
      </c>
    </row>
    <row r="53" spans="1:15" ht="12.75">
      <c r="A53" s="181" t="s">
        <v>381</v>
      </c>
      <c r="B53" s="241">
        <v>17888.439</v>
      </c>
      <c r="D53" t="s">
        <v>451</v>
      </c>
      <c r="N53" s="85" t="s">
        <v>290</v>
      </c>
      <c r="O53" s="85" t="s">
        <v>289</v>
      </c>
    </row>
    <row r="54" spans="1:15" ht="12.75">
      <c r="A54" s="181" t="s">
        <v>380</v>
      </c>
      <c r="B54" s="241">
        <v>3388622.8845</v>
      </c>
      <c r="D54" s="240" t="s">
        <v>511</v>
      </c>
      <c r="N54" s="85" t="s">
        <v>135</v>
      </c>
      <c r="O54" s="85">
        <v>59</v>
      </c>
    </row>
    <row r="55" spans="1:15" ht="13.5" thickBot="1">
      <c r="A55" s="182" t="s">
        <v>379</v>
      </c>
      <c r="B55" s="242">
        <v>8305.017</v>
      </c>
      <c r="N55" s="85" t="s">
        <v>292</v>
      </c>
      <c r="O55" s="85" t="s">
        <v>291</v>
      </c>
    </row>
    <row r="56" spans="14:15" ht="13.5" thickBot="1">
      <c r="N56" s="85" t="s">
        <v>137</v>
      </c>
      <c r="O56" s="85">
        <v>61</v>
      </c>
    </row>
    <row r="57" spans="1:15" ht="12.75">
      <c r="A57" s="124" t="s">
        <v>383</v>
      </c>
      <c r="B57" s="110" t="s">
        <v>354</v>
      </c>
      <c r="N57" s="85" t="s">
        <v>142</v>
      </c>
      <c r="O57" s="85" t="s">
        <v>293</v>
      </c>
    </row>
    <row r="58" spans="1:15" ht="13.5" thickBot="1">
      <c r="A58" s="183" t="s">
        <v>384</v>
      </c>
      <c r="B58" s="254">
        <v>129907.54500000054</v>
      </c>
      <c r="D58" t="s">
        <v>504</v>
      </c>
      <c r="N58" s="85" t="s">
        <v>35</v>
      </c>
      <c r="O58" s="85" t="s">
        <v>294</v>
      </c>
    </row>
    <row r="59" spans="14:15" ht="12.75">
      <c r="N59" s="85" t="s">
        <v>139</v>
      </c>
      <c r="O59" s="85">
        <v>64</v>
      </c>
    </row>
    <row r="60" spans="14:15" ht="12.75">
      <c r="N60" s="85" t="s">
        <v>296</v>
      </c>
      <c r="O60" s="85" t="s">
        <v>295</v>
      </c>
    </row>
    <row r="61" spans="14:15" ht="12.75">
      <c r="N61" s="85" t="s">
        <v>107</v>
      </c>
      <c r="O61" s="85" t="s">
        <v>297</v>
      </c>
    </row>
    <row r="62" spans="14:15" ht="12.75">
      <c r="N62" s="85" t="s">
        <v>120</v>
      </c>
      <c r="O62" s="85" t="s">
        <v>298</v>
      </c>
    </row>
    <row r="63" spans="14:15" ht="12.75">
      <c r="N63" s="85" t="s">
        <v>300</v>
      </c>
      <c r="O63" s="85" t="s">
        <v>299</v>
      </c>
    </row>
    <row r="64" spans="14:15" ht="12.75">
      <c r="N64" s="85" t="s">
        <v>227</v>
      </c>
      <c r="O64" s="85" t="s">
        <v>301</v>
      </c>
    </row>
    <row r="65" spans="14:15" ht="12.75">
      <c r="N65" s="85" t="s">
        <v>303</v>
      </c>
      <c r="O65" s="85" t="s">
        <v>302</v>
      </c>
    </row>
    <row r="66" spans="14:15" ht="12.75">
      <c r="N66" s="85" t="s">
        <v>305</v>
      </c>
      <c r="O66" s="85" t="s">
        <v>304</v>
      </c>
    </row>
    <row r="67" spans="14:15" ht="12.75">
      <c r="N67" s="85" t="s">
        <v>108</v>
      </c>
      <c r="O67" s="85" t="s">
        <v>306</v>
      </c>
    </row>
    <row r="68" spans="14:15" ht="12.75">
      <c r="N68" s="85" t="s">
        <v>109</v>
      </c>
      <c r="O68" s="85" t="s">
        <v>307</v>
      </c>
    </row>
    <row r="69" spans="14:15" ht="12.75">
      <c r="N69" s="85" t="s">
        <v>121</v>
      </c>
      <c r="O69" s="85" t="s">
        <v>308</v>
      </c>
    </row>
    <row r="70" spans="14:15" ht="12.75">
      <c r="N70" s="85" t="s">
        <v>110</v>
      </c>
      <c r="O70" s="85" t="s">
        <v>309</v>
      </c>
    </row>
    <row r="71" spans="14:15" ht="12.75">
      <c r="N71" s="85" t="s">
        <v>382</v>
      </c>
      <c r="O71" s="85" t="s">
        <v>309</v>
      </c>
    </row>
    <row r="72" spans="14:15" ht="12.75">
      <c r="N72" s="85" t="s">
        <v>22</v>
      </c>
      <c r="O72" s="85">
        <v>76</v>
      </c>
    </row>
    <row r="73" spans="14:15" ht="12.75">
      <c r="N73" s="85" t="s">
        <v>22</v>
      </c>
      <c r="O73" s="85" t="s">
        <v>310</v>
      </c>
    </row>
    <row r="74" spans="14:15" ht="12.75">
      <c r="N74" s="85" t="s">
        <v>312</v>
      </c>
      <c r="O74" s="85" t="s">
        <v>311</v>
      </c>
    </row>
    <row r="75" spans="14:15" ht="12.75">
      <c r="N75" s="85" t="s">
        <v>314</v>
      </c>
      <c r="O75" s="85" t="s">
        <v>313</v>
      </c>
    </row>
    <row r="76" spans="14:15" ht="12.75">
      <c r="N76" s="85" t="s">
        <v>316</v>
      </c>
      <c r="O76" s="85" t="s">
        <v>315</v>
      </c>
    </row>
    <row r="77" spans="14:15" ht="12.75">
      <c r="N77" s="85" t="s">
        <v>318</v>
      </c>
      <c r="O77" s="85" t="s">
        <v>317</v>
      </c>
    </row>
    <row r="78" spans="14:15" ht="12.75">
      <c r="N78" s="85" t="s">
        <v>320</v>
      </c>
      <c r="O78" s="85" t="s">
        <v>319</v>
      </c>
    </row>
    <row r="79" spans="14:15" ht="12.75">
      <c r="N79" s="85" t="s">
        <v>322</v>
      </c>
      <c r="O79" s="85" t="s">
        <v>321</v>
      </c>
    </row>
    <row r="80" spans="14:15" ht="12.75">
      <c r="N80" s="85" t="s">
        <v>324</v>
      </c>
      <c r="O80" s="85" t="s">
        <v>323</v>
      </c>
    </row>
    <row r="81" spans="14:15" ht="12.75">
      <c r="N81" s="85" t="s">
        <v>326</v>
      </c>
      <c r="O81" s="85" t="s">
        <v>325</v>
      </c>
    </row>
    <row r="82" spans="14:15" ht="12.75">
      <c r="N82" s="85" t="s">
        <v>328</v>
      </c>
      <c r="O82" s="85" t="s">
        <v>327</v>
      </c>
    </row>
    <row r="83" spans="14:15" ht="12.75">
      <c r="N83" s="85" t="s">
        <v>83</v>
      </c>
      <c r="O83" s="85" t="s">
        <v>329</v>
      </c>
    </row>
    <row r="84" spans="14:15" ht="12.75">
      <c r="N84" s="85" t="s">
        <v>331</v>
      </c>
      <c r="O84" s="85" t="s">
        <v>330</v>
      </c>
    </row>
    <row r="85" spans="14:15" ht="12.75">
      <c r="N85" s="85" t="s">
        <v>333</v>
      </c>
      <c r="O85" s="85" t="s">
        <v>332</v>
      </c>
    </row>
    <row r="86" spans="14:15" ht="12.75">
      <c r="N86" s="85" t="s">
        <v>335</v>
      </c>
      <c r="O86" s="85" t="s">
        <v>334</v>
      </c>
    </row>
    <row r="87" spans="14:15" ht="12.75">
      <c r="N87" s="85" t="s">
        <v>111</v>
      </c>
      <c r="O87" s="85">
        <v>92</v>
      </c>
    </row>
    <row r="88" spans="14:15" ht="12.75">
      <c r="N88" s="85" t="s">
        <v>144</v>
      </c>
      <c r="O88" s="85">
        <v>93</v>
      </c>
    </row>
    <row r="89" spans="14:15" ht="12.75">
      <c r="N89" s="85" t="s">
        <v>337</v>
      </c>
      <c r="O89" s="85" t="s">
        <v>336</v>
      </c>
    </row>
    <row r="90" spans="14:15" ht="12.75">
      <c r="N90" s="85" t="s">
        <v>339</v>
      </c>
      <c r="O90" s="85" t="s">
        <v>338</v>
      </c>
    </row>
    <row r="91" spans="14:15" ht="12.75">
      <c r="N91" s="85" t="s">
        <v>113</v>
      </c>
      <c r="O91" s="85">
        <v>98</v>
      </c>
    </row>
    <row r="92" spans="14:15" ht="12.75">
      <c r="N92" s="85" t="s">
        <v>341</v>
      </c>
      <c r="O92" s="85" t="s">
        <v>340</v>
      </c>
    </row>
  </sheetData>
  <sheetProtection/>
  <mergeCells count="12">
    <mergeCell ref="D8:E8"/>
    <mergeCell ref="A8:A9"/>
    <mergeCell ref="A36:B36"/>
    <mergeCell ref="A34:B34"/>
    <mergeCell ref="A35:B35"/>
    <mergeCell ref="A1:B1"/>
    <mergeCell ref="A49:B49"/>
    <mergeCell ref="B8:C8"/>
    <mergeCell ref="A47:B47"/>
    <mergeCell ref="A48:B48"/>
    <mergeCell ref="A37:B37"/>
    <mergeCell ref="A38:B38"/>
  </mergeCells>
  <dataValidations count="2">
    <dataValidation type="list" allowBlank="1" showInputMessage="1" showErrorMessage="1" sqref="B2">
      <formula1>$H$1:$H$12</formula1>
    </dataValidation>
    <dataValidation type="list" allowBlank="1" showInputMessage="1" showErrorMessage="1" sqref="B3">
      <formula1>$L$4:$L$16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34">
      <selection activeCell="C59" sqref="C59"/>
    </sheetView>
  </sheetViews>
  <sheetFormatPr defaultColWidth="9.140625" defaultRowHeight="12.75"/>
  <cols>
    <col min="1" max="1" width="10.421875" style="3" customWidth="1"/>
    <col min="2" max="2" width="4.7109375" style="3" customWidth="1"/>
    <col min="3" max="3" width="27.8515625" style="3" customWidth="1"/>
    <col min="4" max="4" width="4.7109375" style="3" customWidth="1"/>
    <col min="5" max="5" width="41.00390625" style="17" customWidth="1"/>
    <col min="6" max="6" width="4.7109375" style="3" customWidth="1"/>
    <col min="7" max="7" width="13.8515625" style="3" customWidth="1"/>
    <col min="8" max="8" width="4.7109375" style="3" customWidth="1"/>
    <col min="9" max="9" width="23.8515625" style="3" customWidth="1"/>
    <col min="10" max="16384" width="9.140625" style="3" customWidth="1"/>
  </cols>
  <sheetData>
    <row r="1" spans="4:8" ht="22.5">
      <c r="D1" s="58" t="s">
        <v>0</v>
      </c>
      <c r="F1" s="2"/>
      <c r="G1" s="2"/>
      <c r="H1" s="2"/>
    </row>
    <row r="2" spans="4:8" ht="22.5">
      <c r="D2" s="58" t="s">
        <v>2</v>
      </c>
      <c r="F2" s="2"/>
      <c r="G2" s="2"/>
      <c r="H2" s="2"/>
    </row>
    <row r="3" spans="4:6" ht="22.5">
      <c r="D3" s="60" t="s">
        <v>539</v>
      </c>
      <c r="F3" s="4"/>
    </row>
    <row r="4" spans="4:6" ht="16.5">
      <c r="D4" s="53"/>
      <c r="F4" s="4"/>
    </row>
    <row r="5" spans="4:6" ht="16.5">
      <c r="D5" s="53"/>
      <c r="F5" s="4"/>
    </row>
    <row r="6" spans="2:3" ht="16.5">
      <c r="B6" s="5" t="s">
        <v>1</v>
      </c>
      <c r="C6" s="5"/>
    </row>
    <row r="7" spans="1:4" ht="16.5">
      <c r="A7" s="7"/>
      <c r="B7" s="54"/>
      <c r="C7" s="55"/>
      <c r="D7" s="6" t="s">
        <v>115</v>
      </c>
    </row>
    <row r="9" spans="1:5" ht="15">
      <c r="A9" s="4"/>
      <c r="C9" s="69" t="s">
        <v>74</v>
      </c>
      <c r="D9" s="70"/>
      <c r="E9" s="229" t="s">
        <v>75</v>
      </c>
    </row>
    <row r="10" spans="1:5" ht="16.5" customHeight="1">
      <c r="A10" s="4"/>
      <c r="C10" s="69" t="s">
        <v>483</v>
      </c>
      <c r="D10" s="70"/>
      <c r="E10" s="229" t="s">
        <v>76</v>
      </c>
    </row>
    <row r="11" spans="1:5" ht="15">
      <c r="A11" s="4"/>
      <c r="C11" s="69" t="s">
        <v>484</v>
      </c>
      <c r="D11" s="70"/>
      <c r="E11" s="229" t="s">
        <v>490</v>
      </c>
    </row>
    <row r="12" spans="1:5" ht="15">
      <c r="A12" s="4"/>
      <c r="C12" s="69" t="s">
        <v>484</v>
      </c>
      <c r="D12" s="70"/>
      <c r="E12" s="229" t="s">
        <v>491</v>
      </c>
    </row>
    <row r="13" spans="1:5" ht="15">
      <c r="A13" s="4"/>
      <c r="C13" s="69" t="s">
        <v>485</v>
      </c>
      <c r="D13" s="70"/>
      <c r="E13" s="229" t="s">
        <v>492</v>
      </c>
    </row>
    <row r="14" spans="1:5" ht="15" hidden="1">
      <c r="A14" s="4"/>
      <c r="C14" s="69" t="s">
        <v>124</v>
      </c>
      <c r="D14" s="70"/>
      <c r="E14" s="229" t="s">
        <v>126</v>
      </c>
    </row>
    <row r="15" spans="1:5" ht="15" hidden="1">
      <c r="A15" s="4"/>
      <c r="C15" s="69" t="s">
        <v>125</v>
      </c>
      <c r="D15" s="70"/>
      <c r="E15" s="229" t="s">
        <v>127</v>
      </c>
    </row>
    <row r="16" spans="1:5" ht="15" hidden="1">
      <c r="A16" s="4"/>
      <c r="C16" s="69" t="s">
        <v>135</v>
      </c>
      <c r="D16" s="70"/>
      <c r="E16" s="229" t="s">
        <v>136</v>
      </c>
    </row>
    <row r="17" spans="1:5" ht="15" hidden="1">
      <c r="A17" s="4"/>
      <c r="C17" s="69" t="s">
        <v>142</v>
      </c>
      <c r="D17" s="70"/>
      <c r="E17" s="229" t="s">
        <v>143</v>
      </c>
    </row>
    <row r="18" spans="1:5" ht="15" hidden="1">
      <c r="A18" s="4"/>
      <c r="C18" s="69" t="s">
        <v>137</v>
      </c>
      <c r="D18" s="70"/>
      <c r="E18" s="229" t="s">
        <v>138</v>
      </c>
    </row>
    <row r="19" spans="1:5" ht="15">
      <c r="A19" s="4"/>
      <c r="C19" s="69" t="s">
        <v>486</v>
      </c>
      <c r="D19" s="70"/>
      <c r="E19" s="229" t="s">
        <v>493</v>
      </c>
    </row>
    <row r="20" spans="1:5" ht="15">
      <c r="A20" s="4"/>
      <c r="C20" s="69" t="s">
        <v>487</v>
      </c>
      <c r="D20" s="70"/>
      <c r="E20" s="229" t="s">
        <v>494</v>
      </c>
    </row>
    <row r="21" spans="1:5" ht="15" hidden="1">
      <c r="A21" s="4"/>
      <c r="C21" s="69" t="s">
        <v>78</v>
      </c>
      <c r="D21" s="70"/>
      <c r="E21" s="229" t="s">
        <v>79</v>
      </c>
    </row>
    <row r="22" spans="1:5" ht="15" hidden="1">
      <c r="A22" s="4"/>
      <c r="C22" s="69" t="s">
        <v>21</v>
      </c>
      <c r="D22" s="70"/>
      <c r="E22" s="229" t="s">
        <v>80</v>
      </c>
    </row>
    <row r="23" spans="1:5" ht="15">
      <c r="A23" s="4"/>
      <c r="C23" s="69" t="s">
        <v>35</v>
      </c>
      <c r="D23" s="70"/>
      <c r="E23" s="229" t="s">
        <v>495</v>
      </c>
    </row>
    <row r="24" spans="1:5" ht="15">
      <c r="A24" s="4"/>
      <c r="C24" s="69" t="s">
        <v>81</v>
      </c>
      <c r="D24" s="70"/>
      <c r="E24" s="229" t="s">
        <v>82</v>
      </c>
    </row>
    <row r="25" spans="1:5" ht="15" hidden="1">
      <c r="A25" s="4"/>
      <c r="C25" s="69" t="s">
        <v>83</v>
      </c>
      <c r="D25" s="70"/>
      <c r="E25" s="229" t="s">
        <v>84</v>
      </c>
    </row>
    <row r="26" spans="1:5" ht="15" hidden="1">
      <c r="A26" s="4"/>
      <c r="C26" s="69" t="s">
        <v>104</v>
      </c>
      <c r="D26" s="70"/>
      <c r="E26" s="229" t="s">
        <v>85</v>
      </c>
    </row>
    <row r="27" spans="1:5" ht="15" hidden="1">
      <c r="A27" s="4"/>
      <c r="C27" s="69" t="s">
        <v>111</v>
      </c>
      <c r="D27" s="70"/>
      <c r="E27" s="229" t="s">
        <v>112</v>
      </c>
    </row>
    <row r="28" spans="1:5" ht="15">
      <c r="A28" s="4"/>
      <c r="C28" s="69" t="s">
        <v>488</v>
      </c>
      <c r="D28" s="70"/>
      <c r="E28" s="229" t="s">
        <v>145</v>
      </c>
    </row>
    <row r="29" spans="1:5" ht="15">
      <c r="A29" s="4"/>
      <c r="C29" s="69" t="s">
        <v>489</v>
      </c>
      <c r="D29" s="70"/>
      <c r="E29" s="229" t="s">
        <v>146</v>
      </c>
    </row>
    <row r="30" spans="1:5" ht="15" hidden="1">
      <c r="A30" s="4"/>
      <c r="C30" s="69" t="s">
        <v>113</v>
      </c>
      <c r="D30" s="70"/>
      <c r="E30" s="229" t="s">
        <v>114</v>
      </c>
    </row>
    <row r="31" spans="1:2" ht="15">
      <c r="A31" s="10"/>
      <c r="B31" s="11"/>
    </row>
    <row r="32" spans="1:2" ht="15">
      <c r="A32" s="10"/>
      <c r="B32" s="11"/>
    </row>
    <row r="33" spans="1:5" ht="16.5">
      <c r="A33" s="10"/>
      <c r="B33" s="56"/>
      <c r="C33" s="56"/>
      <c r="D33" s="57" t="s">
        <v>12</v>
      </c>
      <c r="E33" s="21"/>
    </row>
    <row r="34" ht="15">
      <c r="A34" s="4"/>
    </row>
    <row r="35" spans="1:5" ht="15">
      <c r="A35" s="4"/>
      <c r="C35" s="4" t="s">
        <v>92</v>
      </c>
      <c r="E35" s="17" t="s">
        <v>93</v>
      </c>
    </row>
    <row r="36" spans="1:5" ht="15">
      <c r="A36" s="4"/>
      <c r="C36" s="4" t="s">
        <v>90</v>
      </c>
      <c r="E36" s="17" t="s">
        <v>91</v>
      </c>
    </row>
    <row r="37" spans="1:5" ht="15">
      <c r="A37" s="4"/>
      <c r="C37" s="4" t="s">
        <v>88</v>
      </c>
      <c r="E37" s="17" t="s">
        <v>89</v>
      </c>
    </row>
    <row r="38" spans="1:5" ht="15">
      <c r="A38" s="4"/>
      <c r="C38" s="4" t="s">
        <v>86</v>
      </c>
      <c r="E38" s="17" t="s">
        <v>87</v>
      </c>
    </row>
    <row r="39" spans="1:5" ht="15">
      <c r="A39" s="4"/>
      <c r="C39" s="4" t="s">
        <v>128</v>
      </c>
      <c r="D39" s="4"/>
      <c r="E39" s="17" t="s">
        <v>129</v>
      </c>
    </row>
    <row r="40" spans="1:5" ht="15" hidden="1">
      <c r="A40" s="4"/>
      <c r="C40" s="4" t="s">
        <v>97</v>
      </c>
      <c r="E40" s="17" t="s">
        <v>98</v>
      </c>
    </row>
    <row r="41" spans="1:3" ht="15">
      <c r="A41" s="4"/>
      <c r="C41" s="4"/>
    </row>
    <row r="42" ht="15">
      <c r="A42" s="4"/>
    </row>
    <row r="43" spans="1:3" ht="16.5">
      <c r="A43" s="4"/>
      <c r="B43" s="2"/>
      <c r="C43" s="43" t="s">
        <v>116</v>
      </c>
    </row>
    <row r="44" spans="1:4" ht="16.5">
      <c r="A44" s="4"/>
      <c r="B44" s="11"/>
      <c r="C44" s="11" t="s">
        <v>496</v>
      </c>
      <c r="D44" s="13"/>
    </row>
    <row r="45" spans="1:4" ht="16.5">
      <c r="A45" s="4"/>
      <c r="B45" s="11"/>
      <c r="C45" s="13"/>
      <c r="D45" s="13"/>
    </row>
    <row r="46" spans="1:4" ht="16.5">
      <c r="A46" s="4"/>
      <c r="B46" s="11"/>
      <c r="C46" s="13"/>
      <c r="D46" s="13"/>
    </row>
    <row r="47" spans="1:4" ht="16.5">
      <c r="A47" s="4"/>
      <c r="B47" s="11" t="s">
        <v>1</v>
      </c>
      <c r="C47" s="13"/>
      <c r="D47" s="13"/>
    </row>
    <row r="48" ht="15">
      <c r="A48" s="4"/>
    </row>
    <row r="49" ht="15">
      <c r="F49" s="4"/>
    </row>
    <row r="50" ht="15">
      <c r="F50" s="4"/>
    </row>
  </sheetData>
  <sheetProtection/>
  <printOptions horizontalCentered="1" verticalCentered="1"/>
  <pageMargins left="0.25" right="0.25" top="0.25" bottom="0.25" header="0" footer="0.25"/>
  <pageSetup blackAndWhite="1" firstPageNumber="3" useFirstPageNumber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2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.7109375" style="3" bestFit="1" customWidth="1"/>
    <col min="2" max="2" width="21.28125" style="11" customWidth="1"/>
    <col min="3" max="3" width="14.00390625" style="0" bestFit="1" customWidth="1"/>
    <col min="4" max="4" width="11.140625" style="3" customWidth="1"/>
    <col min="5" max="5" width="12.7109375" style="3" customWidth="1"/>
    <col min="6" max="6" width="4.7109375" style="3" hidden="1" customWidth="1"/>
    <col min="7" max="7" width="2.7109375" style="3" bestFit="1" customWidth="1"/>
    <col min="8" max="8" width="16.7109375" style="3" bestFit="1" customWidth="1"/>
    <col min="9" max="9" width="4.7109375" style="3" customWidth="1"/>
    <col min="10" max="10" width="14.7109375" style="14" customWidth="1"/>
    <col min="11" max="11" width="4.7109375" style="3" customWidth="1"/>
    <col min="12" max="12" width="14.7109375" style="3" customWidth="1"/>
    <col min="13" max="13" width="2.28125" style="3" customWidth="1"/>
    <col min="14" max="14" width="14.7109375" style="15" customWidth="1"/>
    <col min="15" max="16" width="9.140625" style="3" customWidth="1"/>
    <col min="17" max="17" width="12.57421875" style="3" bestFit="1" customWidth="1"/>
    <col min="18" max="16384" width="9.140625" style="3" customWidth="1"/>
  </cols>
  <sheetData>
    <row r="1" spans="2:14" ht="15">
      <c r="B1" s="11" t="s">
        <v>0</v>
      </c>
      <c r="N1" s="15" t="s">
        <v>1</v>
      </c>
    </row>
    <row r="2" spans="2:10" ht="15">
      <c r="B2" s="11" t="s">
        <v>2</v>
      </c>
      <c r="J2" s="3"/>
    </row>
    <row r="3" spans="2:3" ht="16.5">
      <c r="B3" s="11" t="s">
        <v>540</v>
      </c>
      <c r="C3" s="16"/>
    </row>
    <row r="4" ht="15">
      <c r="D4" s="17"/>
    </row>
    <row r="5" spans="2:14" ht="16.5">
      <c r="B5" s="18" t="s">
        <v>3</v>
      </c>
      <c r="H5" s="9"/>
      <c r="I5" s="9"/>
      <c r="J5" s="19" t="s">
        <v>4</v>
      </c>
      <c r="K5" s="9"/>
      <c r="L5" s="9"/>
      <c r="M5" s="9"/>
      <c r="N5" s="20"/>
    </row>
    <row r="6" spans="2:14" ht="15">
      <c r="B6" s="21" t="s">
        <v>6</v>
      </c>
      <c r="H6" s="17" t="s">
        <v>7</v>
      </c>
      <c r="I6" s="17" t="s">
        <v>8</v>
      </c>
      <c r="J6" s="22" t="s">
        <v>7</v>
      </c>
      <c r="K6" s="17" t="s">
        <v>5</v>
      </c>
      <c r="L6" s="17" t="s">
        <v>9</v>
      </c>
      <c r="M6" s="17" t="s">
        <v>1</v>
      </c>
      <c r="N6" s="23" t="s">
        <v>1</v>
      </c>
    </row>
    <row r="7" spans="2:14" ht="15">
      <c r="B7" s="10" t="s">
        <v>10</v>
      </c>
      <c r="H7" s="4" t="s">
        <v>11</v>
      </c>
      <c r="J7" s="24" t="s">
        <v>1</v>
      </c>
      <c r="L7" s="4" t="s">
        <v>12</v>
      </c>
      <c r="N7" s="25" t="s">
        <v>13</v>
      </c>
    </row>
    <row r="8" spans="2:14" ht="15">
      <c r="B8" s="26" t="s">
        <v>14</v>
      </c>
      <c r="E8" s="27" t="s">
        <v>15</v>
      </c>
      <c r="H8" s="27" t="s">
        <v>16</v>
      </c>
      <c r="J8" s="28" t="s">
        <v>17</v>
      </c>
      <c r="L8" s="27" t="s">
        <v>18</v>
      </c>
      <c r="N8" s="29" t="s">
        <v>18</v>
      </c>
    </row>
    <row r="9" spans="2:14" ht="15">
      <c r="B9" s="86"/>
      <c r="E9" s="31"/>
      <c r="H9" s="31" t="s">
        <v>19</v>
      </c>
      <c r="J9" s="32" t="s">
        <v>19</v>
      </c>
      <c r="L9" s="31" t="s">
        <v>19</v>
      </c>
      <c r="N9" s="33" t="s">
        <v>19</v>
      </c>
    </row>
    <row r="10" spans="2:14" ht="15">
      <c r="B10" s="30"/>
      <c r="E10" s="31"/>
      <c r="H10" s="31"/>
      <c r="J10" s="34"/>
      <c r="L10" s="31"/>
      <c r="N10" s="33"/>
    </row>
    <row r="11" spans="2:17" ht="15">
      <c r="B11" s="10" t="s">
        <v>305</v>
      </c>
      <c r="C11" s="85"/>
      <c r="E11" s="14">
        <v>1931.285</v>
      </c>
      <c r="F11" s="15"/>
      <c r="G11" s="15"/>
      <c r="H11" s="15">
        <v>41379.31</v>
      </c>
      <c r="I11" s="15"/>
      <c r="J11" s="15">
        <v>0</v>
      </c>
      <c r="K11" s="15"/>
      <c r="L11" s="15">
        <v>0</v>
      </c>
      <c r="M11" s="15"/>
      <c r="N11" s="15">
        <v>41379.31</v>
      </c>
      <c r="Q11" s="87"/>
    </row>
    <row r="12" spans="2:14" ht="15">
      <c r="B12" s="10" t="s">
        <v>22</v>
      </c>
      <c r="C12" s="85"/>
      <c r="E12" s="14">
        <v>138.793</v>
      </c>
      <c r="F12" s="15"/>
      <c r="G12" s="15"/>
      <c r="H12" s="15">
        <v>4493.4</v>
      </c>
      <c r="I12" s="15"/>
      <c r="J12" s="15">
        <v>0</v>
      </c>
      <c r="K12" s="15"/>
      <c r="L12" s="15">
        <v>0</v>
      </c>
      <c r="M12" s="15"/>
      <c r="N12" s="15">
        <v>4493.4</v>
      </c>
    </row>
    <row r="13" spans="2:14" ht="15" hidden="1">
      <c r="B13" s="10" t="s">
        <v>541</v>
      </c>
      <c r="C13" s="85"/>
      <c r="E13" s="14">
        <v>0</v>
      </c>
      <c r="F13" s="15"/>
      <c r="G13" s="15"/>
      <c r="H13" s="15">
        <v>0</v>
      </c>
      <c r="I13" s="15"/>
      <c r="J13" s="15">
        <v>0</v>
      </c>
      <c r="K13" s="15"/>
      <c r="L13" s="15">
        <v>0</v>
      </c>
      <c r="M13" s="15"/>
      <c r="N13" s="15">
        <v>0</v>
      </c>
    </row>
    <row r="14" spans="2:14" ht="15">
      <c r="B14" s="10" t="s">
        <v>487</v>
      </c>
      <c r="C14" s="85"/>
      <c r="E14" s="14">
        <v>29376.181</v>
      </c>
      <c r="F14" s="15"/>
      <c r="G14" s="15"/>
      <c r="H14" s="15">
        <v>1070508.8</v>
      </c>
      <c r="I14" s="15"/>
      <c r="J14" s="15">
        <v>0</v>
      </c>
      <c r="K14" s="15"/>
      <c r="L14" s="15">
        <v>0</v>
      </c>
      <c r="M14" s="15"/>
      <c r="N14" s="15">
        <v>1070508.8</v>
      </c>
    </row>
    <row r="15" spans="2:14" ht="15">
      <c r="B15" s="10" t="s">
        <v>486</v>
      </c>
      <c r="C15" s="85"/>
      <c r="E15" s="14">
        <v>0.903</v>
      </c>
      <c r="F15" s="15"/>
      <c r="G15" s="15"/>
      <c r="H15" s="15">
        <v>28.4</v>
      </c>
      <c r="I15" s="15"/>
      <c r="J15" s="15">
        <v>0</v>
      </c>
      <c r="K15" s="15"/>
      <c r="L15" s="15">
        <v>0</v>
      </c>
      <c r="M15" s="15"/>
      <c r="N15" s="15">
        <v>28.4</v>
      </c>
    </row>
    <row r="16" spans="2:14" ht="15" hidden="1">
      <c r="B16" s="10" t="s">
        <v>512</v>
      </c>
      <c r="C16" s="85"/>
      <c r="E16" s="14">
        <v>0</v>
      </c>
      <c r="F16" s="15"/>
      <c r="G16" s="15"/>
      <c r="H16" s="15">
        <v>0</v>
      </c>
      <c r="I16" s="15"/>
      <c r="J16" s="15">
        <v>0</v>
      </c>
      <c r="K16" s="15"/>
      <c r="L16" s="15">
        <v>0</v>
      </c>
      <c r="M16" s="15"/>
      <c r="N16" s="15">
        <v>0</v>
      </c>
    </row>
    <row r="17" spans="2:14" ht="15" hidden="1">
      <c r="B17" s="10" t="s">
        <v>541</v>
      </c>
      <c r="C17" s="85"/>
      <c r="E17" s="14">
        <v>0</v>
      </c>
      <c r="F17" s="15"/>
      <c r="G17" s="15"/>
      <c r="H17" s="15">
        <v>0</v>
      </c>
      <c r="I17" s="15"/>
      <c r="J17" s="15">
        <v>0</v>
      </c>
      <c r="K17" s="15"/>
      <c r="L17" s="15">
        <v>0</v>
      </c>
      <c r="M17" s="15"/>
      <c r="N17" s="15">
        <v>0</v>
      </c>
    </row>
    <row r="18" spans="2:14" ht="15" hidden="1">
      <c r="B18" s="10">
        <v>0</v>
      </c>
      <c r="C18" s="85"/>
      <c r="E18" s="14">
        <v>0</v>
      </c>
      <c r="F18" s="15"/>
      <c r="G18" s="15"/>
      <c r="H18" s="15">
        <v>0</v>
      </c>
      <c r="I18" s="15"/>
      <c r="J18" s="15">
        <v>0</v>
      </c>
      <c r="K18" s="15"/>
      <c r="L18" s="15">
        <v>0</v>
      </c>
      <c r="M18" s="15"/>
      <c r="N18" s="15">
        <v>0</v>
      </c>
    </row>
    <row r="19" spans="2:14" ht="15" hidden="1">
      <c r="B19" s="10">
        <v>0</v>
      </c>
      <c r="C19" s="85"/>
      <c r="E19" s="14">
        <v>0</v>
      </c>
      <c r="F19" s="15"/>
      <c r="G19" s="15"/>
      <c r="H19" s="15">
        <v>0</v>
      </c>
      <c r="I19" s="15"/>
      <c r="J19" s="15">
        <v>0</v>
      </c>
      <c r="K19" s="15"/>
      <c r="L19" s="15">
        <v>0</v>
      </c>
      <c r="M19" s="15"/>
      <c r="N19" s="15">
        <v>0</v>
      </c>
    </row>
    <row r="20" spans="2:14" ht="15" hidden="1">
      <c r="B20" s="10">
        <v>0</v>
      </c>
      <c r="C20" s="85"/>
      <c r="E20" s="14">
        <v>0</v>
      </c>
      <c r="F20" s="15"/>
      <c r="G20" s="15"/>
      <c r="H20" s="15">
        <v>0</v>
      </c>
      <c r="I20" s="15"/>
      <c r="J20" s="15">
        <v>0</v>
      </c>
      <c r="K20" s="15"/>
      <c r="L20" s="15">
        <v>0</v>
      </c>
      <c r="M20" s="15"/>
      <c r="N20" s="15">
        <v>0</v>
      </c>
    </row>
    <row r="21" spans="2:14" ht="15" hidden="1">
      <c r="B21" s="10">
        <v>0</v>
      </c>
      <c r="C21" s="85"/>
      <c r="E21" s="14">
        <v>0</v>
      </c>
      <c r="F21" s="15"/>
      <c r="G21" s="15"/>
      <c r="H21" s="15">
        <v>0</v>
      </c>
      <c r="I21" s="15"/>
      <c r="J21" s="15">
        <v>0</v>
      </c>
      <c r="K21" s="15"/>
      <c r="L21" s="15">
        <v>0</v>
      </c>
      <c r="M21" s="15"/>
      <c r="N21" s="15">
        <v>0</v>
      </c>
    </row>
    <row r="22" spans="2:14" ht="15" hidden="1">
      <c r="B22" s="10">
        <v>0</v>
      </c>
      <c r="C22" s="85"/>
      <c r="E22" s="14">
        <v>0</v>
      </c>
      <c r="F22" s="15"/>
      <c r="G22" s="15"/>
      <c r="H22" s="15">
        <v>0</v>
      </c>
      <c r="I22" s="15"/>
      <c r="J22" s="15">
        <v>0</v>
      </c>
      <c r="K22" s="15"/>
      <c r="L22" s="15">
        <v>0</v>
      </c>
      <c r="M22" s="15"/>
      <c r="N22" s="15">
        <v>0</v>
      </c>
    </row>
    <row r="23" spans="2:14" ht="15" hidden="1">
      <c r="B23" s="10">
        <v>0</v>
      </c>
      <c r="C23" s="85"/>
      <c r="E23" s="14">
        <v>0</v>
      </c>
      <c r="F23" s="15"/>
      <c r="G23" s="15"/>
      <c r="H23" s="15">
        <v>0</v>
      </c>
      <c r="I23" s="15"/>
      <c r="J23" s="15">
        <v>0</v>
      </c>
      <c r="K23" s="15"/>
      <c r="L23" s="15">
        <v>0</v>
      </c>
      <c r="M23" s="15"/>
      <c r="N23" s="15">
        <v>0</v>
      </c>
    </row>
    <row r="24" spans="2:14" ht="15" hidden="1">
      <c r="B24" s="10">
        <v>0</v>
      </c>
      <c r="C24" s="85"/>
      <c r="E24" s="14">
        <v>0</v>
      </c>
      <c r="F24" s="15"/>
      <c r="G24" s="15"/>
      <c r="H24" s="15">
        <v>0</v>
      </c>
      <c r="I24" s="15"/>
      <c r="J24" s="15">
        <v>0</v>
      </c>
      <c r="K24" s="15"/>
      <c r="L24" s="15">
        <v>0</v>
      </c>
      <c r="M24" s="15"/>
      <c r="N24" s="15">
        <v>0</v>
      </c>
    </row>
    <row r="25" spans="2:14" ht="15" hidden="1">
      <c r="B25" s="10">
        <v>0</v>
      </c>
      <c r="C25" s="85"/>
      <c r="E25" s="14">
        <v>0</v>
      </c>
      <c r="F25" s="15"/>
      <c r="G25" s="15"/>
      <c r="H25" s="15">
        <v>0</v>
      </c>
      <c r="I25" s="15"/>
      <c r="J25" s="15">
        <v>0</v>
      </c>
      <c r="K25" s="15"/>
      <c r="L25" s="15">
        <v>0</v>
      </c>
      <c r="M25" s="15"/>
      <c r="N25" s="15">
        <v>0</v>
      </c>
    </row>
    <row r="26" spans="2:14" ht="15" hidden="1">
      <c r="B26" s="10">
        <v>0</v>
      </c>
      <c r="C26" s="85"/>
      <c r="E26" s="14">
        <v>0</v>
      </c>
      <c r="F26" s="15"/>
      <c r="G26" s="15"/>
      <c r="H26" s="15">
        <v>0</v>
      </c>
      <c r="I26" s="15"/>
      <c r="J26" s="15">
        <v>0</v>
      </c>
      <c r="K26" s="15"/>
      <c r="L26" s="15">
        <v>0</v>
      </c>
      <c r="M26" s="15"/>
      <c r="N26" s="15">
        <v>0</v>
      </c>
    </row>
    <row r="27" spans="2:14" ht="15" hidden="1">
      <c r="B27" s="10">
        <v>0</v>
      </c>
      <c r="C27" s="85"/>
      <c r="E27" s="14">
        <v>0</v>
      </c>
      <c r="F27" s="15"/>
      <c r="G27" s="15"/>
      <c r="H27" s="15">
        <v>0</v>
      </c>
      <c r="I27" s="15"/>
      <c r="J27" s="15">
        <v>0</v>
      </c>
      <c r="K27" s="15"/>
      <c r="L27" s="15">
        <v>0</v>
      </c>
      <c r="M27" s="15"/>
      <c r="N27" s="15">
        <v>0</v>
      </c>
    </row>
    <row r="28" spans="2:14" ht="15" hidden="1">
      <c r="B28" s="10">
        <v>0</v>
      </c>
      <c r="C28" s="85"/>
      <c r="E28" s="14">
        <v>0</v>
      </c>
      <c r="F28" s="15"/>
      <c r="G28" s="15" t="s">
        <v>1</v>
      </c>
      <c r="H28" s="15">
        <v>0</v>
      </c>
      <c r="I28" s="15"/>
      <c r="J28" s="15">
        <v>0</v>
      </c>
      <c r="K28" s="15"/>
      <c r="L28" s="15">
        <v>0</v>
      </c>
      <c r="M28" s="15"/>
      <c r="N28" s="15">
        <v>0</v>
      </c>
    </row>
    <row r="29" spans="2:14" ht="15" hidden="1">
      <c r="B29" s="10">
        <v>0</v>
      </c>
      <c r="C29" s="85"/>
      <c r="E29" s="14">
        <v>0</v>
      </c>
      <c r="F29" s="15"/>
      <c r="G29" s="15"/>
      <c r="H29" s="15">
        <v>0</v>
      </c>
      <c r="I29" s="15"/>
      <c r="J29" s="15">
        <v>0</v>
      </c>
      <c r="K29" s="15"/>
      <c r="L29" s="15">
        <v>0</v>
      </c>
      <c r="M29" s="15"/>
      <c r="N29" s="15">
        <v>0</v>
      </c>
    </row>
    <row r="30" spans="2:14" ht="15">
      <c r="B30" s="61"/>
      <c r="E30" s="78"/>
      <c r="F30" s="15"/>
      <c r="G30" s="15"/>
      <c r="H30" s="75"/>
      <c r="I30" s="15"/>
      <c r="J30" s="77"/>
      <c r="K30" s="15"/>
      <c r="L30" s="76"/>
      <c r="M30" s="15"/>
      <c r="N30" s="75"/>
    </row>
    <row r="31" spans="5:14" ht="16.5">
      <c r="E31" s="35">
        <v>31447.162</v>
      </c>
      <c r="F31" s="11"/>
      <c r="G31" s="71">
        <v>-1</v>
      </c>
      <c r="H31" s="36">
        <v>1116409.91</v>
      </c>
      <c r="I31" s="11"/>
      <c r="J31" s="36">
        <v>0</v>
      </c>
      <c r="K31" s="11"/>
      <c r="L31" s="36">
        <v>0</v>
      </c>
      <c r="M31" s="11"/>
      <c r="N31" s="36">
        <v>1116409.91</v>
      </c>
    </row>
    <row r="32" spans="5:14" ht="15">
      <c r="E32" s="35"/>
      <c r="F32" s="11"/>
      <c r="G32" s="11"/>
      <c r="H32" s="36"/>
      <c r="I32" s="11"/>
      <c r="J32" s="35"/>
      <c r="K32" s="11"/>
      <c r="L32" s="36"/>
      <c r="M32" s="11"/>
      <c r="N32" s="36"/>
    </row>
    <row r="33" spans="2:14" s="11" customFormat="1" ht="16.5">
      <c r="B33" s="37" t="s">
        <v>23</v>
      </c>
      <c r="E33" s="35">
        <v>272738</v>
      </c>
      <c r="F33" s="35"/>
      <c r="G33" s="35"/>
      <c r="H33" s="36">
        <v>5986721.537</v>
      </c>
      <c r="I33" s="35"/>
      <c r="J33" s="63">
        <v>0</v>
      </c>
      <c r="K33" s="35"/>
      <c r="L33" s="36">
        <v>925257.3300000001</v>
      </c>
      <c r="M33" s="35"/>
      <c r="N33" s="36">
        <v>6911978.867</v>
      </c>
    </row>
    <row r="34" spans="5:14" s="11" customFormat="1" ht="15">
      <c r="E34" s="35"/>
      <c r="F34" s="35"/>
      <c r="G34" s="35"/>
      <c r="H34" s="36"/>
      <c r="I34" s="35"/>
      <c r="J34" s="35"/>
      <c r="K34" s="35"/>
      <c r="L34" s="36"/>
      <c r="M34" s="35"/>
      <c r="N34" s="36"/>
    </row>
    <row r="35" spans="2:14" s="11" customFormat="1" ht="16.5">
      <c r="B35" s="37" t="s">
        <v>24</v>
      </c>
      <c r="E35" s="35"/>
      <c r="F35" s="35"/>
      <c r="G35" s="35"/>
      <c r="H35" s="36"/>
      <c r="I35" s="35"/>
      <c r="J35" s="35"/>
      <c r="K35" s="35"/>
      <c r="L35" s="36"/>
      <c r="M35" s="35"/>
      <c r="N35" s="36"/>
    </row>
    <row r="36" spans="2:14" s="11" customFormat="1" ht="15">
      <c r="B36" s="38" t="s">
        <v>25</v>
      </c>
      <c r="E36" s="35">
        <v>0</v>
      </c>
      <c r="F36" s="35"/>
      <c r="G36" s="35"/>
      <c r="H36" s="36">
        <v>0</v>
      </c>
      <c r="I36" s="35"/>
      <c r="J36" s="63">
        <v>0</v>
      </c>
      <c r="K36" s="35"/>
      <c r="L36" s="36">
        <v>0</v>
      </c>
      <c r="M36" s="35"/>
      <c r="N36" s="36">
        <v>0</v>
      </c>
    </row>
    <row r="37" spans="2:14" s="11" customFormat="1" ht="15">
      <c r="B37" s="38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s="11" customFormat="1" ht="16.5">
      <c r="B38" s="13" t="s">
        <v>95</v>
      </c>
      <c r="E38" s="35">
        <v>26859.19</v>
      </c>
      <c r="F38" s="35"/>
      <c r="G38" s="35"/>
      <c r="H38" s="63">
        <v>0</v>
      </c>
      <c r="I38" s="35"/>
      <c r="J38" s="63">
        <v>0</v>
      </c>
      <c r="K38" s="35"/>
      <c r="L38" s="36">
        <v>1115012.1600000001</v>
      </c>
      <c r="M38" s="35"/>
      <c r="N38" s="39">
        <v>1115012.1600000001</v>
      </c>
    </row>
    <row r="39" spans="5:14" ht="15">
      <c r="E39" s="11"/>
      <c r="F39" s="11"/>
      <c r="G39" s="11"/>
      <c r="H39" s="36"/>
      <c r="I39" s="11"/>
      <c r="J39" s="35"/>
      <c r="K39" s="11"/>
      <c r="L39" s="36"/>
      <c r="M39" s="11"/>
      <c r="N39" s="36"/>
    </row>
    <row r="40" spans="2:14" s="11" customFormat="1" ht="16.5">
      <c r="B40" s="13" t="s">
        <v>26</v>
      </c>
      <c r="E40" s="35">
        <v>331044.352</v>
      </c>
      <c r="H40" s="36">
        <v>7103131.447</v>
      </c>
      <c r="J40" s="36">
        <v>0</v>
      </c>
      <c r="L40" s="36">
        <v>2040269.4900000002</v>
      </c>
      <c r="N40" s="36">
        <v>9143400.936999999</v>
      </c>
    </row>
    <row r="41" ht="15"/>
    <row r="42" ht="15"/>
    <row r="43" ht="15"/>
    <row r="44" spans="8:12" ht="15">
      <c r="H44" s="199"/>
      <c r="I44" s="199"/>
      <c r="J44" s="72" t="s">
        <v>15</v>
      </c>
      <c r="L44" s="73" t="s">
        <v>130</v>
      </c>
    </row>
    <row r="45" spans="1:12" ht="16.5">
      <c r="A45" s="71">
        <v>-1</v>
      </c>
      <c r="B45" s="11" t="s">
        <v>131</v>
      </c>
      <c r="H45" s="256"/>
      <c r="I45" s="199"/>
      <c r="J45" s="257">
        <v>31447.162</v>
      </c>
      <c r="K45" s="258"/>
      <c r="L45" s="259">
        <v>1090814.21</v>
      </c>
    </row>
    <row r="46" spans="2:12" ht="16.5">
      <c r="B46" s="11" t="s">
        <v>132</v>
      </c>
      <c r="H46" s="256"/>
      <c r="I46" s="199"/>
      <c r="J46" s="260">
        <v>1245.003</v>
      </c>
      <c r="K46" s="262"/>
      <c r="L46" s="261">
        <v>25595.699999999953</v>
      </c>
    </row>
    <row r="47" spans="8:12" ht="15">
      <c r="H47" s="199"/>
      <c r="I47" s="199"/>
      <c r="J47" s="260">
        <v>32692.165000000005</v>
      </c>
      <c r="K47" s="262"/>
      <c r="L47" s="261">
        <v>1116409.91</v>
      </c>
    </row>
    <row r="48" spans="2:12" ht="15">
      <c r="B48" s="81" t="s">
        <v>141</v>
      </c>
      <c r="J48" s="82">
        <v>0</v>
      </c>
      <c r="K48" s="199"/>
      <c r="L48" s="83">
        <v>0</v>
      </c>
    </row>
    <row r="49" spans="3:12" ht="15">
      <c r="C49" t="s">
        <v>140</v>
      </c>
      <c r="J49" s="35">
        <v>32692.165000000005</v>
      </c>
      <c r="L49" s="15">
        <v>1116409.91</v>
      </c>
    </row>
    <row r="50" spans="2:12" ht="16.5">
      <c r="B50" s="13" t="s">
        <v>546</v>
      </c>
      <c r="C50" s="263"/>
      <c r="D50" s="2"/>
      <c r="E50" s="2"/>
      <c r="H50" s="11"/>
      <c r="I50" s="11"/>
      <c r="J50" s="35"/>
      <c r="K50" s="11"/>
      <c r="L50" s="264">
        <f>H33</f>
        <v>5986721.537</v>
      </c>
    </row>
    <row r="51" spans="2:12" ht="16.5">
      <c r="B51" s="13" t="s">
        <v>547</v>
      </c>
      <c r="C51" s="263"/>
      <c r="D51" s="2"/>
      <c r="E51" s="2"/>
      <c r="J51" s="35"/>
      <c r="L51" s="265">
        <f>H38</f>
        <v>0</v>
      </c>
    </row>
    <row r="52" spans="2:12" ht="16.5">
      <c r="B52" s="2" t="s">
        <v>548</v>
      </c>
      <c r="C52" s="263"/>
      <c r="D52" s="2"/>
      <c r="E52" s="2"/>
      <c r="J52" s="35"/>
      <c r="L52" s="266">
        <f>SUM(L49:L50)-L51</f>
        <v>7103131.447</v>
      </c>
    </row>
    <row r="53" spans="10:12" ht="15">
      <c r="J53" s="35"/>
      <c r="L53" s="15"/>
    </row>
    <row r="54" ht="16.5">
      <c r="B54" s="13"/>
    </row>
    <row r="55" ht="15">
      <c r="B55" s="64"/>
    </row>
    <row r="56" spans="2:10" ht="15">
      <c r="B56" s="3"/>
      <c r="C56" s="3"/>
      <c r="J56" s="3"/>
    </row>
    <row r="66" spans="2:8" ht="15">
      <c r="B66" s="194" t="s">
        <v>447</v>
      </c>
      <c r="C66" s="195"/>
      <c r="D66" s="196"/>
      <c r="E66" s="196"/>
      <c r="F66" s="196"/>
      <c r="G66" s="196"/>
      <c r="H66" s="197"/>
    </row>
    <row r="67" spans="2:8" ht="15">
      <c r="B67" s="198">
        <v>7103131.447</v>
      </c>
      <c r="C67" s="184"/>
      <c r="D67" s="199"/>
      <c r="E67" s="199"/>
      <c r="F67" s="199"/>
      <c r="G67" s="199"/>
      <c r="H67" s="200"/>
    </row>
    <row r="68" spans="2:8" ht="15">
      <c r="B68" s="201">
        <v>1116409.91</v>
      </c>
      <c r="C68" s="184"/>
      <c r="D68" s="199"/>
      <c r="E68" s="199"/>
      <c r="F68" s="199"/>
      <c r="G68" s="199"/>
      <c r="H68" s="200"/>
    </row>
    <row r="69" spans="2:8" ht="15">
      <c r="B69" s="198">
        <v>8219541.357</v>
      </c>
      <c r="C69" s="184"/>
      <c r="D69" s="199"/>
      <c r="E69" s="199"/>
      <c r="F69" s="199"/>
      <c r="G69" s="199"/>
      <c r="H69" s="200"/>
    </row>
    <row r="70" spans="2:8" ht="15">
      <c r="B70" s="198">
        <v>1116409.91</v>
      </c>
      <c r="C70" s="184"/>
      <c r="D70" s="199"/>
      <c r="E70" s="199"/>
      <c r="F70" s="199"/>
      <c r="G70" s="199"/>
      <c r="H70" s="200"/>
    </row>
    <row r="71" spans="2:8" ht="15">
      <c r="B71" s="202">
        <v>0</v>
      </c>
      <c r="C71" s="184"/>
      <c r="D71" s="199"/>
      <c r="E71" s="199"/>
      <c r="F71" s="199"/>
      <c r="G71" s="199"/>
      <c r="H71" s="200"/>
    </row>
    <row r="72" spans="2:8" ht="15">
      <c r="B72" s="203">
        <v>7103131.447</v>
      </c>
      <c r="C72" s="204">
        <v>7103131.447</v>
      </c>
      <c r="D72" s="9"/>
      <c r="E72" s="20">
        <v>0</v>
      </c>
      <c r="F72" s="9"/>
      <c r="G72" s="9"/>
      <c r="H72" s="205" t="s">
        <v>448</v>
      </c>
    </row>
  </sheetData>
  <sheetProtection/>
  <printOptions/>
  <pageMargins left="0.25" right="0.25" top="0.25" bottom="0.25" header="0" footer="0.25"/>
  <pageSetup blackAndWhite="1" firstPageNumber="2" useFirstPageNumber="1" fitToHeight="1" fitToWidth="1" horizontalDpi="600" verticalDpi="600" orientation="portrait" scale="76" r:id="rId4"/>
  <headerFooter alignWithMargins="0">
    <oddFooter>&amp;CPage &amp;P of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3:Q79"/>
  <sheetViews>
    <sheetView zoomScalePageLayoutView="0" workbookViewId="0" topLeftCell="A50">
      <selection activeCell="C59" sqref="C59"/>
    </sheetView>
  </sheetViews>
  <sheetFormatPr defaultColWidth="9.140625" defaultRowHeight="12.75"/>
  <cols>
    <col min="1" max="1" width="2.8515625" style="11" customWidth="1"/>
    <col min="2" max="2" width="17.00390625" style="11" customWidth="1"/>
    <col min="3" max="3" width="13.57421875" style="11" bestFit="1" customWidth="1"/>
    <col min="4" max="4" width="12.7109375" style="11" customWidth="1"/>
    <col min="5" max="5" width="1.7109375" style="11" customWidth="1"/>
    <col min="6" max="6" width="12.7109375" style="11" customWidth="1"/>
    <col min="7" max="7" width="1.7109375" style="11" customWidth="1"/>
    <col min="8" max="8" width="16.7109375" style="11" bestFit="1" customWidth="1"/>
    <col min="9" max="9" width="2.57421875" style="11" customWidth="1"/>
    <col min="10" max="10" width="14.7109375" style="11" customWidth="1"/>
    <col min="11" max="11" width="0.71875" style="11" customWidth="1"/>
    <col min="12" max="12" width="14.7109375" style="11" customWidth="1"/>
    <col min="13" max="13" width="1.7109375" style="11" customWidth="1"/>
    <col min="14" max="14" width="16.7109375" style="11" customWidth="1"/>
    <col min="15" max="16384" width="9.140625" style="11" customWidth="1"/>
  </cols>
  <sheetData>
    <row r="1" ht="15"/>
    <row r="2" ht="15"/>
    <row r="3" spans="2:12" ht="15">
      <c r="B3" s="11" t="s">
        <v>0</v>
      </c>
      <c r="L3" s="11" t="s">
        <v>1</v>
      </c>
    </row>
    <row r="4" ht="15">
      <c r="B4" s="11" t="s">
        <v>2</v>
      </c>
    </row>
    <row r="5" spans="2:4" ht="16.5">
      <c r="B5" s="11" t="s">
        <v>540</v>
      </c>
      <c r="C5" s="16"/>
      <c r="D5" s="59"/>
    </row>
    <row r="6" spans="3:14" ht="15">
      <c r="C6" s="21"/>
      <c r="F6" s="12"/>
      <c r="G6" s="12"/>
      <c r="H6" s="12"/>
      <c r="I6" s="12"/>
      <c r="J6" s="26" t="s">
        <v>27</v>
      </c>
      <c r="K6" s="12"/>
      <c r="L6" s="12"/>
      <c r="M6" s="12"/>
      <c r="N6" s="12"/>
    </row>
    <row r="7" spans="2:7" ht="16.5">
      <c r="B7" s="7" t="s">
        <v>28</v>
      </c>
      <c r="D7" s="10" t="s">
        <v>29</v>
      </c>
      <c r="F7" s="38"/>
      <c r="G7" s="10" t="s">
        <v>102</v>
      </c>
    </row>
    <row r="8" spans="2:8" ht="15">
      <c r="B8" s="21" t="s">
        <v>6</v>
      </c>
      <c r="D8" s="10" t="s">
        <v>30</v>
      </c>
      <c r="F8" s="50"/>
      <c r="G8" s="26" t="s">
        <v>31</v>
      </c>
      <c r="H8" s="26"/>
    </row>
    <row r="9" spans="2:14" ht="15">
      <c r="B9" s="10" t="s">
        <v>10</v>
      </c>
      <c r="D9" s="11" t="s">
        <v>32</v>
      </c>
      <c r="F9" s="10" t="s">
        <v>1</v>
      </c>
      <c r="H9" s="10" t="s">
        <v>11</v>
      </c>
      <c r="J9" s="10" t="s">
        <v>1</v>
      </c>
      <c r="L9" s="10" t="s">
        <v>12</v>
      </c>
      <c r="N9" s="10" t="s">
        <v>13</v>
      </c>
    </row>
    <row r="10" spans="2:17" ht="15">
      <c r="B10" s="26" t="s">
        <v>14</v>
      </c>
      <c r="D10" s="26" t="s">
        <v>15</v>
      </c>
      <c r="F10" s="26" t="s">
        <v>15</v>
      </c>
      <c r="H10" s="26" t="s">
        <v>16</v>
      </c>
      <c r="J10" s="26" t="s">
        <v>17</v>
      </c>
      <c r="L10" s="26" t="s">
        <v>18</v>
      </c>
      <c r="N10" s="26" t="s">
        <v>18</v>
      </c>
      <c r="Q10" s="236"/>
    </row>
    <row r="11" spans="2:14" ht="15">
      <c r="B11" s="10"/>
      <c r="D11" s="10"/>
      <c r="F11" s="10" t="s">
        <v>1</v>
      </c>
      <c r="H11" s="10" t="s">
        <v>19</v>
      </c>
      <c r="J11" s="10" t="s">
        <v>19</v>
      </c>
      <c r="L11" s="10" t="s">
        <v>19</v>
      </c>
      <c r="N11" s="10" t="s">
        <v>19</v>
      </c>
    </row>
    <row r="12" spans="2:14" ht="15">
      <c r="B12" s="10"/>
      <c r="D12" s="10"/>
      <c r="F12" s="10"/>
      <c r="H12" s="10"/>
      <c r="J12" s="10"/>
      <c r="L12" s="10"/>
      <c r="N12" s="10"/>
    </row>
    <row r="13" spans="2:14" ht="15">
      <c r="B13" s="10" t="s">
        <v>484</v>
      </c>
      <c r="D13" s="62">
        <v>258.267</v>
      </c>
      <c r="E13" s="35"/>
      <c r="F13" s="62">
        <v>393.4858979671694</v>
      </c>
      <c r="G13" s="35"/>
      <c r="H13" s="62">
        <v>13112.554</v>
      </c>
      <c r="I13" s="36"/>
      <c r="J13" s="62">
        <v>0</v>
      </c>
      <c r="K13" s="36"/>
      <c r="L13" s="35">
        <v>-5501.164000000001</v>
      </c>
      <c r="M13" s="36"/>
      <c r="N13" s="62">
        <v>7611.389999999999</v>
      </c>
    </row>
    <row r="14" spans="2:14" ht="15">
      <c r="B14" s="10" t="s">
        <v>488</v>
      </c>
      <c r="D14" s="62">
        <v>2923.618</v>
      </c>
      <c r="E14" s="35"/>
      <c r="F14" s="62">
        <v>3724.9482223857003</v>
      </c>
      <c r="G14" s="35"/>
      <c r="H14" s="62">
        <v>192032.24790350025</v>
      </c>
      <c r="I14" s="36"/>
      <c r="J14" s="62">
        <v>0</v>
      </c>
      <c r="K14" s="36"/>
      <c r="L14" s="35">
        <v>-52059.277903500246</v>
      </c>
      <c r="M14" s="36"/>
      <c r="N14" s="62">
        <v>139972.97</v>
      </c>
    </row>
    <row r="15" spans="2:14" ht="15">
      <c r="B15" s="10" t="s">
        <v>22</v>
      </c>
      <c r="D15" s="62">
        <v>1588.242</v>
      </c>
      <c r="E15" s="35"/>
      <c r="F15" s="62">
        <v>2083.0081039066527</v>
      </c>
      <c r="G15" s="35"/>
      <c r="H15" s="62">
        <v>94907.38805806525</v>
      </c>
      <c r="I15" s="36"/>
      <c r="J15" s="62">
        <v>0</v>
      </c>
      <c r="K15" s="36"/>
      <c r="L15" s="35">
        <v>-39055.058058065246</v>
      </c>
      <c r="M15" s="36"/>
      <c r="N15" s="62">
        <v>55852.33</v>
      </c>
    </row>
    <row r="16" spans="2:14" ht="15">
      <c r="B16" s="10" t="s">
        <v>120</v>
      </c>
      <c r="D16" s="62">
        <v>14769.447999999999</v>
      </c>
      <c r="E16" s="35"/>
      <c r="F16" s="62">
        <v>21387.34296504827</v>
      </c>
      <c r="G16" s="35"/>
      <c r="H16" s="62">
        <v>628492.6310000003</v>
      </c>
      <c r="I16" s="36"/>
      <c r="J16" s="62">
        <v>0</v>
      </c>
      <c r="K16" s="36"/>
      <c r="L16" s="35">
        <v>-60872.7710000003</v>
      </c>
      <c r="M16" s="36"/>
      <c r="N16" s="62">
        <v>567619.86</v>
      </c>
    </row>
    <row r="17" spans="2:14" ht="15">
      <c r="B17" s="10" t="s">
        <v>487</v>
      </c>
      <c r="D17" s="62">
        <v>9595.689</v>
      </c>
      <c r="E17" s="35"/>
      <c r="F17" s="62">
        <v>13470.186207211433</v>
      </c>
      <c r="G17" s="35"/>
      <c r="H17" s="62">
        <v>577929.5836053583</v>
      </c>
      <c r="I17" s="36"/>
      <c r="J17" s="62">
        <v>0</v>
      </c>
      <c r="K17" s="36"/>
      <c r="L17" s="35">
        <v>-220228.99360535824</v>
      </c>
      <c r="M17" s="36"/>
      <c r="N17" s="62">
        <v>357700.59</v>
      </c>
    </row>
    <row r="18" spans="2:14" ht="15">
      <c r="B18" s="10" t="s">
        <v>486</v>
      </c>
      <c r="D18" s="62">
        <v>204030.489</v>
      </c>
      <c r="E18" s="35"/>
      <c r="F18" s="62">
        <v>252118.2259142572</v>
      </c>
      <c r="G18" s="35"/>
      <c r="H18" s="62">
        <v>11193526.844433067</v>
      </c>
      <c r="I18" s="36"/>
      <c r="J18" s="62">
        <v>0</v>
      </c>
      <c r="K18" s="36"/>
      <c r="L18" s="35">
        <v>-2910346.5444330676</v>
      </c>
      <c r="M18" s="36"/>
      <c r="N18" s="62">
        <v>8283180.3</v>
      </c>
    </row>
    <row r="19" spans="2:14" ht="15">
      <c r="B19" s="10" t="s">
        <v>107</v>
      </c>
      <c r="D19" s="62">
        <v>2817.657</v>
      </c>
      <c r="E19" s="35"/>
      <c r="F19" s="62">
        <v>3909.6928453099727</v>
      </c>
      <c r="G19" s="35"/>
      <c r="H19" s="62">
        <v>106861.59900000005</v>
      </c>
      <c r="I19" s="36"/>
      <c r="J19" s="62">
        <v>0</v>
      </c>
      <c r="K19" s="36"/>
      <c r="L19" s="35">
        <v>4197.600999999966</v>
      </c>
      <c r="M19" s="36"/>
      <c r="N19" s="62">
        <v>111059.20000000001</v>
      </c>
    </row>
    <row r="20" spans="2:16" ht="15" hidden="1">
      <c r="B20" s="10" t="s">
        <v>541</v>
      </c>
      <c r="D20" s="62">
        <v>0</v>
      </c>
      <c r="E20" s="35"/>
      <c r="F20" s="62">
        <v>0</v>
      </c>
      <c r="G20" s="35"/>
      <c r="H20" s="62">
        <v>0</v>
      </c>
      <c r="I20" s="36"/>
      <c r="J20" s="62">
        <v>0</v>
      </c>
      <c r="K20" s="36"/>
      <c r="L20" s="35">
        <v>0</v>
      </c>
      <c r="M20" s="36"/>
      <c r="N20" s="62">
        <v>0</v>
      </c>
      <c r="P20" s="11" t="s">
        <v>498</v>
      </c>
    </row>
    <row r="21" spans="2:14" ht="15" hidden="1">
      <c r="B21" s="10" t="s">
        <v>541</v>
      </c>
      <c r="D21" s="62">
        <v>0</v>
      </c>
      <c r="E21" s="35"/>
      <c r="F21" s="62">
        <v>0</v>
      </c>
      <c r="G21" s="35"/>
      <c r="H21" s="62">
        <v>0</v>
      </c>
      <c r="I21" s="36"/>
      <c r="J21" s="62">
        <v>0</v>
      </c>
      <c r="K21" s="36"/>
      <c r="L21" s="35">
        <v>0</v>
      </c>
      <c r="M21" s="36"/>
      <c r="N21" s="62">
        <v>0</v>
      </c>
    </row>
    <row r="22" spans="2:14" ht="15" hidden="1">
      <c r="B22" s="10" t="s">
        <v>541</v>
      </c>
      <c r="D22" s="62">
        <v>0</v>
      </c>
      <c r="F22" s="62">
        <v>0</v>
      </c>
      <c r="H22" s="62">
        <v>0</v>
      </c>
      <c r="J22" s="62">
        <v>0</v>
      </c>
      <c r="K22" s="36"/>
      <c r="L22" s="35">
        <v>0</v>
      </c>
      <c r="M22" s="36"/>
      <c r="N22" s="62">
        <v>0</v>
      </c>
    </row>
    <row r="23" spans="2:14" ht="15" hidden="1">
      <c r="B23" s="10" t="s">
        <v>541</v>
      </c>
      <c r="D23" s="62">
        <v>0</v>
      </c>
      <c r="F23" s="62">
        <v>0</v>
      </c>
      <c r="H23" s="62">
        <v>0</v>
      </c>
      <c r="J23" s="62">
        <v>0</v>
      </c>
      <c r="K23" s="36"/>
      <c r="L23" s="35">
        <v>0</v>
      </c>
      <c r="M23" s="36"/>
      <c r="N23" s="62">
        <v>0</v>
      </c>
    </row>
    <row r="24" spans="2:14" ht="15" hidden="1">
      <c r="B24" s="10" t="s">
        <v>541</v>
      </c>
      <c r="D24" s="62">
        <v>0</v>
      </c>
      <c r="F24" s="62">
        <v>0</v>
      </c>
      <c r="H24" s="62">
        <v>0</v>
      </c>
      <c r="J24" s="62">
        <v>0</v>
      </c>
      <c r="K24" s="36"/>
      <c r="L24" s="36">
        <v>0</v>
      </c>
      <c r="M24" s="36"/>
      <c r="N24" s="62">
        <v>0</v>
      </c>
    </row>
    <row r="25" spans="2:14" ht="15" hidden="1">
      <c r="B25" s="10" t="s">
        <v>541</v>
      </c>
      <c r="D25" s="62">
        <v>0</v>
      </c>
      <c r="F25" s="62">
        <v>0</v>
      </c>
      <c r="H25" s="62">
        <v>0</v>
      </c>
      <c r="J25" s="62">
        <v>0</v>
      </c>
      <c r="K25" s="36"/>
      <c r="L25" s="36">
        <v>0</v>
      </c>
      <c r="M25" s="36"/>
      <c r="N25" s="62">
        <v>0</v>
      </c>
    </row>
    <row r="26" spans="2:14" ht="15" hidden="1">
      <c r="B26" s="10" t="s">
        <v>541</v>
      </c>
      <c r="D26" s="62">
        <v>0</v>
      </c>
      <c r="F26" s="62">
        <v>0</v>
      </c>
      <c r="H26" s="62">
        <v>0</v>
      </c>
      <c r="J26" s="62">
        <v>0</v>
      </c>
      <c r="K26" s="36"/>
      <c r="L26" s="36">
        <v>0</v>
      </c>
      <c r="M26" s="36"/>
      <c r="N26" s="62">
        <v>0</v>
      </c>
    </row>
    <row r="27" spans="2:14" ht="15" hidden="1">
      <c r="B27" s="10" t="s">
        <v>541</v>
      </c>
      <c r="D27" s="62">
        <v>0</v>
      </c>
      <c r="F27" s="62">
        <v>0</v>
      </c>
      <c r="H27" s="62">
        <v>0</v>
      </c>
      <c r="J27" s="62">
        <v>0</v>
      </c>
      <c r="K27" s="36"/>
      <c r="L27" s="36">
        <v>0</v>
      </c>
      <c r="M27" s="36"/>
      <c r="N27" s="62">
        <v>0</v>
      </c>
    </row>
    <row r="28" spans="2:14" ht="15" hidden="1">
      <c r="B28" s="10" t="s">
        <v>541</v>
      </c>
      <c r="D28" s="62">
        <v>0</v>
      </c>
      <c r="F28" s="62">
        <v>0</v>
      </c>
      <c r="H28" s="62">
        <v>0</v>
      </c>
      <c r="J28" s="62">
        <v>0</v>
      </c>
      <c r="K28" s="36"/>
      <c r="L28" s="36">
        <v>0</v>
      </c>
      <c r="M28" s="36"/>
      <c r="N28" s="62">
        <v>0</v>
      </c>
    </row>
    <row r="29" spans="2:14" ht="15" hidden="1">
      <c r="B29" s="10" t="s">
        <v>541</v>
      </c>
      <c r="D29" s="62">
        <v>0</v>
      </c>
      <c r="F29" s="62">
        <v>0</v>
      </c>
      <c r="H29" s="62">
        <v>0</v>
      </c>
      <c r="J29" s="62">
        <v>0</v>
      </c>
      <c r="K29" s="36"/>
      <c r="L29" s="36">
        <v>0</v>
      </c>
      <c r="M29" s="36"/>
      <c r="N29" s="62">
        <v>0</v>
      </c>
    </row>
    <row r="30" spans="2:14" ht="15" hidden="1">
      <c r="B30" s="10" t="s">
        <v>541</v>
      </c>
      <c r="D30" s="62">
        <v>0</v>
      </c>
      <c r="F30" s="62">
        <v>0</v>
      </c>
      <c r="H30" s="62">
        <v>0</v>
      </c>
      <c r="J30" s="62">
        <v>0</v>
      </c>
      <c r="K30" s="36"/>
      <c r="L30" s="36">
        <v>0</v>
      </c>
      <c r="M30" s="36"/>
      <c r="N30" s="62">
        <v>0</v>
      </c>
    </row>
    <row r="31" spans="2:14" ht="15" hidden="1">
      <c r="B31" s="10" t="s">
        <v>541</v>
      </c>
      <c r="D31" s="62">
        <v>0</v>
      </c>
      <c r="F31" s="62">
        <v>0</v>
      </c>
      <c r="H31" s="62">
        <v>0</v>
      </c>
      <c r="J31" s="62">
        <v>0</v>
      </c>
      <c r="K31" s="36"/>
      <c r="L31" s="36">
        <v>0</v>
      </c>
      <c r="M31" s="36"/>
      <c r="N31" s="62">
        <v>0</v>
      </c>
    </row>
    <row r="32" spans="2:14" ht="15" hidden="1">
      <c r="B32" s="10" t="s">
        <v>541</v>
      </c>
      <c r="D32" s="62">
        <v>0</v>
      </c>
      <c r="F32" s="62">
        <v>0</v>
      </c>
      <c r="H32" s="62">
        <v>0</v>
      </c>
      <c r="J32" s="62">
        <v>0</v>
      </c>
      <c r="K32" s="36"/>
      <c r="L32" s="36">
        <v>0</v>
      </c>
      <c r="M32" s="36"/>
      <c r="N32" s="62">
        <v>0</v>
      </c>
    </row>
    <row r="33" spans="2:14" ht="15" hidden="1">
      <c r="B33" s="10" t="s">
        <v>541</v>
      </c>
      <c r="D33" s="62">
        <v>0</v>
      </c>
      <c r="F33" s="62">
        <v>0</v>
      </c>
      <c r="H33" s="62">
        <v>0</v>
      </c>
      <c r="J33" s="62">
        <v>0</v>
      </c>
      <c r="K33" s="36"/>
      <c r="L33" s="36">
        <v>0</v>
      </c>
      <c r="M33" s="36"/>
      <c r="N33" s="62">
        <v>0</v>
      </c>
    </row>
    <row r="34" spans="2:14" ht="15" hidden="1">
      <c r="B34" s="10" t="s">
        <v>541</v>
      </c>
      <c r="D34" s="62">
        <v>0</v>
      </c>
      <c r="F34" s="62">
        <v>0</v>
      </c>
      <c r="H34" s="62">
        <v>0</v>
      </c>
      <c r="J34" s="62">
        <v>0</v>
      </c>
      <c r="K34" s="36"/>
      <c r="L34" s="36">
        <v>0</v>
      </c>
      <c r="M34" s="36"/>
      <c r="N34" s="62">
        <v>0</v>
      </c>
    </row>
    <row r="35" spans="2:14" ht="15" hidden="1">
      <c r="B35" s="10" t="s">
        <v>541</v>
      </c>
      <c r="D35" s="62">
        <v>0</v>
      </c>
      <c r="F35" s="62">
        <v>0</v>
      </c>
      <c r="H35" s="62">
        <v>0</v>
      </c>
      <c r="J35" s="62">
        <v>0</v>
      </c>
      <c r="K35" s="36"/>
      <c r="L35" s="36">
        <v>0</v>
      </c>
      <c r="M35" s="36"/>
      <c r="N35" s="62">
        <v>0</v>
      </c>
    </row>
    <row r="36" spans="2:14" ht="15" hidden="1">
      <c r="B36" s="10" t="s">
        <v>541</v>
      </c>
      <c r="D36" s="62">
        <v>0</v>
      </c>
      <c r="F36" s="62">
        <v>0</v>
      </c>
      <c r="H36" s="62">
        <v>0</v>
      </c>
      <c r="J36" s="62">
        <v>0</v>
      </c>
      <c r="K36" s="36"/>
      <c r="L36" s="36">
        <v>0</v>
      </c>
      <c r="M36" s="36"/>
      <c r="N36" s="62">
        <v>0</v>
      </c>
    </row>
    <row r="37" spans="2:14" ht="15" hidden="1">
      <c r="B37" s="10" t="s">
        <v>541</v>
      </c>
      <c r="D37" s="62">
        <v>0</v>
      </c>
      <c r="E37" s="79"/>
      <c r="F37" s="62">
        <v>0</v>
      </c>
      <c r="G37" s="79"/>
      <c r="H37" s="62">
        <v>0</v>
      </c>
      <c r="I37" s="79"/>
      <c r="J37" s="62">
        <v>0</v>
      </c>
      <c r="K37" s="80"/>
      <c r="L37" s="80">
        <v>0</v>
      </c>
      <c r="M37" s="80"/>
      <c r="N37" s="62">
        <v>0</v>
      </c>
    </row>
    <row r="38" spans="4:14" ht="15">
      <c r="D38" s="41"/>
      <c r="F38" s="41"/>
      <c r="H38" s="41" t="s">
        <v>1</v>
      </c>
      <c r="J38" s="39"/>
      <c r="K38" s="36"/>
      <c r="L38" s="39"/>
      <c r="M38" s="36"/>
      <c r="N38" s="39"/>
    </row>
    <row r="39" spans="4:14" ht="16.5">
      <c r="D39" s="35">
        <v>235983.41</v>
      </c>
      <c r="F39" s="35">
        <v>297086.8901560864</v>
      </c>
      <c r="H39" s="36">
        <v>12676955.30299999</v>
      </c>
      <c r="I39" s="84">
        <v>-1</v>
      </c>
      <c r="J39" s="36">
        <v>0</v>
      </c>
      <c r="K39" s="36"/>
      <c r="L39" s="36">
        <v>-3153958.6629999913</v>
      </c>
      <c r="M39" s="36"/>
      <c r="N39" s="36">
        <v>9522996.639999999</v>
      </c>
    </row>
    <row r="40" spans="4:14" ht="15">
      <c r="D40" s="35"/>
      <c r="F40" s="35"/>
      <c r="H40" s="36"/>
      <c r="J40" s="36"/>
      <c r="K40" s="36"/>
      <c r="L40" s="36"/>
      <c r="M40" s="36"/>
      <c r="N40" s="36"/>
    </row>
    <row r="41" spans="8:14" ht="15">
      <c r="H41" s="36"/>
      <c r="J41" s="36"/>
      <c r="K41" s="36"/>
      <c r="L41" s="36"/>
      <c r="M41" s="36"/>
      <c r="N41" s="36"/>
    </row>
    <row r="42" spans="7:14" ht="15">
      <c r="G42" s="42"/>
      <c r="I42" s="36"/>
      <c r="J42" s="36" t="s">
        <v>1</v>
      </c>
      <c r="K42" s="36"/>
      <c r="L42" s="36"/>
      <c r="M42" s="36"/>
      <c r="N42" s="36" t="s">
        <v>1</v>
      </c>
    </row>
    <row r="43" spans="2:14" ht="16.5">
      <c r="B43" s="37" t="s">
        <v>36</v>
      </c>
      <c r="D43" s="35">
        <v>0</v>
      </c>
      <c r="F43" s="65">
        <v>53.682</v>
      </c>
      <c r="G43" s="42"/>
      <c r="H43" s="66">
        <v>1654.533</v>
      </c>
      <c r="I43" s="36"/>
      <c r="J43" s="36">
        <v>0</v>
      </c>
      <c r="K43" s="36"/>
      <c r="L43" s="36">
        <v>140.59300000000007</v>
      </c>
      <c r="M43" s="36"/>
      <c r="N43" s="63">
        <v>1795.126</v>
      </c>
    </row>
    <row r="44" spans="2:14" ht="15">
      <c r="B44" s="38" t="s">
        <v>37</v>
      </c>
      <c r="D44" s="35" t="s">
        <v>1</v>
      </c>
      <c r="F44" s="51" t="s">
        <v>1</v>
      </c>
      <c r="H44" s="52"/>
      <c r="J44" s="36"/>
      <c r="K44" s="36"/>
      <c r="L44" s="36"/>
      <c r="M44" s="36"/>
      <c r="N44" s="36"/>
    </row>
    <row r="45" spans="2:14" ht="15">
      <c r="B45" s="38"/>
      <c r="D45" s="35"/>
      <c r="F45" s="35"/>
      <c r="J45" s="36"/>
      <c r="K45" s="36"/>
      <c r="L45" s="36"/>
      <c r="M45" s="36"/>
      <c r="N45" s="36"/>
    </row>
    <row r="46" spans="2:14" ht="16.5">
      <c r="B46" s="37" t="s">
        <v>24</v>
      </c>
      <c r="D46" s="35">
        <v>0</v>
      </c>
      <c r="F46" s="62">
        <v>113.834</v>
      </c>
      <c r="H46" s="63">
        <v>2927.165</v>
      </c>
      <c r="J46" s="36">
        <v>0</v>
      </c>
      <c r="K46" s="36"/>
      <c r="L46" s="36">
        <v>0</v>
      </c>
      <c r="M46" s="36"/>
      <c r="N46" s="63">
        <v>2927.165</v>
      </c>
    </row>
    <row r="47" spans="2:14" ht="15">
      <c r="B47" s="38" t="s">
        <v>38</v>
      </c>
      <c r="D47" s="35"/>
      <c r="F47" s="35"/>
      <c r="H47" s="36"/>
      <c r="J47" s="36"/>
      <c r="K47" s="36"/>
      <c r="L47" s="36"/>
      <c r="M47" s="36"/>
      <c r="N47" s="36"/>
    </row>
    <row r="48" spans="2:14" ht="15">
      <c r="B48" s="38"/>
      <c r="D48" s="35"/>
      <c r="F48" s="35"/>
      <c r="H48" s="36"/>
      <c r="J48" s="36"/>
      <c r="K48" s="36"/>
      <c r="L48" s="36"/>
      <c r="M48" s="36"/>
      <c r="N48" s="36"/>
    </row>
    <row r="49" spans="2:14" ht="16.5">
      <c r="B49" s="13" t="s">
        <v>94</v>
      </c>
      <c r="D49" s="62">
        <v>26699.57</v>
      </c>
      <c r="F49" s="35">
        <v>0</v>
      </c>
      <c r="H49" s="36">
        <v>0</v>
      </c>
      <c r="J49" s="36">
        <v>0</v>
      </c>
      <c r="K49" s="36"/>
      <c r="L49" s="36">
        <v>1496855.6400000001</v>
      </c>
      <c r="M49" s="36"/>
      <c r="N49" s="63">
        <v>1496855.6400000001</v>
      </c>
    </row>
    <row r="50" spans="4:14" ht="15">
      <c r="D50" s="35"/>
      <c r="G50" s="35"/>
      <c r="I50" s="36"/>
      <c r="J50" s="36"/>
      <c r="K50" s="36"/>
      <c r="L50" s="36"/>
      <c r="M50" s="36"/>
      <c r="N50" s="36"/>
    </row>
    <row r="51" spans="2:14" ht="16.5">
      <c r="B51" s="13" t="s">
        <v>26</v>
      </c>
      <c r="D51" s="35">
        <v>262682.98</v>
      </c>
      <c r="F51" s="35">
        <v>297254.40615608636</v>
      </c>
      <c r="H51" s="36">
        <v>12681537.000999989</v>
      </c>
      <c r="J51" s="36">
        <v>0</v>
      </c>
      <c r="L51" s="36">
        <v>-1656962.4299999913</v>
      </c>
      <c r="N51" s="36">
        <v>11024574.570999999</v>
      </c>
    </row>
    <row r="52" ht="15"/>
    <row r="53" ht="15"/>
    <row r="54" spans="2:14" ht="15">
      <c r="B54" s="38" t="s">
        <v>39</v>
      </c>
      <c r="N54" s="63">
        <v>996641.5360000152</v>
      </c>
    </row>
    <row r="55" ht="15">
      <c r="N55" s="36"/>
    </row>
    <row r="56" spans="2:14" ht="15">
      <c r="B56" s="11" t="s">
        <v>40</v>
      </c>
      <c r="N56" s="63">
        <v>-5707819.455999999</v>
      </c>
    </row>
    <row r="57" ht="15">
      <c r="N57" s="36"/>
    </row>
    <row r="58" spans="2:14" ht="15">
      <c r="B58" s="11" t="s">
        <v>41</v>
      </c>
      <c r="N58" s="63">
        <v>1557219.2699999996</v>
      </c>
    </row>
    <row r="59" ht="15">
      <c r="N59" s="40"/>
    </row>
    <row r="60" spans="2:14" ht="15">
      <c r="B60" s="11" t="s">
        <v>42</v>
      </c>
      <c r="N60" s="63">
        <v>-3153958.6499999845</v>
      </c>
    </row>
    <row r="61" spans="2:14" ht="16.5">
      <c r="B61" s="13" t="s">
        <v>549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64">
        <f>H$51</f>
        <v>12681537.000999989</v>
      </c>
    </row>
    <row r="62" spans="2:14" ht="16.5">
      <c r="B62" s="13" t="s">
        <v>550</v>
      </c>
      <c r="C62" s="13"/>
      <c r="D62" s="13"/>
      <c r="E62" s="13"/>
      <c r="F62" s="13"/>
      <c r="G62" s="13"/>
      <c r="H62" s="13"/>
      <c r="I62" s="13"/>
      <c r="J62" s="13"/>
      <c r="K62" s="13"/>
      <c r="L62" s="39">
        <f>PURCHASES!L45</f>
        <v>1090814.21</v>
      </c>
      <c r="M62" s="264">
        <v>1286053.73</v>
      </c>
      <c r="N62" s="13"/>
    </row>
    <row r="63" spans="2:14" ht="16.5">
      <c r="B63" s="13" t="s">
        <v>551</v>
      </c>
      <c r="C63" s="13"/>
      <c r="D63" s="13"/>
      <c r="E63" s="13"/>
      <c r="F63" s="13"/>
      <c r="G63" s="13"/>
      <c r="H63" s="13"/>
      <c r="I63" s="13"/>
      <c r="J63" s="13"/>
      <c r="K63" s="13"/>
      <c r="L63" s="267">
        <v>1090814.2</v>
      </c>
      <c r="M63" s="268">
        <v>1286053.73</v>
      </c>
      <c r="N63" s="269">
        <f>L62-L63</f>
        <v>0.010000000009313226</v>
      </c>
    </row>
    <row r="64" spans="2:14" ht="16.5">
      <c r="B64" s="13" t="s">
        <v>552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70">
        <f>SUM(N61:N63)</f>
        <v>12681537.010999989</v>
      </c>
    </row>
    <row r="65" ht="15">
      <c r="N65" s="36"/>
    </row>
    <row r="66" ht="15">
      <c r="N66" s="36"/>
    </row>
    <row r="67" spans="1:2" ht="16.5">
      <c r="A67" s="84">
        <v>-1</v>
      </c>
      <c r="B67" s="11" t="s">
        <v>542</v>
      </c>
    </row>
    <row r="68" ht="15"/>
    <row r="69" ht="15"/>
    <row r="70" ht="15"/>
    <row r="71" ht="15"/>
    <row r="72" ht="15"/>
    <row r="73" spans="2:8" ht="15">
      <c r="B73" s="194" t="s">
        <v>447</v>
      </c>
      <c r="C73" s="195"/>
      <c r="D73" s="196"/>
      <c r="E73" s="196"/>
      <c r="F73" s="196"/>
      <c r="G73" s="196"/>
      <c r="H73" s="197"/>
    </row>
    <row r="74" spans="2:8" ht="15">
      <c r="B74" s="198">
        <v>12681537.000999989</v>
      </c>
      <c r="C74" s="184"/>
      <c r="D74" s="199"/>
      <c r="E74" s="199"/>
      <c r="F74" s="199"/>
      <c r="G74" s="199"/>
      <c r="H74" s="200"/>
    </row>
    <row r="75" spans="2:8" ht="15">
      <c r="B75" s="198"/>
      <c r="C75" s="184" t="s">
        <v>449</v>
      </c>
      <c r="D75" s="199"/>
      <c r="E75" s="199"/>
      <c r="F75" s="199"/>
      <c r="G75" s="199"/>
      <c r="H75" s="200"/>
    </row>
    <row r="76" spans="2:8" ht="15">
      <c r="B76" s="202"/>
      <c r="C76" s="184" t="s">
        <v>450</v>
      </c>
      <c r="D76" s="199"/>
      <c r="E76" s="199"/>
      <c r="F76" s="199"/>
      <c r="G76" s="199"/>
      <c r="H76" s="200"/>
    </row>
    <row r="77" spans="2:8" ht="15.75" thickBot="1">
      <c r="B77" s="206">
        <v>12681537.000999989</v>
      </c>
      <c r="C77" s="207">
        <v>12681537.000999989</v>
      </c>
      <c r="D77" s="199"/>
      <c r="E77" s="199"/>
      <c r="F77" s="209">
        <v>0</v>
      </c>
      <c r="G77" s="9"/>
      <c r="H77" s="205" t="s">
        <v>448</v>
      </c>
    </row>
    <row r="78" spans="2:8" ht="15.75" thickTop="1">
      <c r="B78" s="202"/>
      <c r="C78" s="208"/>
      <c r="D78" s="9"/>
      <c r="E78" s="9"/>
      <c r="F78" s="9"/>
      <c r="G78" s="9"/>
      <c r="H78" s="205"/>
    </row>
    <row r="79" ht="15">
      <c r="E79" s="11">
        <v>0</v>
      </c>
    </row>
  </sheetData>
  <sheetProtection/>
  <printOptions/>
  <pageMargins left="0.25" right="0.25" top="0.25" bottom="0.25" header="0" footer="0.25"/>
  <pageSetup blackAndWhite="1" firstPageNumber="3" useFirstPageNumber="1" horizontalDpi="600" verticalDpi="600" orientation="portrait" scale="80" r:id="rId4"/>
  <headerFooter alignWithMargins="0">
    <oddFooter>&amp;CPage &amp;P of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3:O62"/>
  <sheetViews>
    <sheetView zoomScalePageLayoutView="0" workbookViewId="0" topLeftCell="A40">
      <selection activeCell="C59" sqref="C59"/>
    </sheetView>
  </sheetViews>
  <sheetFormatPr defaultColWidth="9.140625" defaultRowHeight="12.75"/>
  <cols>
    <col min="1" max="1" width="2.7109375" style="3" bestFit="1" customWidth="1"/>
    <col min="2" max="2" width="45.57421875" style="3" customWidth="1"/>
    <col min="3" max="3" width="1.7109375" style="3" customWidth="1"/>
    <col min="4" max="4" width="16.140625" style="3" customWidth="1"/>
    <col min="5" max="5" width="1.57421875" style="3" customWidth="1"/>
    <col min="6" max="6" width="13.28125" style="3" customWidth="1"/>
    <col min="7" max="7" width="1.7109375" style="3" customWidth="1"/>
    <col min="8" max="8" width="13.28125" style="3" customWidth="1"/>
    <col min="9" max="9" width="1.7109375" style="3" customWidth="1"/>
    <col min="10" max="10" width="15.8515625" style="3" customWidth="1"/>
    <col min="11" max="12" width="9.140625" style="3" customWidth="1"/>
    <col min="13" max="13" width="12.140625" style="3" customWidth="1"/>
    <col min="14" max="16384" width="9.140625" style="3" customWidth="1"/>
  </cols>
  <sheetData>
    <row r="1" ht="15"/>
    <row r="2" ht="15"/>
    <row r="3" ht="15">
      <c r="B3" s="43" t="s">
        <v>543</v>
      </c>
    </row>
    <row r="4" ht="15"/>
    <row r="5" spans="2:4" ht="16.5">
      <c r="B5" s="1" t="s">
        <v>0</v>
      </c>
      <c r="C5" s="2"/>
      <c r="D5" s="2"/>
    </row>
    <row r="6" spans="2:4" ht="16.5">
      <c r="B6" s="2" t="s">
        <v>43</v>
      </c>
      <c r="C6" s="2"/>
      <c r="D6" s="2"/>
    </row>
    <row r="7" spans="2:10" ht="16.5">
      <c r="B7" s="13" t="s">
        <v>540</v>
      </c>
      <c r="C7" s="2"/>
      <c r="D7" s="2" t="s">
        <v>1</v>
      </c>
      <c r="J7" s="5" t="s">
        <v>11</v>
      </c>
    </row>
    <row r="8" spans="4:10" ht="16.5">
      <c r="D8" s="5" t="s">
        <v>44</v>
      </c>
      <c r="F8" s="5" t="s">
        <v>45</v>
      </c>
      <c r="H8" s="5" t="s">
        <v>45</v>
      </c>
      <c r="J8" s="5" t="s">
        <v>46</v>
      </c>
    </row>
    <row r="9" spans="2:10" ht="16.5">
      <c r="B9" s="44" t="s">
        <v>47</v>
      </c>
      <c r="D9" s="8" t="s">
        <v>48</v>
      </c>
      <c r="F9" s="45" t="s">
        <v>49</v>
      </c>
      <c r="H9" s="45" t="s">
        <v>50</v>
      </c>
      <c r="J9" s="8" t="s">
        <v>19</v>
      </c>
    </row>
    <row r="10" ht="15">
      <c r="I10" s="4" t="s">
        <v>1</v>
      </c>
    </row>
    <row r="11" spans="2:10" ht="15">
      <c r="B11" s="43" t="s">
        <v>51</v>
      </c>
      <c r="D11" s="36">
        <v>12920073.879999999</v>
      </c>
      <c r="E11" s="36"/>
      <c r="F11" s="36">
        <v>3479775.1304999995</v>
      </c>
      <c r="G11" s="36"/>
      <c r="H11" s="36">
        <v>3388622.8845</v>
      </c>
      <c r="I11" s="24" t="s">
        <v>1</v>
      </c>
      <c r="J11" s="15">
        <v>19788471.895</v>
      </c>
    </row>
    <row r="12" spans="2:10" ht="15">
      <c r="B12" s="43" t="s">
        <v>52</v>
      </c>
      <c r="D12" s="36">
        <v>304686.35</v>
      </c>
      <c r="E12" s="36"/>
      <c r="F12" s="36">
        <v>17888.439</v>
      </c>
      <c r="G12" s="36"/>
      <c r="H12" s="36">
        <v>8305.017</v>
      </c>
      <c r="I12" s="24"/>
      <c r="J12" s="15">
        <v>330879.806</v>
      </c>
    </row>
    <row r="13" spans="2:10" ht="15">
      <c r="B13" s="43" t="s">
        <v>53</v>
      </c>
      <c r="I13" s="4" t="s">
        <v>1</v>
      </c>
      <c r="J13" s="46" t="s">
        <v>54</v>
      </c>
    </row>
    <row r="14" spans="2:10" ht="15">
      <c r="B14" s="43" t="s">
        <v>55</v>
      </c>
      <c r="I14" s="4" t="s">
        <v>1</v>
      </c>
      <c r="J14" s="46" t="s">
        <v>54</v>
      </c>
    </row>
    <row r="15" spans="2:10" ht="15">
      <c r="B15" s="43" t="s">
        <v>56</v>
      </c>
      <c r="I15" s="4"/>
      <c r="J15" s="15"/>
    </row>
    <row r="16" spans="2:15" ht="15">
      <c r="B16" s="67" t="s">
        <v>544</v>
      </c>
      <c r="C16" s="11"/>
      <c r="D16" s="11">
        <v>5986599.1</v>
      </c>
      <c r="E16" s="11"/>
      <c r="F16" s="11"/>
      <c r="G16" s="11"/>
      <c r="H16" s="11"/>
      <c r="I16" s="10" t="s">
        <v>1</v>
      </c>
      <c r="J16" s="63">
        <v>5986599.1</v>
      </c>
      <c r="O16" s="15"/>
    </row>
    <row r="17" spans="2:10" ht="15">
      <c r="B17" s="43" t="s">
        <v>57</v>
      </c>
      <c r="I17" s="4" t="s">
        <v>1</v>
      </c>
      <c r="J17" s="46" t="s">
        <v>54</v>
      </c>
    </row>
    <row r="18" spans="9:10" ht="15">
      <c r="I18" s="4"/>
      <c r="J18" s="15"/>
    </row>
    <row r="19" spans="2:10" ht="16.5">
      <c r="B19" s="1" t="s">
        <v>58</v>
      </c>
      <c r="C19" s="3" t="s">
        <v>1</v>
      </c>
      <c r="I19" s="4"/>
      <c r="J19" s="36">
        <v>26105950.801</v>
      </c>
    </row>
    <row r="20" spans="9:10" ht="15">
      <c r="I20" s="4"/>
      <c r="J20" s="15"/>
    </row>
    <row r="21" spans="2:10" ht="16.5">
      <c r="B21" s="44" t="s">
        <v>59</v>
      </c>
      <c r="I21" s="4"/>
      <c r="J21" s="15"/>
    </row>
    <row r="22" spans="9:10" ht="15">
      <c r="I22" s="4"/>
      <c r="J22" s="15"/>
    </row>
    <row r="23" spans="2:10" ht="15">
      <c r="B23" s="43" t="s">
        <v>60</v>
      </c>
      <c r="I23" s="4" t="s">
        <v>1</v>
      </c>
      <c r="J23" s="15">
        <v>0</v>
      </c>
    </row>
    <row r="24" spans="1:10" ht="16.5">
      <c r="A24" s="71">
        <v>-1</v>
      </c>
      <c r="B24" s="43" t="s">
        <v>61</v>
      </c>
      <c r="I24" s="4" t="s">
        <v>1</v>
      </c>
      <c r="J24" s="36">
        <v>7103131.447</v>
      </c>
    </row>
    <row r="25" spans="2:10" ht="15">
      <c r="B25" s="43" t="s">
        <v>62</v>
      </c>
      <c r="I25" s="4" t="s">
        <v>1</v>
      </c>
      <c r="J25" s="15" t="s">
        <v>1</v>
      </c>
    </row>
    <row r="26" spans="9:10" ht="15">
      <c r="I26" s="4"/>
      <c r="J26" s="15"/>
    </row>
    <row r="27" spans="2:10" ht="15">
      <c r="B27" s="67" t="s">
        <v>544</v>
      </c>
      <c r="C27" s="11"/>
      <c r="D27" s="11"/>
      <c r="E27" s="11"/>
      <c r="F27" s="11"/>
      <c r="G27" s="11"/>
      <c r="H27" s="11"/>
      <c r="I27" s="10" t="s">
        <v>1</v>
      </c>
      <c r="J27" s="63">
        <v>5986599.1</v>
      </c>
    </row>
    <row r="28" spans="9:10" ht="15">
      <c r="I28" s="4"/>
      <c r="J28" s="15"/>
    </row>
    <row r="29" spans="2:10" ht="16.5">
      <c r="B29" s="1" t="s">
        <v>58</v>
      </c>
      <c r="I29" s="4"/>
      <c r="J29" s="15">
        <v>1116532.347</v>
      </c>
    </row>
    <row r="30" spans="9:10" ht="15">
      <c r="I30" s="4"/>
      <c r="J30" s="15"/>
    </row>
    <row r="31" spans="2:10" ht="16.5">
      <c r="B31" s="44" t="s">
        <v>63</v>
      </c>
      <c r="I31" s="4"/>
      <c r="J31" s="15"/>
    </row>
    <row r="32" spans="9:10" ht="15">
      <c r="I32" s="4"/>
      <c r="J32" s="15"/>
    </row>
    <row r="33" spans="1:11" ht="16.5">
      <c r="A33" s="71">
        <v>-1</v>
      </c>
      <c r="B33" s="3" t="s">
        <v>64</v>
      </c>
      <c r="I33" s="4"/>
      <c r="J33" s="74">
        <v>12681537.000999989</v>
      </c>
      <c r="K33" s="3" t="s">
        <v>499</v>
      </c>
    </row>
    <row r="34" spans="9:10" ht="15">
      <c r="I34" s="4"/>
      <c r="J34" s="15"/>
    </row>
    <row r="35" spans="2:10" ht="15">
      <c r="B35" s="43" t="s">
        <v>65</v>
      </c>
      <c r="I35" s="4"/>
      <c r="J35" s="255">
        <v>14540946.14700001</v>
      </c>
    </row>
    <row r="36" spans="9:10" ht="15">
      <c r="I36" s="4"/>
      <c r="J36" s="15"/>
    </row>
    <row r="37" spans="2:10" ht="15">
      <c r="B37" s="3" t="s">
        <v>66</v>
      </c>
      <c r="I37" s="4"/>
      <c r="J37" s="15"/>
    </row>
    <row r="38" spans="9:10" ht="15">
      <c r="I38" s="4"/>
      <c r="J38" s="15"/>
    </row>
    <row r="39" spans="2:10" ht="15">
      <c r="B39" s="3" t="s">
        <v>67</v>
      </c>
      <c r="I39" s="4"/>
      <c r="J39" s="15"/>
    </row>
    <row r="40" spans="2:10" ht="15">
      <c r="B40" s="9" t="s">
        <v>56</v>
      </c>
      <c r="I40" s="4"/>
      <c r="J40" s="15"/>
    </row>
    <row r="41" spans="9:10" ht="15">
      <c r="I41" s="4"/>
      <c r="J41" s="15"/>
    </row>
    <row r="42" spans="2:10" ht="15">
      <c r="B42" s="3" t="s">
        <v>99</v>
      </c>
      <c r="I42" s="4"/>
      <c r="J42" s="62">
        <v>272738000</v>
      </c>
    </row>
    <row r="43" spans="2:10" ht="15">
      <c r="B43" s="3" t="s">
        <v>68</v>
      </c>
      <c r="F43" s="47">
        <v>34.82087718605349</v>
      </c>
      <c r="H43" s="43" t="s">
        <v>69</v>
      </c>
      <c r="I43" s="4" t="s">
        <v>70</v>
      </c>
      <c r="J43" s="15">
        <v>9496976.4</v>
      </c>
    </row>
    <row r="44" spans="6:10" ht="15">
      <c r="F44" s="48"/>
      <c r="I44" s="4"/>
      <c r="J44" s="15"/>
    </row>
    <row r="45" spans="2:10" ht="15">
      <c r="B45" s="9" t="s">
        <v>62</v>
      </c>
      <c r="F45" s="48"/>
      <c r="I45" s="4"/>
      <c r="J45" s="15"/>
    </row>
    <row r="46" spans="2:10" ht="15">
      <c r="B46" s="3" t="s">
        <v>71</v>
      </c>
      <c r="F46" s="48"/>
      <c r="I46" s="4"/>
      <c r="J46" s="15"/>
    </row>
    <row r="47" spans="6:10" ht="15">
      <c r="F47" s="48"/>
      <c r="I47" s="4"/>
      <c r="J47" s="15"/>
    </row>
    <row r="48" spans="2:10" ht="15">
      <c r="B48" s="11" t="s">
        <v>545</v>
      </c>
      <c r="C48" s="68"/>
      <c r="D48" s="3" t="s">
        <v>101</v>
      </c>
      <c r="F48" s="47">
        <v>21.95043942115931</v>
      </c>
      <c r="H48" s="43" t="s">
        <v>69</v>
      </c>
      <c r="I48" s="4" t="s">
        <v>70</v>
      </c>
      <c r="J48" s="63">
        <v>5986599.1</v>
      </c>
    </row>
    <row r="49" spans="2:10" ht="15">
      <c r="B49" s="11" t="s">
        <v>72</v>
      </c>
      <c r="C49" s="3">
        <v>0</v>
      </c>
      <c r="D49" s="3" t="s">
        <v>101</v>
      </c>
      <c r="F49" s="49" t="s">
        <v>123</v>
      </c>
      <c r="H49" s="43" t="s">
        <v>69</v>
      </c>
      <c r="I49" s="4" t="s">
        <v>70</v>
      </c>
      <c r="J49" s="15">
        <v>0</v>
      </c>
    </row>
    <row r="50" spans="2:10" ht="15">
      <c r="B50" s="11"/>
      <c r="I50" s="4"/>
      <c r="J50" s="15"/>
    </row>
    <row r="51" spans="2:10" ht="15">
      <c r="B51" s="11" t="s">
        <v>73</v>
      </c>
      <c r="I51" s="4"/>
      <c r="J51" s="15"/>
    </row>
    <row r="52" spans="2:10" ht="15">
      <c r="B52" s="38" t="s">
        <v>103</v>
      </c>
      <c r="D52" s="3" t="s">
        <v>100</v>
      </c>
      <c r="F52" s="47">
        <v>21.95043942115931</v>
      </c>
      <c r="H52" s="43" t="s">
        <v>69</v>
      </c>
      <c r="I52" s="4" t="s">
        <v>70</v>
      </c>
      <c r="J52" s="63">
        <v>5986599.1</v>
      </c>
    </row>
    <row r="53" spans="2:10" ht="15">
      <c r="B53" s="38"/>
      <c r="F53" s="47"/>
      <c r="H53" s="43"/>
      <c r="I53" s="4"/>
      <c r="J53" s="15"/>
    </row>
    <row r="55" spans="1:2" ht="16.5">
      <c r="A55" s="71">
        <v>-1</v>
      </c>
      <c r="B55" s="3" t="s">
        <v>133</v>
      </c>
    </row>
    <row r="56" ht="15">
      <c r="B56" s="3" t="s">
        <v>134</v>
      </c>
    </row>
    <row r="62" ht="15">
      <c r="I62" s="3" t="s">
        <v>1</v>
      </c>
    </row>
  </sheetData>
  <sheetProtection/>
  <printOptions horizontalCentered="1" verticalCentered="1"/>
  <pageMargins left="0.25" right="0.25" top="0.25" bottom="0.25" header="0" footer="0.25"/>
  <pageSetup blackAndWhite="1" firstPageNumber="4" useFirstPageNumber="1" horizontalDpi="600" verticalDpi="600" orientation="portrait" scale="9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L. Woodruff</dc:creator>
  <cp:keywords/>
  <dc:description/>
  <cp:lastModifiedBy>AEP</cp:lastModifiedBy>
  <cp:lastPrinted>2014-02-14T15:06:20Z</cp:lastPrinted>
  <dcterms:created xsi:type="dcterms:W3CDTF">1996-10-02T20:34:08Z</dcterms:created>
  <dcterms:modified xsi:type="dcterms:W3CDTF">2014-09-15T18:14:31Z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