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730" windowHeight="9270"/>
  </bookViews>
  <sheets>
    <sheet name="Natural Gas" sheetId="5" r:id="rId1"/>
  </sheets>
  <definedNames>
    <definedName name="_xlnm.Print_Titles" localSheetId="0">'Natural Gas'!$4:$5</definedName>
  </definedNames>
  <calcPr calcId="145621"/>
</workbook>
</file>

<file path=xl/calcChain.xml><?xml version="1.0" encoding="utf-8"?>
<calcChain xmlns="http://schemas.openxmlformats.org/spreadsheetml/2006/main">
  <c r="T7" i="5" l="1"/>
  <c r="U7" i="5"/>
  <c r="V7" i="5"/>
  <c r="T8" i="5"/>
  <c r="U8" i="5"/>
  <c r="V8" i="5"/>
  <c r="T9" i="5"/>
  <c r="U9" i="5"/>
  <c r="V9" i="5"/>
  <c r="T10" i="5"/>
  <c r="U10" i="5"/>
  <c r="V10" i="5"/>
  <c r="T11" i="5"/>
  <c r="U11" i="5"/>
  <c r="V11" i="5"/>
  <c r="T12" i="5"/>
  <c r="U12" i="5"/>
  <c r="V12" i="5"/>
  <c r="T13" i="5"/>
  <c r="U13" i="5"/>
  <c r="V13" i="5"/>
  <c r="T14" i="5"/>
  <c r="U14" i="5"/>
  <c r="V14" i="5"/>
  <c r="T15" i="5"/>
  <c r="U15" i="5"/>
  <c r="V15" i="5"/>
  <c r="T16" i="5"/>
  <c r="U16" i="5"/>
  <c r="V16" i="5"/>
  <c r="T17" i="5"/>
  <c r="U17" i="5"/>
  <c r="V17" i="5"/>
  <c r="T18" i="5"/>
  <c r="U18" i="5"/>
  <c r="V18" i="5"/>
  <c r="T19" i="5"/>
  <c r="U19" i="5"/>
  <c r="V19" i="5"/>
  <c r="T20" i="5"/>
  <c r="U20" i="5"/>
  <c r="V20" i="5"/>
  <c r="T21" i="5"/>
  <c r="U21" i="5"/>
  <c r="V21" i="5"/>
  <c r="T22" i="5"/>
  <c r="U22" i="5"/>
  <c r="V22" i="5"/>
  <c r="T23" i="5"/>
  <c r="U23" i="5"/>
  <c r="V23" i="5"/>
  <c r="T24" i="5"/>
  <c r="U24" i="5"/>
  <c r="V24" i="5"/>
  <c r="T25" i="5"/>
  <c r="U25" i="5"/>
  <c r="V25" i="5"/>
  <c r="T26" i="5"/>
  <c r="U26" i="5"/>
  <c r="V26" i="5"/>
  <c r="T27" i="5"/>
  <c r="U27" i="5"/>
  <c r="V27" i="5"/>
  <c r="T28" i="5"/>
  <c r="U28" i="5"/>
  <c r="V28" i="5"/>
  <c r="T29" i="5"/>
  <c r="U29" i="5"/>
  <c r="V29" i="5"/>
  <c r="T30" i="5"/>
  <c r="U30" i="5"/>
  <c r="V30" i="5"/>
  <c r="T31" i="5"/>
  <c r="U31" i="5"/>
  <c r="V31" i="5"/>
  <c r="T32" i="5"/>
  <c r="U32" i="5"/>
  <c r="V32" i="5"/>
  <c r="T33" i="5"/>
  <c r="U33" i="5"/>
  <c r="V33" i="5"/>
  <c r="T34" i="5"/>
  <c r="U34" i="5"/>
  <c r="V34" i="5"/>
  <c r="T35" i="5"/>
  <c r="U35" i="5"/>
  <c r="V35" i="5"/>
  <c r="T36" i="5"/>
  <c r="U36" i="5"/>
  <c r="V36" i="5"/>
  <c r="T37" i="5"/>
  <c r="U37" i="5"/>
  <c r="V37" i="5"/>
  <c r="T38" i="5"/>
  <c r="U38" i="5"/>
  <c r="V38" i="5"/>
  <c r="T39" i="5"/>
  <c r="U39" i="5"/>
  <c r="V39" i="5"/>
  <c r="T40" i="5"/>
  <c r="U40" i="5"/>
  <c r="V40" i="5"/>
  <c r="T41" i="5"/>
  <c r="U41" i="5"/>
  <c r="V41" i="5"/>
  <c r="T42" i="5"/>
  <c r="U42" i="5"/>
  <c r="V42" i="5"/>
  <c r="T43" i="5"/>
  <c r="U43" i="5"/>
  <c r="V43" i="5"/>
  <c r="T44" i="5"/>
  <c r="U44" i="5"/>
  <c r="V44" i="5"/>
  <c r="T45" i="5"/>
  <c r="U45" i="5"/>
  <c r="V45" i="5"/>
  <c r="T46" i="5"/>
  <c r="U46" i="5"/>
  <c r="V46" i="5"/>
  <c r="T47" i="5"/>
  <c r="U47" i="5"/>
  <c r="V47" i="5"/>
  <c r="T48" i="5"/>
  <c r="U48" i="5"/>
  <c r="V48" i="5"/>
  <c r="T49" i="5"/>
  <c r="U49" i="5"/>
  <c r="V49" i="5"/>
  <c r="T50" i="5"/>
  <c r="U50" i="5"/>
  <c r="V50" i="5"/>
  <c r="T51" i="5"/>
  <c r="U51" i="5"/>
  <c r="V51" i="5"/>
  <c r="T52" i="5"/>
  <c r="U52" i="5"/>
  <c r="V52" i="5"/>
  <c r="T53" i="5"/>
  <c r="U53" i="5"/>
  <c r="V53" i="5"/>
  <c r="T54" i="5"/>
  <c r="U54" i="5"/>
  <c r="V54" i="5"/>
  <c r="T55" i="5"/>
  <c r="U55" i="5"/>
  <c r="V55" i="5"/>
  <c r="T56" i="5"/>
  <c r="U56" i="5"/>
  <c r="V56" i="5"/>
  <c r="T57" i="5"/>
  <c r="U57" i="5"/>
  <c r="V57" i="5"/>
  <c r="T58" i="5"/>
  <c r="U58" i="5"/>
  <c r="V58" i="5"/>
  <c r="T59" i="5"/>
  <c r="U59" i="5"/>
  <c r="V59" i="5"/>
  <c r="T60" i="5"/>
  <c r="U60" i="5"/>
  <c r="V60" i="5"/>
  <c r="T61" i="5"/>
  <c r="U61" i="5"/>
  <c r="V61" i="5"/>
  <c r="T62" i="5"/>
  <c r="U62" i="5"/>
  <c r="V62" i="5"/>
  <c r="T63" i="5"/>
  <c r="U63" i="5"/>
  <c r="V63" i="5"/>
  <c r="T64" i="5"/>
  <c r="U64" i="5"/>
  <c r="V64" i="5"/>
  <c r="T65" i="5"/>
  <c r="U65" i="5"/>
  <c r="V65" i="5"/>
  <c r="T66" i="5"/>
  <c r="U66" i="5"/>
  <c r="V66" i="5"/>
  <c r="T67" i="5"/>
  <c r="U67" i="5"/>
  <c r="V67" i="5"/>
  <c r="T68" i="5"/>
  <c r="U68" i="5"/>
  <c r="V68" i="5"/>
  <c r="T69" i="5"/>
  <c r="U69" i="5"/>
  <c r="V69" i="5"/>
  <c r="T70" i="5"/>
  <c r="U70" i="5"/>
  <c r="V70" i="5"/>
  <c r="T71" i="5"/>
  <c r="U71" i="5"/>
  <c r="V71" i="5"/>
  <c r="T72" i="5"/>
  <c r="U72" i="5"/>
  <c r="V72" i="5"/>
  <c r="T73" i="5"/>
  <c r="U73" i="5"/>
  <c r="V73" i="5"/>
  <c r="T74" i="5"/>
  <c r="U74" i="5"/>
  <c r="V74" i="5"/>
  <c r="T75" i="5"/>
  <c r="U75" i="5"/>
  <c r="V75" i="5"/>
  <c r="T76" i="5"/>
  <c r="U76" i="5"/>
  <c r="V76" i="5"/>
  <c r="T77" i="5"/>
  <c r="U77" i="5"/>
  <c r="V77" i="5"/>
  <c r="T78" i="5"/>
  <c r="U78" i="5"/>
  <c r="V78" i="5"/>
  <c r="T79" i="5"/>
  <c r="U79" i="5"/>
  <c r="V79" i="5"/>
  <c r="T80" i="5"/>
  <c r="U80" i="5"/>
  <c r="V80" i="5"/>
  <c r="T81" i="5"/>
  <c r="U81" i="5"/>
  <c r="V81" i="5"/>
  <c r="T82" i="5"/>
  <c r="U82" i="5"/>
  <c r="V82" i="5"/>
  <c r="T83" i="5"/>
  <c r="U83" i="5"/>
  <c r="V83" i="5"/>
  <c r="T84" i="5"/>
  <c r="U84" i="5"/>
  <c r="V84" i="5"/>
  <c r="T85" i="5"/>
  <c r="U85" i="5"/>
  <c r="V85" i="5"/>
  <c r="T86" i="5"/>
  <c r="U86" i="5"/>
  <c r="V86" i="5"/>
  <c r="T87" i="5"/>
  <c r="U87" i="5"/>
  <c r="V87" i="5"/>
  <c r="T88" i="5"/>
  <c r="U88" i="5"/>
  <c r="V88" i="5"/>
  <c r="T89" i="5"/>
  <c r="U89" i="5"/>
  <c r="V89" i="5"/>
  <c r="T90" i="5"/>
  <c r="U90" i="5"/>
  <c r="V90" i="5"/>
  <c r="T91" i="5"/>
  <c r="U91" i="5"/>
  <c r="V91" i="5"/>
  <c r="T92" i="5"/>
  <c r="U92" i="5"/>
  <c r="V92" i="5"/>
  <c r="T93" i="5"/>
  <c r="U93" i="5"/>
  <c r="V93" i="5"/>
  <c r="T94" i="5"/>
  <c r="U94" i="5"/>
  <c r="V94" i="5"/>
  <c r="T95" i="5"/>
  <c r="U95" i="5"/>
  <c r="V95" i="5"/>
  <c r="T96" i="5"/>
  <c r="U96" i="5"/>
  <c r="V96" i="5"/>
  <c r="T97" i="5"/>
  <c r="U97" i="5"/>
  <c r="V97" i="5"/>
  <c r="T98" i="5"/>
  <c r="U98" i="5"/>
  <c r="V98" i="5"/>
  <c r="T99" i="5"/>
  <c r="U99" i="5"/>
  <c r="V99" i="5"/>
  <c r="T100" i="5"/>
  <c r="U100" i="5"/>
  <c r="V100" i="5"/>
  <c r="T101" i="5"/>
  <c r="U101" i="5"/>
  <c r="V101" i="5"/>
  <c r="T102" i="5"/>
  <c r="U102" i="5"/>
  <c r="V102" i="5"/>
  <c r="T103" i="5"/>
  <c r="U103" i="5"/>
  <c r="V103" i="5"/>
  <c r="T104" i="5"/>
  <c r="U104" i="5"/>
  <c r="V104" i="5"/>
  <c r="T105" i="5"/>
  <c r="U105" i="5"/>
  <c r="V105" i="5"/>
  <c r="T106" i="5"/>
  <c r="U106" i="5"/>
  <c r="V106" i="5"/>
  <c r="T107" i="5"/>
  <c r="U107" i="5"/>
  <c r="V107" i="5"/>
  <c r="T108" i="5"/>
  <c r="U108" i="5"/>
  <c r="V108" i="5"/>
  <c r="T109" i="5"/>
  <c r="U109" i="5"/>
  <c r="V109" i="5"/>
  <c r="T110" i="5"/>
  <c r="U110" i="5"/>
  <c r="V110" i="5"/>
  <c r="T111" i="5"/>
  <c r="U111" i="5"/>
  <c r="V111" i="5"/>
  <c r="T112" i="5"/>
  <c r="U112" i="5"/>
  <c r="V112" i="5"/>
  <c r="T113" i="5"/>
  <c r="U113" i="5"/>
  <c r="V113" i="5"/>
  <c r="T114" i="5"/>
  <c r="U114" i="5"/>
  <c r="V114" i="5"/>
  <c r="T115" i="5"/>
  <c r="U115" i="5"/>
  <c r="V115" i="5"/>
  <c r="T116" i="5"/>
  <c r="U116" i="5"/>
  <c r="V116" i="5"/>
  <c r="T117" i="5"/>
  <c r="U117" i="5"/>
  <c r="V117" i="5"/>
  <c r="T118" i="5"/>
  <c r="U118" i="5"/>
  <c r="V118" i="5"/>
  <c r="T119" i="5"/>
  <c r="U119" i="5"/>
  <c r="V119" i="5"/>
  <c r="T120" i="5"/>
  <c r="U120" i="5"/>
  <c r="V120" i="5"/>
  <c r="T121" i="5"/>
  <c r="U121" i="5"/>
  <c r="V121" i="5"/>
  <c r="T122" i="5"/>
  <c r="U122" i="5"/>
  <c r="V122" i="5"/>
  <c r="T123" i="5"/>
  <c r="U123" i="5"/>
  <c r="V123" i="5"/>
  <c r="T124" i="5"/>
  <c r="U124" i="5"/>
  <c r="V124" i="5"/>
  <c r="T125" i="5"/>
  <c r="U125" i="5"/>
  <c r="V125" i="5"/>
  <c r="T126" i="5"/>
  <c r="U126" i="5"/>
  <c r="V126" i="5"/>
  <c r="T127" i="5"/>
  <c r="U127" i="5"/>
  <c r="V127" i="5"/>
  <c r="T128" i="5"/>
  <c r="U128" i="5"/>
  <c r="V128" i="5"/>
  <c r="T129" i="5"/>
  <c r="U129" i="5"/>
  <c r="V129" i="5"/>
  <c r="T130" i="5"/>
  <c r="U130" i="5"/>
  <c r="V130" i="5"/>
  <c r="T131" i="5"/>
  <c r="U131" i="5"/>
  <c r="V131" i="5"/>
  <c r="T132" i="5"/>
  <c r="U132" i="5"/>
  <c r="V132" i="5"/>
  <c r="T133" i="5"/>
  <c r="U133" i="5"/>
  <c r="V133" i="5"/>
  <c r="T134" i="5"/>
  <c r="U134" i="5"/>
  <c r="V134" i="5"/>
  <c r="T135" i="5"/>
  <c r="U135" i="5"/>
  <c r="V135" i="5"/>
  <c r="T136" i="5"/>
  <c r="U136" i="5"/>
  <c r="V136" i="5"/>
  <c r="T137" i="5"/>
  <c r="U137" i="5"/>
  <c r="V137" i="5"/>
  <c r="T138" i="5"/>
  <c r="U138" i="5"/>
  <c r="V138" i="5"/>
  <c r="T139" i="5"/>
  <c r="U139" i="5"/>
  <c r="V139" i="5"/>
  <c r="T140" i="5"/>
  <c r="U140" i="5"/>
  <c r="V140" i="5"/>
  <c r="T141" i="5"/>
  <c r="U141" i="5"/>
  <c r="V141" i="5"/>
  <c r="T142" i="5"/>
  <c r="U142" i="5"/>
  <c r="V142" i="5"/>
  <c r="T143" i="5"/>
  <c r="U143" i="5"/>
  <c r="V143" i="5"/>
  <c r="T144" i="5"/>
  <c r="U144" i="5"/>
  <c r="V144" i="5"/>
  <c r="T145" i="5"/>
  <c r="U145" i="5"/>
  <c r="V145" i="5"/>
  <c r="T146" i="5"/>
  <c r="U146" i="5"/>
  <c r="V146" i="5"/>
  <c r="T147" i="5"/>
  <c r="U147" i="5"/>
  <c r="V147" i="5"/>
  <c r="T148" i="5"/>
  <c r="U148" i="5"/>
  <c r="V148" i="5"/>
  <c r="T149" i="5"/>
  <c r="U149" i="5"/>
  <c r="V149" i="5"/>
  <c r="T150" i="5"/>
  <c r="U150" i="5"/>
  <c r="V150" i="5"/>
  <c r="T151" i="5"/>
  <c r="U151" i="5"/>
  <c r="V151" i="5"/>
  <c r="T152" i="5"/>
  <c r="U152" i="5"/>
  <c r="V152" i="5"/>
  <c r="T153" i="5"/>
  <c r="U153" i="5"/>
  <c r="V153" i="5"/>
  <c r="T154" i="5"/>
  <c r="U154" i="5"/>
  <c r="V154" i="5"/>
  <c r="T155" i="5"/>
  <c r="U155" i="5"/>
  <c r="V155" i="5"/>
  <c r="T156" i="5"/>
  <c r="U156" i="5"/>
  <c r="V156" i="5"/>
  <c r="T157" i="5"/>
  <c r="U157" i="5"/>
  <c r="V157" i="5"/>
  <c r="T158" i="5"/>
  <c r="U158" i="5"/>
  <c r="V158" i="5"/>
  <c r="T159" i="5"/>
  <c r="U159" i="5"/>
  <c r="V159" i="5"/>
  <c r="T160" i="5"/>
  <c r="U160" i="5"/>
  <c r="V160" i="5"/>
  <c r="T161" i="5"/>
  <c r="U161" i="5"/>
  <c r="V161" i="5"/>
  <c r="T162" i="5"/>
  <c r="U162" i="5"/>
  <c r="V162" i="5"/>
  <c r="T163" i="5"/>
  <c r="U163" i="5"/>
  <c r="V163" i="5"/>
  <c r="T164" i="5"/>
  <c r="U164" i="5"/>
  <c r="V164" i="5"/>
  <c r="T165" i="5"/>
  <c r="U165" i="5"/>
  <c r="V165" i="5"/>
  <c r="T166" i="5"/>
  <c r="U166" i="5"/>
  <c r="V166" i="5"/>
  <c r="T167" i="5"/>
  <c r="U167" i="5"/>
  <c r="V167" i="5"/>
  <c r="T168" i="5"/>
  <c r="U168" i="5"/>
  <c r="V168" i="5"/>
  <c r="T169" i="5"/>
  <c r="U169" i="5"/>
  <c r="V169" i="5"/>
  <c r="T170" i="5"/>
  <c r="U170" i="5"/>
  <c r="V170" i="5"/>
  <c r="T171" i="5"/>
  <c r="U171" i="5"/>
  <c r="V171" i="5"/>
  <c r="T172" i="5"/>
  <c r="U172" i="5"/>
  <c r="V172" i="5"/>
  <c r="T173" i="5"/>
  <c r="U173" i="5"/>
  <c r="V173" i="5"/>
  <c r="T174" i="5"/>
  <c r="U174" i="5"/>
  <c r="V174" i="5"/>
  <c r="T175" i="5"/>
  <c r="U175" i="5"/>
  <c r="V175" i="5"/>
  <c r="T176" i="5"/>
  <c r="U176" i="5"/>
  <c r="V176" i="5"/>
  <c r="T177" i="5"/>
  <c r="U177" i="5"/>
  <c r="V177" i="5"/>
  <c r="T178" i="5"/>
  <c r="U178" i="5"/>
  <c r="V178" i="5"/>
  <c r="T179" i="5"/>
  <c r="U179" i="5"/>
  <c r="V179" i="5"/>
  <c r="T180" i="5"/>
  <c r="U180" i="5"/>
  <c r="V180" i="5"/>
  <c r="T181" i="5"/>
  <c r="U181" i="5"/>
  <c r="V181" i="5"/>
  <c r="T182" i="5"/>
  <c r="U182" i="5"/>
  <c r="V182" i="5"/>
  <c r="T183" i="5"/>
  <c r="U183" i="5"/>
  <c r="V183" i="5"/>
  <c r="T184" i="5"/>
  <c r="U184" i="5"/>
  <c r="V184" i="5"/>
  <c r="T185" i="5"/>
  <c r="U185" i="5"/>
  <c r="V185" i="5"/>
  <c r="T186" i="5"/>
  <c r="U186" i="5"/>
  <c r="V186" i="5"/>
  <c r="T187" i="5"/>
  <c r="U187" i="5"/>
  <c r="V187" i="5"/>
  <c r="T188" i="5"/>
  <c r="U188" i="5"/>
  <c r="V188" i="5"/>
  <c r="T189" i="5"/>
  <c r="U189" i="5"/>
  <c r="V189" i="5"/>
  <c r="T190" i="5"/>
  <c r="U190" i="5"/>
  <c r="V190" i="5"/>
  <c r="T191" i="5"/>
  <c r="U191" i="5"/>
  <c r="V191" i="5"/>
  <c r="T192" i="5"/>
  <c r="U192" i="5"/>
  <c r="V192" i="5"/>
  <c r="T193" i="5"/>
  <c r="U193" i="5"/>
  <c r="V193" i="5"/>
  <c r="T194" i="5"/>
  <c r="U194" i="5"/>
  <c r="V194" i="5"/>
  <c r="T195" i="5"/>
  <c r="U195" i="5"/>
  <c r="V195" i="5"/>
  <c r="T196" i="5"/>
  <c r="U196" i="5"/>
  <c r="V196" i="5"/>
  <c r="T197" i="5"/>
  <c r="U197" i="5"/>
  <c r="V197" i="5"/>
  <c r="T198" i="5"/>
  <c r="U198" i="5"/>
  <c r="V198" i="5"/>
  <c r="T199" i="5"/>
  <c r="U199" i="5"/>
  <c r="V199" i="5"/>
  <c r="T200" i="5"/>
  <c r="U200" i="5"/>
  <c r="V200" i="5"/>
  <c r="T201" i="5"/>
  <c r="U201" i="5"/>
  <c r="V201" i="5"/>
  <c r="T202" i="5"/>
  <c r="U202" i="5"/>
  <c r="V202" i="5"/>
  <c r="T203" i="5"/>
  <c r="U203" i="5"/>
  <c r="V203" i="5"/>
  <c r="T204" i="5"/>
  <c r="U204" i="5"/>
  <c r="V204" i="5"/>
  <c r="T205" i="5"/>
  <c r="U205" i="5"/>
  <c r="V205" i="5"/>
  <c r="T206" i="5"/>
  <c r="U206" i="5"/>
  <c r="V206" i="5"/>
  <c r="T207" i="5"/>
  <c r="U207" i="5"/>
  <c r="V207" i="5"/>
  <c r="T208" i="5"/>
  <c r="U208" i="5"/>
  <c r="V208" i="5"/>
  <c r="T209" i="5"/>
  <c r="U209" i="5"/>
  <c r="V209" i="5"/>
  <c r="T210" i="5"/>
  <c r="U210" i="5"/>
  <c r="V210" i="5"/>
  <c r="T211" i="5"/>
  <c r="U211" i="5"/>
  <c r="V211" i="5"/>
  <c r="T212" i="5"/>
  <c r="U212" i="5"/>
  <c r="V212" i="5"/>
  <c r="T213" i="5"/>
  <c r="U213" i="5"/>
  <c r="V213" i="5"/>
  <c r="T214" i="5"/>
  <c r="U214" i="5"/>
  <c r="V214" i="5"/>
  <c r="T215" i="5"/>
  <c r="U215" i="5"/>
  <c r="V215" i="5"/>
  <c r="T216" i="5"/>
  <c r="U216" i="5"/>
  <c r="V216" i="5"/>
  <c r="T217" i="5"/>
  <c r="U217" i="5"/>
  <c r="V217" i="5"/>
  <c r="T218" i="5"/>
  <c r="U218" i="5"/>
  <c r="V218" i="5"/>
  <c r="T219" i="5"/>
  <c r="U219" i="5"/>
  <c r="V219" i="5"/>
  <c r="T220" i="5"/>
  <c r="U220" i="5"/>
  <c r="V220" i="5"/>
  <c r="T221" i="5"/>
  <c r="U221" i="5"/>
  <c r="V221" i="5"/>
  <c r="T222" i="5"/>
  <c r="U222" i="5"/>
  <c r="V222" i="5"/>
  <c r="T223" i="5"/>
  <c r="U223" i="5"/>
  <c r="V223" i="5"/>
  <c r="T224" i="5"/>
  <c r="U224" i="5"/>
  <c r="V224" i="5"/>
  <c r="T225" i="5"/>
  <c r="U225" i="5"/>
  <c r="V225" i="5"/>
  <c r="T226" i="5"/>
  <c r="U226" i="5"/>
  <c r="V226" i="5"/>
  <c r="T227" i="5"/>
  <c r="U227" i="5"/>
  <c r="V227" i="5"/>
  <c r="T228" i="5"/>
  <c r="U228" i="5"/>
  <c r="V228" i="5"/>
  <c r="T229" i="5"/>
  <c r="U229" i="5"/>
  <c r="V229" i="5"/>
  <c r="T230" i="5"/>
  <c r="U230" i="5"/>
  <c r="V230" i="5"/>
  <c r="T231" i="5"/>
  <c r="U231" i="5"/>
  <c r="V231" i="5"/>
  <c r="T232" i="5"/>
  <c r="U232" i="5"/>
  <c r="V232" i="5"/>
  <c r="T233" i="5"/>
  <c r="U233" i="5"/>
  <c r="V233" i="5"/>
  <c r="T234" i="5"/>
  <c r="U234" i="5"/>
  <c r="V234" i="5"/>
  <c r="T235" i="5"/>
  <c r="U235" i="5"/>
  <c r="V235" i="5"/>
  <c r="T236" i="5"/>
  <c r="U236" i="5"/>
  <c r="V236" i="5"/>
  <c r="T237" i="5"/>
  <c r="U237" i="5"/>
  <c r="V237" i="5"/>
  <c r="T238" i="5"/>
  <c r="U238" i="5"/>
  <c r="V238" i="5"/>
  <c r="T239" i="5"/>
  <c r="U239" i="5"/>
  <c r="V239" i="5"/>
  <c r="T240" i="5"/>
  <c r="U240" i="5"/>
  <c r="V240" i="5"/>
  <c r="T241" i="5"/>
  <c r="U241" i="5"/>
  <c r="V241" i="5"/>
  <c r="T242" i="5"/>
  <c r="U242" i="5"/>
  <c r="V242" i="5"/>
  <c r="T243" i="5"/>
  <c r="U243" i="5"/>
  <c r="V243" i="5"/>
  <c r="T244" i="5"/>
  <c r="U244" i="5"/>
  <c r="V244" i="5"/>
  <c r="T245" i="5"/>
  <c r="U245" i="5"/>
  <c r="V245" i="5"/>
  <c r="T246" i="5"/>
  <c r="U246" i="5"/>
  <c r="V246" i="5"/>
  <c r="T247" i="5"/>
  <c r="U247" i="5"/>
  <c r="V247" i="5"/>
  <c r="T248" i="5"/>
  <c r="U248" i="5"/>
  <c r="V248" i="5"/>
  <c r="T249" i="5"/>
  <c r="U249" i="5"/>
  <c r="V249" i="5"/>
  <c r="T250" i="5"/>
  <c r="U250" i="5"/>
  <c r="V250" i="5"/>
  <c r="T251" i="5"/>
  <c r="U251" i="5"/>
  <c r="V251" i="5"/>
  <c r="T252" i="5"/>
  <c r="U252" i="5"/>
  <c r="V252" i="5"/>
  <c r="T253" i="5"/>
  <c r="U253" i="5"/>
  <c r="V253" i="5"/>
  <c r="T254" i="5"/>
  <c r="U254" i="5"/>
  <c r="V254" i="5"/>
  <c r="T255" i="5"/>
  <c r="U255" i="5"/>
  <c r="V255" i="5"/>
  <c r="T256" i="5"/>
  <c r="U256" i="5"/>
  <c r="V256" i="5"/>
  <c r="T257" i="5"/>
  <c r="U257" i="5"/>
  <c r="V257" i="5"/>
  <c r="T258" i="5"/>
  <c r="U258" i="5"/>
  <c r="V258" i="5"/>
  <c r="T259" i="5"/>
  <c r="U259" i="5"/>
  <c r="V259" i="5"/>
  <c r="T260" i="5"/>
  <c r="U260" i="5"/>
  <c r="V260" i="5"/>
  <c r="T261" i="5"/>
  <c r="U261" i="5"/>
  <c r="V261" i="5"/>
  <c r="T262" i="5"/>
  <c r="U262" i="5"/>
  <c r="V262" i="5"/>
  <c r="T263" i="5"/>
  <c r="U263" i="5"/>
  <c r="V263" i="5"/>
  <c r="T264" i="5"/>
  <c r="U264" i="5"/>
  <c r="V264" i="5"/>
  <c r="T265" i="5"/>
  <c r="U265" i="5"/>
  <c r="V265" i="5"/>
  <c r="T266" i="5"/>
  <c r="U266" i="5"/>
  <c r="V266" i="5"/>
  <c r="T267" i="5"/>
  <c r="U267" i="5"/>
  <c r="V267" i="5"/>
  <c r="T268" i="5"/>
  <c r="U268" i="5"/>
  <c r="V268" i="5"/>
  <c r="T269" i="5"/>
  <c r="U269" i="5"/>
  <c r="V269" i="5"/>
  <c r="T270" i="5"/>
  <c r="U270" i="5"/>
  <c r="V270" i="5"/>
  <c r="T271" i="5"/>
  <c r="U271" i="5"/>
  <c r="V271" i="5"/>
  <c r="T272" i="5"/>
  <c r="U272" i="5"/>
  <c r="V272" i="5"/>
  <c r="T273" i="5"/>
  <c r="U273" i="5"/>
  <c r="V273" i="5"/>
  <c r="T274" i="5"/>
  <c r="U274" i="5"/>
  <c r="V274" i="5"/>
  <c r="T275" i="5"/>
  <c r="U275" i="5"/>
  <c r="V275" i="5"/>
  <c r="T276" i="5"/>
  <c r="U276" i="5"/>
  <c r="V276" i="5"/>
  <c r="T277" i="5"/>
  <c r="U277" i="5"/>
  <c r="V277" i="5"/>
  <c r="T278" i="5"/>
  <c r="U278" i="5"/>
  <c r="V278" i="5"/>
  <c r="T279" i="5"/>
  <c r="U279" i="5"/>
  <c r="V279" i="5"/>
  <c r="T280" i="5"/>
  <c r="U280" i="5"/>
  <c r="V280" i="5"/>
  <c r="T281" i="5"/>
  <c r="U281" i="5"/>
  <c r="V281" i="5"/>
  <c r="T282" i="5"/>
  <c r="U282" i="5"/>
  <c r="V282" i="5"/>
  <c r="T283" i="5"/>
  <c r="U283" i="5"/>
  <c r="V283" i="5"/>
  <c r="T284" i="5"/>
  <c r="U284" i="5"/>
  <c r="V284" i="5"/>
  <c r="T285" i="5"/>
  <c r="U285" i="5"/>
  <c r="V285" i="5"/>
  <c r="T286" i="5"/>
  <c r="U286" i="5"/>
  <c r="V286" i="5"/>
  <c r="T287" i="5"/>
  <c r="U287" i="5"/>
  <c r="V287" i="5"/>
  <c r="T288" i="5"/>
  <c r="U288" i="5"/>
  <c r="V288" i="5"/>
  <c r="T289" i="5"/>
  <c r="U289" i="5"/>
  <c r="V289" i="5"/>
  <c r="T290" i="5"/>
  <c r="U290" i="5"/>
  <c r="V290" i="5"/>
  <c r="T291" i="5"/>
  <c r="U291" i="5"/>
  <c r="V291" i="5"/>
  <c r="T292" i="5"/>
  <c r="U292" i="5"/>
  <c r="V292" i="5"/>
  <c r="T293" i="5"/>
  <c r="U293" i="5"/>
  <c r="V293" i="5"/>
  <c r="T294" i="5"/>
  <c r="U294" i="5"/>
  <c r="V294" i="5"/>
  <c r="T295" i="5"/>
  <c r="U295" i="5"/>
  <c r="V295" i="5"/>
  <c r="T296" i="5"/>
  <c r="U296" i="5"/>
  <c r="V296" i="5"/>
  <c r="T297" i="5"/>
  <c r="U297" i="5"/>
  <c r="V297" i="5"/>
  <c r="T298" i="5"/>
  <c r="U298" i="5"/>
  <c r="V298" i="5"/>
  <c r="T299" i="5"/>
  <c r="U299" i="5"/>
  <c r="V299" i="5"/>
  <c r="T300" i="5"/>
  <c r="U300" i="5"/>
  <c r="V300" i="5"/>
  <c r="T301" i="5"/>
  <c r="U301" i="5"/>
  <c r="V301" i="5"/>
  <c r="T302" i="5"/>
  <c r="U302" i="5"/>
  <c r="V302" i="5"/>
  <c r="T303" i="5"/>
  <c r="U303" i="5"/>
  <c r="V303" i="5"/>
  <c r="T304" i="5"/>
  <c r="U304" i="5"/>
  <c r="V304" i="5"/>
  <c r="T305" i="5"/>
  <c r="U305" i="5"/>
  <c r="V305" i="5"/>
  <c r="T306" i="5"/>
  <c r="U306" i="5"/>
  <c r="V306" i="5"/>
  <c r="T307" i="5"/>
  <c r="U307" i="5"/>
  <c r="V307" i="5"/>
  <c r="T308" i="5"/>
  <c r="U308" i="5"/>
  <c r="V308" i="5"/>
  <c r="T309" i="5"/>
  <c r="U309" i="5"/>
  <c r="V309" i="5"/>
  <c r="T310" i="5"/>
  <c r="U310" i="5"/>
  <c r="V310" i="5"/>
  <c r="T311" i="5"/>
  <c r="U311" i="5"/>
  <c r="V311" i="5"/>
  <c r="T312" i="5"/>
  <c r="U312" i="5"/>
  <c r="V312" i="5"/>
  <c r="T313" i="5"/>
  <c r="U313" i="5"/>
  <c r="V313" i="5"/>
  <c r="T314" i="5"/>
  <c r="U314" i="5"/>
  <c r="V314" i="5"/>
  <c r="T315" i="5"/>
  <c r="U315" i="5"/>
  <c r="V315" i="5"/>
  <c r="T316" i="5"/>
  <c r="U316" i="5"/>
  <c r="V316" i="5"/>
  <c r="T317" i="5"/>
  <c r="U317" i="5"/>
  <c r="V317" i="5"/>
  <c r="T318" i="5"/>
  <c r="U318" i="5"/>
  <c r="V318" i="5"/>
  <c r="T319" i="5"/>
  <c r="U319" i="5"/>
  <c r="V319" i="5"/>
  <c r="T320" i="5"/>
  <c r="U320" i="5"/>
  <c r="V320" i="5"/>
  <c r="T321" i="5"/>
  <c r="U321" i="5"/>
  <c r="V321" i="5"/>
  <c r="T322" i="5"/>
  <c r="U322" i="5"/>
  <c r="V322" i="5"/>
  <c r="T323" i="5"/>
  <c r="U323" i="5"/>
  <c r="V323" i="5"/>
  <c r="T324" i="5"/>
  <c r="U324" i="5"/>
  <c r="V324" i="5"/>
  <c r="T325" i="5"/>
  <c r="U325" i="5"/>
  <c r="V325" i="5"/>
  <c r="T326" i="5"/>
  <c r="U326" i="5"/>
  <c r="V326" i="5"/>
  <c r="T327" i="5"/>
  <c r="U327" i="5"/>
  <c r="V327" i="5"/>
  <c r="T328" i="5"/>
  <c r="U328" i="5"/>
  <c r="V328" i="5"/>
  <c r="T329" i="5"/>
  <c r="U329" i="5"/>
  <c r="V329" i="5"/>
  <c r="T330" i="5"/>
  <c r="U330" i="5"/>
  <c r="V330" i="5"/>
  <c r="T331" i="5"/>
  <c r="U331" i="5"/>
  <c r="V331" i="5"/>
  <c r="T332" i="5"/>
  <c r="U332" i="5"/>
  <c r="V332" i="5"/>
  <c r="T333" i="5"/>
  <c r="U333" i="5"/>
  <c r="V333" i="5"/>
  <c r="T334" i="5"/>
  <c r="U334" i="5"/>
  <c r="V334" i="5"/>
  <c r="T335" i="5"/>
  <c r="U335" i="5"/>
  <c r="V335" i="5"/>
  <c r="T336" i="5"/>
  <c r="U336" i="5"/>
  <c r="V336" i="5"/>
  <c r="T337" i="5"/>
  <c r="U337" i="5"/>
  <c r="V337" i="5"/>
  <c r="T338" i="5"/>
  <c r="U338" i="5"/>
  <c r="V338" i="5"/>
  <c r="T339" i="5"/>
  <c r="U339" i="5"/>
  <c r="V339" i="5"/>
  <c r="T340" i="5"/>
  <c r="U340" i="5"/>
  <c r="V340" i="5"/>
  <c r="T341" i="5"/>
  <c r="U341" i="5"/>
  <c r="V341" i="5"/>
  <c r="T342" i="5"/>
  <c r="U342" i="5"/>
  <c r="V342" i="5"/>
  <c r="T343" i="5"/>
  <c r="U343" i="5"/>
  <c r="V343" i="5"/>
  <c r="T344" i="5"/>
  <c r="U344" i="5"/>
  <c r="V344" i="5"/>
  <c r="T345" i="5"/>
  <c r="U345" i="5"/>
  <c r="V345" i="5"/>
  <c r="T346" i="5"/>
  <c r="U346" i="5"/>
  <c r="V346" i="5"/>
  <c r="T347" i="5"/>
  <c r="U347" i="5"/>
  <c r="V347" i="5"/>
  <c r="T348" i="5"/>
  <c r="U348" i="5"/>
  <c r="V348" i="5"/>
  <c r="T349" i="5"/>
  <c r="U349" i="5"/>
  <c r="V349" i="5"/>
  <c r="T350" i="5"/>
  <c r="U350" i="5"/>
  <c r="V350" i="5"/>
  <c r="T351" i="5"/>
  <c r="U351" i="5"/>
  <c r="V351" i="5"/>
  <c r="T352" i="5"/>
  <c r="U352" i="5"/>
  <c r="V352" i="5"/>
  <c r="T353" i="5"/>
  <c r="U353" i="5"/>
  <c r="V353" i="5"/>
  <c r="T354" i="5"/>
  <c r="U354" i="5"/>
  <c r="V354" i="5"/>
  <c r="T355" i="5"/>
  <c r="U355" i="5"/>
  <c r="V355" i="5"/>
  <c r="T356" i="5"/>
  <c r="U356" i="5"/>
  <c r="V356" i="5"/>
  <c r="T357" i="5"/>
  <c r="U357" i="5"/>
  <c r="V357" i="5"/>
  <c r="T358" i="5"/>
  <c r="U358" i="5"/>
  <c r="V358" i="5"/>
  <c r="T359" i="5"/>
  <c r="U359" i="5"/>
  <c r="V359" i="5"/>
  <c r="T360" i="5"/>
  <c r="U360" i="5"/>
  <c r="V360" i="5"/>
  <c r="T361" i="5"/>
  <c r="U361" i="5"/>
  <c r="V361" i="5"/>
  <c r="T362" i="5"/>
  <c r="U362" i="5"/>
  <c r="V362" i="5"/>
  <c r="T363" i="5"/>
  <c r="U363" i="5"/>
  <c r="V363" i="5"/>
  <c r="T364" i="5"/>
  <c r="U364" i="5"/>
  <c r="V364" i="5"/>
  <c r="T365" i="5"/>
  <c r="U365" i="5"/>
  <c r="V365" i="5"/>
  <c r="V6" i="5"/>
  <c r="U6" i="5"/>
  <c r="T6" i="5"/>
  <c r="O38" i="5"/>
  <c r="N38" i="5"/>
  <c r="N27" i="5" s="1"/>
  <c r="N28" i="5" s="1"/>
  <c r="N29" i="5" s="1"/>
  <c r="N30" i="5" s="1"/>
  <c r="N31" i="5" s="1"/>
  <c r="N32" i="5" s="1"/>
  <c r="N33" i="5" s="1"/>
  <c r="N34" i="5" s="1"/>
  <c r="N35" i="5" s="1"/>
  <c r="P37" i="5"/>
  <c r="P27" i="5"/>
  <c r="P28" i="5" s="1"/>
  <c r="P29" i="5" s="1"/>
  <c r="P30" i="5" s="1"/>
  <c r="P31" i="5" s="1"/>
  <c r="P32" i="5" s="1"/>
  <c r="P33" i="5" s="1"/>
  <c r="P34" i="5" s="1"/>
  <c r="P35" i="5" s="1"/>
  <c r="O27" i="5"/>
  <c r="O28" i="5" s="1"/>
  <c r="O29" i="5" s="1"/>
  <c r="O30" i="5" s="1"/>
  <c r="O31" i="5" s="1"/>
  <c r="O32" i="5" s="1"/>
  <c r="O33" i="5" s="1"/>
  <c r="O34" i="5" s="1"/>
  <c r="O35" i="5" s="1"/>
  <c r="J19" i="5"/>
  <c r="J17" i="5" s="1"/>
  <c r="I19" i="5"/>
  <c r="H19" i="5"/>
  <c r="H15" i="5" s="1"/>
  <c r="G19" i="5"/>
  <c r="F19" i="5"/>
  <c r="F17" i="5" s="1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G8" i="5"/>
  <c r="I7" i="5"/>
  <c r="G7" i="5"/>
  <c r="I6" i="5"/>
  <c r="G6" i="5"/>
  <c r="F7" i="5" l="1"/>
  <c r="J7" i="5"/>
  <c r="H9" i="5"/>
  <c r="F11" i="5"/>
  <c r="J11" i="5"/>
  <c r="H13" i="5"/>
  <c r="F15" i="5"/>
  <c r="J15" i="5"/>
  <c r="H17" i="5"/>
  <c r="K17" i="5" s="1"/>
  <c r="F6" i="5"/>
  <c r="K6" i="5" s="1"/>
  <c r="J6" i="5"/>
  <c r="H8" i="5"/>
  <c r="F10" i="5"/>
  <c r="K10" i="5" s="1"/>
  <c r="J10" i="5"/>
  <c r="H12" i="5"/>
  <c r="F14" i="5"/>
  <c r="K14" i="5" s="1"/>
  <c r="J14" i="5"/>
  <c r="H16" i="5"/>
  <c r="H6" i="5"/>
  <c r="F8" i="5"/>
  <c r="J8" i="5"/>
  <c r="H10" i="5"/>
  <c r="F12" i="5"/>
  <c r="J12" i="5"/>
  <c r="H14" i="5"/>
  <c r="F16" i="5"/>
  <c r="J16" i="5"/>
  <c r="H7" i="5"/>
  <c r="K8" i="5"/>
  <c r="F9" i="5"/>
  <c r="J9" i="5"/>
  <c r="H11" i="5"/>
  <c r="K12" i="5"/>
  <c r="F13" i="5"/>
  <c r="J13" i="5"/>
  <c r="K16" i="5"/>
  <c r="K15" i="5" l="1"/>
  <c r="K11" i="5"/>
  <c r="K7" i="5"/>
  <c r="K13" i="5"/>
  <c r="K9" i="5"/>
</calcChain>
</file>

<file path=xl/sharedStrings.xml><?xml version="1.0" encoding="utf-8"?>
<sst xmlns="http://schemas.openxmlformats.org/spreadsheetml/2006/main" count="19" uniqueCount="16">
  <si>
    <t>Nominal $/MMBtu</t>
  </si>
  <si>
    <t>Natural Gas Prices</t>
  </si>
  <si>
    <t>Monthly Shape</t>
  </si>
  <si>
    <t>High Price</t>
  </si>
  <si>
    <t>Low Price</t>
  </si>
  <si>
    <t>Monthly Price Forecasts</t>
  </si>
  <si>
    <t>Market Forwards</t>
  </si>
  <si>
    <t>Average '13-'17</t>
  </si>
  <si>
    <t>EIA Low EUR</t>
  </si>
  <si>
    <t>EIA Reference</t>
  </si>
  <si>
    <t>EIA High TRR</t>
  </si>
  <si>
    <t>Annual</t>
  </si>
  <si>
    <t>2023-2033 CAGR</t>
  </si>
  <si>
    <t>2032-2033 Growth</t>
  </si>
  <si>
    <t>EIA AEO 2012 Annual Price Forecasts (Escalated from 2033)</t>
  </si>
  <si>
    <t>Mid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</si>
</sst>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\ &quot;€&quot;_-;\-* #,##0.00\ &quot;€&quot;_-;_-* &quot;-&quot;??\ &quot;€&quot;_-;_-@_-"/>
    <numFmt numFmtId="166" formatCode="0.0_);\-0.0_);\-_);@_)"/>
    <numFmt numFmtId="167" formatCode="_([$€-2]* #,##0.00_);_([$€-2]* \(#,##0.00\);_([$€-2]* &quot;-&quot;??_)"/>
    <numFmt numFmtId="168" formatCode="#.00"/>
    <numFmt numFmtId="169" formatCode="#,##0_);\-#,##0_);\-_)"/>
    <numFmt numFmtId="170" formatCode="#,##0.00_);\-#,##0.00_);\-_)"/>
    <numFmt numFmtId="171" formatCode="General_)"/>
    <numFmt numFmtId="172" formatCode="#,##0.0_);\-#,##0.0_);\-_)"/>
    <numFmt numFmtId="173" formatCode="0_);\-0_);\-_);@_)"/>
    <numFmt numFmtId="174" formatCode="0.0_)"/>
    <numFmt numFmtId="175" formatCode="0_)"/>
    <numFmt numFmtId="176" formatCode="0.000"/>
    <numFmt numFmtId="178" formatCode="0.0%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8"/>
      <color indexed="35"/>
      <name val="Arial"/>
      <family val="2"/>
    </font>
    <font>
      <sz val="11"/>
      <color indexed="17"/>
      <name val="Calibri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9"/>
      <name val="Arial"/>
      <family val="2"/>
    </font>
    <font>
      <b/>
      <sz val="9"/>
      <color indexed="18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8"/>
      <color indexed="23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sz val="11"/>
      <color indexed="36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2"/>
      <name val="helv"/>
    </font>
    <font>
      <i/>
      <sz val="10"/>
      <name val="Helv"/>
    </font>
    <font>
      <b/>
      <sz val="8"/>
      <color indexed="63"/>
      <name val="Arial"/>
      <family val="2"/>
    </font>
    <font>
      <sz val="10"/>
      <name val="MS Sans Serif"/>
      <family val="2"/>
    </font>
    <font>
      <b/>
      <sz val="8"/>
      <color indexed="18"/>
      <name val="Arial"/>
      <family val="2"/>
    </font>
    <font>
      <b/>
      <sz val="11"/>
      <color indexed="63"/>
      <name val="Calibri"/>
      <family val="2"/>
    </font>
    <font>
      <b/>
      <sz val="12"/>
      <color indexed="18"/>
      <name val="Arial"/>
      <family val="2"/>
    </font>
    <font>
      <b/>
      <sz val="7"/>
      <name val="Arial"/>
      <family val="2"/>
    </font>
    <font>
      <sz val="9"/>
      <color indexed="28"/>
      <name val="Arial"/>
      <family val="2"/>
    </font>
    <font>
      <i/>
      <sz val="8.5"/>
      <color indexed="28"/>
      <name val="Arial"/>
      <family val="2"/>
    </font>
    <font>
      <b/>
      <sz val="10"/>
      <color indexed="28"/>
      <name val="Arial"/>
      <family val="2"/>
    </font>
    <font>
      <b/>
      <sz val="9"/>
      <color indexed="2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3"/>
      </patternFill>
    </fill>
    <fill>
      <patternFill patternType="solid">
        <fgColor indexed="3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28"/>
      </patternFill>
    </fill>
    <fill>
      <patternFill patternType="solid">
        <fgColor indexed="32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2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1" applyNumberFormat="0" applyAlignment="0" applyProtection="0"/>
    <xf numFmtId="0" fontId="10" fillId="5" borderId="1" applyNumberFormat="0" applyAlignment="0" applyProtection="0"/>
    <xf numFmtId="0" fontId="11" fillId="19" borderId="2" applyNumberFormat="0" applyAlignment="0" applyProtection="0"/>
    <xf numFmtId="0" fontId="12" fillId="0" borderId="3" applyNumberFormat="0" applyFill="0" applyAlignment="0" applyProtection="0"/>
    <xf numFmtId="0" fontId="13" fillId="19" borderId="2" applyNumberFormat="0" applyAlignment="0" applyProtection="0"/>
    <xf numFmtId="1" fontId="14" fillId="0" borderId="4">
      <alignment vertical="top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6" fillId="0" borderId="0" applyFill="0" applyBorder="0" applyAlignment="0" applyProtection="0"/>
    <xf numFmtId="0" fontId="17" fillId="0" borderId="0">
      <protection locked="0"/>
    </xf>
    <xf numFmtId="8" fontId="2" fillId="0" borderId="0" applyFill="0" applyBorder="0" applyAlignment="0" applyProtection="0"/>
    <xf numFmtId="8" fontId="2" fillId="0" borderId="0" applyFill="0" applyBorder="0" applyAlignment="0" applyProtection="0"/>
    <xf numFmtId="6" fontId="2" fillId="0" borderId="0" applyFill="0" applyBorder="0" applyAlignment="0" applyProtection="0"/>
    <xf numFmtId="6" fontId="2" fillId="0" borderId="0" applyFill="0" applyBorder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19" fillId="6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8" fontId="17" fillId="0" borderId="0">
      <protection locked="0"/>
    </xf>
    <xf numFmtId="164" fontId="21" fillId="0" borderId="0"/>
    <xf numFmtId="0" fontId="22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166" fontId="24" fillId="0" borderId="0" applyFont="0" applyAlignment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9" fillId="17" borderId="0" applyNumberFormat="0" applyBorder="0" applyAlignment="0" applyProtection="0"/>
    <xf numFmtId="0" fontId="30" fillId="6" borderId="1" applyNumberFormat="0" applyAlignment="0" applyProtection="0"/>
    <xf numFmtId="0" fontId="31" fillId="0" borderId="3" applyNumberFormat="0" applyFill="0" applyAlignment="0" applyProtection="0"/>
    <xf numFmtId="0" fontId="32" fillId="21" borderId="0" applyNumberFormat="0" applyBorder="0" applyAlignment="0" applyProtection="0"/>
    <xf numFmtId="169" fontId="21" fillId="0" borderId="0"/>
    <xf numFmtId="17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1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8" applyNumberFormat="0" applyFont="0" applyAlignment="0" applyProtection="0"/>
    <xf numFmtId="0" fontId="2" fillId="21" borderId="8" applyNumberFormat="0" applyFont="0" applyAlignment="0" applyProtection="0"/>
    <xf numFmtId="0" fontId="16" fillId="21" borderId="8" applyNumberFormat="0" applyFont="0" applyAlignment="0" applyProtection="0"/>
    <xf numFmtId="0" fontId="34" fillId="0" borderId="9"/>
    <xf numFmtId="0" fontId="35" fillId="5" borderId="10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172" fontId="37" fillId="0" borderId="0"/>
    <xf numFmtId="0" fontId="38" fillId="5" borderId="10" applyNumberFormat="0" applyAlignment="0" applyProtection="0"/>
    <xf numFmtId="172" fontId="39" fillId="0" borderId="0"/>
    <xf numFmtId="164" fontId="23" fillId="0" borderId="0"/>
    <xf numFmtId="173" fontId="40" fillId="22" borderId="11" applyAlignment="0"/>
    <xf numFmtId="172" fontId="41" fillId="23" borderId="0" applyFont="0" applyBorder="0" applyAlignment="0">
      <alignment vertical="top" wrapText="1"/>
    </xf>
    <xf numFmtId="172" fontId="42" fillId="23" borderId="0" applyFont="0" applyAlignment="0">
      <alignment horizontal="justify" vertical="top" wrapText="1"/>
    </xf>
    <xf numFmtId="172" fontId="43" fillId="23" borderId="0">
      <alignment vertical="top" wrapText="1"/>
    </xf>
    <xf numFmtId="172" fontId="44" fillId="23" borderId="12" applyBorder="0">
      <alignment horizontal="right" vertical="top" wrapText="1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24" fillId="0" borderId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18" fillId="0" borderId="15" applyNumberFormat="0" applyFill="0" applyAlignment="0" applyProtection="0"/>
    <xf numFmtId="0" fontId="17" fillId="0" borderId="16">
      <protection locked="0"/>
    </xf>
    <xf numFmtId="172" fontId="14" fillId="0" borderId="17" applyAlignment="0">
      <alignment horizontal="right"/>
    </xf>
    <xf numFmtId="169" fontId="14" fillId="0" borderId="17" applyAlignment="0"/>
    <xf numFmtId="170" fontId="14" fillId="0" borderId="17" applyAlignment="0"/>
    <xf numFmtId="0" fontId="50" fillId="0" borderId="0" applyNumberFormat="0" applyFill="0" applyBorder="0" applyAlignment="0" applyProtection="0"/>
    <xf numFmtId="0" fontId="51" fillId="0" borderId="17" applyFont="0" applyFill="0" applyBorder="0" applyAlignment="0" applyProtection="0"/>
    <xf numFmtId="174" fontId="40" fillId="22" borderId="18" applyNumberFormat="0" applyBorder="0" applyAlignment="0"/>
    <xf numFmtId="175" fontId="16" fillId="0" borderId="0" applyFill="0" applyBorder="0">
      <alignment horizontal="right"/>
    </xf>
  </cellStyleXfs>
  <cellXfs count="29">
    <xf numFmtId="0" fontId="0" fillId="0" borderId="0" xfId="0"/>
    <xf numFmtId="0" fontId="52" fillId="0" borderId="0" xfId="0" applyFont="1"/>
    <xf numFmtId="0" fontId="52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6" fillId="0" borderId="0" xfId="0" applyFont="1" applyAlignment="1"/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176" fontId="52" fillId="0" borderId="0" xfId="0" applyNumberFormat="1" applyFont="1"/>
    <xf numFmtId="176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9" fontId="52" fillId="0" borderId="0" xfId="2" applyFont="1"/>
    <xf numFmtId="9" fontId="52" fillId="0" borderId="0" xfId="2" applyFont="1" applyAlignment="1">
      <alignment horizontal="center"/>
    </xf>
    <xf numFmtId="17" fontId="52" fillId="0" borderId="0" xfId="0" applyNumberFormat="1" applyFont="1"/>
    <xf numFmtId="0" fontId="57" fillId="0" borderId="0" xfId="0" applyFont="1" applyAlignment="1">
      <alignment horizontal="center"/>
    </xf>
    <xf numFmtId="17" fontId="57" fillId="0" borderId="0" xfId="0" applyNumberFormat="1" applyFont="1" applyAlignment="1">
      <alignment horizontal="center"/>
    </xf>
    <xf numFmtId="176" fontId="52" fillId="0" borderId="0" xfId="1" applyNumberFormat="1" applyFont="1" applyAlignment="1">
      <alignment horizontal="center"/>
    </xf>
    <xf numFmtId="178" fontId="52" fillId="0" borderId="0" xfId="2" applyNumberFormat="1" applyFont="1" applyFill="1"/>
    <xf numFmtId="44" fontId="52" fillId="0" borderId="0" xfId="0" applyNumberFormat="1" applyFont="1"/>
    <xf numFmtId="14" fontId="52" fillId="0" borderId="0" xfId="0" applyNumberFormat="1" applyFont="1"/>
    <xf numFmtId="14" fontId="53" fillId="0" borderId="0" xfId="0" applyNumberFormat="1" applyFont="1" applyAlignment="1">
      <alignment horizontal="right"/>
    </xf>
    <xf numFmtId="43" fontId="52" fillId="0" borderId="0" xfId="1" applyFont="1" applyFill="1" applyBorder="1" applyAlignment="1">
      <alignment horizontal="right" vertical="center"/>
    </xf>
    <xf numFmtId="0" fontId="53" fillId="0" borderId="0" xfId="0" applyFont="1"/>
    <xf numFmtId="0" fontId="54" fillId="0" borderId="0" xfId="0" applyFont="1"/>
    <xf numFmtId="0" fontId="55" fillId="0" borderId="19" xfId="0" applyFont="1" applyBorder="1" applyAlignment="1">
      <alignment horizontal="center"/>
    </xf>
    <xf numFmtId="43" fontId="58" fillId="0" borderId="0" xfId="1" applyFont="1"/>
    <xf numFmtId="43" fontId="58" fillId="0" borderId="0" xfId="1" applyFont="1" applyFill="1" applyBorder="1" applyAlignment="1">
      <alignment horizontal="right" vertical="center"/>
    </xf>
    <xf numFmtId="43" fontId="58" fillId="0" borderId="20" xfId="1" applyFont="1" applyFill="1" applyBorder="1" applyAlignment="1">
      <alignment horizontal="center"/>
    </xf>
  </cellXfs>
  <cellStyles count="17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20% - Énfasis1" xfId="10"/>
    <cellStyle name="20% - Énfasis2" xfId="11"/>
    <cellStyle name="20% - Énfasis3" xfId="12"/>
    <cellStyle name="20% - Énfasis4" xfId="13"/>
    <cellStyle name="20% - Énfasis5" xfId="14"/>
    <cellStyle name="20% - Énfasis6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Accent1 2" xfId="40"/>
    <cellStyle name="Accent2 2" xfId="41"/>
    <cellStyle name="Accent3 2" xfId="42"/>
    <cellStyle name="Accent4 2" xfId="43"/>
    <cellStyle name="Accent5 2" xfId="44"/>
    <cellStyle name="Accent6 2" xfId="45"/>
    <cellStyle name="Bad 2" xfId="46"/>
    <cellStyle name="Buena" xfId="47"/>
    <cellStyle name="Calculation 2" xfId="48"/>
    <cellStyle name="Cálculo" xfId="49"/>
    <cellStyle name="Celda de comprobación" xfId="50"/>
    <cellStyle name="Celda vinculada" xfId="51"/>
    <cellStyle name="Check Cell 2" xfId="52"/>
    <cellStyle name="ColumnHeading" xfId="53"/>
    <cellStyle name="Comma" xfId="1" builtinId="3"/>
    <cellStyle name="Comma 2" xfId="54"/>
    <cellStyle name="Comma 2 2" xfId="55"/>
    <cellStyle name="Comma 2 3" xfId="56"/>
    <cellStyle name="Comma 2 4" xfId="57"/>
    <cellStyle name="Comma 2 5" xfId="58"/>
    <cellStyle name="Comma 2 6" xfId="59"/>
    <cellStyle name="Comma 2 7" xfId="60"/>
    <cellStyle name="Comma 2 8" xfId="61"/>
    <cellStyle name="Comma 2 9" xfId="62"/>
    <cellStyle name="Comma 3" xfId="63"/>
    <cellStyle name="Comma 3 2" xfId="64"/>
    <cellStyle name="Comma 4" xfId="65"/>
    <cellStyle name="CountryTitle" xfId="66"/>
    <cellStyle name="Currency 2" xfId="67"/>
    <cellStyle name="Currency 3" xfId="68"/>
    <cellStyle name="Currency 4" xfId="69"/>
    <cellStyle name="Data" xfId="70"/>
    <cellStyle name="Date" xfId="71"/>
    <cellStyle name="Dollars" xfId="72"/>
    <cellStyle name="Dollars 2" xfId="73"/>
    <cellStyle name="Dollars(0)" xfId="74"/>
    <cellStyle name="Dollars(0) 2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uro 2" xfId="85"/>
    <cellStyle name="Explanatory Text 2" xfId="86"/>
    <cellStyle name="Fixed" xfId="87"/>
    <cellStyle name="Footnote" xfId="88"/>
    <cellStyle name="Good 2" xfId="89"/>
    <cellStyle name="header1" xfId="90"/>
    <cellStyle name="header1 2" xfId="91"/>
    <cellStyle name="header2" xfId="92"/>
    <cellStyle name="header2 2" xfId="93"/>
    <cellStyle name="header3" xfId="94"/>
    <cellStyle name="Heading" xfId="95"/>
    <cellStyle name="Heading 1 2" xfId="96"/>
    <cellStyle name="Heading 2 2" xfId="97"/>
    <cellStyle name="Heading 3 2" xfId="98"/>
    <cellStyle name="Heading 4 2" xfId="99"/>
    <cellStyle name="Heading1" xfId="100"/>
    <cellStyle name="Heading2" xfId="101"/>
    <cellStyle name="Incorrecto" xfId="102"/>
    <cellStyle name="Input 2" xfId="103"/>
    <cellStyle name="Linked Cell 2" xfId="104"/>
    <cellStyle name="Neutral 2" xfId="105"/>
    <cellStyle name="Normal" xfId="0" builtinId="0"/>
    <cellStyle name="Normal [0]" xfId="106"/>
    <cellStyle name="Normal [2]" xfId="107"/>
    <cellStyle name="Normal 10" xfId="108"/>
    <cellStyle name="Normal 11" xfId="109"/>
    <cellStyle name="Normal 12" xfId="110"/>
    <cellStyle name="Normal 2" xfId="111"/>
    <cellStyle name="Normal 2 2" xfId="112"/>
    <cellStyle name="Normal 2 2 2" xfId="113"/>
    <cellStyle name="Normal 2 2 3" xfId="114"/>
    <cellStyle name="Normal 2 2 4" xfId="115"/>
    <cellStyle name="Normal 2 2 5" xfId="116"/>
    <cellStyle name="Normal 2 2 6" xfId="117"/>
    <cellStyle name="Normal 2 2 7" xfId="118"/>
    <cellStyle name="Normal 2 2 8" xfId="119"/>
    <cellStyle name="Normal 2 3" xfId="120"/>
    <cellStyle name="Normal 3" xfId="3"/>
    <cellStyle name="Normal 3 2" xfId="121"/>
    <cellStyle name="Normal 4" xfId="122"/>
    <cellStyle name="Normal 4 2" xfId="123"/>
    <cellStyle name="Normal 5" xfId="124"/>
    <cellStyle name="Normal 6" xfId="125"/>
    <cellStyle name="Normal 7" xfId="126"/>
    <cellStyle name="Normal 8" xfId="127"/>
    <cellStyle name="Normal 9" xfId="128"/>
    <cellStyle name="Notas" xfId="129"/>
    <cellStyle name="Notas 2" xfId="130"/>
    <cellStyle name="Note 2" xfId="131"/>
    <cellStyle name="Notes" xfId="132"/>
    <cellStyle name="Output 2" xfId="133"/>
    <cellStyle name="Percent" xfId="2" builtinId="5"/>
    <cellStyle name="Percent 2" xfId="134"/>
    <cellStyle name="Percent 2 2" xfId="135"/>
    <cellStyle name="Percent 2 3" xfId="136"/>
    <cellStyle name="Percent 2 4" xfId="137"/>
    <cellStyle name="Percent 2 5" xfId="138"/>
    <cellStyle name="Percent 2 6" xfId="139"/>
    <cellStyle name="Percent 2 7" xfId="140"/>
    <cellStyle name="Percent 2 8" xfId="141"/>
    <cellStyle name="Percent 2 9" xfId="142"/>
    <cellStyle name="Percent 3" xfId="143"/>
    <cellStyle name="Percent 3 2" xfId="144"/>
    <cellStyle name="PSChar" xfId="145"/>
    <cellStyle name="RowHeading" xfId="146"/>
    <cellStyle name="Salida" xfId="147"/>
    <cellStyle name="SubHeading" xfId="148"/>
    <cellStyle name="SubsidTitle" xfId="149"/>
    <cellStyle name="SubTotal" xfId="150"/>
    <cellStyle name="Table Data" xfId="151"/>
    <cellStyle name="Table Footer" xfId="152"/>
    <cellStyle name="Table Header" xfId="153"/>
    <cellStyle name="Table Headings Bold" xfId="154"/>
    <cellStyle name="Texto de advertencia" xfId="155"/>
    <cellStyle name="Texto explicativo" xfId="156"/>
    <cellStyle name="Title 2" xfId="157"/>
    <cellStyle name="Título" xfId="158"/>
    <cellStyle name="Título 1" xfId="159"/>
    <cellStyle name="Título 2" xfId="160"/>
    <cellStyle name="Título 3" xfId="161"/>
    <cellStyle name="Total 2" xfId="162"/>
    <cellStyle name="Totals" xfId="163"/>
    <cellStyle name="Totals [0]" xfId="164"/>
    <cellStyle name="Totals [2]" xfId="165"/>
    <cellStyle name="Warning Text 2" xfId="166"/>
    <cellStyle name="Year" xfId="167"/>
    <cellStyle name="Year2" xfId="168"/>
    <cellStyle name="Years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3"/>
  <sheetViews>
    <sheetView tabSelected="1" topLeftCell="M1" zoomScaleNormal="100" workbookViewId="0">
      <selection activeCell="V1" sqref="V1:V1048576"/>
    </sheetView>
  </sheetViews>
  <sheetFormatPr defaultRowHeight="15.75" x14ac:dyDescent="0.25"/>
  <cols>
    <col min="1" max="1" width="5.5703125" style="1" bestFit="1" customWidth="1"/>
    <col min="2" max="2" width="3.28515625" style="1" bestFit="1" customWidth="1"/>
    <col min="3" max="3" width="18" style="1" bestFit="1" customWidth="1"/>
    <col min="4" max="4" width="3.5703125" style="1" customWidth="1"/>
    <col min="5" max="5" width="7.42578125" style="1" bestFit="1" customWidth="1"/>
    <col min="6" max="10" width="6.42578125" style="1" bestFit="1" customWidth="1"/>
    <col min="11" max="11" width="16.140625" style="1" bestFit="1" customWidth="1"/>
    <col min="12" max="12" width="3.5703125" style="1" customWidth="1"/>
    <col min="13" max="13" width="18.42578125" style="1" bestFit="1" customWidth="1"/>
    <col min="14" max="14" width="13.28515625" style="1" bestFit="1" customWidth="1"/>
    <col min="15" max="15" width="14.5703125" style="1" bestFit="1" customWidth="1"/>
    <col min="16" max="16" width="13.5703125" style="1" bestFit="1" customWidth="1"/>
    <col min="17" max="17" width="3.5703125" style="1" customWidth="1"/>
    <col min="18" max="18" width="5.5703125" style="1" bestFit="1" customWidth="1"/>
    <col min="19" max="19" width="3.28515625" style="1" bestFit="1" customWidth="1"/>
    <col min="20" max="20" width="10.85546875" style="1" bestFit="1" customWidth="1"/>
    <col min="21" max="21" width="10.28515625" style="1" bestFit="1" customWidth="1"/>
    <col min="22" max="22" width="10.42578125" style="1" bestFit="1" customWidth="1"/>
    <col min="23" max="16384" width="9.140625" style="1"/>
  </cols>
  <sheetData>
    <row r="1" spans="1:22" x14ac:dyDescent="0.25">
      <c r="A1" s="23" t="s">
        <v>1</v>
      </c>
      <c r="B1" s="23"/>
      <c r="C1" s="23"/>
    </row>
    <row r="2" spans="1:22" x14ac:dyDescent="0.25">
      <c r="A2" s="24" t="s">
        <v>0</v>
      </c>
      <c r="B2" s="24"/>
      <c r="C2" s="24"/>
    </row>
    <row r="3" spans="1:22" x14ac:dyDescent="0.25">
      <c r="M3" s="25" t="s">
        <v>14</v>
      </c>
      <c r="N3" s="25"/>
      <c r="O3" s="25"/>
      <c r="P3" s="25"/>
    </row>
    <row r="4" spans="1:22" s="2" customFormat="1" x14ac:dyDescent="0.25">
      <c r="C4" s="21">
        <v>41180</v>
      </c>
      <c r="D4" s="3"/>
      <c r="E4" s="25" t="s">
        <v>2</v>
      </c>
      <c r="F4" s="25"/>
      <c r="G4" s="25"/>
      <c r="H4" s="25"/>
      <c r="I4" s="25"/>
      <c r="J4" s="25"/>
      <c r="K4" s="25"/>
      <c r="N4" s="4" t="s">
        <v>3</v>
      </c>
      <c r="O4" s="4" t="s">
        <v>15</v>
      </c>
      <c r="P4" s="4" t="s">
        <v>4</v>
      </c>
      <c r="R4" s="25" t="s">
        <v>5</v>
      </c>
      <c r="S4" s="25"/>
      <c r="T4" s="25"/>
      <c r="U4" s="25"/>
      <c r="V4" s="25"/>
    </row>
    <row r="5" spans="1:22" s="5" customFormat="1" x14ac:dyDescent="0.25">
      <c r="C5" s="6" t="s">
        <v>6</v>
      </c>
      <c r="E5" s="7"/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8" t="s">
        <v>7</v>
      </c>
      <c r="L5" s="7"/>
      <c r="N5" s="6" t="s">
        <v>8</v>
      </c>
      <c r="O5" s="6" t="s">
        <v>9</v>
      </c>
      <c r="P5" s="6" t="s">
        <v>10</v>
      </c>
      <c r="Q5" s="6"/>
      <c r="T5" s="6" t="s">
        <v>3</v>
      </c>
      <c r="U5" s="6" t="s">
        <v>15</v>
      </c>
      <c r="V5" s="6" t="s">
        <v>4</v>
      </c>
    </row>
    <row r="6" spans="1:22" x14ac:dyDescent="0.25">
      <c r="A6" s="1">
        <v>2013</v>
      </c>
      <c r="B6" s="1">
        <v>1</v>
      </c>
      <c r="C6" s="22">
        <v>3.7669999999999999</v>
      </c>
      <c r="D6" s="22"/>
      <c r="E6" s="1">
        <v>1</v>
      </c>
      <c r="F6" s="9">
        <f>+C6/$F$19</f>
        <v>0.98001127346832573</v>
      </c>
      <c r="G6" s="9">
        <f>C18/$G$19</f>
        <v>1.0209712144167131</v>
      </c>
      <c r="H6" s="9">
        <f>C30/$H$19</f>
        <v>1.0378761872067743</v>
      </c>
      <c r="I6" s="9">
        <f>C42/$I$19</f>
        <v>1.0368795366229195</v>
      </c>
      <c r="J6" s="9">
        <f>C54/J$19</f>
        <v>1.0331251649221569</v>
      </c>
      <c r="K6" s="10">
        <f>AVERAGE(F6:J6)</f>
        <v>1.0217726753273779</v>
      </c>
      <c r="L6" s="10"/>
      <c r="M6" s="1">
        <v>2013</v>
      </c>
      <c r="N6" s="22">
        <v>4.4000000000000004</v>
      </c>
      <c r="O6" s="22">
        <v>4.24</v>
      </c>
      <c r="P6" s="22">
        <v>3.22</v>
      </c>
      <c r="Q6" s="22"/>
      <c r="R6" s="1">
        <v>2013</v>
      </c>
      <c r="S6" s="1">
        <v>1</v>
      </c>
      <c r="T6" s="27">
        <f>VLOOKUP($R6,$M$6:$P$35,MATCH(T$5,$M$4:$P$4,0),0) * INDEX($K$6:$K$17,$S6)</f>
        <v>4.4957997714404634</v>
      </c>
      <c r="U6" s="27">
        <f>VLOOKUP($R6,$M$6:$P$35,MATCH(U$5,$M$4:$P$4,0),0) * INDEX($K$6:$K$17,$S6)</f>
        <v>4.3323161433880824</v>
      </c>
      <c r="V6" s="27">
        <f>VLOOKUP($R6,$M$6:$P$35,MATCH(V$5,$M$4:$P$4,0),0) * INDEX($K$6:$K$17,$S6)</f>
        <v>3.290108014554157</v>
      </c>
    </row>
    <row r="7" spans="1:22" x14ac:dyDescent="0.25">
      <c r="A7" s="1">
        <v>2013</v>
      </c>
      <c r="B7" s="1">
        <v>2</v>
      </c>
      <c r="C7" s="22">
        <v>3.78</v>
      </c>
      <c r="D7" s="22"/>
      <c r="E7" s="1">
        <v>2</v>
      </c>
      <c r="F7" s="9">
        <f t="shared" ref="F7:F17" si="0">+C7/$F$19</f>
        <v>0.98339331396609264</v>
      </c>
      <c r="G7" s="9">
        <f t="shared" ref="G7:G17" si="1">C19/$G$19</f>
        <v>1.0169045530659437</v>
      </c>
      <c r="H7" s="9">
        <f t="shared" ref="H7:H17" si="2">C31/$H$19</f>
        <v>1.0305526948163406</v>
      </c>
      <c r="I7" s="9">
        <f t="shared" ref="I7:I17" si="3">C43/$I$19</f>
        <v>1.0300608549013854</v>
      </c>
      <c r="J7" s="9">
        <f t="shared" ref="J7:J17" si="4">C55/J$19</f>
        <v>1.0267921541032634</v>
      </c>
      <c r="K7" s="10">
        <f t="shared" ref="K7:K17" si="5">AVERAGE(F7:J7)</f>
        <v>1.0175407141706052</v>
      </c>
      <c r="L7" s="10"/>
      <c r="M7" s="1">
        <v>2014</v>
      </c>
      <c r="N7" s="22">
        <v>4.72</v>
      </c>
      <c r="O7" s="22">
        <v>4.41</v>
      </c>
      <c r="P7" s="22">
        <v>3.18</v>
      </c>
      <c r="Q7" s="22"/>
      <c r="R7" s="1">
        <v>2013</v>
      </c>
      <c r="S7" s="1">
        <v>2</v>
      </c>
      <c r="T7" s="27">
        <f t="shared" ref="T7:V70" si="6">VLOOKUP($R7,$M$6:$P$35,MATCH(T$5,$M$4:$P$4,0),0) * INDEX($K$6:$K$17,$S7)</f>
        <v>4.4771791423506633</v>
      </c>
      <c r="U7" s="27">
        <f t="shared" si="6"/>
        <v>4.3143726280833663</v>
      </c>
      <c r="V7" s="27">
        <f t="shared" si="6"/>
        <v>3.2764810996293492</v>
      </c>
    </row>
    <row r="8" spans="1:22" x14ac:dyDescent="0.25">
      <c r="A8" s="1">
        <v>2013</v>
      </c>
      <c r="B8" s="1">
        <v>3</v>
      </c>
      <c r="C8" s="22">
        <v>3.7519999999999998</v>
      </c>
      <c r="D8" s="22"/>
      <c r="E8" s="1">
        <v>3</v>
      </c>
      <c r="F8" s="9">
        <f t="shared" si="0"/>
        <v>0.97610891904782537</v>
      </c>
      <c r="G8" s="9">
        <f t="shared" si="1"/>
        <v>1.0008771230364404</v>
      </c>
      <c r="H8" s="9">
        <f t="shared" si="2"/>
        <v>1.0120151047030552</v>
      </c>
      <c r="I8" s="9">
        <f t="shared" si="3"/>
        <v>1.0122442994354424</v>
      </c>
      <c r="J8" s="9">
        <f t="shared" si="4"/>
        <v>1.0099041252528806</v>
      </c>
      <c r="K8" s="10">
        <f t="shared" si="5"/>
        <v>1.0022299142951288</v>
      </c>
      <c r="L8" s="10"/>
      <c r="M8" s="1">
        <v>2015</v>
      </c>
      <c r="N8" s="22">
        <v>4.9400000000000004</v>
      </c>
      <c r="O8" s="22">
        <v>4.62</v>
      </c>
      <c r="P8" s="22">
        <v>3.32</v>
      </c>
      <c r="Q8" s="22"/>
      <c r="R8" s="1">
        <v>2013</v>
      </c>
      <c r="S8" s="1">
        <v>3</v>
      </c>
      <c r="T8" s="27">
        <f t="shared" si="6"/>
        <v>4.4098116228985669</v>
      </c>
      <c r="U8" s="27">
        <f t="shared" si="6"/>
        <v>4.2494548366113465</v>
      </c>
      <c r="V8" s="27">
        <f t="shared" si="6"/>
        <v>3.2271803240303147</v>
      </c>
    </row>
    <row r="9" spans="1:22" x14ac:dyDescent="0.25">
      <c r="A9" s="1">
        <v>2013</v>
      </c>
      <c r="B9" s="1">
        <v>4</v>
      </c>
      <c r="C9" s="22">
        <v>3.73</v>
      </c>
      <c r="D9" s="22"/>
      <c r="E9" s="1">
        <v>4</v>
      </c>
      <c r="F9" s="9">
        <f t="shared" si="0"/>
        <v>0.9703854658977582</v>
      </c>
      <c r="G9" s="9">
        <f t="shared" si="1"/>
        <v>0.96906147835100875</v>
      </c>
      <c r="H9" s="9">
        <f t="shared" si="2"/>
        <v>0.96395468589083422</v>
      </c>
      <c r="I9" s="9">
        <f t="shared" si="3"/>
        <v>0.96495344233448177</v>
      </c>
      <c r="J9" s="9">
        <f t="shared" si="4"/>
        <v>0.96515084879936686</v>
      </c>
      <c r="K9" s="10">
        <f t="shared" si="5"/>
        <v>0.96670118425468998</v>
      </c>
      <c r="L9" s="10"/>
      <c r="M9" s="1">
        <v>2016</v>
      </c>
      <c r="N9" s="22">
        <v>5.1100000000000003</v>
      </c>
      <c r="O9" s="22">
        <v>4.67</v>
      </c>
      <c r="P9" s="22">
        <v>3.28</v>
      </c>
      <c r="Q9" s="22"/>
      <c r="R9" s="1">
        <v>2013</v>
      </c>
      <c r="S9" s="1">
        <v>4</v>
      </c>
      <c r="T9" s="27">
        <f t="shared" si="6"/>
        <v>4.253485210720636</v>
      </c>
      <c r="U9" s="27">
        <f t="shared" si="6"/>
        <v>4.0988130212398861</v>
      </c>
      <c r="V9" s="27">
        <f t="shared" si="6"/>
        <v>3.1127778133001018</v>
      </c>
    </row>
    <row r="10" spans="1:22" x14ac:dyDescent="0.25">
      <c r="A10" s="1">
        <v>2013</v>
      </c>
      <c r="B10" s="1">
        <v>5</v>
      </c>
      <c r="C10" s="22">
        <v>3.7559999999999998</v>
      </c>
      <c r="D10" s="22"/>
      <c r="E10" s="1">
        <v>5</v>
      </c>
      <c r="F10" s="9">
        <f t="shared" si="0"/>
        <v>0.97714954689329214</v>
      </c>
      <c r="G10" s="9">
        <f t="shared" si="1"/>
        <v>0.97169284746033013</v>
      </c>
      <c r="H10" s="9">
        <f t="shared" si="2"/>
        <v>0.96738757294885014</v>
      </c>
      <c r="I10" s="9">
        <f t="shared" si="3"/>
        <v>0.96825280445780471</v>
      </c>
      <c r="J10" s="9">
        <f t="shared" si="4"/>
        <v>0.96873955493007324</v>
      </c>
      <c r="K10" s="10">
        <f t="shared" si="5"/>
        <v>0.97064446533807003</v>
      </c>
      <c r="L10" s="10"/>
      <c r="M10" s="1">
        <v>2017</v>
      </c>
      <c r="N10" s="22">
        <v>5.32</v>
      </c>
      <c r="O10" s="22">
        <v>4.79</v>
      </c>
      <c r="P10" s="22">
        <v>3.31</v>
      </c>
      <c r="Q10" s="22"/>
      <c r="R10" s="1">
        <v>2013</v>
      </c>
      <c r="S10" s="1">
        <v>5</v>
      </c>
      <c r="T10" s="27">
        <f t="shared" si="6"/>
        <v>4.2708356474875089</v>
      </c>
      <c r="U10" s="27">
        <f t="shared" si="6"/>
        <v>4.1155325330334174</v>
      </c>
      <c r="V10" s="27">
        <f t="shared" si="6"/>
        <v>3.1254751783885855</v>
      </c>
    </row>
    <row r="11" spans="1:22" x14ac:dyDescent="0.25">
      <c r="A11" s="1">
        <v>2013</v>
      </c>
      <c r="B11" s="1">
        <v>6</v>
      </c>
      <c r="C11" s="22">
        <v>3.7909999999999999</v>
      </c>
      <c r="D11" s="22"/>
      <c r="E11" s="1">
        <v>6</v>
      </c>
      <c r="F11" s="9">
        <f t="shared" si="0"/>
        <v>0.98625504054112634</v>
      </c>
      <c r="G11" s="9">
        <f t="shared" si="1"/>
        <v>0.97695558567897289</v>
      </c>
      <c r="H11" s="9">
        <f t="shared" si="2"/>
        <v>0.97242247396727322</v>
      </c>
      <c r="I11" s="9">
        <f t="shared" si="3"/>
        <v>0.97309186890534494</v>
      </c>
      <c r="J11" s="9">
        <f t="shared" si="4"/>
        <v>0.97380596358518801</v>
      </c>
      <c r="K11" s="10">
        <f t="shared" si="5"/>
        <v>0.97650618653558108</v>
      </c>
      <c r="L11" s="10"/>
      <c r="M11" s="1">
        <v>2018</v>
      </c>
      <c r="N11" s="22">
        <v>5.55</v>
      </c>
      <c r="O11" s="22">
        <v>4.93</v>
      </c>
      <c r="P11" s="22">
        <v>3.34</v>
      </c>
      <c r="Q11" s="22"/>
      <c r="R11" s="1">
        <v>2013</v>
      </c>
      <c r="S11" s="1">
        <v>6</v>
      </c>
      <c r="T11" s="27">
        <f t="shared" si="6"/>
        <v>4.296627220756557</v>
      </c>
      <c r="U11" s="27">
        <f t="shared" si="6"/>
        <v>4.1403862309108641</v>
      </c>
      <c r="V11" s="27">
        <f t="shared" si="6"/>
        <v>3.1443499206445713</v>
      </c>
    </row>
    <row r="12" spans="1:22" x14ac:dyDescent="0.25">
      <c r="A12" s="1">
        <v>2013</v>
      </c>
      <c r="B12" s="1">
        <v>7</v>
      </c>
      <c r="C12" s="22">
        <v>3.8279999999999998</v>
      </c>
      <c r="D12" s="22"/>
      <c r="E12" s="1">
        <v>7</v>
      </c>
      <c r="F12" s="9">
        <f t="shared" si="0"/>
        <v>0.99588084811169386</v>
      </c>
      <c r="G12" s="9">
        <f t="shared" si="1"/>
        <v>0.985088908380512</v>
      </c>
      <c r="H12" s="9">
        <f t="shared" si="2"/>
        <v>0.9808902620437121</v>
      </c>
      <c r="I12" s="9">
        <f t="shared" si="3"/>
        <v>0.98123029547620788</v>
      </c>
      <c r="J12" s="9">
        <f t="shared" si="4"/>
        <v>0.98203887764974951</v>
      </c>
      <c r="K12" s="10">
        <f t="shared" si="5"/>
        <v>0.98502583833237511</v>
      </c>
      <c r="L12" s="10"/>
      <c r="M12" s="1">
        <v>2019</v>
      </c>
      <c r="N12" s="22">
        <v>5.86</v>
      </c>
      <c r="O12" s="22">
        <v>5.16</v>
      </c>
      <c r="P12" s="22">
        <v>3.41</v>
      </c>
      <c r="Q12" s="22"/>
      <c r="R12" s="1">
        <v>2013</v>
      </c>
      <c r="S12" s="1">
        <v>7</v>
      </c>
      <c r="T12" s="27">
        <f t="shared" si="6"/>
        <v>4.3341136886624509</v>
      </c>
      <c r="U12" s="27">
        <f t="shared" si="6"/>
        <v>4.1765095545292708</v>
      </c>
      <c r="V12" s="27">
        <f t="shared" si="6"/>
        <v>3.1717831994302479</v>
      </c>
    </row>
    <row r="13" spans="1:22" x14ac:dyDescent="0.25">
      <c r="A13" s="1">
        <v>2013</v>
      </c>
      <c r="B13" s="1">
        <v>8</v>
      </c>
      <c r="C13" s="22">
        <v>3.8460000000000001</v>
      </c>
      <c r="D13" s="22"/>
      <c r="E13" s="1">
        <v>8</v>
      </c>
      <c r="F13" s="9">
        <f t="shared" si="0"/>
        <v>1.0005636734162944</v>
      </c>
      <c r="G13" s="9">
        <f t="shared" si="1"/>
        <v>0.98963400047843064</v>
      </c>
      <c r="H13" s="9">
        <f t="shared" si="2"/>
        <v>0.98523858565053213</v>
      </c>
      <c r="I13" s="9">
        <f t="shared" si="3"/>
        <v>0.98540948749908341</v>
      </c>
      <c r="J13" s="9">
        <f t="shared" si="4"/>
        <v>0.98604978450171543</v>
      </c>
      <c r="K13" s="10">
        <f t="shared" si="5"/>
        <v>0.98937910630921133</v>
      </c>
      <c r="L13" s="10"/>
      <c r="M13" s="1">
        <v>2020</v>
      </c>
      <c r="N13" s="22">
        <v>6.25</v>
      </c>
      <c r="O13" s="22">
        <v>5.39</v>
      </c>
      <c r="P13" s="22">
        <v>3.53</v>
      </c>
      <c r="Q13" s="22"/>
      <c r="R13" s="1">
        <v>2013</v>
      </c>
      <c r="S13" s="1">
        <v>8</v>
      </c>
      <c r="T13" s="27">
        <f t="shared" si="6"/>
        <v>4.3532680677605304</v>
      </c>
      <c r="U13" s="27">
        <f t="shared" si="6"/>
        <v>4.1949674107510564</v>
      </c>
      <c r="V13" s="27">
        <f t="shared" si="6"/>
        <v>3.1858007223156606</v>
      </c>
    </row>
    <row r="14" spans="1:22" x14ac:dyDescent="0.25">
      <c r="A14" s="1">
        <v>2013</v>
      </c>
      <c r="B14" s="1">
        <v>9</v>
      </c>
      <c r="C14" s="22">
        <v>3.847</v>
      </c>
      <c r="D14" s="22"/>
      <c r="E14" s="1">
        <v>9</v>
      </c>
      <c r="F14" s="9">
        <f t="shared" si="0"/>
        <v>1.0008238303776611</v>
      </c>
      <c r="G14" s="9">
        <f t="shared" si="1"/>
        <v>0.99011243122558013</v>
      </c>
      <c r="H14" s="9">
        <f t="shared" si="2"/>
        <v>0.98592516306213529</v>
      </c>
      <c r="I14" s="9">
        <f t="shared" si="3"/>
        <v>0.98606935992374789</v>
      </c>
      <c r="J14" s="9">
        <f t="shared" si="4"/>
        <v>0.98689418594423439</v>
      </c>
      <c r="K14" s="10">
        <f t="shared" si="5"/>
        <v>0.98996499410667183</v>
      </c>
      <c r="L14" s="10"/>
      <c r="M14" s="1">
        <v>2021</v>
      </c>
      <c r="N14" s="22">
        <v>6.78</v>
      </c>
      <c r="O14" s="22">
        <v>5.77</v>
      </c>
      <c r="P14" s="22">
        <v>3.67</v>
      </c>
      <c r="Q14" s="22"/>
      <c r="R14" s="1">
        <v>2013</v>
      </c>
      <c r="S14" s="1">
        <v>9</v>
      </c>
      <c r="T14" s="27">
        <f t="shared" si="6"/>
        <v>4.3558459740693563</v>
      </c>
      <c r="U14" s="27">
        <f t="shared" si="6"/>
        <v>4.1974515750122885</v>
      </c>
      <c r="V14" s="27">
        <f t="shared" si="6"/>
        <v>3.1876872810234835</v>
      </c>
    </row>
    <row r="15" spans="1:22" x14ac:dyDescent="0.25">
      <c r="A15" s="1">
        <v>2013</v>
      </c>
      <c r="B15" s="1">
        <v>10</v>
      </c>
      <c r="C15" s="22">
        <v>3.88</v>
      </c>
      <c r="D15" s="22"/>
      <c r="E15" s="1">
        <v>10</v>
      </c>
      <c r="F15" s="9">
        <f t="shared" si="0"/>
        <v>1.0094090101027617</v>
      </c>
      <c r="G15" s="9">
        <f t="shared" si="1"/>
        <v>0.99896340004784312</v>
      </c>
      <c r="H15" s="9">
        <f t="shared" si="2"/>
        <v>0.99416409200137335</v>
      </c>
      <c r="I15" s="9">
        <f t="shared" si="3"/>
        <v>0.99398782901972271</v>
      </c>
      <c r="J15" s="9">
        <f t="shared" si="4"/>
        <v>0.99470489928753636</v>
      </c>
      <c r="K15" s="10">
        <f t="shared" si="5"/>
        <v>0.99824584609184741</v>
      </c>
      <c r="L15" s="10"/>
      <c r="M15" s="1">
        <v>2022</v>
      </c>
      <c r="N15" s="22">
        <v>7.4</v>
      </c>
      <c r="O15" s="22">
        <v>6.22</v>
      </c>
      <c r="P15" s="22">
        <v>3.85</v>
      </c>
      <c r="Q15" s="22"/>
      <c r="R15" s="1">
        <v>2013</v>
      </c>
      <c r="S15" s="1">
        <v>10</v>
      </c>
      <c r="T15" s="27">
        <f t="shared" si="6"/>
        <v>4.3922817228041291</v>
      </c>
      <c r="U15" s="27">
        <f t="shared" si="6"/>
        <v>4.2325623874294331</v>
      </c>
      <c r="V15" s="27">
        <f t="shared" si="6"/>
        <v>3.2143516244157491</v>
      </c>
    </row>
    <row r="16" spans="1:22" x14ac:dyDescent="0.25">
      <c r="A16" s="1">
        <v>2013</v>
      </c>
      <c r="B16" s="1">
        <v>11</v>
      </c>
      <c r="C16" s="22">
        <v>3.9790000000000001</v>
      </c>
      <c r="D16" s="22"/>
      <c r="E16" s="1">
        <v>11</v>
      </c>
      <c r="F16" s="9">
        <f t="shared" si="0"/>
        <v>1.0351645492780643</v>
      </c>
      <c r="G16" s="9">
        <f t="shared" si="1"/>
        <v>1.0183398453073917</v>
      </c>
      <c r="H16" s="9">
        <f t="shared" si="2"/>
        <v>1.0136171186634628</v>
      </c>
      <c r="I16" s="9">
        <f t="shared" si="3"/>
        <v>1.0131241293349951</v>
      </c>
      <c r="J16" s="9">
        <f t="shared" si="4"/>
        <v>1.0158149353505148</v>
      </c>
      <c r="K16" s="10">
        <f t="shared" si="5"/>
        <v>1.0192121155868858</v>
      </c>
      <c r="L16" s="10"/>
      <c r="M16" s="1">
        <v>2023</v>
      </c>
      <c r="N16" s="22">
        <v>7.95</v>
      </c>
      <c r="O16" s="22">
        <v>6.58</v>
      </c>
      <c r="P16" s="22">
        <v>4.07</v>
      </c>
      <c r="Q16" s="22"/>
      <c r="R16" s="1">
        <v>2013</v>
      </c>
      <c r="S16" s="1">
        <v>11</v>
      </c>
      <c r="T16" s="27">
        <f t="shared" si="6"/>
        <v>4.4845333085822983</v>
      </c>
      <c r="U16" s="27">
        <f t="shared" si="6"/>
        <v>4.3214593700883963</v>
      </c>
      <c r="V16" s="27">
        <f t="shared" si="6"/>
        <v>3.2818630121897727</v>
      </c>
    </row>
    <row r="17" spans="1:22" x14ac:dyDescent="0.25">
      <c r="A17" s="1">
        <v>2013</v>
      </c>
      <c r="B17" s="1">
        <v>12</v>
      </c>
      <c r="C17" s="22">
        <v>4.17</v>
      </c>
      <c r="D17" s="22"/>
      <c r="E17" s="1">
        <v>12</v>
      </c>
      <c r="F17" s="9">
        <f t="shared" si="0"/>
        <v>1.0848545288991023</v>
      </c>
      <c r="G17" s="9">
        <f t="shared" si="1"/>
        <v>1.0613986125508332</v>
      </c>
      <c r="H17" s="9">
        <f t="shared" si="2"/>
        <v>1.0559560590456576</v>
      </c>
      <c r="I17" s="9">
        <f t="shared" si="3"/>
        <v>1.0546960920888626</v>
      </c>
      <c r="J17" s="9">
        <f t="shared" si="4"/>
        <v>1.0569795056733222</v>
      </c>
      <c r="K17" s="10">
        <f t="shared" si="5"/>
        <v>1.0627769596515555</v>
      </c>
      <c r="L17" s="10"/>
      <c r="M17" s="1">
        <v>2024</v>
      </c>
      <c r="N17" s="22">
        <v>8.41</v>
      </c>
      <c r="O17" s="22">
        <v>6.88</v>
      </c>
      <c r="P17" s="22">
        <v>4.21</v>
      </c>
      <c r="Q17" s="22"/>
      <c r="R17" s="1">
        <v>2013</v>
      </c>
      <c r="S17" s="1">
        <v>12</v>
      </c>
      <c r="T17" s="27">
        <f t="shared" si="6"/>
        <v>4.6762186224668447</v>
      </c>
      <c r="U17" s="27">
        <f t="shared" si="6"/>
        <v>4.5061743089225956</v>
      </c>
      <c r="V17" s="27">
        <f t="shared" si="6"/>
        <v>3.422141810078009</v>
      </c>
    </row>
    <row r="18" spans="1:22" x14ac:dyDescent="0.25">
      <c r="A18" s="1">
        <v>2014</v>
      </c>
      <c r="B18" s="1">
        <v>1</v>
      </c>
      <c r="C18" s="22">
        <v>4.2679999999999998</v>
      </c>
      <c r="D18" s="22"/>
      <c r="E18" s="11"/>
      <c r="F18" s="11"/>
      <c r="G18" s="11"/>
      <c r="H18" s="11"/>
      <c r="M18" s="1">
        <v>2025</v>
      </c>
      <c r="N18" s="22">
        <v>8.91</v>
      </c>
      <c r="O18" s="22">
        <v>7.23</v>
      </c>
      <c r="P18" s="22">
        <v>4.4000000000000004</v>
      </c>
      <c r="Q18" s="22"/>
      <c r="R18" s="1">
        <v>2014</v>
      </c>
      <c r="S18" s="1">
        <v>1</v>
      </c>
      <c r="T18" s="27">
        <f t="shared" si="6"/>
        <v>4.8227670275452237</v>
      </c>
      <c r="U18" s="27">
        <f t="shared" si="6"/>
        <v>4.5060174981937369</v>
      </c>
      <c r="V18" s="27">
        <f t="shared" si="6"/>
        <v>3.2492371075410618</v>
      </c>
    </row>
    <row r="19" spans="1:22" x14ac:dyDescent="0.25">
      <c r="A19" s="1">
        <v>2014</v>
      </c>
      <c r="B19" s="1">
        <v>2</v>
      </c>
      <c r="C19" s="22">
        <v>4.2510000000000003</v>
      </c>
      <c r="D19" s="22"/>
      <c r="E19" s="1" t="s">
        <v>11</v>
      </c>
      <c r="F19" s="28">
        <f>AVERAGEIF($A$6:$A$65,F$5,$C$6:$C$65)</f>
        <v>3.8438333333333339</v>
      </c>
      <c r="G19" s="28">
        <f>AVERAGEIF($A$18:$A$65,G$5,$C$18:$C$65)</f>
        <v>4.1803333333333335</v>
      </c>
      <c r="H19" s="28">
        <f>AVERAGEIF($A$18:$A$65,H$5,$C$18:$C$65)</f>
        <v>4.3694999999999995</v>
      </c>
      <c r="I19" s="28">
        <f>AVERAGEIF($A$18:$A$65,I$5,$C$18:$C$65)</f>
        <v>4.546333333333334</v>
      </c>
      <c r="J19" s="28">
        <f>AVERAGEIF($A$18:$A$65,J$5,$C$18:$C$65)</f>
        <v>4.7370833333333326</v>
      </c>
      <c r="M19" s="1">
        <v>2026</v>
      </c>
      <c r="N19" s="22">
        <v>9.3800000000000008</v>
      </c>
      <c r="O19" s="22">
        <v>7.56</v>
      </c>
      <c r="P19" s="22">
        <v>4.5599999999999996</v>
      </c>
      <c r="Q19" s="22"/>
      <c r="R19" s="1">
        <v>2014</v>
      </c>
      <c r="S19" s="1">
        <v>2</v>
      </c>
      <c r="T19" s="27">
        <f t="shared" si="6"/>
        <v>4.8027921708852563</v>
      </c>
      <c r="U19" s="27">
        <f t="shared" si="6"/>
        <v>4.4873545494923688</v>
      </c>
      <c r="V19" s="27">
        <f t="shared" si="6"/>
        <v>3.2357794710625249</v>
      </c>
    </row>
    <row r="20" spans="1:22" x14ac:dyDescent="0.25">
      <c r="A20" s="1">
        <v>2014</v>
      </c>
      <c r="B20" s="1">
        <v>3</v>
      </c>
      <c r="C20" s="22">
        <v>4.1840000000000002</v>
      </c>
      <c r="D20" s="22"/>
      <c r="J20" s="12"/>
      <c r="K20" s="13"/>
      <c r="M20" s="1">
        <v>2027</v>
      </c>
      <c r="N20" s="22">
        <v>9.91</v>
      </c>
      <c r="O20" s="22">
        <v>7.93</v>
      </c>
      <c r="P20" s="22">
        <v>4.79</v>
      </c>
      <c r="Q20" s="22"/>
      <c r="R20" s="1">
        <v>2014</v>
      </c>
      <c r="S20" s="1">
        <v>3</v>
      </c>
      <c r="T20" s="27">
        <f t="shared" si="6"/>
        <v>4.7305251954730076</v>
      </c>
      <c r="U20" s="27">
        <f t="shared" si="6"/>
        <v>4.4198339220415184</v>
      </c>
      <c r="V20" s="27">
        <f t="shared" si="6"/>
        <v>3.1870911274585096</v>
      </c>
    </row>
    <row r="21" spans="1:22" x14ac:dyDescent="0.25">
      <c r="A21" s="1">
        <v>2014</v>
      </c>
      <c r="B21" s="1">
        <v>4</v>
      </c>
      <c r="C21" s="22">
        <v>4.0510000000000002</v>
      </c>
      <c r="D21" s="22"/>
      <c r="J21" s="12"/>
      <c r="K21" s="13"/>
      <c r="M21" s="1">
        <v>2028</v>
      </c>
      <c r="N21" s="22">
        <v>10.38</v>
      </c>
      <c r="O21" s="22">
        <v>8.2200000000000006</v>
      </c>
      <c r="P21" s="22">
        <v>5.03</v>
      </c>
      <c r="Q21" s="22"/>
      <c r="R21" s="1">
        <v>2014</v>
      </c>
      <c r="S21" s="1">
        <v>4</v>
      </c>
      <c r="T21" s="27">
        <f t="shared" si="6"/>
        <v>4.5628295896821367</v>
      </c>
      <c r="U21" s="27">
        <f t="shared" si="6"/>
        <v>4.2631522225631828</v>
      </c>
      <c r="V21" s="27">
        <f t="shared" si="6"/>
        <v>3.0741097659299141</v>
      </c>
    </row>
    <row r="22" spans="1:22" x14ac:dyDescent="0.25">
      <c r="A22" s="1">
        <v>2014</v>
      </c>
      <c r="B22" s="1">
        <v>5</v>
      </c>
      <c r="C22" s="22">
        <v>4.0620000000000003</v>
      </c>
      <c r="D22" s="22"/>
      <c r="J22" s="12"/>
      <c r="K22" s="13"/>
      <c r="M22" s="1">
        <v>2029</v>
      </c>
      <c r="N22" s="22">
        <v>10.78</v>
      </c>
      <c r="O22" s="22">
        <v>8.57</v>
      </c>
      <c r="P22" s="22">
        <v>5.15</v>
      </c>
      <c r="Q22" s="22"/>
      <c r="R22" s="1">
        <v>2014</v>
      </c>
      <c r="S22" s="1">
        <v>5</v>
      </c>
      <c r="T22" s="27">
        <f t="shared" si="6"/>
        <v>4.5814418763956901</v>
      </c>
      <c r="U22" s="27">
        <f t="shared" si="6"/>
        <v>4.2805420921408892</v>
      </c>
      <c r="V22" s="27">
        <f t="shared" si="6"/>
        <v>3.0866493997750628</v>
      </c>
    </row>
    <row r="23" spans="1:22" x14ac:dyDescent="0.25">
      <c r="A23" s="1">
        <v>2014</v>
      </c>
      <c r="B23" s="1">
        <v>6</v>
      </c>
      <c r="C23" s="22">
        <v>4.0839999999999996</v>
      </c>
      <c r="D23" s="22"/>
      <c r="J23" s="12"/>
      <c r="K23" s="13"/>
      <c r="M23" s="1">
        <v>2030</v>
      </c>
      <c r="N23" s="22">
        <v>11.3</v>
      </c>
      <c r="O23" s="22">
        <v>8.9499999999999993</v>
      </c>
      <c r="P23" s="22">
        <v>5.4</v>
      </c>
      <c r="Q23" s="22"/>
      <c r="R23" s="1">
        <v>2014</v>
      </c>
      <c r="S23" s="1">
        <v>6</v>
      </c>
      <c r="T23" s="27">
        <f t="shared" si="6"/>
        <v>4.6091092004479428</v>
      </c>
      <c r="U23" s="27">
        <f t="shared" si="6"/>
        <v>4.3063922826219123</v>
      </c>
      <c r="V23" s="27">
        <f t="shared" si="6"/>
        <v>3.1052896731831479</v>
      </c>
    </row>
    <row r="24" spans="1:22" x14ac:dyDescent="0.25">
      <c r="A24" s="1">
        <v>2014</v>
      </c>
      <c r="B24" s="1">
        <v>7</v>
      </c>
      <c r="C24" s="22">
        <v>4.1180000000000003</v>
      </c>
      <c r="D24" s="22"/>
      <c r="F24" s="14"/>
      <c r="J24" s="12"/>
      <c r="K24" s="13"/>
      <c r="M24" s="1">
        <v>2031</v>
      </c>
      <c r="N24" s="22">
        <v>11.03</v>
      </c>
      <c r="O24" s="22">
        <v>9.35</v>
      </c>
      <c r="P24" s="22">
        <v>5.61</v>
      </c>
      <c r="Q24" s="22"/>
      <c r="R24" s="1">
        <v>2014</v>
      </c>
      <c r="S24" s="1">
        <v>7</v>
      </c>
      <c r="T24" s="27">
        <f t="shared" si="6"/>
        <v>4.6493219569288105</v>
      </c>
      <c r="U24" s="27">
        <f t="shared" si="6"/>
        <v>4.3439639470457747</v>
      </c>
      <c r="V24" s="27">
        <f t="shared" si="6"/>
        <v>3.1323821658969528</v>
      </c>
    </row>
    <row r="25" spans="1:22" x14ac:dyDescent="0.25">
      <c r="A25" s="1">
        <v>2014</v>
      </c>
      <c r="B25" s="1">
        <v>8</v>
      </c>
      <c r="C25" s="22">
        <v>4.1369999999999996</v>
      </c>
      <c r="D25" s="22"/>
      <c r="F25" s="14"/>
      <c r="J25" s="12"/>
      <c r="K25" s="13"/>
      <c r="M25" s="1">
        <v>2032</v>
      </c>
      <c r="N25" s="22">
        <v>10.97</v>
      </c>
      <c r="O25" s="22">
        <v>9.81</v>
      </c>
      <c r="P25" s="22">
        <v>5.8</v>
      </c>
      <c r="Q25" s="22"/>
      <c r="R25" s="1">
        <v>2014</v>
      </c>
      <c r="S25" s="1">
        <v>8</v>
      </c>
      <c r="T25" s="27">
        <f t="shared" si="6"/>
        <v>4.6698693817794776</v>
      </c>
      <c r="U25" s="27">
        <f t="shared" si="6"/>
        <v>4.3631618588236218</v>
      </c>
      <c r="V25" s="27">
        <f t="shared" si="6"/>
        <v>3.1462255580632923</v>
      </c>
    </row>
    <row r="26" spans="1:22" x14ac:dyDescent="0.25">
      <c r="A26" s="1">
        <v>2014</v>
      </c>
      <c r="B26" s="1">
        <v>9</v>
      </c>
      <c r="C26" s="22">
        <v>4.1390000000000002</v>
      </c>
      <c r="D26" s="22"/>
      <c r="F26" s="14"/>
      <c r="J26" s="12"/>
      <c r="K26" s="13"/>
      <c r="M26" s="1">
        <v>2033</v>
      </c>
      <c r="N26" s="22">
        <v>11.62</v>
      </c>
      <c r="O26" s="22">
        <v>10.19</v>
      </c>
      <c r="P26" s="22">
        <v>6.11</v>
      </c>
      <c r="Q26" s="22"/>
      <c r="R26" s="1">
        <v>2014</v>
      </c>
      <c r="S26" s="1">
        <v>9</v>
      </c>
      <c r="T26" s="27">
        <f t="shared" si="6"/>
        <v>4.6726347721834909</v>
      </c>
      <c r="U26" s="27">
        <f t="shared" si="6"/>
        <v>4.3657456240104233</v>
      </c>
      <c r="V26" s="27">
        <f t="shared" si="6"/>
        <v>3.1480886812592166</v>
      </c>
    </row>
    <row r="27" spans="1:22" x14ac:dyDescent="0.25">
      <c r="A27" s="1">
        <v>2014</v>
      </c>
      <c r="B27" s="1">
        <v>10</v>
      </c>
      <c r="C27" s="22">
        <v>4.1760000000000002</v>
      </c>
      <c r="D27" s="22"/>
      <c r="F27" s="14"/>
      <c r="J27" s="12"/>
      <c r="K27" s="13"/>
      <c r="M27" s="1">
        <v>2034</v>
      </c>
      <c r="N27" s="26">
        <f>N26*(1+$N$38)</f>
        <v>12.308514129443935</v>
      </c>
      <c r="O27" s="26">
        <f>O26*(1+$O$38)</f>
        <v>10.58471967380224</v>
      </c>
      <c r="P27" s="26">
        <f>P26*(1+$P$37)</f>
        <v>6.3633511601530079</v>
      </c>
      <c r="Q27" s="22"/>
      <c r="R27" s="1">
        <v>2014</v>
      </c>
      <c r="S27" s="1">
        <v>10</v>
      </c>
      <c r="T27" s="27">
        <f t="shared" si="6"/>
        <v>4.7117203935535192</v>
      </c>
      <c r="U27" s="27">
        <f t="shared" si="6"/>
        <v>4.4022641812650471</v>
      </c>
      <c r="V27" s="27">
        <f t="shared" si="6"/>
        <v>3.1744217905720751</v>
      </c>
    </row>
    <row r="28" spans="1:22" x14ac:dyDescent="0.25">
      <c r="A28" s="1">
        <v>2014</v>
      </c>
      <c r="B28" s="1">
        <v>11</v>
      </c>
      <c r="C28" s="22">
        <v>4.2569999999999997</v>
      </c>
      <c r="D28" s="22"/>
      <c r="E28" s="9"/>
      <c r="F28" s="9"/>
      <c r="J28" s="12"/>
      <c r="K28" s="13"/>
      <c r="M28" s="1">
        <v>2035</v>
      </c>
      <c r="N28" s="26">
        <f t="shared" ref="N28:N35" si="7">N27*(1+$N$38)</f>
        <v>13.037824447049999</v>
      </c>
      <c r="O28" s="26">
        <f t="shared" ref="O28:O35" si="8">O27*(1+$O$38)</f>
        <v>10.994729202451051</v>
      </c>
      <c r="P28" s="26">
        <f t="shared" ref="P28:P35" si="9">P27*(1+$P$37)</f>
        <v>6.6272075265827537</v>
      </c>
      <c r="Q28" s="22"/>
      <c r="R28" s="1">
        <v>2014</v>
      </c>
      <c r="S28" s="1">
        <v>11</v>
      </c>
      <c r="T28" s="27">
        <f t="shared" si="6"/>
        <v>4.8106811855701013</v>
      </c>
      <c r="U28" s="27">
        <f t="shared" si="6"/>
        <v>4.4947254297381667</v>
      </c>
      <c r="V28" s="27">
        <f t="shared" si="6"/>
        <v>3.2410945275662972</v>
      </c>
    </row>
    <row r="29" spans="1:22" x14ac:dyDescent="0.25">
      <c r="A29" s="1">
        <v>2014</v>
      </c>
      <c r="B29" s="1">
        <v>12</v>
      </c>
      <c r="C29" s="22">
        <v>4.4370000000000003</v>
      </c>
      <c r="D29" s="22"/>
      <c r="F29" s="14"/>
      <c r="J29" s="12"/>
      <c r="K29" s="13"/>
      <c r="M29" s="1">
        <v>2036</v>
      </c>
      <c r="N29" s="26">
        <f t="shared" si="7"/>
        <v>13.810348229236185</v>
      </c>
      <c r="O29" s="26">
        <f t="shared" si="8"/>
        <v>11.420620853514393</v>
      </c>
      <c r="P29" s="26">
        <f t="shared" si="9"/>
        <v>6.9020046976849603</v>
      </c>
      <c r="R29" s="1">
        <v>2014</v>
      </c>
      <c r="S29" s="1">
        <v>12</v>
      </c>
      <c r="T29" s="27">
        <f t="shared" si="6"/>
        <v>5.016307249555342</v>
      </c>
      <c r="U29" s="27">
        <f t="shared" si="6"/>
        <v>4.6868463920633596</v>
      </c>
      <c r="V29" s="27">
        <f t="shared" si="6"/>
        <v>3.3796307316919467</v>
      </c>
    </row>
    <row r="30" spans="1:22" x14ac:dyDescent="0.25">
      <c r="A30" s="1">
        <v>2015</v>
      </c>
      <c r="B30" s="1">
        <v>1</v>
      </c>
      <c r="C30" s="22">
        <v>4.5350000000000001</v>
      </c>
      <c r="D30" s="22"/>
      <c r="F30" s="14"/>
      <c r="J30" s="12"/>
      <c r="K30" s="13"/>
      <c r="M30" s="1">
        <v>2037</v>
      </c>
      <c r="N30" s="26">
        <f t="shared" si="7"/>
        <v>14.628645982107971</v>
      </c>
      <c r="O30" s="26">
        <f t="shared" si="8"/>
        <v>11.863009836627079</v>
      </c>
      <c r="P30" s="26">
        <f t="shared" si="9"/>
        <v>7.1881963339435515</v>
      </c>
      <c r="R30" s="1">
        <v>2015</v>
      </c>
      <c r="S30" s="1">
        <v>1</v>
      </c>
      <c r="T30" s="27">
        <f t="shared" si="6"/>
        <v>5.0475570161172474</v>
      </c>
      <c r="U30" s="27">
        <f t="shared" si="6"/>
        <v>4.7205897600124862</v>
      </c>
      <c r="V30" s="27">
        <f t="shared" si="6"/>
        <v>3.3922852820868945</v>
      </c>
    </row>
    <row r="31" spans="1:22" x14ac:dyDescent="0.25">
      <c r="A31" s="1">
        <v>2015</v>
      </c>
      <c r="B31" s="1">
        <v>2</v>
      </c>
      <c r="C31" s="22">
        <v>4.5030000000000001</v>
      </c>
      <c r="D31" s="22"/>
      <c r="F31" s="14"/>
      <c r="J31" s="12"/>
      <c r="K31" s="13"/>
      <c r="M31" s="1">
        <v>2038</v>
      </c>
      <c r="N31" s="26">
        <f t="shared" si="7"/>
        <v>15.495429928176351</v>
      </c>
      <c r="O31" s="26">
        <f t="shared" si="8"/>
        <v>12.322535192174303</v>
      </c>
      <c r="P31" s="26">
        <f t="shared" si="9"/>
        <v>7.4862549068751703</v>
      </c>
      <c r="R31" s="1">
        <v>2015</v>
      </c>
      <c r="S31" s="1">
        <v>2</v>
      </c>
      <c r="T31" s="27">
        <f t="shared" si="6"/>
        <v>5.0266511280027899</v>
      </c>
      <c r="U31" s="27">
        <f t="shared" si="6"/>
        <v>4.701038099468196</v>
      </c>
      <c r="V31" s="27">
        <f t="shared" si="6"/>
        <v>3.3782351710464091</v>
      </c>
    </row>
    <row r="32" spans="1:22" x14ac:dyDescent="0.25">
      <c r="A32" s="1">
        <v>2015</v>
      </c>
      <c r="B32" s="1">
        <v>3</v>
      </c>
      <c r="C32" s="22">
        <v>4.4219999999999997</v>
      </c>
      <c r="D32" s="22"/>
      <c r="E32" s="15"/>
      <c r="F32" s="16"/>
      <c r="G32" s="15"/>
      <c r="M32" s="1">
        <v>2039</v>
      </c>
      <c r="N32" s="26">
        <f t="shared" si="7"/>
        <v>16.413572995935201</v>
      </c>
      <c r="O32" s="26">
        <f t="shared" si="8"/>
        <v>12.799860714399198</v>
      </c>
      <c r="P32" s="26">
        <f t="shared" si="9"/>
        <v>7.7966724790286834</v>
      </c>
      <c r="R32" s="1">
        <v>2015</v>
      </c>
      <c r="S32" s="1">
        <v>3</v>
      </c>
      <c r="T32" s="27">
        <f t="shared" si="6"/>
        <v>4.9510157766179361</v>
      </c>
      <c r="U32" s="27">
        <f t="shared" si="6"/>
        <v>4.6303022040434954</v>
      </c>
      <c r="V32" s="27">
        <f t="shared" si="6"/>
        <v>3.3274033154598275</v>
      </c>
    </row>
    <row r="33" spans="1:22" x14ac:dyDescent="0.25">
      <c r="A33" s="1">
        <v>2015</v>
      </c>
      <c r="B33" s="1">
        <v>4</v>
      </c>
      <c r="C33" s="22">
        <v>4.2119999999999997</v>
      </c>
      <c r="D33" s="22"/>
      <c r="E33" s="17"/>
      <c r="F33" s="17"/>
      <c r="G33" s="17"/>
      <c r="M33" s="1">
        <v>2040</v>
      </c>
      <c r="N33" s="26">
        <f t="shared" si="7"/>
        <v>17.386118342093617</v>
      </c>
      <c r="O33" s="26">
        <f t="shared" si="8"/>
        <v>13.295675910267871</v>
      </c>
      <c r="P33" s="26">
        <f t="shared" si="9"/>
        <v>8.1199615163273648</v>
      </c>
      <c r="R33" s="1">
        <v>2015</v>
      </c>
      <c r="S33" s="1">
        <v>4</v>
      </c>
      <c r="T33" s="27">
        <f t="shared" si="6"/>
        <v>4.7755038502181693</v>
      </c>
      <c r="U33" s="27">
        <f t="shared" si="6"/>
        <v>4.4661594712566677</v>
      </c>
      <c r="V33" s="27">
        <f t="shared" si="6"/>
        <v>3.2094479317255704</v>
      </c>
    </row>
    <row r="34" spans="1:22" x14ac:dyDescent="0.25">
      <c r="A34" s="1">
        <v>2015</v>
      </c>
      <c r="B34" s="1">
        <v>5</v>
      </c>
      <c r="C34" s="22">
        <v>4.2270000000000003</v>
      </c>
      <c r="D34" s="22"/>
      <c r="E34" s="17"/>
      <c r="F34" s="17"/>
      <c r="G34" s="17"/>
      <c r="M34" s="1">
        <v>2041</v>
      </c>
      <c r="N34" s="26">
        <f t="shared" si="7"/>
        <v>18.41628943802441</v>
      </c>
      <c r="O34" s="26">
        <f t="shared" si="8"/>
        <v>13.810696995477022</v>
      </c>
      <c r="P34" s="26">
        <f t="shared" si="9"/>
        <v>8.4566557340948467</v>
      </c>
      <c r="R34" s="1">
        <v>2015</v>
      </c>
      <c r="S34" s="1">
        <v>5</v>
      </c>
      <c r="T34" s="27">
        <f t="shared" si="6"/>
        <v>4.7949836587700663</v>
      </c>
      <c r="U34" s="27">
        <f t="shared" si="6"/>
        <v>4.4843774298618833</v>
      </c>
      <c r="V34" s="27">
        <f t="shared" si="6"/>
        <v>3.2225396249223923</v>
      </c>
    </row>
    <row r="35" spans="1:22" x14ac:dyDescent="0.25">
      <c r="A35" s="1">
        <v>2015</v>
      </c>
      <c r="B35" s="1">
        <v>6</v>
      </c>
      <c r="C35" s="22">
        <v>4.2489999999999997</v>
      </c>
      <c r="D35" s="22"/>
      <c r="E35" s="17"/>
      <c r="F35" s="17"/>
      <c r="G35" s="17"/>
      <c r="M35" s="1">
        <v>2042</v>
      </c>
      <c r="N35" s="26">
        <f t="shared" si="7"/>
        <v>19.507500753859947</v>
      </c>
      <c r="O35" s="26">
        <f t="shared" si="8"/>
        <v>14.345667929042898</v>
      </c>
      <c r="P35" s="26">
        <f t="shared" si="9"/>
        <v>8.8073109781615422</v>
      </c>
      <c r="R35" s="1">
        <v>2015</v>
      </c>
      <c r="S35" s="1">
        <v>6</v>
      </c>
      <c r="T35" s="27">
        <f t="shared" si="6"/>
        <v>4.8239405614857711</v>
      </c>
      <c r="U35" s="27">
        <f t="shared" si="6"/>
        <v>4.5114585817943844</v>
      </c>
      <c r="V35" s="27">
        <f t="shared" si="6"/>
        <v>3.2420005392981288</v>
      </c>
    </row>
    <row r="36" spans="1:22" x14ac:dyDescent="0.25">
      <c r="A36" s="1">
        <v>2015</v>
      </c>
      <c r="B36" s="1">
        <v>7</v>
      </c>
      <c r="C36" s="22">
        <v>4.2859999999999996</v>
      </c>
      <c r="D36" s="22"/>
      <c r="E36" s="17"/>
      <c r="F36" s="17"/>
      <c r="G36" s="17"/>
      <c r="R36" s="1">
        <v>2015</v>
      </c>
      <c r="S36" s="1">
        <v>7</v>
      </c>
      <c r="T36" s="27">
        <f t="shared" si="6"/>
        <v>4.8660276413619332</v>
      </c>
      <c r="U36" s="27">
        <f t="shared" si="6"/>
        <v>4.5508193730955728</v>
      </c>
      <c r="V36" s="27">
        <f t="shared" si="6"/>
        <v>3.2702857832634851</v>
      </c>
    </row>
    <row r="37" spans="1:22" x14ac:dyDescent="0.25">
      <c r="A37" s="1">
        <v>2015</v>
      </c>
      <c r="B37" s="1">
        <v>8</v>
      </c>
      <c r="C37" s="22">
        <v>4.3049999999999997</v>
      </c>
      <c r="D37" s="22"/>
      <c r="E37" s="17"/>
      <c r="F37" s="17"/>
      <c r="G37" s="17"/>
      <c r="M37" s="1" t="s">
        <v>12</v>
      </c>
      <c r="N37" s="18"/>
      <c r="O37" s="18"/>
      <c r="P37" s="18">
        <f t="shared" ref="P37" si="10">(P26/P16)^(1/($M26-$M16))-1</f>
        <v>4.1465001661703305E-2</v>
      </c>
      <c r="R37" s="1">
        <v>2015</v>
      </c>
      <c r="S37" s="1">
        <v>8</v>
      </c>
      <c r="T37" s="27">
        <f t="shared" si="6"/>
        <v>4.8875327851675046</v>
      </c>
      <c r="U37" s="27">
        <f t="shared" si="6"/>
        <v>4.5709314711485565</v>
      </c>
      <c r="V37" s="27">
        <f t="shared" si="6"/>
        <v>3.2847386329465813</v>
      </c>
    </row>
    <row r="38" spans="1:22" x14ac:dyDescent="0.25">
      <c r="A38" s="1">
        <v>2015</v>
      </c>
      <c r="B38" s="1">
        <v>9</v>
      </c>
      <c r="C38" s="22">
        <v>4.3079999999999998</v>
      </c>
      <c r="D38" s="22"/>
      <c r="E38" s="17"/>
      <c r="F38" s="17"/>
      <c r="G38" s="17"/>
      <c r="M38" s="1" t="s">
        <v>13</v>
      </c>
      <c r="N38" s="18">
        <f>N26/N25-1</f>
        <v>5.9252506836827479E-2</v>
      </c>
      <c r="O38" s="18">
        <f t="shared" ref="O38" si="11">O26/O25-1</f>
        <v>3.8735983690111997E-2</v>
      </c>
      <c r="P38" s="18"/>
      <c r="R38" s="1">
        <v>2015</v>
      </c>
      <c r="S38" s="1">
        <v>9</v>
      </c>
      <c r="T38" s="27">
        <f t="shared" si="6"/>
        <v>4.8904270708869593</v>
      </c>
      <c r="U38" s="27">
        <f t="shared" si="6"/>
        <v>4.5736382727728238</v>
      </c>
      <c r="V38" s="27">
        <f t="shared" si="6"/>
        <v>3.2866837804341502</v>
      </c>
    </row>
    <row r="39" spans="1:22" x14ac:dyDescent="0.25">
      <c r="A39" s="1">
        <v>2015</v>
      </c>
      <c r="B39" s="1">
        <v>10</v>
      </c>
      <c r="C39" s="22">
        <v>4.3440000000000003</v>
      </c>
      <c r="D39" s="22"/>
      <c r="E39" s="17"/>
      <c r="F39" s="17"/>
      <c r="G39" s="17"/>
      <c r="R39" s="1">
        <v>2015</v>
      </c>
      <c r="S39" s="1">
        <v>10</v>
      </c>
      <c r="T39" s="27">
        <f t="shared" si="6"/>
        <v>4.9313344796937262</v>
      </c>
      <c r="U39" s="27">
        <f t="shared" si="6"/>
        <v>4.6118958089443352</v>
      </c>
      <c r="V39" s="27">
        <f t="shared" si="6"/>
        <v>3.3141762090249332</v>
      </c>
    </row>
    <row r="40" spans="1:22" x14ac:dyDescent="0.25">
      <c r="A40" s="1">
        <v>2015</v>
      </c>
      <c r="B40" s="1">
        <v>11</v>
      </c>
      <c r="C40" s="22">
        <v>4.4290000000000003</v>
      </c>
      <c r="D40" s="22"/>
      <c r="E40" s="17"/>
      <c r="F40" s="17"/>
      <c r="G40" s="17"/>
      <c r="R40" s="1">
        <v>2015</v>
      </c>
      <c r="S40" s="1">
        <v>11</v>
      </c>
      <c r="T40" s="27">
        <f t="shared" si="6"/>
        <v>5.0349078509992164</v>
      </c>
      <c r="U40" s="27">
        <f t="shared" si="6"/>
        <v>4.7087599740114126</v>
      </c>
      <c r="V40" s="27">
        <f t="shared" si="6"/>
        <v>3.383784223748461</v>
      </c>
    </row>
    <row r="41" spans="1:22" x14ac:dyDescent="0.25">
      <c r="A41" s="1">
        <v>2015</v>
      </c>
      <c r="B41" s="1">
        <v>12</v>
      </c>
      <c r="C41" s="22">
        <v>4.6139999999999999</v>
      </c>
      <c r="D41" s="22"/>
      <c r="E41" s="17"/>
      <c r="F41" s="17"/>
      <c r="G41" s="17"/>
      <c r="R41" s="1">
        <v>2015</v>
      </c>
      <c r="S41" s="1">
        <v>12</v>
      </c>
      <c r="T41" s="27">
        <f t="shared" si="6"/>
        <v>5.250118180678685</v>
      </c>
      <c r="U41" s="27">
        <f t="shared" si="6"/>
        <v>4.9100295535901868</v>
      </c>
      <c r="V41" s="27">
        <f t="shared" si="6"/>
        <v>3.5284195060431642</v>
      </c>
    </row>
    <row r="42" spans="1:22" x14ac:dyDescent="0.25">
      <c r="A42" s="1">
        <v>2016</v>
      </c>
      <c r="B42" s="1">
        <v>1</v>
      </c>
      <c r="C42" s="22">
        <v>4.7140000000000004</v>
      </c>
      <c r="D42" s="22"/>
      <c r="E42" s="17"/>
      <c r="F42" s="17"/>
      <c r="G42" s="17"/>
      <c r="R42" s="1">
        <v>2016</v>
      </c>
      <c r="S42" s="1">
        <v>1</v>
      </c>
      <c r="T42" s="27">
        <f t="shared" si="6"/>
        <v>5.2212583709229019</v>
      </c>
      <c r="U42" s="27">
        <f t="shared" si="6"/>
        <v>4.7716783937788545</v>
      </c>
      <c r="V42" s="27">
        <f t="shared" si="6"/>
        <v>3.3514143750737992</v>
      </c>
    </row>
    <row r="43" spans="1:22" x14ac:dyDescent="0.25">
      <c r="A43" s="1">
        <v>2016</v>
      </c>
      <c r="B43" s="1">
        <v>2</v>
      </c>
      <c r="C43" s="22">
        <v>4.6829999999999998</v>
      </c>
      <c r="D43" s="22"/>
      <c r="E43" s="17"/>
      <c r="F43" s="17"/>
      <c r="G43" s="17"/>
      <c r="R43" s="1">
        <v>2016</v>
      </c>
      <c r="S43" s="1">
        <v>2</v>
      </c>
      <c r="T43" s="27">
        <f t="shared" si="6"/>
        <v>5.1996330494117933</v>
      </c>
      <c r="U43" s="27">
        <f t="shared" si="6"/>
        <v>4.7519151351767261</v>
      </c>
      <c r="V43" s="27">
        <f t="shared" si="6"/>
        <v>3.3375335424795849</v>
      </c>
    </row>
    <row r="44" spans="1:22" x14ac:dyDescent="0.25">
      <c r="A44" s="1">
        <v>2016</v>
      </c>
      <c r="B44" s="1">
        <v>3</v>
      </c>
      <c r="C44" s="22">
        <v>4.6020000000000003</v>
      </c>
      <c r="D44" s="22"/>
      <c r="E44" s="17"/>
      <c r="F44" s="17"/>
      <c r="G44" s="17"/>
      <c r="R44" s="1">
        <v>2016</v>
      </c>
      <c r="S44" s="1">
        <v>3</v>
      </c>
      <c r="T44" s="27">
        <f t="shared" si="6"/>
        <v>5.121394862048108</v>
      </c>
      <c r="U44" s="27">
        <f t="shared" si="6"/>
        <v>4.6804136997582511</v>
      </c>
      <c r="V44" s="27">
        <f t="shared" si="6"/>
        <v>3.2873141188880219</v>
      </c>
    </row>
    <row r="45" spans="1:22" x14ac:dyDescent="0.25">
      <c r="A45" s="1">
        <v>2016</v>
      </c>
      <c r="B45" s="1">
        <v>4</v>
      </c>
      <c r="C45" s="22">
        <v>4.3869999999999996</v>
      </c>
      <c r="D45" s="22"/>
      <c r="F45" s="14"/>
      <c r="R45" s="1">
        <v>2016</v>
      </c>
      <c r="S45" s="1">
        <v>4</v>
      </c>
      <c r="T45" s="27">
        <f t="shared" si="6"/>
        <v>4.939843051541466</v>
      </c>
      <c r="U45" s="27">
        <f t="shared" si="6"/>
        <v>4.5144945304694017</v>
      </c>
      <c r="V45" s="27">
        <f t="shared" si="6"/>
        <v>3.1707798843553832</v>
      </c>
    </row>
    <row r="46" spans="1:22" x14ac:dyDescent="0.25">
      <c r="A46" s="1">
        <v>2016</v>
      </c>
      <c r="B46" s="1">
        <v>5</v>
      </c>
      <c r="C46" s="22">
        <v>4.4020000000000001</v>
      </c>
      <c r="D46" s="22"/>
      <c r="F46" s="14"/>
      <c r="R46" s="1">
        <v>2016</v>
      </c>
      <c r="S46" s="1">
        <v>5</v>
      </c>
      <c r="T46" s="27">
        <f t="shared" si="6"/>
        <v>4.9599932178775381</v>
      </c>
      <c r="U46" s="27">
        <f t="shared" si="6"/>
        <v>4.5329096531287867</v>
      </c>
      <c r="V46" s="27">
        <f t="shared" si="6"/>
        <v>3.1837138463088697</v>
      </c>
    </row>
    <row r="47" spans="1:22" x14ac:dyDescent="0.25">
      <c r="A47" s="1">
        <v>2016</v>
      </c>
      <c r="B47" s="1">
        <v>6</v>
      </c>
      <c r="C47" s="22">
        <v>4.4240000000000004</v>
      </c>
      <c r="D47" s="22"/>
      <c r="E47" s="19"/>
      <c r="F47" s="14"/>
      <c r="R47" s="1">
        <v>2016</v>
      </c>
      <c r="S47" s="1">
        <v>6</v>
      </c>
      <c r="T47" s="27">
        <f t="shared" si="6"/>
        <v>4.9899466131968193</v>
      </c>
      <c r="U47" s="27">
        <f t="shared" si="6"/>
        <v>4.5602838911211636</v>
      </c>
      <c r="V47" s="27">
        <f t="shared" si="6"/>
        <v>3.2029402918367058</v>
      </c>
    </row>
    <row r="48" spans="1:22" x14ac:dyDescent="0.25">
      <c r="A48" s="1">
        <v>2016</v>
      </c>
      <c r="B48" s="1">
        <v>7</v>
      </c>
      <c r="C48" s="22">
        <v>4.4610000000000003</v>
      </c>
      <c r="D48" s="22"/>
      <c r="F48" s="20"/>
      <c r="R48" s="1">
        <v>2016</v>
      </c>
      <c r="S48" s="1">
        <v>7</v>
      </c>
      <c r="T48" s="27">
        <f t="shared" si="6"/>
        <v>5.0334820338784372</v>
      </c>
      <c r="U48" s="27">
        <f t="shared" si="6"/>
        <v>4.6000706650121916</v>
      </c>
      <c r="V48" s="27">
        <f t="shared" si="6"/>
        <v>3.23088474973019</v>
      </c>
    </row>
    <row r="49" spans="1:22" x14ac:dyDescent="0.25">
      <c r="A49" s="1">
        <v>2016</v>
      </c>
      <c r="B49" s="1">
        <v>8</v>
      </c>
      <c r="C49" s="22">
        <v>4.4800000000000004</v>
      </c>
      <c r="D49" s="22"/>
      <c r="F49" s="20"/>
      <c r="R49" s="1">
        <v>2016</v>
      </c>
      <c r="S49" s="1">
        <v>8</v>
      </c>
      <c r="T49" s="27">
        <f t="shared" si="6"/>
        <v>5.05572723324007</v>
      </c>
      <c r="U49" s="27">
        <f t="shared" si="6"/>
        <v>4.6204004264640171</v>
      </c>
      <c r="V49" s="27">
        <f t="shared" si="6"/>
        <v>3.245163468694213</v>
      </c>
    </row>
    <row r="50" spans="1:22" x14ac:dyDescent="0.25">
      <c r="A50" s="1">
        <v>2016</v>
      </c>
      <c r="B50" s="1">
        <v>9</v>
      </c>
      <c r="C50" s="22">
        <v>4.4829999999999997</v>
      </c>
      <c r="D50" s="22"/>
      <c r="F50" s="20"/>
      <c r="R50" s="1">
        <v>2016</v>
      </c>
      <c r="S50" s="1">
        <v>9</v>
      </c>
      <c r="T50" s="27">
        <f t="shared" si="6"/>
        <v>5.0587211198850932</v>
      </c>
      <c r="U50" s="27">
        <f t="shared" si="6"/>
        <v>4.6231365224781573</v>
      </c>
      <c r="V50" s="27">
        <f t="shared" si="6"/>
        <v>3.2470851806698833</v>
      </c>
    </row>
    <row r="51" spans="1:22" x14ac:dyDescent="0.25">
      <c r="A51" s="1">
        <v>2016</v>
      </c>
      <c r="B51" s="1">
        <v>10</v>
      </c>
      <c r="C51" s="22">
        <v>4.5190000000000001</v>
      </c>
      <c r="D51" s="22"/>
      <c r="F51" s="20"/>
      <c r="R51" s="1">
        <v>2016</v>
      </c>
      <c r="S51" s="1">
        <v>10</v>
      </c>
      <c r="T51" s="27">
        <f t="shared" si="6"/>
        <v>5.1010362735293402</v>
      </c>
      <c r="U51" s="27">
        <f t="shared" si="6"/>
        <v>4.6618081012489272</v>
      </c>
      <c r="V51" s="27">
        <f t="shared" si="6"/>
        <v>3.2742463751812592</v>
      </c>
    </row>
    <row r="52" spans="1:22" x14ac:dyDescent="0.25">
      <c r="A52" s="1">
        <v>2016</v>
      </c>
      <c r="B52" s="1">
        <v>11</v>
      </c>
      <c r="C52" s="22">
        <v>4.6059999999999999</v>
      </c>
      <c r="D52" s="22"/>
      <c r="F52" s="20"/>
      <c r="R52" s="1">
        <v>2016</v>
      </c>
      <c r="S52" s="1">
        <v>11</v>
      </c>
      <c r="T52" s="27">
        <f t="shared" si="6"/>
        <v>5.2081739106489868</v>
      </c>
      <c r="U52" s="27">
        <f t="shared" si="6"/>
        <v>4.7597205797907565</v>
      </c>
      <c r="V52" s="27">
        <f t="shared" si="6"/>
        <v>3.3430157391249855</v>
      </c>
    </row>
    <row r="53" spans="1:22" x14ac:dyDescent="0.25">
      <c r="A53" s="1">
        <v>2016</v>
      </c>
      <c r="B53" s="1">
        <v>12</v>
      </c>
      <c r="C53" s="22">
        <v>4.7949999999999999</v>
      </c>
      <c r="D53" s="22"/>
      <c r="F53" s="20"/>
      <c r="R53" s="1">
        <v>2016</v>
      </c>
      <c r="S53" s="1">
        <v>12</v>
      </c>
      <c r="T53" s="27">
        <f t="shared" si="6"/>
        <v>5.430790263819449</v>
      </c>
      <c r="U53" s="27">
        <f t="shared" si="6"/>
        <v>4.963168401572764</v>
      </c>
      <c r="V53" s="27">
        <f t="shared" si="6"/>
        <v>3.485908427657102</v>
      </c>
    </row>
    <row r="54" spans="1:22" x14ac:dyDescent="0.25">
      <c r="A54" s="1">
        <v>2017</v>
      </c>
      <c r="B54" s="1">
        <v>1</v>
      </c>
      <c r="C54" s="22">
        <v>4.8940000000000001</v>
      </c>
      <c r="D54" s="22"/>
      <c r="F54" s="20"/>
      <c r="R54" s="1">
        <v>2017</v>
      </c>
      <c r="S54" s="1">
        <v>1</v>
      </c>
      <c r="T54" s="27">
        <f t="shared" si="6"/>
        <v>5.4358306327416512</v>
      </c>
      <c r="U54" s="27">
        <f t="shared" si="6"/>
        <v>4.8942911148181407</v>
      </c>
      <c r="V54" s="27">
        <f t="shared" si="6"/>
        <v>3.382067555333621</v>
      </c>
    </row>
    <row r="55" spans="1:22" x14ac:dyDescent="0.25">
      <c r="A55" s="1">
        <v>2017</v>
      </c>
      <c r="B55" s="1">
        <v>2</v>
      </c>
      <c r="C55" s="22">
        <v>4.8639999999999999</v>
      </c>
      <c r="D55" s="22"/>
      <c r="F55" s="20"/>
      <c r="R55" s="1">
        <v>2017</v>
      </c>
      <c r="S55" s="1">
        <v>2</v>
      </c>
      <c r="T55" s="27">
        <f t="shared" si="6"/>
        <v>5.4133165993876204</v>
      </c>
      <c r="U55" s="27">
        <f t="shared" si="6"/>
        <v>4.8740200208771993</v>
      </c>
      <c r="V55" s="27">
        <f t="shared" si="6"/>
        <v>3.3680597639047032</v>
      </c>
    </row>
    <row r="56" spans="1:22" x14ac:dyDescent="0.25">
      <c r="A56" s="1">
        <v>2017</v>
      </c>
      <c r="B56" s="1">
        <v>3</v>
      </c>
      <c r="C56" s="22">
        <v>4.7839999999999998</v>
      </c>
      <c r="D56" s="22"/>
      <c r="F56" s="20"/>
      <c r="R56" s="1">
        <v>2017</v>
      </c>
      <c r="S56" s="1">
        <v>3</v>
      </c>
      <c r="T56" s="27">
        <f t="shared" si="6"/>
        <v>5.331863144050085</v>
      </c>
      <c r="U56" s="27">
        <f t="shared" si="6"/>
        <v>4.8006812894736663</v>
      </c>
      <c r="V56" s="27">
        <f t="shared" si="6"/>
        <v>3.3173810163168764</v>
      </c>
    </row>
    <row r="57" spans="1:22" x14ac:dyDescent="0.25">
      <c r="A57" s="1">
        <v>2017</v>
      </c>
      <c r="B57" s="1">
        <v>4</v>
      </c>
      <c r="C57" s="22">
        <v>4.5720000000000001</v>
      </c>
      <c r="D57" s="22"/>
      <c r="F57" s="20"/>
      <c r="R57" s="1">
        <v>2017</v>
      </c>
      <c r="S57" s="1">
        <v>4</v>
      </c>
      <c r="T57" s="27">
        <f t="shared" si="6"/>
        <v>5.1428503002349508</v>
      </c>
      <c r="U57" s="27">
        <f t="shared" si="6"/>
        <v>4.6304986725799653</v>
      </c>
      <c r="V57" s="27">
        <f t="shared" si="6"/>
        <v>3.199780919883024</v>
      </c>
    </row>
    <row r="58" spans="1:22" x14ac:dyDescent="0.25">
      <c r="A58" s="1">
        <v>2017</v>
      </c>
      <c r="B58" s="1">
        <v>5</v>
      </c>
      <c r="C58" s="22">
        <v>4.5890000000000004</v>
      </c>
      <c r="D58" s="22"/>
      <c r="F58" s="20"/>
      <c r="R58" s="1">
        <v>2017</v>
      </c>
      <c r="S58" s="1">
        <v>5</v>
      </c>
      <c r="T58" s="27">
        <f t="shared" si="6"/>
        <v>5.163828555598533</v>
      </c>
      <c r="U58" s="27">
        <f t="shared" si="6"/>
        <v>4.6493869889693551</v>
      </c>
      <c r="V58" s="27">
        <f t="shared" si="6"/>
        <v>3.212833180269012</v>
      </c>
    </row>
    <row r="59" spans="1:22" x14ac:dyDescent="0.25">
      <c r="A59" s="1">
        <v>2017</v>
      </c>
      <c r="B59" s="1">
        <v>6</v>
      </c>
      <c r="C59" s="22">
        <v>4.6130000000000004</v>
      </c>
      <c r="D59" s="22"/>
      <c r="F59" s="20"/>
      <c r="R59" s="1">
        <v>2017</v>
      </c>
      <c r="S59" s="1">
        <v>6</v>
      </c>
      <c r="T59" s="27">
        <f t="shared" si="6"/>
        <v>5.1950129123692914</v>
      </c>
      <c r="U59" s="27">
        <f t="shared" si="6"/>
        <v>4.6774646335054335</v>
      </c>
      <c r="V59" s="27">
        <f t="shared" si="6"/>
        <v>3.2322354774327735</v>
      </c>
    </row>
    <row r="60" spans="1:22" x14ac:dyDescent="0.25">
      <c r="A60" s="1">
        <v>2017</v>
      </c>
      <c r="B60" s="1">
        <v>7</v>
      </c>
      <c r="C60" s="22">
        <v>4.6520000000000001</v>
      </c>
      <c r="D60" s="22"/>
      <c r="F60" s="20"/>
      <c r="R60" s="1">
        <v>2017</v>
      </c>
      <c r="S60" s="1">
        <v>7</v>
      </c>
      <c r="T60" s="27">
        <f t="shared" si="6"/>
        <v>5.2403374599282362</v>
      </c>
      <c r="U60" s="27">
        <f t="shared" si="6"/>
        <v>4.7182737656120768</v>
      </c>
      <c r="V60" s="27">
        <f t="shared" si="6"/>
        <v>3.2604355248801618</v>
      </c>
    </row>
    <row r="61" spans="1:22" x14ac:dyDescent="0.25">
      <c r="A61" s="1">
        <v>2017</v>
      </c>
      <c r="B61" s="1">
        <v>8</v>
      </c>
      <c r="C61" s="22">
        <v>4.6710000000000003</v>
      </c>
      <c r="D61" s="22"/>
      <c r="F61" s="20"/>
      <c r="R61" s="1">
        <v>2017</v>
      </c>
      <c r="S61" s="1">
        <v>8</v>
      </c>
      <c r="T61" s="27">
        <f t="shared" si="6"/>
        <v>5.2634968455650046</v>
      </c>
      <c r="U61" s="27">
        <f t="shared" si="6"/>
        <v>4.7391259192211219</v>
      </c>
      <c r="V61" s="27">
        <f t="shared" si="6"/>
        <v>3.2748448418834895</v>
      </c>
    </row>
    <row r="62" spans="1:22" x14ac:dyDescent="0.25">
      <c r="A62" s="1">
        <v>2017</v>
      </c>
      <c r="B62" s="1">
        <v>9</v>
      </c>
      <c r="C62" s="22">
        <v>4.6749999999999998</v>
      </c>
      <c r="D62" s="22"/>
      <c r="F62" s="20"/>
      <c r="R62" s="1">
        <v>2017</v>
      </c>
      <c r="S62" s="1">
        <v>9</v>
      </c>
      <c r="T62" s="27">
        <f t="shared" si="6"/>
        <v>5.2666137686474945</v>
      </c>
      <c r="U62" s="27">
        <f t="shared" si="6"/>
        <v>4.7419323217709577</v>
      </c>
      <c r="V62" s="27">
        <f t="shared" si="6"/>
        <v>3.2767841304930836</v>
      </c>
    </row>
    <row r="63" spans="1:22" x14ac:dyDescent="0.25">
      <c r="A63" s="1">
        <v>2017</v>
      </c>
      <c r="B63" s="1">
        <v>10</v>
      </c>
      <c r="C63" s="22">
        <v>4.7119999999999997</v>
      </c>
      <c r="D63" s="22"/>
      <c r="F63" s="20"/>
      <c r="R63" s="1">
        <v>2017</v>
      </c>
      <c r="S63" s="1">
        <v>10</v>
      </c>
      <c r="T63" s="27">
        <f t="shared" si="6"/>
        <v>5.3106679012086282</v>
      </c>
      <c r="U63" s="27">
        <f t="shared" si="6"/>
        <v>4.7815976027799492</v>
      </c>
      <c r="V63" s="27">
        <f t="shared" si="6"/>
        <v>3.3041937505640151</v>
      </c>
    </row>
    <row r="64" spans="1:22" x14ac:dyDescent="0.25">
      <c r="A64" s="1">
        <v>2017</v>
      </c>
      <c r="B64" s="1">
        <v>11</v>
      </c>
      <c r="C64" s="22">
        <v>4.8120000000000003</v>
      </c>
      <c r="D64" s="22"/>
      <c r="F64" s="20"/>
      <c r="R64" s="1">
        <v>2017</v>
      </c>
      <c r="S64" s="1">
        <v>11</v>
      </c>
      <c r="T64" s="27">
        <f t="shared" si="6"/>
        <v>5.4222084549222327</v>
      </c>
      <c r="U64" s="27">
        <f t="shared" si="6"/>
        <v>4.8820260336611829</v>
      </c>
      <c r="V64" s="27">
        <f t="shared" si="6"/>
        <v>3.3735921025925921</v>
      </c>
    </row>
    <row r="65" spans="1:22" x14ac:dyDescent="0.25">
      <c r="A65" s="1">
        <v>2017</v>
      </c>
      <c r="B65" s="1">
        <v>12</v>
      </c>
      <c r="C65" s="22">
        <v>5.0069999999999997</v>
      </c>
      <c r="D65" s="22"/>
      <c r="F65" s="20"/>
      <c r="R65" s="1">
        <v>2017</v>
      </c>
      <c r="S65" s="1">
        <v>12</v>
      </c>
      <c r="T65" s="27">
        <f t="shared" si="6"/>
        <v>5.6539734253462752</v>
      </c>
      <c r="U65" s="27">
        <f t="shared" si="6"/>
        <v>5.0907016367309508</v>
      </c>
      <c r="V65" s="27">
        <f t="shared" si="6"/>
        <v>3.5177917364466489</v>
      </c>
    </row>
    <row r="66" spans="1:22" x14ac:dyDescent="0.25">
      <c r="F66" s="20"/>
      <c r="R66" s="1">
        <v>2018</v>
      </c>
      <c r="S66" s="1">
        <v>1</v>
      </c>
      <c r="T66" s="27">
        <f t="shared" si="6"/>
        <v>5.6708383480669475</v>
      </c>
      <c r="U66" s="27">
        <f t="shared" si="6"/>
        <v>5.037339289363973</v>
      </c>
      <c r="V66" s="27">
        <f t="shared" si="6"/>
        <v>3.4127207355934419</v>
      </c>
    </row>
    <row r="67" spans="1:22" x14ac:dyDescent="0.25">
      <c r="F67" s="20"/>
      <c r="R67" s="1">
        <v>2018</v>
      </c>
      <c r="S67" s="1">
        <v>2</v>
      </c>
      <c r="T67" s="27">
        <f t="shared" si="6"/>
        <v>5.6473509636468586</v>
      </c>
      <c r="U67" s="27">
        <f t="shared" si="6"/>
        <v>5.0164757208610835</v>
      </c>
      <c r="V67" s="27">
        <f t="shared" si="6"/>
        <v>3.398585985329821</v>
      </c>
    </row>
    <row r="68" spans="1:22" x14ac:dyDescent="0.25">
      <c r="F68" s="20"/>
      <c r="R68" s="1">
        <v>2018</v>
      </c>
      <c r="S68" s="1">
        <v>3</v>
      </c>
      <c r="T68" s="27">
        <f t="shared" si="6"/>
        <v>5.5623760243379641</v>
      </c>
      <c r="U68" s="27">
        <f t="shared" si="6"/>
        <v>4.9409934774749846</v>
      </c>
      <c r="V68" s="27">
        <f t="shared" si="6"/>
        <v>3.34744791374573</v>
      </c>
    </row>
    <row r="69" spans="1:22" x14ac:dyDescent="0.25">
      <c r="F69" s="20"/>
      <c r="R69" s="1">
        <v>2018</v>
      </c>
      <c r="S69" s="1">
        <v>4</v>
      </c>
      <c r="T69" s="27">
        <f t="shared" si="6"/>
        <v>5.3651915726135293</v>
      </c>
      <c r="U69" s="27">
        <f t="shared" si="6"/>
        <v>4.7658368383756216</v>
      </c>
      <c r="V69" s="27">
        <f t="shared" si="6"/>
        <v>3.2287819554106645</v>
      </c>
    </row>
    <row r="70" spans="1:22" x14ac:dyDescent="0.25">
      <c r="F70" s="20"/>
      <c r="R70" s="1">
        <v>2018</v>
      </c>
      <c r="S70" s="1">
        <v>5</v>
      </c>
      <c r="T70" s="27">
        <f t="shared" si="6"/>
        <v>5.3870767826262886</v>
      </c>
      <c r="U70" s="27">
        <f t="shared" si="6"/>
        <v>4.7852772141166851</v>
      </c>
      <c r="V70" s="27">
        <f t="shared" si="6"/>
        <v>3.2419525142291539</v>
      </c>
    </row>
    <row r="71" spans="1:22" x14ac:dyDescent="0.25">
      <c r="F71" s="20"/>
      <c r="R71" s="1">
        <v>2018</v>
      </c>
      <c r="S71" s="1">
        <v>6</v>
      </c>
      <c r="T71" s="27">
        <f t="shared" ref="T71:V134" si="12">VLOOKUP($R71,$M$6:$P$35,MATCH(T$5,$M$4:$P$4,0),0) * INDEX($K$6:$K$17,$S71)</f>
        <v>5.419609335272475</v>
      </c>
      <c r="U71" s="27">
        <f t="shared" si="12"/>
        <v>4.814175499620414</v>
      </c>
      <c r="V71" s="27">
        <f t="shared" si="12"/>
        <v>3.2615306630288408</v>
      </c>
    </row>
    <row r="72" spans="1:22" x14ac:dyDescent="0.25">
      <c r="F72" s="20"/>
      <c r="R72" s="1">
        <v>2018</v>
      </c>
      <c r="S72" s="1">
        <v>7</v>
      </c>
      <c r="T72" s="27">
        <f t="shared" si="12"/>
        <v>5.4668934027446818</v>
      </c>
      <c r="U72" s="27">
        <f t="shared" si="12"/>
        <v>4.8561773829786095</v>
      </c>
      <c r="V72" s="27">
        <f t="shared" si="12"/>
        <v>3.2899863000301326</v>
      </c>
    </row>
    <row r="73" spans="1:22" x14ac:dyDescent="0.25">
      <c r="F73" s="20"/>
      <c r="R73" s="1">
        <v>2018</v>
      </c>
      <c r="S73" s="1">
        <v>8</v>
      </c>
      <c r="T73" s="27">
        <f t="shared" si="12"/>
        <v>5.491054040016123</v>
      </c>
      <c r="U73" s="27">
        <f t="shared" si="12"/>
        <v>4.8776389941044114</v>
      </c>
      <c r="V73" s="27">
        <f t="shared" si="12"/>
        <v>3.3045262150727659</v>
      </c>
    </row>
    <row r="74" spans="1:22" x14ac:dyDescent="0.25">
      <c r="F74" s="20"/>
      <c r="R74" s="1">
        <v>2018</v>
      </c>
      <c r="S74" s="1">
        <v>9</v>
      </c>
      <c r="T74" s="27">
        <f t="shared" si="12"/>
        <v>5.4943057172920282</v>
      </c>
      <c r="U74" s="27">
        <f t="shared" si="12"/>
        <v>4.8805274209458922</v>
      </c>
      <c r="V74" s="27">
        <f t="shared" si="12"/>
        <v>3.3064830803162839</v>
      </c>
    </row>
    <row r="75" spans="1:22" x14ac:dyDescent="0.25">
      <c r="F75" s="20"/>
      <c r="R75" s="1">
        <v>2018</v>
      </c>
      <c r="S75" s="1">
        <v>10</v>
      </c>
      <c r="T75" s="27">
        <f t="shared" si="12"/>
        <v>5.5402644458097532</v>
      </c>
      <c r="U75" s="27">
        <f t="shared" si="12"/>
        <v>4.9213520212328072</v>
      </c>
      <c r="V75" s="27">
        <f t="shared" si="12"/>
        <v>3.3341411259467701</v>
      </c>
    </row>
    <row r="76" spans="1:22" x14ac:dyDescent="0.25">
      <c r="F76" s="20"/>
      <c r="R76" s="1">
        <v>2018</v>
      </c>
      <c r="S76" s="1">
        <v>11</v>
      </c>
      <c r="T76" s="27">
        <f t="shared" si="12"/>
        <v>5.6566272415072163</v>
      </c>
      <c r="U76" s="27">
        <f t="shared" si="12"/>
        <v>5.0247157298433471</v>
      </c>
      <c r="V76" s="27">
        <f t="shared" si="12"/>
        <v>3.4041684660601987</v>
      </c>
    </row>
    <row r="77" spans="1:22" x14ac:dyDescent="0.25">
      <c r="F77" s="20"/>
      <c r="R77" s="1">
        <v>2018</v>
      </c>
      <c r="S77" s="1">
        <v>12</v>
      </c>
      <c r="T77" s="27">
        <f t="shared" si="12"/>
        <v>5.8984121260661331</v>
      </c>
      <c r="U77" s="27">
        <f t="shared" si="12"/>
        <v>5.2394904110821683</v>
      </c>
      <c r="V77" s="27">
        <f t="shared" si="12"/>
        <v>3.5496750452361954</v>
      </c>
    </row>
    <row r="78" spans="1:22" x14ac:dyDescent="0.25">
      <c r="F78" s="20"/>
      <c r="R78" s="1">
        <v>2019</v>
      </c>
      <c r="S78" s="1">
        <v>1</v>
      </c>
      <c r="T78" s="27">
        <f t="shared" si="12"/>
        <v>5.9875878774184352</v>
      </c>
      <c r="U78" s="27">
        <f t="shared" si="12"/>
        <v>5.2723470046892702</v>
      </c>
      <c r="V78" s="27">
        <f t="shared" si="12"/>
        <v>3.4842448228663589</v>
      </c>
    </row>
    <row r="79" spans="1:22" x14ac:dyDescent="0.25">
      <c r="F79" s="20"/>
      <c r="R79" s="1">
        <v>2019</v>
      </c>
      <c r="S79" s="1">
        <v>2</v>
      </c>
      <c r="T79" s="27">
        <f t="shared" si="12"/>
        <v>5.9627885850397471</v>
      </c>
      <c r="U79" s="27">
        <f t="shared" si="12"/>
        <v>5.2505100851203235</v>
      </c>
      <c r="V79" s="27">
        <f t="shared" si="12"/>
        <v>3.469813835321764</v>
      </c>
    </row>
    <row r="80" spans="1:22" x14ac:dyDescent="0.25">
      <c r="F80" s="20"/>
      <c r="R80" s="1">
        <v>2019</v>
      </c>
      <c r="S80" s="1">
        <v>3</v>
      </c>
      <c r="T80" s="27">
        <f t="shared" si="12"/>
        <v>5.8730672977694551</v>
      </c>
      <c r="U80" s="27">
        <f t="shared" si="12"/>
        <v>5.1715063577628646</v>
      </c>
      <c r="V80" s="27">
        <f t="shared" si="12"/>
        <v>3.4176040077463892</v>
      </c>
    </row>
    <row r="81" spans="6:22" x14ac:dyDescent="0.25">
      <c r="F81" s="20"/>
      <c r="R81" s="1">
        <v>2019</v>
      </c>
      <c r="S81" s="1">
        <v>4</v>
      </c>
      <c r="T81" s="27">
        <f t="shared" si="12"/>
        <v>5.6648689397324832</v>
      </c>
      <c r="U81" s="27">
        <f t="shared" si="12"/>
        <v>4.9881781107542</v>
      </c>
      <c r="V81" s="27">
        <f t="shared" si="12"/>
        <v>3.2964510383084931</v>
      </c>
    </row>
    <row r="82" spans="6:22" x14ac:dyDescent="0.25">
      <c r="F82" s="20"/>
      <c r="R82" s="1">
        <v>2019</v>
      </c>
      <c r="S82" s="1">
        <v>5</v>
      </c>
      <c r="T82" s="27">
        <f t="shared" si="12"/>
        <v>5.6879765668810904</v>
      </c>
      <c r="U82" s="27">
        <f t="shared" si="12"/>
        <v>5.0085254411444415</v>
      </c>
      <c r="V82" s="27">
        <f t="shared" si="12"/>
        <v>3.3098976268028188</v>
      </c>
    </row>
    <row r="83" spans="6:22" x14ac:dyDescent="0.25">
      <c r="F83" s="20"/>
      <c r="R83" s="1">
        <v>2019</v>
      </c>
      <c r="S83" s="1">
        <v>6</v>
      </c>
      <c r="T83" s="27">
        <f t="shared" si="12"/>
        <v>5.7223262530985055</v>
      </c>
      <c r="U83" s="27">
        <f t="shared" si="12"/>
        <v>5.0387719225235985</v>
      </c>
      <c r="V83" s="27">
        <f t="shared" si="12"/>
        <v>3.3298860960863315</v>
      </c>
    </row>
    <row r="84" spans="6:22" x14ac:dyDescent="0.25">
      <c r="F84" s="20"/>
      <c r="R84" s="1">
        <v>2019</v>
      </c>
      <c r="S84" s="1">
        <v>7</v>
      </c>
      <c r="T84" s="27">
        <f t="shared" si="12"/>
        <v>5.7722514126277185</v>
      </c>
      <c r="U84" s="27">
        <f t="shared" si="12"/>
        <v>5.082733325795056</v>
      </c>
      <c r="V84" s="27">
        <f t="shared" si="12"/>
        <v>3.3589381087133994</v>
      </c>
    </row>
    <row r="85" spans="6:22" x14ac:dyDescent="0.25">
      <c r="F85" s="20"/>
      <c r="R85" s="1">
        <v>2019</v>
      </c>
      <c r="S85" s="1">
        <v>8</v>
      </c>
      <c r="T85" s="27">
        <f t="shared" si="12"/>
        <v>5.7977615629719788</v>
      </c>
      <c r="U85" s="27">
        <f t="shared" si="12"/>
        <v>5.1051961885555306</v>
      </c>
      <c r="V85" s="27">
        <f t="shared" si="12"/>
        <v>3.3737827525144106</v>
      </c>
    </row>
    <row r="86" spans="6:22" x14ac:dyDescent="0.25">
      <c r="F86" s="20"/>
      <c r="R86" s="1">
        <v>2019</v>
      </c>
      <c r="S86" s="1">
        <v>9</v>
      </c>
      <c r="T86" s="27">
        <f t="shared" si="12"/>
        <v>5.8011948654650975</v>
      </c>
      <c r="U86" s="27">
        <f t="shared" si="12"/>
        <v>5.1082193695904268</v>
      </c>
      <c r="V86" s="27">
        <f t="shared" si="12"/>
        <v>3.3757806299037512</v>
      </c>
    </row>
    <row r="87" spans="6:22" x14ac:dyDescent="0.25">
      <c r="F87" s="20"/>
      <c r="R87" s="1">
        <v>2019</v>
      </c>
      <c r="S87" s="1">
        <v>10</v>
      </c>
      <c r="T87" s="27">
        <f t="shared" si="12"/>
        <v>5.8497206580982262</v>
      </c>
      <c r="U87" s="27">
        <f t="shared" si="12"/>
        <v>5.1509485658339331</v>
      </c>
      <c r="V87" s="27">
        <f t="shared" si="12"/>
        <v>3.4040183351731996</v>
      </c>
    </row>
    <row r="88" spans="6:22" x14ac:dyDescent="0.25">
      <c r="F88" s="20"/>
      <c r="R88" s="1">
        <v>2019</v>
      </c>
      <c r="S88" s="1">
        <v>11</v>
      </c>
      <c r="T88" s="27">
        <f t="shared" si="12"/>
        <v>5.9725829973391518</v>
      </c>
      <c r="U88" s="27">
        <f t="shared" si="12"/>
        <v>5.2591345164283307</v>
      </c>
      <c r="V88" s="27">
        <f t="shared" si="12"/>
        <v>3.4755133141512808</v>
      </c>
    </row>
    <row r="89" spans="6:22" x14ac:dyDescent="0.25">
      <c r="F89" s="20"/>
      <c r="R89" s="1">
        <v>2019</v>
      </c>
      <c r="S89" s="1">
        <v>12</v>
      </c>
      <c r="T89" s="27">
        <f t="shared" si="12"/>
        <v>6.2278729835581155</v>
      </c>
      <c r="U89" s="27">
        <f t="shared" si="12"/>
        <v>5.4839291118020261</v>
      </c>
      <c r="V89" s="27">
        <f t="shared" si="12"/>
        <v>3.6240694324118046</v>
      </c>
    </row>
    <row r="90" spans="6:22" x14ac:dyDescent="0.25">
      <c r="F90" s="20"/>
      <c r="R90" s="1">
        <v>2020</v>
      </c>
      <c r="S90" s="1">
        <v>1</v>
      </c>
      <c r="T90" s="27">
        <f t="shared" si="12"/>
        <v>6.3860792207961117</v>
      </c>
      <c r="U90" s="27">
        <f t="shared" si="12"/>
        <v>5.5073547200145665</v>
      </c>
      <c r="V90" s="27">
        <f t="shared" si="12"/>
        <v>3.6068575439056438</v>
      </c>
    </row>
    <row r="91" spans="6:22" x14ac:dyDescent="0.25">
      <c r="F91" s="20"/>
      <c r="R91" s="1">
        <v>2020</v>
      </c>
      <c r="S91" s="1">
        <v>2</v>
      </c>
      <c r="T91" s="27">
        <f t="shared" si="12"/>
        <v>6.3596294635662822</v>
      </c>
      <c r="U91" s="27">
        <f t="shared" si="12"/>
        <v>5.4845444493795616</v>
      </c>
      <c r="V91" s="27">
        <f t="shared" si="12"/>
        <v>3.5919187210222363</v>
      </c>
    </row>
    <row r="92" spans="6:22" x14ac:dyDescent="0.25">
      <c r="F92" s="20"/>
      <c r="R92" s="1">
        <v>2020</v>
      </c>
      <c r="S92" s="1">
        <v>3</v>
      </c>
      <c r="T92" s="27">
        <f t="shared" si="12"/>
        <v>6.2639369643445546</v>
      </c>
      <c r="U92" s="27">
        <f t="shared" si="12"/>
        <v>5.4020192380507437</v>
      </c>
      <c r="V92" s="27">
        <f t="shared" si="12"/>
        <v>3.5378715974618045</v>
      </c>
    </row>
    <row r="93" spans="6:22" x14ac:dyDescent="0.25">
      <c r="F93" s="20"/>
      <c r="R93" s="1">
        <v>2020</v>
      </c>
      <c r="S93" s="1">
        <v>4</v>
      </c>
      <c r="T93" s="27">
        <f t="shared" si="12"/>
        <v>6.0418824015918124</v>
      </c>
      <c r="U93" s="27">
        <f t="shared" si="12"/>
        <v>5.2105193831327785</v>
      </c>
      <c r="V93" s="27">
        <f t="shared" si="12"/>
        <v>3.4124551804190553</v>
      </c>
    </row>
    <row r="94" spans="6:22" x14ac:dyDescent="0.25">
      <c r="F94" s="20"/>
      <c r="R94" s="1">
        <v>2020</v>
      </c>
      <c r="S94" s="1">
        <v>5</v>
      </c>
      <c r="T94" s="27">
        <f t="shared" si="12"/>
        <v>6.0665279083629375</v>
      </c>
      <c r="U94" s="27">
        <f t="shared" si="12"/>
        <v>5.2317736681721971</v>
      </c>
      <c r="V94" s="27">
        <f t="shared" si="12"/>
        <v>3.4263749626433868</v>
      </c>
    </row>
    <row r="95" spans="6:22" x14ac:dyDescent="0.25">
      <c r="F95" s="20"/>
      <c r="R95" s="1">
        <v>2020</v>
      </c>
      <c r="S95" s="1">
        <v>6</v>
      </c>
      <c r="T95" s="27">
        <f t="shared" si="12"/>
        <v>6.103163665847382</v>
      </c>
      <c r="U95" s="27">
        <f t="shared" si="12"/>
        <v>5.2633683454267821</v>
      </c>
      <c r="V95" s="27">
        <f t="shared" si="12"/>
        <v>3.4470668384706009</v>
      </c>
    </row>
    <row r="96" spans="6:22" x14ac:dyDescent="0.25">
      <c r="F96" s="20"/>
      <c r="R96" s="1">
        <v>2020</v>
      </c>
      <c r="S96" s="1">
        <v>7</v>
      </c>
      <c r="T96" s="27">
        <f t="shared" si="12"/>
        <v>6.1564114895773443</v>
      </c>
      <c r="U96" s="27">
        <f t="shared" si="12"/>
        <v>5.3092892686115016</v>
      </c>
      <c r="V96" s="27">
        <f t="shared" si="12"/>
        <v>3.4771412093132841</v>
      </c>
    </row>
    <row r="97" spans="6:22" x14ac:dyDescent="0.25">
      <c r="F97" s="20"/>
      <c r="R97" s="1">
        <v>2020</v>
      </c>
      <c r="S97" s="1">
        <v>8</v>
      </c>
      <c r="T97" s="27">
        <f t="shared" si="12"/>
        <v>6.1836194144325711</v>
      </c>
      <c r="U97" s="27">
        <f t="shared" si="12"/>
        <v>5.3327533830066489</v>
      </c>
      <c r="V97" s="27">
        <f t="shared" si="12"/>
        <v>3.4925082452715159</v>
      </c>
    </row>
    <row r="98" spans="6:22" x14ac:dyDescent="0.25">
      <c r="F98" s="20"/>
      <c r="R98" s="1">
        <v>2020</v>
      </c>
      <c r="S98" s="1">
        <v>9</v>
      </c>
      <c r="T98" s="27">
        <f t="shared" si="12"/>
        <v>6.187281213166699</v>
      </c>
      <c r="U98" s="27">
        <f t="shared" si="12"/>
        <v>5.3359113182349605</v>
      </c>
      <c r="V98" s="27">
        <f t="shared" si="12"/>
        <v>3.4945764291965515</v>
      </c>
    </row>
    <row r="99" spans="6:22" x14ac:dyDescent="0.25">
      <c r="F99" s="20"/>
      <c r="R99" s="1">
        <v>2020</v>
      </c>
      <c r="S99" s="1">
        <v>10</v>
      </c>
      <c r="T99" s="27">
        <f t="shared" si="12"/>
        <v>6.2390365380740462</v>
      </c>
      <c r="U99" s="27">
        <f t="shared" si="12"/>
        <v>5.3805451104350572</v>
      </c>
      <c r="V99" s="27">
        <f t="shared" si="12"/>
        <v>3.5238078367042212</v>
      </c>
    </row>
    <row r="100" spans="6:22" x14ac:dyDescent="0.25">
      <c r="F100" s="20"/>
      <c r="R100" s="1">
        <v>2020</v>
      </c>
      <c r="S100" s="1">
        <v>11</v>
      </c>
      <c r="T100" s="27">
        <f t="shared" si="12"/>
        <v>6.3700757224180364</v>
      </c>
      <c r="U100" s="27">
        <f t="shared" si="12"/>
        <v>5.4935533030133143</v>
      </c>
      <c r="V100" s="27">
        <f t="shared" si="12"/>
        <v>3.5978187680217069</v>
      </c>
    </row>
    <row r="101" spans="6:22" x14ac:dyDescent="0.25">
      <c r="F101" s="20"/>
      <c r="R101" s="1">
        <v>2020</v>
      </c>
      <c r="S101" s="1">
        <v>12</v>
      </c>
      <c r="T101" s="27">
        <f t="shared" si="12"/>
        <v>6.6423559978222215</v>
      </c>
      <c r="U101" s="27">
        <f t="shared" si="12"/>
        <v>5.728367812521884</v>
      </c>
      <c r="V101" s="27">
        <f t="shared" si="12"/>
        <v>3.7516026675699905</v>
      </c>
    </row>
    <row r="102" spans="6:22" x14ac:dyDescent="0.25">
      <c r="F102" s="20"/>
      <c r="R102" s="1">
        <v>2021</v>
      </c>
      <c r="S102" s="1">
        <v>1</v>
      </c>
      <c r="T102" s="27">
        <f t="shared" si="12"/>
        <v>6.9276187387196222</v>
      </c>
      <c r="U102" s="27">
        <f t="shared" si="12"/>
        <v>5.8956283366389703</v>
      </c>
      <c r="V102" s="27">
        <f t="shared" si="12"/>
        <v>3.749905718451477</v>
      </c>
    </row>
    <row r="103" spans="6:22" x14ac:dyDescent="0.25">
      <c r="F103" s="20"/>
      <c r="R103" s="1">
        <v>2021</v>
      </c>
      <c r="S103" s="1">
        <v>2</v>
      </c>
      <c r="T103" s="27">
        <f t="shared" si="12"/>
        <v>6.8989260420767033</v>
      </c>
      <c r="U103" s="27">
        <f t="shared" si="12"/>
        <v>5.8712099207643913</v>
      </c>
      <c r="V103" s="27">
        <f t="shared" si="12"/>
        <v>3.7343744210061209</v>
      </c>
    </row>
    <row r="104" spans="6:22" x14ac:dyDescent="0.25">
      <c r="F104" s="20"/>
      <c r="R104" s="1">
        <v>2021</v>
      </c>
      <c r="S104" s="1">
        <v>3</v>
      </c>
      <c r="T104" s="27">
        <f t="shared" si="12"/>
        <v>6.7951188189209732</v>
      </c>
      <c r="U104" s="27">
        <f t="shared" si="12"/>
        <v>5.7828666054828926</v>
      </c>
      <c r="V104" s="27">
        <f t="shared" si="12"/>
        <v>3.6781837854631223</v>
      </c>
    </row>
    <row r="105" spans="6:22" x14ac:dyDescent="0.25">
      <c r="F105" s="20"/>
      <c r="R105" s="1">
        <v>2021</v>
      </c>
      <c r="S105" s="1">
        <v>4</v>
      </c>
      <c r="T105" s="27">
        <f t="shared" si="12"/>
        <v>6.554234029246798</v>
      </c>
      <c r="U105" s="27">
        <f t="shared" si="12"/>
        <v>5.577865833149561</v>
      </c>
      <c r="V105" s="27">
        <f t="shared" si="12"/>
        <v>3.547793346214712</v>
      </c>
    </row>
    <row r="106" spans="6:22" x14ac:dyDescent="0.25">
      <c r="F106" s="20"/>
      <c r="R106" s="1">
        <v>2021</v>
      </c>
      <c r="S106" s="1">
        <v>5</v>
      </c>
      <c r="T106" s="27">
        <f t="shared" si="12"/>
        <v>6.5809694749921146</v>
      </c>
      <c r="U106" s="27">
        <f t="shared" si="12"/>
        <v>5.6006185650006639</v>
      </c>
      <c r="V106" s="27">
        <f t="shared" si="12"/>
        <v>3.5622651877907168</v>
      </c>
    </row>
    <row r="107" spans="6:22" x14ac:dyDescent="0.25">
      <c r="F107" s="20"/>
      <c r="R107" s="1">
        <v>2021</v>
      </c>
      <c r="S107" s="1">
        <v>6</v>
      </c>
      <c r="T107" s="27">
        <f t="shared" si="12"/>
        <v>6.6207119447112399</v>
      </c>
      <c r="U107" s="27">
        <f t="shared" si="12"/>
        <v>5.6344406963103024</v>
      </c>
      <c r="V107" s="27">
        <f t="shared" si="12"/>
        <v>3.5837777045855823</v>
      </c>
    </row>
    <row r="108" spans="6:22" x14ac:dyDescent="0.25">
      <c r="F108" s="20"/>
      <c r="R108" s="1">
        <v>2021</v>
      </c>
      <c r="S108" s="1">
        <v>7</v>
      </c>
      <c r="T108" s="27">
        <f t="shared" si="12"/>
        <v>6.6784751838935037</v>
      </c>
      <c r="U108" s="27">
        <f t="shared" si="12"/>
        <v>5.6835990871778037</v>
      </c>
      <c r="V108" s="27">
        <f t="shared" si="12"/>
        <v>3.6150448266798167</v>
      </c>
    </row>
    <row r="109" spans="6:22" x14ac:dyDescent="0.25">
      <c r="F109" s="20"/>
      <c r="R109" s="1">
        <v>2021</v>
      </c>
      <c r="S109" s="1">
        <v>8</v>
      </c>
      <c r="T109" s="27">
        <f t="shared" si="12"/>
        <v>6.707990340776453</v>
      </c>
      <c r="U109" s="27">
        <f t="shared" si="12"/>
        <v>5.708717443404149</v>
      </c>
      <c r="V109" s="27">
        <f t="shared" si="12"/>
        <v>3.6310213201548054</v>
      </c>
    </row>
    <row r="110" spans="6:22" x14ac:dyDescent="0.25">
      <c r="F110" s="20"/>
      <c r="R110" s="1">
        <v>2021</v>
      </c>
      <c r="S110" s="1">
        <v>9</v>
      </c>
      <c r="T110" s="27">
        <f t="shared" si="12"/>
        <v>6.7119626600432349</v>
      </c>
      <c r="U110" s="27">
        <f t="shared" si="12"/>
        <v>5.7120980159954957</v>
      </c>
      <c r="V110" s="27">
        <f t="shared" si="12"/>
        <v>3.6331715283714856</v>
      </c>
    </row>
    <row r="111" spans="6:22" x14ac:dyDescent="0.25">
      <c r="F111" s="20"/>
      <c r="R111" s="1">
        <v>2021</v>
      </c>
      <c r="S111" s="1">
        <v>10</v>
      </c>
      <c r="T111" s="27">
        <f t="shared" si="12"/>
        <v>6.7681068365027253</v>
      </c>
      <c r="U111" s="27">
        <f t="shared" si="12"/>
        <v>5.7598785319499592</v>
      </c>
      <c r="V111" s="27">
        <f t="shared" si="12"/>
        <v>3.6635622551570801</v>
      </c>
    </row>
    <row r="112" spans="6:22" x14ac:dyDescent="0.25">
      <c r="F112" s="20"/>
      <c r="R112" s="1">
        <v>2021</v>
      </c>
      <c r="S112" s="1">
        <v>11</v>
      </c>
      <c r="T112" s="27">
        <f t="shared" si="12"/>
        <v>6.9102581436790862</v>
      </c>
      <c r="U112" s="27">
        <f t="shared" si="12"/>
        <v>5.8808539069363306</v>
      </c>
      <c r="V112" s="27">
        <f t="shared" si="12"/>
        <v>3.7405084642038711</v>
      </c>
    </row>
    <row r="113" spans="6:22" x14ac:dyDescent="0.25">
      <c r="F113" s="20"/>
      <c r="R113" s="1">
        <v>2021</v>
      </c>
      <c r="S113" s="1">
        <v>12</v>
      </c>
      <c r="T113" s="27">
        <f t="shared" si="12"/>
        <v>7.2056277864375469</v>
      </c>
      <c r="U113" s="27">
        <f t="shared" si="12"/>
        <v>6.1322230571894751</v>
      </c>
      <c r="V113" s="27">
        <f t="shared" si="12"/>
        <v>3.9003914419212085</v>
      </c>
    </row>
    <row r="114" spans="6:22" x14ac:dyDescent="0.25">
      <c r="F114" s="20"/>
      <c r="R114" s="1">
        <v>2022</v>
      </c>
      <c r="S114" s="1">
        <v>1</v>
      </c>
      <c r="T114" s="27">
        <f t="shared" si="12"/>
        <v>7.5611177974225967</v>
      </c>
      <c r="U114" s="27">
        <f t="shared" si="12"/>
        <v>6.3554260405362903</v>
      </c>
      <c r="V114" s="27">
        <f t="shared" si="12"/>
        <v>3.933824800010405</v>
      </c>
    </row>
    <row r="115" spans="6:22" x14ac:dyDescent="0.25">
      <c r="F115" s="20"/>
      <c r="R115" s="1">
        <v>2022</v>
      </c>
      <c r="S115" s="1">
        <v>2</v>
      </c>
      <c r="T115" s="27">
        <f t="shared" si="12"/>
        <v>7.5298012848624793</v>
      </c>
      <c r="U115" s="27">
        <f t="shared" si="12"/>
        <v>6.3291032421411639</v>
      </c>
      <c r="V115" s="27">
        <f t="shared" si="12"/>
        <v>3.9175317495568303</v>
      </c>
    </row>
    <row r="116" spans="6:22" x14ac:dyDescent="0.25">
      <c r="F116" s="20"/>
      <c r="R116" s="1">
        <v>2022</v>
      </c>
      <c r="S116" s="1">
        <v>3</v>
      </c>
      <c r="T116" s="27">
        <f t="shared" si="12"/>
        <v>7.4165013657839536</v>
      </c>
      <c r="U116" s="27">
        <f t="shared" si="12"/>
        <v>6.233870066915701</v>
      </c>
      <c r="V116" s="27">
        <f t="shared" si="12"/>
        <v>3.8585851700362457</v>
      </c>
    </row>
    <row r="117" spans="6:22" x14ac:dyDescent="0.25">
      <c r="F117" s="20"/>
      <c r="R117" s="1">
        <v>2022</v>
      </c>
      <c r="S117" s="1">
        <v>4</v>
      </c>
      <c r="T117" s="27">
        <f t="shared" si="12"/>
        <v>7.1535887634847066</v>
      </c>
      <c r="U117" s="27">
        <f t="shared" si="12"/>
        <v>6.0128813660641711</v>
      </c>
      <c r="V117" s="27">
        <f t="shared" si="12"/>
        <v>3.7217995593805564</v>
      </c>
    </row>
    <row r="118" spans="6:22" x14ac:dyDescent="0.25">
      <c r="F118" s="20"/>
      <c r="R118" s="1">
        <v>2022</v>
      </c>
      <c r="S118" s="1">
        <v>5</v>
      </c>
      <c r="T118" s="27">
        <f t="shared" si="12"/>
        <v>7.1827690435017182</v>
      </c>
      <c r="U118" s="27">
        <f t="shared" si="12"/>
        <v>6.0374085744027957</v>
      </c>
      <c r="V118" s="27">
        <f t="shared" si="12"/>
        <v>3.7369811915515698</v>
      </c>
    </row>
    <row r="119" spans="6:22" x14ac:dyDescent="0.25">
      <c r="F119" s="20"/>
      <c r="R119" s="1">
        <v>2022</v>
      </c>
      <c r="S119" s="1">
        <v>6</v>
      </c>
      <c r="T119" s="27">
        <f t="shared" si="12"/>
        <v>7.2261457803633</v>
      </c>
      <c r="U119" s="27">
        <f t="shared" si="12"/>
        <v>6.0738684802513143</v>
      </c>
      <c r="V119" s="27">
        <f t="shared" si="12"/>
        <v>3.7595488181619872</v>
      </c>
    </row>
    <row r="120" spans="6:22" x14ac:dyDescent="0.25">
      <c r="F120" s="20"/>
      <c r="R120" s="1">
        <v>2022</v>
      </c>
      <c r="S120" s="1">
        <v>7</v>
      </c>
      <c r="T120" s="27">
        <f t="shared" si="12"/>
        <v>7.2891912036595761</v>
      </c>
      <c r="U120" s="27">
        <f t="shared" si="12"/>
        <v>6.126860714427373</v>
      </c>
      <c r="V120" s="27">
        <f t="shared" si="12"/>
        <v>3.7923494775796445</v>
      </c>
    </row>
    <row r="121" spans="6:22" x14ac:dyDescent="0.25">
      <c r="F121" s="20"/>
      <c r="R121" s="1">
        <v>2022</v>
      </c>
      <c r="S121" s="1">
        <v>8</v>
      </c>
      <c r="T121" s="27">
        <f t="shared" si="12"/>
        <v>7.3214053866881645</v>
      </c>
      <c r="U121" s="27">
        <f t="shared" si="12"/>
        <v>6.1539380412432942</v>
      </c>
      <c r="V121" s="27">
        <f t="shared" si="12"/>
        <v>3.8091095592904636</v>
      </c>
    </row>
    <row r="122" spans="6:22" x14ac:dyDescent="0.25">
      <c r="F122" s="20"/>
      <c r="R122" s="1">
        <v>2022</v>
      </c>
      <c r="S122" s="1">
        <v>9</v>
      </c>
      <c r="T122" s="27">
        <f t="shared" si="12"/>
        <v>7.3257409563893718</v>
      </c>
      <c r="U122" s="27">
        <f t="shared" si="12"/>
        <v>6.1575822633434987</v>
      </c>
      <c r="V122" s="27">
        <f t="shared" si="12"/>
        <v>3.8113652273106866</v>
      </c>
    </row>
    <row r="123" spans="6:22" x14ac:dyDescent="0.25">
      <c r="F123" s="20"/>
      <c r="R123" s="1">
        <v>2022</v>
      </c>
      <c r="S123" s="1">
        <v>10</v>
      </c>
      <c r="T123" s="27">
        <f t="shared" si="12"/>
        <v>7.3870192610796712</v>
      </c>
      <c r="U123" s="27">
        <f t="shared" si="12"/>
        <v>6.2090891626912903</v>
      </c>
      <c r="V123" s="27">
        <f t="shared" si="12"/>
        <v>3.8432465074536126</v>
      </c>
    </row>
    <row r="124" spans="6:22" x14ac:dyDescent="0.25">
      <c r="F124" s="20"/>
      <c r="R124" s="1">
        <v>2022</v>
      </c>
      <c r="S124" s="1">
        <v>11</v>
      </c>
      <c r="T124" s="27">
        <f t="shared" si="12"/>
        <v>7.5421696553429554</v>
      </c>
      <c r="U124" s="27">
        <f t="shared" si="12"/>
        <v>6.3394993589504294</v>
      </c>
      <c r="V124" s="27">
        <f t="shared" si="12"/>
        <v>3.9239666450095108</v>
      </c>
    </row>
    <row r="125" spans="6:22" x14ac:dyDescent="0.25">
      <c r="F125" s="20"/>
      <c r="R125" s="1">
        <v>2022</v>
      </c>
      <c r="S125" s="1">
        <v>12</v>
      </c>
      <c r="T125" s="27">
        <f t="shared" si="12"/>
        <v>7.8645495014215108</v>
      </c>
      <c r="U125" s="27">
        <f t="shared" si="12"/>
        <v>6.610472689032675</v>
      </c>
      <c r="V125" s="27">
        <f t="shared" si="12"/>
        <v>4.0916912946584887</v>
      </c>
    </row>
    <row r="126" spans="6:22" x14ac:dyDescent="0.25">
      <c r="F126" s="20"/>
      <c r="R126" s="1">
        <v>2023</v>
      </c>
      <c r="S126" s="1">
        <v>1</v>
      </c>
      <c r="T126" s="27">
        <f t="shared" si="12"/>
        <v>8.1230927688526542</v>
      </c>
      <c r="U126" s="27">
        <f t="shared" si="12"/>
        <v>6.7232642036541472</v>
      </c>
      <c r="V126" s="27">
        <f t="shared" si="12"/>
        <v>4.1586147885824287</v>
      </c>
    </row>
    <row r="127" spans="6:22" x14ac:dyDescent="0.25">
      <c r="F127" s="20"/>
      <c r="R127" s="1">
        <v>2023</v>
      </c>
      <c r="S127" s="1">
        <v>2</v>
      </c>
      <c r="T127" s="27">
        <f t="shared" si="12"/>
        <v>8.0894486776563124</v>
      </c>
      <c r="U127" s="27">
        <f t="shared" si="12"/>
        <v>6.6954178992425826</v>
      </c>
      <c r="V127" s="27">
        <f t="shared" si="12"/>
        <v>4.1413907066743638</v>
      </c>
    </row>
    <row r="128" spans="6:22" x14ac:dyDescent="0.25">
      <c r="F128" s="20"/>
      <c r="R128" s="1">
        <v>2023</v>
      </c>
      <c r="S128" s="1">
        <v>3</v>
      </c>
      <c r="T128" s="27">
        <f t="shared" si="12"/>
        <v>7.9677278186462734</v>
      </c>
      <c r="U128" s="27">
        <f t="shared" si="12"/>
        <v>6.5946728360619469</v>
      </c>
      <c r="V128" s="27">
        <f t="shared" si="12"/>
        <v>4.0790757511811746</v>
      </c>
    </row>
    <row r="129" spans="6:22" x14ac:dyDescent="0.25">
      <c r="F129" s="20"/>
      <c r="R129" s="1">
        <v>2023</v>
      </c>
      <c r="S129" s="1">
        <v>4</v>
      </c>
      <c r="T129" s="27">
        <f t="shared" si="12"/>
        <v>7.6852744148247858</v>
      </c>
      <c r="U129" s="27">
        <f t="shared" si="12"/>
        <v>6.3608937923958599</v>
      </c>
      <c r="V129" s="27">
        <f t="shared" si="12"/>
        <v>3.9344738199165885</v>
      </c>
    </row>
    <row r="130" spans="6:22" x14ac:dyDescent="0.25">
      <c r="F130" s="20"/>
      <c r="R130" s="1">
        <v>2023</v>
      </c>
      <c r="S130" s="1">
        <v>5</v>
      </c>
      <c r="T130" s="27">
        <f t="shared" si="12"/>
        <v>7.7166234994376568</v>
      </c>
      <c r="U130" s="27">
        <f t="shared" si="12"/>
        <v>6.3868405819245009</v>
      </c>
      <c r="V130" s="27">
        <f t="shared" si="12"/>
        <v>3.9505229739259451</v>
      </c>
    </row>
    <row r="131" spans="6:22" x14ac:dyDescent="0.25">
      <c r="F131" s="20"/>
      <c r="R131" s="1">
        <v>2023</v>
      </c>
      <c r="S131" s="1">
        <v>6</v>
      </c>
      <c r="T131" s="27">
        <f t="shared" si="12"/>
        <v>7.7632241829578694</v>
      </c>
      <c r="U131" s="27">
        <f t="shared" si="12"/>
        <v>6.4254107074041231</v>
      </c>
      <c r="V131" s="27">
        <f t="shared" si="12"/>
        <v>3.9743801791998155</v>
      </c>
    </row>
    <row r="132" spans="6:22" x14ac:dyDescent="0.25">
      <c r="F132" s="20"/>
      <c r="R132" s="1">
        <v>2023</v>
      </c>
      <c r="S132" s="1">
        <v>7</v>
      </c>
      <c r="T132" s="27">
        <f t="shared" si="12"/>
        <v>7.8309554147423821</v>
      </c>
      <c r="U132" s="27">
        <f t="shared" si="12"/>
        <v>6.4814700162270285</v>
      </c>
      <c r="V132" s="27">
        <f t="shared" si="12"/>
        <v>4.0090551620127668</v>
      </c>
    </row>
    <row r="133" spans="6:22" x14ac:dyDescent="0.25">
      <c r="F133" s="20"/>
      <c r="R133" s="1">
        <v>2023</v>
      </c>
      <c r="S133" s="1">
        <v>8</v>
      </c>
      <c r="T133" s="27">
        <f t="shared" si="12"/>
        <v>7.8655638951582301</v>
      </c>
      <c r="U133" s="27">
        <f t="shared" si="12"/>
        <v>6.5101145195146106</v>
      </c>
      <c r="V133" s="27">
        <f t="shared" si="12"/>
        <v>4.0267729626784901</v>
      </c>
    </row>
    <row r="134" spans="6:22" x14ac:dyDescent="0.25">
      <c r="F134" s="20"/>
      <c r="R134" s="1">
        <v>2023</v>
      </c>
      <c r="S134" s="1">
        <v>9</v>
      </c>
      <c r="T134" s="27">
        <f t="shared" si="12"/>
        <v>7.870221703148041</v>
      </c>
      <c r="U134" s="27">
        <f t="shared" si="12"/>
        <v>6.5139696612219007</v>
      </c>
      <c r="V134" s="27">
        <f t="shared" si="12"/>
        <v>4.0291575260141546</v>
      </c>
    </row>
    <row r="135" spans="6:22" x14ac:dyDescent="0.25">
      <c r="F135" s="20"/>
      <c r="R135" s="1">
        <v>2023</v>
      </c>
      <c r="S135" s="1">
        <v>10</v>
      </c>
      <c r="T135" s="27">
        <f t="shared" ref="T135:V198" si="13">VLOOKUP($R135,$M$6:$P$35,MATCH(T$5,$M$4:$P$4,0),0) * INDEX($K$6:$K$17,$S135)</f>
        <v>7.9360544764301872</v>
      </c>
      <c r="U135" s="27">
        <f t="shared" si="13"/>
        <v>6.5684576672843562</v>
      </c>
      <c r="V135" s="27">
        <f t="shared" si="13"/>
        <v>4.0628605935938191</v>
      </c>
    </row>
    <row r="136" spans="6:22" x14ac:dyDescent="0.25">
      <c r="F136" s="20"/>
      <c r="R136" s="1">
        <v>2023</v>
      </c>
      <c r="S136" s="1">
        <v>11</v>
      </c>
      <c r="T136" s="27">
        <f t="shared" si="13"/>
        <v>8.102736318915742</v>
      </c>
      <c r="U136" s="27">
        <f t="shared" si="13"/>
        <v>6.7064157205617088</v>
      </c>
      <c r="V136" s="27">
        <f t="shared" si="13"/>
        <v>4.1481933104386259</v>
      </c>
    </row>
    <row r="137" spans="6:22" x14ac:dyDescent="0.25">
      <c r="F137" s="20"/>
      <c r="R137" s="1">
        <v>2023</v>
      </c>
      <c r="S137" s="1">
        <v>12</v>
      </c>
      <c r="T137" s="27">
        <f t="shared" si="13"/>
        <v>8.4490768292298668</v>
      </c>
      <c r="U137" s="27">
        <f t="shared" si="13"/>
        <v>6.9930723945072355</v>
      </c>
      <c r="V137" s="27">
        <f t="shared" si="13"/>
        <v>4.3255022257818307</v>
      </c>
    </row>
    <row r="138" spans="6:22" x14ac:dyDescent="0.25">
      <c r="F138" s="20"/>
      <c r="R138" s="1">
        <v>2024</v>
      </c>
      <c r="S138" s="1">
        <v>1</v>
      </c>
      <c r="T138" s="27">
        <f t="shared" si="13"/>
        <v>8.5931081995032486</v>
      </c>
      <c r="U138" s="27">
        <f t="shared" si="13"/>
        <v>7.0297960062523597</v>
      </c>
      <c r="V138" s="27">
        <f t="shared" si="13"/>
        <v>4.301662963128261</v>
      </c>
    </row>
    <row r="139" spans="6:22" x14ac:dyDescent="0.25">
      <c r="F139" s="20"/>
      <c r="R139" s="1">
        <v>2024</v>
      </c>
      <c r="S139" s="1">
        <v>2</v>
      </c>
      <c r="T139" s="27">
        <f t="shared" si="13"/>
        <v>8.5575174061747905</v>
      </c>
      <c r="U139" s="27">
        <f t="shared" si="13"/>
        <v>7.0006801134937637</v>
      </c>
      <c r="V139" s="27">
        <f t="shared" si="13"/>
        <v>4.283846406658248</v>
      </c>
    </row>
    <row r="140" spans="6:22" x14ac:dyDescent="0.25">
      <c r="F140" s="20"/>
      <c r="R140" s="1">
        <v>2024</v>
      </c>
      <c r="S140" s="1">
        <v>3</v>
      </c>
      <c r="T140" s="27">
        <f t="shared" si="13"/>
        <v>8.4287535792220325</v>
      </c>
      <c r="U140" s="27">
        <f t="shared" si="13"/>
        <v>6.8953418103504855</v>
      </c>
      <c r="V140" s="27">
        <f t="shared" si="13"/>
        <v>4.219387939182492</v>
      </c>
    </row>
    <row r="141" spans="6:22" x14ac:dyDescent="0.25">
      <c r="F141" s="20"/>
      <c r="R141" s="1">
        <v>2024</v>
      </c>
      <c r="S141" s="1">
        <v>4</v>
      </c>
      <c r="T141" s="27">
        <f t="shared" si="13"/>
        <v>8.1299569595819428</v>
      </c>
      <c r="U141" s="27">
        <f t="shared" si="13"/>
        <v>6.650904147672267</v>
      </c>
      <c r="V141" s="27">
        <f t="shared" si="13"/>
        <v>4.0698119857122448</v>
      </c>
    </row>
    <row r="142" spans="6:22" x14ac:dyDescent="0.25">
      <c r="F142" s="20"/>
      <c r="R142" s="1">
        <v>2024</v>
      </c>
      <c r="S142" s="1">
        <v>5</v>
      </c>
      <c r="T142" s="27">
        <f t="shared" si="13"/>
        <v>8.1631199534931689</v>
      </c>
      <c r="U142" s="27">
        <f t="shared" si="13"/>
        <v>6.6780339215259215</v>
      </c>
      <c r="V142" s="27">
        <f t="shared" si="13"/>
        <v>4.0864131990732746</v>
      </c>
    </row>
    <row r="143" spans="6:22" x14ac:dyDescent="0.25">
      <c r="F143" s="20"/>
      <c r="R143" s="1">
        <v>2024</v>
      </c>
      <c r="S143" s="1">
        <v>6</v>
      </c>
      <c r="T143" s="27">
        <f t="shared" si="13"/>
        <v>8.2124170287642375</v>
      </c>
      <c r="U143" s="27">
        <f t="shared" si="13"/>
        <v>6.7183625633647974</v>
      </c>
      <c r="V143" s="27">
        <f t="shared" si="13"/>
        <v>4.1110910453147964</v>
      </c>
    </row>
    <row r="144" spans="6:22" x14ac:dyDescent="0.25">
      <c r="F144" s="20"/>
      <c r="R144" s="1">
        <v>2024</v>
      </c>
      <c r="S144" s="1">
        <v>7</v>
      </c>
      <c r="T144" s="27">
        <f t="shared" si="13"/>
        <v>8.2840673003752752</v>
      </c>
      <c r="U144" s="27">
        <f t="shared" si="13"/>
        <v>6.7769777677267404</v>
      </c>
      <c r="V144" s="27">
        <f t="shared" si="13"/>
        <v>4.1469587793792995</v>
      </c>
    </row>
    <row r="145" spans="6:22" x14ac:dyDescent="0.25">
      <c r="F145" s="20"/>
      <c r="R145" s="1">
        <v>2024</v>
      </c>
      <c r="S145" s="1">
        <v>8</v>
      </c>
      <c r="T145" s="27">
        <f t="shared" si="13"/>
        <v>8.3206782840604667</v>
      </c>
      <c r="U145" s="27">
        <f t="shared" si="13"/>
        <v>6.8069282514073741</v>
      </c>
      <c r="V145" s="27">
        <f t="shared" si="13"/>
        <v>4.1652860375617795</v>
      </c>
    </row>
    <row r="146" spans="6:22" x14ac:dyDescent="0.25">
      <c r="F146" s="20"/>
      <c r="R146" s="1">
        <v>2024</v>
      </c>
      <c r="S146" s="1">
        <v>9</v>
      </c>
      <c r="T146" s="27">
        <f t="shared" si="13"/>
        <v>8.3256056004371111</v>
      </c>
      <c r="U146" s="27">
        <f t="shared" si="13"/>
        <v>6.8109591594539021</v>
      </c>
      <c r="V146" s="27">
        <f t="shared" si="13"/>
        <v>4.1677526251890882</v>
      </c>
    </row>
    <row r="147" spans="6:22" x14ac:dyDescent="0.25">
      <c r="F147" s="20"/>
      <c r="R147" s="1">
        <v>2024</v>
      </c>
      <c r="S147" s="1">
        <v>10</v>
      </c>
      <c r="T147" s="27">
        <f t="shared" si="13"/>
        <v>8.3952475656324363</v>
      </c>
      <c r="U147" s="27">
        <f t="shared" si="13"/>
        <v>6.8679314211119102</v>
      </c>
      <c r="V147" s="27">
        <f t="shared" si="13"/>
        <v>4.2026150120466772</v>
      </c>
    </row>
    <row r="148" spans="6:22" x14ac:dyDescent="0.25">
      <c r="F148" s="20"/>
      <c r="R148" s="1">
        <v>2024</v>
      </c>
      <c r="S148" s="1">
        <v>11</v>
      </c>
      <c r="T148" s="27">
        <f t="shared" si="13"/>
        <v>8.571573892085711</v>
      </c>
      <c r="U148" s="27">
        <f t="shared" si="13"/>
        <v>7.0121793552377749</v>
      </c>
      <c r="V148" s="27">
        <f t="shared" si="13"/>
        <v>4.2908830066207893</v>
      </c>
    </row>
    <row r="149" spans="6:22" x14ac:dyDescent="0.25">
      <c r="F149" s="20"/>
      <c r="R149" s="1">
        <v>2024</v>
      </c>
      <c r="S149" s="1">
        <v>12</v>
      </c>
      <c r="T149" s="27">
        <f t="shared" si="13"/>
        <v>8.9379542306695825</v>
      </c>
      <c r="U149" s="27">
        <f t="shared" si="13"/>
        <v>7.3119054824027021</v>
      </c>
      <c r="V149" s="27">
        <f t="shared" si="13"/>
        <v>4.4742910001330483</v>
      </c>
    </row>
    <row r="150" spans="6:22" x14ac:dyDescent="0.25">
      <c r="R150" s="1">
        <v>2025</v>
      </c>
      <c r="S150" s="1">
        <v>1</v>
      </c>
      <c r="T150" s="27">
        <f t="shared" si="13"/>
        <v>9.1039945371669369</v>
      </c>
      <c r="U150" s="27">
        <f t="shared" si="13"/>
        <v>7.3874164426169431</v>
      </c>
      <c r="V150" s="27">
        <f t="shared" si="13"/>
        <v>4.4957997714404634</v>
      </c>
    </row>
    <row r="151" spans="6:22" x14ac:dyDescent="0.25">
      <c r="R151" s="1">
        <v>2025</v>
      </c>
      <c r="S151" s="1">
        <v>2</v>
      </c>
      <c r="T151" s="27">
        <f t="shared" si="13"/>
        <v>9.0662877632600924</v>
      </c>
      <c r="U151" s="27">
        <f t="shared" si="13"/>
        <v>7.356819363453476</v>
      </c>
      <c r="V151" s="27">
        <f t="shared" si="13"/>
        <v>4.4771791423506633</v>
      </c>
    </row>
    <row r="152" spans="6:22" x14ac:dyDescent="0.25">
      <c r="R152" s="1">
        <v>2025</v>
      </c>
      <c r="S152" s="1">
        <v>3</v>
      </c>
      <c r="T152" s="27">
        <f t="shared" si="13"/>
        <v>8.9298685363695967</v>
      </c>
      <c r="U152" s="27">
        <f t="shared" si="13"/>
        <v>7.2461222803537817</v>
      </c>
      <c r="V152" s="27">
        <f t="shared" si="13"/>
        <v>4.4098116228985669</v>
      </c>
    </row>
    <row r="153" spans="6:22" x14ac:dyDescent="0.25">
      <c r="R153" s="1">
        <v>2025</v>
      </c>
      <c r="S153" s="1">
        <v>4</v>
      </c>
      <c r="T153" s="27">
        <f t="shared" si="13"/>
        <v>8.6133075517092887</v>
      </c>
      <c r="U153" s="27">
        <f t="shared" si="13"/>
        <v>6.989249562161409</v>
      </c>
      <c r="V153" s="27">
        <f t="shared" si="13"/>
        <v>4.253485210720636</v>
      </c>
    </row>
    <row r="154" spans="6:22" x14ac:dyDescent="0.25">
      <c r="R154" s="1">
        <v>2025</v>
      </c>
      <c r="S154" s="1">
        <v>5</v>
      </c>
      <c r="T154" s="27">
        <f t="shared" si="13"/>
        <v>8.6484421861622049</v>
      </c>
      <c r="U154" s="27">
        <f t="shared" si="13"/>
        <v>7.0177594843942463</v>
      </c>
      <c r="V154" s="27">
        <f t="shared" si="13"/>
        <v>4.2708356474875089</v>
      </c>
    </row>
    <row r="155" spans="6:22" x14ac:dyDescent="0.25">
      <c r="R155" s="1">
        <v>2025</v>
      </c>
      <c r="S155" s="1">
        <v>6</v>
      </c>
      <c r="T155" s="27">
        <f t="shared" si="13"/>
        <v>8.7006701220320277</v>
      </c>
      <c r="U155" s="27">
        <f t="shared" si="13"/>
        <v>7.0601397286522518</v>
      </c>
      <c r="V155" s="27">
        <f t="shared" si="13"/>
        <v>4.296627220756557</v>
      </c>
    </row>
    <row r="156" spans="6:22" x14ac:dyDescent="0.25">
      <c r="R156" s="1">
        <v>2025</v>
      </c>
      <c r="S156" s="1">
        <v>7</v>
      </c>
      <c r="T156" s="27">
        <f t="shared" si="13"/>
        <v>8.7765802195414633</v>
      </c>
      <c r="U156" s="27">
        <f t="shared" si="13"/>
        <v>7.1217368111430721</v>
      </c>
      <c r="V156" s="27">
        <f t="shared" si="13"/>
        <v>4.3341136886624509</v>
      </c>
    </row>
    <row r="157" spans="6:22" x14ac:dyDescent="0.25">
      <c r="R157" s="1">
        <v>2025</v>
      </c>
      <c r="S157" s="1">
        <v>8</v>
      </c>
      <c r="T157" s="27">
        <f t="shared" si="13"/>
        <v>8.8153678372150726</v>
      </c>
      <c r="U157" s="27">
        <f t="shared" si="13"/>
        <v>7.1532109386155982</v>
      </c>
      <c r="V157" s="27">
        <f t="shared" si="13"/>
        <v>4.3532680677605304</v>
      </c>
    </row>
    <row r="158" spans="6:22" x14ac:dyDescent="0.25">
      <c r="R158" s="1">
        <v>2025</v>
      </c>
      <c r="S158" s="1">
        <v>9</v>
      </c>
      <c r="T158" s="27">
        <f t="shared" si="13"/>
        <v>8.8205880974904467</v>
      </c>
      <c r="U158" s="27">
        <f t="shared" si="13"/>
        <v>7.1574469073912379</v>
      </c>
      <c r="V158" s="27">
        <f t="shared" si="13"/>
        <v>4.3558459740693563</v>
      </c>
    </row>
    <row r="159" spans="6:22" x14ac:dyDescent="0.25">
      <c r="R159" s="1">
        <v>2025</v>
      </c>
      <c r="S159" s="1">
        <v>10</v>
      </c>
      <c r="T159" s="27">
        <f t="shared" si="13"/>
        <v>8.8943704886783603</v>
      </c>
      <c r="U159" s="27">
        <f t="shared" si="13"/>
        <v>7.2173174672440572</v>
      </c>
      <c r="V159" s="27">
        <f t="shared" si="13"/>
        <v>4.3922817228041291</v>
      </c>
    </row>
    <row r="160" spans="6:22" x14ac:dyDescent="0.25">
      <c r="R160" s="1">
        <v>2025</v>
      </c>
      <c r="S160" s="1">
        <v>11</v>
      </c>
      <c r="T160" s="27">
        <f t="shared" si="13"/>
        <v>9.0811799498791537</v>
      </c>
      <c r="U160" s="27">
        <f t="shared" si="13"/>
        <v>7.368903595693185</v>
      </c>
      <c r="V160" s="27">
        <f t="shared" si="13"/>
        <v>4.4845333085822983</v>
      </c>
    </row>
    <row r="161" spans="18:22" x14ac:dyDescent="0.25">
      <c r="R161" s="1">
        <v>2025</v>
      </c>
      <c r="S161" s="1">
        <v>12</v>
      </c>
      <c r="T161" s="27">
        <f t="shared" si="13"/>
        <v>9.4693427104953596</v>
      </c>
      <c r="U161" s="27">
        <f t="shared" si="13"/>
        <v>7.6838774182807468</v>
      </c>
      <c r="V161" s="27">
        <f t="shared" si="13"/>
        <v>4.6762186224668447</v>
      </c>
    </row>
    <row r="162" spans="18:22" x14ac:dyDescent="0.25">
      <c r="R162" s="1">
        <v>2026</v>
      </c>
      <c r="S162" s="1">
        <v>1</v>
      </c>
      <c r="T162" s="27">
        <f t="shared" si="13"/>
        <v>9.5842276945708065</v>
      </c>
      <c r="U162" s="27">
        <f t="shared" si="13"/>
        <v>7.7246014254749769</v>
      </c>
      <c r="V162" s="27">
        <f t="shared" si="13"/>
        <v>4.6592833994928426</v>
      </c>
    </row>
    <row r="163" spans="18:22" x14ac:dyDescent="0.25">
      <c r="R163" s="1">
        <v>2026</v>
      </c>
      <c r="S163" s="1">
        <v>2</v>
      </c>
      <c r="T163" s="27">
        <f t="shared" si="13"/>
        <v>9.5445318989202779</v>
      </c>
      <c r="U163" s="27">
        <f t="shared" si="13"/>
        <v>7.6926077991297745</v>
      </c>
      <c r="V163" s="27">
        <f t="shared" si="13"/>
        <v>4.6399856566179594</v>
      </c>
    </row>
    <row r="164" spans="18:22" x14ac:dyDescent="0.25">
      <c r="R164" s="1">
        <v>2026</v>
      </c>
      <c r="S164" s="1">
        <v>3</v>
      </c>
      <c r="T164" s="27">
        <f t="shared" si="13"/>
        <v>9.4009165960883081</v>
      </c>
      <c r="U164" s="27">
        <f t="shared" si="13"/>
        <v>7.5768581520711731</v>
      </c>
      <c r="V164" s="27">
        <f t="shared" si="13"/>
        <v>4.5701684091857864</v>
      </c>
    </row>
    <row r="165" spans="18:22" x14ac:dyDescent="0.25">
      <c r="R165" s="1">
        <v>2026</v>
      </c>
      <c r="S165" s="1">
        <v>4</v>
      </c>
      <c r="T165" s="27">
        <f t="shared" si="13"/>
        <v>9.0676571083089925</v>
      </c>
      <c r="U165" s="27">
        <f t="shared" si="13"/>
        <v>7.3082609529654556</v>
      </c>
      <c r="V165" s="27">
        <f t="shared" si="13"/>
        <v>4.4081574002013859</v>
      </c>
    </row>
    <row r="166" spans="18:22" x14ac:dyDescent="0.25">
      <c r="R166" s="1">
        <v>2026</v>
      </c>
      <c r="S166" s="1">
        <v>5</v>
      </c>
      <c r="T166" s="27">
        <f t="shared" si="13"/>
        <v>9.1046450848710982</v>
      </c>
      <c r="U166" s="27">
        <f t="shared" si="13"/>
        <v>7.3380721579558088</v>
      </c>
      <c r="V166" s="27">
        <f t="shared" si="13"/>
        <v>4.4261387619415986</v>
      </c>
    </row>
    <row r="167" spans="18:22" x14ac:dyDescent="0.25">
      <c r="R167" s="1">
        <v>2026</v>
      </c>
      <c r="S167" s="1">
        <v>6</v>
      </c>
      <c r="T167" s="27">
        <f t="shared" si="13"/>
        <v>9.159628029703752</v>
      </c>
      <c r="U167" s="27">
        <f t="shared" si="13"/>
        <v>7.3823867702089929</v>
      </c>
      <c r="V167" s="27">
        <f t="shared" si="13"/>
        <v>4.452868210602249</v>
      </c>
    </row>
    <row r="168" spans="18:22" x14ac:dyDescent="0.25">
      <c r="R168" s="1">
        <v>2026</v>
      </c>
      <c r="S168" s="1">
        <v>7</v>
      </c>
      <c r="T168" s="27">
        <f t="shared" si="13"/>
        <v>9.2395423635576801</v>
      </c>
      <c r="U168" s="27">
        <f t="shared" si="13"/>
        <v>7.4467953377927554</v>
      </c>
      <c r="V168" s="27">
        <f t="shared" si="13"/>
        <v>4.4917178227956303</v>
      </c>
    </row>
    <row r="169" spans="18:22" x14ac:dyDescent="0.25">
      <c r="R169" s="1">
        <v>2026</v>
      </c>
      <c r="S169" s="1">
        <v>8</v>
      </c>
      <c r="T169" s="27">
        <f t="shared" si="13"/>
        <v>9.2803760171804033</v>
      </c>
      <c r="U169" s="27">
        <f t="shared" si="13"/>
        <v>7.4797060436976377</v>
      </c>
      <c r="V169" s="27">
        <f t="shared" si="13"/>
        <v>4.5115687247700036</v>
      </c>
    </row>
    <row r="170" spans="18:22" x14ac:dyDescent="0.25">
      <c r="R170" s="1">
        <v>2026</v>
      </c>
      <c r="S170" s="1">
        <v>9</v>
      </c>
      <c r="T170" s="27">
        <f t="shared" si="13"/>
        <v>9.2858716447205829</v>
      </c>
      <c r="U170" s="27">
        <f t="shared" si="13"/>
        <v>7.4841353554464387</v>
      </c>
      <c r="V170" s="27">
        <f t="shared" si="13"/>
        <v>4.5142403731264231</v>
      </c>
    </row>
    <row r="171" spans="18:22" x14ac:dyDescent="0.25">
      <c r="R171" s="1">
        <v>2026</v>
      </c>
      <c r="S171" s="1">
        <v>10</v>
      </c>
      <c r="T171" s="27">
        <f t="shared" si="13"/>
        <v>9.3635460363415302</v>
      </c>
      <c r="U171" s="27">
        <f t="shared" si="13"/>
        <v>7.5467385964543663</v>
      </c>
      <c r="V171" s="27">
        <f t="shared" si="13"/>
        <v>4.5520010581788242</v>
      </c>
    </row>
    <row r="172" spans="18:22" x14ac:dyDescent="0.25">
      <c r="R172" s="1">
        <v>2026</v>
      </c>
      <c r="S172" s="1">
        <v>11</v>
      </c>
      <c r="T172" s="27">
        <f t="shared" si="13"/>
        <v>9.5602096442049902</v>
      </c>
      <c r="U172" s="27">
        <f t="shared" si="13"/>
        <v>7.7052435938368564</v>
      </c>
      <c r="V172" s="27">
        <f t="shared" si="13"/>
        <v>4.6476072470761993</v>
      </c>
    </row>
    <row r="173" spans="18:22" x14ac:dyDescent="0.25">
      <c r="R173" s="1">
        <v>2026</v>
      </c>
      <c r="S173" s="1">
        <v>12</v>
      </c>
      <c r="T173" s="27">
        <f t="shared" si="13"/>
        <v>9.9688478815315911</v>
      </c>
      <c r="U173" s="27">
        <f t="shared" si="13"/>
        <v>8.0345938149657599</v>
      </c>
      <c r="V173" s="27">
        <f t="shared" si="13"/>
        <v>4.8462629360110929</v>
      </c>
    </row>
    <row r="174" spans="18:22" x14ac:dyDescent="0.25">
      <c r="R174" s="1">
        <v>2027</v>
      </c>
      <c r="S174" s="1">
        <v>1</v>
      </c>
      <c r="T174" s="27">
        <f t="shared" si="13"/>
        <v>10.125767212494315</v>
      </c>
      <c r="U174" s="27">
        <f t="shared" si="13"/>
        <v>8.1026573153461072</v>
      </c>
      <c r="V174" s="27">
        <f t="shared" si="13"/>
        <v>4.8942911148181407</v>
      </c>
    </row>
    <row r="175" spans="18:22" x14ac:dyDescent="0.25">
      <c r="R175" s="1">
        <v>2027</v>
      </c>
      <c r="S175" s="1">
        <v>2</v>
      </c>
      <c r="T175" s="27">
        <f t="shared" si="13"/>
        <v>10.083828477430698</v>
      </c>
      <c r="U175" s="27">
        <f t="shared" si="13"/>
        <v>8.0690978633728996</v>
      </c>
      <c r="V175" s="27">
        <f t="shared" si="13"/>
        <v>4.8740200208771993</v>
      </c>
    </row>
    <row r="176" spans="18:22" x14ac:dyDescent="0.25">
      <c r="R176" s="1">
        <v>2027</v>
      </c>
      <c r="S176" s="1">
        <v>3</v>
      </c>
      <c r="T176" s="27">
        <f t="shared" si="13"/>
        <v>9.9320984506647267</v>
      </c>
      <c r="U176" s="27">
        <f t="shared" si="13"/>
        <v>7.9476832203603704</v>
      </c>
      <c r="V176" s="27">
        <f t="shared" si="13"/>
        <v>4.8006812894736663</v>
      </c>
    </row>
    <row r="177" spans="18:22" x14ac:dyDescent="0.25">
      <c r="R177" s="1">
        <v>2027</v>
      </c>
      <c r="S177" s="1">
        <v>4</v>
      </c>
      <c r="T177" s="27">
        <f t="shared" si="13"/>
        <v>9.5800087359639772</v>
      </c>
      <c r="U177" s="27">
        <f t="shared" si="13"/>
        <v>7.6659403911396913</v>
      </c>
      <c r="V177" s="27">
        <f t="shared" si="13"/>
        <v>4.6304986725799653</v>
      </c>
    </row>
    <row r="178" spans="18:22" x14ac:dyDescent="0.25">
      <c r="R178" s="1">
        <v>2027</v>
      </c>
      <c r="S178" s="1">
        <v>5</v>
      </c>
      <c r="T178" s="27">
        <f t="shared" si="13"/>
        <v>9.6190866515002735</v>
      </c>
      <c r="U178" s="27">
        <f t="shared" si="13"/>
        <v>7.6972106101308952</v>
      </c>
      <c r="V178" s="27">
        <f t="shared" si="13"/>
        <v>4.6493869889693551</v>
      </c>
    </row>
    <row r="179" spans="18:22" x14ac:dyDescent="0.25">
      <c r="R179" s="1">
        <v>2027</v>
      </c>
      <c r="S179" s="1">
        <v>6</v>
      </c>
      <c r="T179" s="27">
        <f t="shared" si="13"/>
        <v>9.6771763085676081</v>
      </c>
      <c r="U179" s="27">
        <f t="shared" si="13"/>
        <v>7.7436940592271579</v>
      </c>
      <c r="V179" s="27">
        <f t="shared" si="13"/>
        <v>4.6774646335054335</v>
      </c>
    </row>
    <row r="180" spans="18:22" x14ac:dyDescent="0.25">
      <c r="R180" s="1">
        <v>2027</v>
      </c>
      <c r="S180" s="1">
        <v>7</v>
      </c>
      <c r="T180" s="27">
        <f t="shared" si="13"/>
        <v>9.7616060578738377</v>
      </c>
      <c r="U180" s="27">
        <f t="shared" si="13"/>
        <v>7.8112548979757346</v>
      </c>
      <c r="V180" s="27">
        <f t="shared" si="13"/>
        <v>4.7182737656120768</v>
      </c>
    </row>
    <row r="181" spans="18:22" x14ac:dyDescent="0.25">
      <c r="R181" s="1">
        <v>2027</v>
      </c>
      <c r="S181" s="1">
        <v>8</v>
      </c>
      <c r="T181" s="27">
        <f t="shared" si="13"/>
        <v>9.8047469435242842</v>
      </c>
      <c r="U181" s="27">
        <f t="shared" si="13"/>
        <v>7.8457763130320455</v>
      </c>
      <c r="V181" s="27">
        <f t="shared" si="13"/>
        <v>4.7391259192211219</v>
      </c>
    </row>
    <row r="182" spans="18:22" x14ac:dyDescent="0.25">
      <c r="R182" s="1">
        <v>2027</v>
      </c>
      <c r="S182" s="1">
        <v>9</v>
      </c>
      <c r="T182" s="27">
        <f t="shared" si="13"/>
        <v>9.810553091597118</v>
      </c>
      <c r="U182" s="27">
        <f t="shared" si="13"/>
        <v>7.8504224032659069</v>
      </c>
      <c r="V182" s="27">
        <f t="shared" si="13"/>
        <v>4.7419323217709577</v>
      </c>
    </row>
    <row r="183" spans="18:22" x14ac:dyDescent="0.25">
      <c r="R183" s="1">
        <v>2027</v>
      </c>
      <c r="S183" s="1">
        <v>10</v>
      </c>
      <c r="T183" s="27">
        <f t="shared" si="13"/>
        <v>9.8926163347702083</v>
      </c>
      <c r="U183" s="27">
        <f t="shared" si="13"/>
        <v>7.9160895595083494</v>
      </c>
      <c r="V183" s="27">
        <f t="shared" si="13"/>
        <v>4.7815976027799492</v>
      </c>
    </row>
    <row r="184" spans="18:22" x14ac:dyDescent="0.25">
      <c r="R184" s="1">
        <v>2027</v>
      </c>
      <c r="S184" s="1">
        <v>11</v>
      </c>
      <c r="T184" s="27">
        <f t="shared" si="13"/>
        <v>10.100392065466039</v>
      </c>
      <c r="U184" s="27">
        <f t="shared" si="13"/>
        <v>8.0823520766040051</v>
      </c>
      <c r="V184" s="27">
        <f t="shared" si="13"/>
        <v>4.8820260336611829</v>
      </c>
    </row>
    <row r="185" spans="18:22" x14ac:dyDescent="0.25">
      <c r="R185" s="1">
        <v>2027</v>
      </c>
      <c r="S185" s="1">
        <v>12</v>
      </c>
      <c r="T185" s="27">
        <f t="shared" si="13"/>
        <v>10.532119670146916</v>
      </c>
      <c r="U185" s="27">
        <f t="shared" si="13"/>
        <v>8.4278212900368352</v>
      </c>
      <c r="V185" s="27">
        <f t="shared" si="13"/>
        <v>5.0907016367309508</v>
      </c>
    </row>
    <row r="186" spans="18:22" x14ac:dyDescent="0.25">
      <c r="R186" s="1">
        <v>2028</v>
      </c>
      <c r="S186" s="1">
        <v>1</v>
      </c>
      <c r="T186" s="27">
        <f t="shared" si="13"/>
        <v>10.606000369898183</v>
      </c>
      <c r="U186" s="27">
        <f t="shared" si="13"/>
        <v>8.3989713911910471</v>
      </c>
      <c r="V186" s="27">
        <f t="shared" si="13"/>
        <v>5.1395165568967114</v>
      </c>
    </row>
    <row r="187" spans="18:22" x14ac:dyDescent="0.25">
      <c r="R187" s="1">
        <v>2028</v>
      </c>
      <c r="S187" s="1">
        <v>2</v>
      </c>
      <c r="T187" s="27">
        <f t="shared" si="13"/>
        <v>10.562072613090884</v>
      </c>
      <c r="U187" s="27">
        <f t="shared" si="13"/>
        <v>8.3641846704823752</v>
      </c>
      <c r="V187" s="27">
        <f t="shared" si="13"/>
        <v>5.1182297922781448</v>
      </c>
    </row>
    <row r="188" spans="18:22" x14ac:dyDescent="0.25">
      <c r="R188" s="1">
        <v>2028</v>
      </c>
      <c r="S188" s="1">
        <v>3</v>
      </c>
      <c r="T188" s="27">
        <f t="shared" si="13"/>
        <v>10.403146510383436</v>
      </c>
      <c r="U188" s="27">
        <f t="shared" si="13"/>
        <v>8.2383298955059594</v>
      </c>
      <c r="V188" s="27">
        <f t="shared" si="13"/>
        <v>5.0412164689044978</v>
      </c>
    </row>
    <row r="189" spans="18:22" x14ac:dyDescent="0.25">
      <c r="R189" s="1">
        <v>2028</v>
      </c>
      <c r="S189" s="1">
        <v>4</v>
      </c>
      <c r="T189" s="27">
        <f t="shared" si="13"/>
        <v>10.034358292563683</v>
      </c>
      <c r="U189" s="27">
        <f t="shared" si="13"/>
        <v>7.9462837345735524</v>
      </c>
      <c r="V189" s="27">
        <f t="shared" si="13"/>
        <v>4.8625069568010906</v>
      </c>
    </row>
    <row r="190" spans="18:22" x14ac:dyDescent="0.25">
      <c r="R190" s="1">
        <v>2028</v>
      </c>
      <c r="S190" s="1">
        <v>5</v>
      </c>
      <c r="T190" s="27">
        <f t="shared" si="13"/>
        <v>10.075289550209167</v>
      </c>
      <c r="U190" s="27">
        <f t="shared" si="13"/>
        <v>7.9786975050789364</v>
      </c>
      <c r="V190" s="27">
        <f t="shared" si="13"/>
        <v>4.8823416606504928</v>
      </c>
    </row>
    <row r="191" spans="18:22" x14ac:dyDescent="0.25">
      <c r="R191" s="1">
        <v>2028</v>
      </c>
      <c r="S191" s="1">
        <v>6</v>
      </c>
      <c r="T191" s="27">
        <f t="shared" si="13"/>
        <v>10.136134216239332</v>
      </c>
      <c r="U191" s="27">
        <f t="shared" si="13"/>
        <v>8.0268808533224778</v>
      </c>
      <c r="V191" s="27">
        <f t="shared" si="13"/>
        <v>4.9118261182739733</v>
      </c>
    </row>
    <row r="192" spans="18:22" x14ac:dyDescent="0.25">
      <c r="R192" s="1">
        <v>2028</v>
      </c>
      <c r="S192" s="1">
        <v>7</v>
      </c>
      <c r="T192" s="27">
        <f t="shared" si="13"/>
        <v>10.224568201890055</v>
      </c>
      <c r="U192" s="27">
        <f t="shared" si="13"/>
        <v>8.0969123910921237</v>
      </c>
      <c r="V192" s="27">
        <f t="shared" si="13"/>
        <v>4.9546799668118471</v>
      </c>
    </row>
    <row r="193" spans="18:22" x14ac:dyDescent="0.25">
      <c r="R193" s="1">
        <v>2028</v>
      </c>
      <c r="S193" s="1">
        <v>8</v>
      </c>
      <c r="T193" s="27">
        <f t="shared" si="13"/>
        <v>10.269755123489615</v>
      </c>
      <c r="U193" s="27">
        <f t="shared" si="13"/>
        <v>8.1326962538617185</v>
      </c>
      <c r="V193" s="27">
        <f t="shared" si="13"/>
        <v>4.9765769047353334</v>
      </c>
    </row>
    <row r="194" spans="18:22" x14ac:dyDescent="0.25">
      <c r="R194" s="1">
        <v>2028</v>
      </c>
      <c r="S194" s="1">
        <v>9</v>
      </c>
      <c r="T194" s="27">
        <f t="shared" si="13"/>
        <v>10.275836638827254</v>
      </c>
      <c r="U194" s="27">
        <f t="shared" si="13"/>
        <v>8.1375122515568439</v>
      </c>
      <c r="V194" s="27">
        <f t="shared" si="13"/>
        <v>4.9795239203565593</v>
      </c>
    </row>
    <row r="195" spans="18:22" x14ac:dyDescent="0.25">
      <c r="R195" s="1">
        <v>2028</v>
      </c>
      <c r="S195" s="1">
        <v>10</v>
      </c>
      <c r="T195" s="27">
        <f t="shared" si="13"/>
        <v>10.361791882433376</v>
      </c>
      <c r="U195" s="27">
        <f t="shared" si="13"/>
        <v>8.2055808548749862</v>
      </c>
      <c r="V195" s="27">
        <f t="shared" si="13"/>
        <v>5.0211766058419931</v>
      </c>
    </row>
    <row r="196" spans="18:22" x14ac:dyDescent="0.25">
      <c r="R196" s="1">
        <v>2028</v>
      </c>
      <c r="S196" s="1">
        <v>11</v>
      </c>
      <c r="T196" s="27">
        <f t="shared" si="13"/>
        <v>10.579421759791876</v>
      </c>
      <c r="U196" s="27">
        <f t="shared" si="13"/>
        <v>8.3779235901242028</v>
      </c>
      <c r="V196" s="27">
        <f t="shared" si="13"/>
        <v>5.1266369414020359</v>
      </c>
    </row>
    <row r="197" spans="18:22" x14ac:dyDescent="0.25">
      <c r="R197" s="1">
        <v>2028</v>
      </c>
      <c r="S197" s="1">
        <v>12</v>
      </c>
      <c r="T197" s="27">
        <f t="shared" si="13"/>
        <v>11.031624841183147</v>
      </c>
      <c r="U197" s="27">
        <f t="shared" si="13"/>
        <v>8.736026608335786</v>
      </c>
      <c r="V197" s="27">
        <f t="shared" si="13"/>
        <v>5.3457681070473244</v>
      </c>
    </row>
    <row r="198" spans="18:22" x14ac:dyDescent="0.25">
      <c r="R198" s="1">
        <v>2029</v>
      </c>
      <c r="S198" s="1">
        <v>1</v>
      </c>
      <c r="T198" s="27">
        <f t="shared" si="13"/>
        <v>11.014709440029133</v>
      </c>
      <c r="U198" s="27">
        <f t="shared" si="13"/>
        <v>8.7565918275556296</v>
      </c>
      <c r="V198" s="27">
        <f t="shared" si="13"/>
        <v>5.2621292779359967</v>
      </c>
    </row>
    <row r="199" spans="18:22" x14ac:dyDescent="0.25">
      <c r="R199" s="1">
        <v>2029</v>
      </c>
      <c r="S199" s="1">
        <v>2</v>
      </c>
      <c r="T199" s="27">
        <f t="shared" ref="T199:V230" si="14">VLOOKUP($R199,$M$6:$P$35,MATCH(T$5,$M$4:$P$4,0),0) * INDEX($K$6:$K$17,$S199)</f>
        <v>10.969088898759123</v>
      </c>
      <c r="U199" s="27">
        <f t="shared" si="14"/>
        <v>8.7203239204420875</v>
      </c>
      <c r="V199" s="27">
        <f t="shared" si="14"/>
        <v>5.2403346779786171</v>
      </c>
    </row>
    <row r="200" spans="18:22" x14ac:dyDescent="0.25">
      <c r="R200" s="1">
        <v>2029</v>
      </c>
      <c r="S200" s="1">
        <v>3</v>
      </c>
      <c r="T200" s="27">
        <f t="shared" si="14"/>
        <v>10.804038476101487</v>
      </c>
      <c r="U200" s="27">
        <f t="shared" si="14"/>
        <v>8.5891103655092529</v>
      </c>
      <c r="V200" s="27">
        <f t="shared" si="14"/>
        <v>5.1614840586199131</v>
      </c>
    </row>
    <row r="201" spans="18:22" x14ac:dyDescent="0.25">
      <c r="R201" s="1">
        <v>2029</v>
      </c>
      <c r="S201" s="1">
        <v>4</v>
      </c>
      <c r="T201" s="27">
        <f t="shared" si="14"/>
        <v>10.421038766265557</v>
      </c>
      <c r="U201" s="27">
        <f t="shared" si="14"/>
        <v>8.2846291490626935</v>
      </c>
      <c r="V201" s="27">
        <f t="shared" si="14"/>
        <v>4.9785110989116541</v>
      </c>
    </row>
    <row r="202" spans="18:22" x14ac:dyDescent="0.25">
      <c r="R202" s="1">
        <v>2029</v>
      </c>
      <c r="S202" s="1">
        <v>5</v>
      </c>
      <c r="T202" s="27">
        <f t="shared" si="14"/>
        <v>10.463547336344394</v>
      </c>
      <c r="U202" s="27">
        <f t="shared" si="14"/>
        <v>8.3184230679472613</v>
      </c>
      <c r="V202" s="27">
        <f t="shared" si="14"/>
        <v>4.9988189964910612</v>
      </c>
    </row>
    <row r="203" spans="18:22" x14ac:dyDescent="0.25">
      <c r="R203" s="1">
        <v>2029</v>
      </c>
      <c r="S203" s="1">
        <v>6</v>
      </c>
      <c r="T203" s="27">
        <f t="shared" si="14"/>
        <v>10.526736690853564</v>
      </c>
      <c r="U203" s="27">
        <f t="shared" si="14"/>
        <v>8.3686580186099295</v>
      </c>
      <c r="V203" s="27">
        <f t="shared" si="14"/>
        <v>5.0290068606582432</v>
      </c>
    </row>
    <row r="204" spans="18:22" x14ac:dyDescent="0.25">
      <c r="R204" s="1">
        <v>2029</v>
      </c>
      <c r="S204" s="1">
        <v>7</v>
      </c>
      <c r="T204" s="27">
        <f t="shared" si="14"/>
        <v>10.618578537223003</v>
      </c>
      <c r="U204" s="27">
        <f t="shared" si="14"/>
        <v>8.4416714345084554</v>
      </c>
      <c r="V204" s="27">
        <f t="shared" si="14"/>
        <v>5.0728830674117322</v>
      </c>
    </row>
    <row r="205" spans="18:22" x14ac:dyDescent="0.25">
      <c r="R205" s="1">
        <v>2029</v>
      </c>
      <c r="S205" s="1">
        <v>8</v>
      </c>
      <c r="T205" s="27">
        <f t="shared" si="14"/>
        <v>10.665506766013298</v>
      </c>
      <c r="U205" s="27">
        <f t="shared" si="14"/>
        <v>8.4789789410699417</v>
      </c>
      <c r="V205" s="27">
        <f t="shared" si="14"/>
        <v>5.0953023974924383</v>
      </c>
    </row>
    <row r="206" spans="18:22" x14ac:dyDescent="0.25">
      <c r="R206" s="1">
        <v>2029</v>
      </c>
      <c r="S206" s="1">
        <v>9</v>
      </c>
      <c r="T206" s="27">
        <f t="shared" si="14"/>
        <v>10.671822636469921</v>
      </c>
      <c r="U206" s="27">
        <f t="shared" si="14"/>
        <v>8.483999999494177</v>
      </c>
      <c r="V206" s="27">
        <f t="shared" si="14"/>
        <v>5.0983197196493606</v>
      </c>
    </row>
    <row r="207" spans="18:22" x14ac:dyDescent="0.25">
      <c r="R207" s="1">
        <v>2029</v>
      </c>
      <c r="S207" s="1">
        <v>10</v>
      </c>
      <c r="T207" s="27">
        <f t="shared" si="14"/>
        <v>10.761090220870114</v>
      </c>
      <c r="U207" s="27">
        <f t="shared" si="14"/>
        <v>8.5549669010071323</v>
      </c>
      <c r="V207" s="27">
        <f t="shared" si="14"/>
        <v>5.1409661073730142</v>
      </c>
    </row>
    <row r="208" spans="18:22" x14ac:dyDescent="0.25">
      <c r="R208" s="1">
        <v>2029</v>
      </c>
      <c r="S208" s="1">
        <v>11</v>
      </c>
      <c r="T208" s="27">
        <f t="shared" si="14"/>
        <v>10.987106606026629</v>
      </c>
      <c r="U208" s="27">
        <f t="shared" si="14"/>
        <v>8.7346478305796111</v>
      </c>
      <c r="V208" s="27">
        <f t="shared" si="14"/>
        <v>5.2489423952724623</v>
      </c>
    </row>
    <row r="209" spans="18:22" x14ac:dyDescent="0.25">
      <c r="R209" s="1">
        <v>2029</v>
      </c>
      <c r="S209" s="1">
        <v>12</v>
      </c>
      <c r="T209" s="27">
        <f t="shared" si="14"/>
        <v>11.456735625043768</v>
      </c>
      <c r="U209" s="27">
        <f t="shared" si="14"/>
        <v>9.1079985442138316</v>
      </c>
      <c r="V209" s="27">
        <f t="shared" si="14"/>
        <v>5.4733013422055112</v>
      </c>
    </row>
    <row r="210" spans="18:22" x14ac:dyDescent="0.25">
      <c r="R210" s="1">
        <v>2030</v>
      </c>
      <c r="S210" s="1">
        <v>1</v>
      </c>
      <c r="T210" s="27">
        <f t="shared" si="14"/>
        <v>11.546031231199372</v>
      </c>
      <c r="U210" s="27">
        <f t="shared" si="14"/>
        <v>9.1448654441800326</v>
      </c>
      <c r="V210" s="27">
        <f t="shared" si="14"/>
        <v>5.5175724467678409</v>
      </c>
    </row>
    <row r="211" spans="18:22" x14ac:dyDescent="0.25">
      <c r="R211" s="1">
        <v>2030</v>
      </c>
      <c r="S211" s="1">
        <v>2</v>
      </c>
      <c r="T211" s="27">
        <f t="shared" si="14"/>
        <v>11.49821007012784</v>
      </c>
      <c r="U211" s="27">
        <f t="shared" si="14"/>
        <v>9.1069893918269162</v>
      </c>
      <c r="V211" s="27">
        <f t="shared" si="14"/>
        <v>5.4947198565212689</v>
      </c>
    </row>
    <row r="212" spans="18:22" x14ac:dyDescent="0.25">
      <c r="R212" s="1">
        <v>2030</v>
      </c>
      <c r="S212" s="1">
        <v>3</v>
      </c>
      <c r="T212" s="27">
        <f t="shared" si="14"/>
        <v>11.325198031534956</v>
      </c>
      <c r="U212" s="27">
        <f t="shared" si="14"/>
        <v>8.9699577329414009</v>
      </c>
      <c r="V212" s="27">
        <f t="shared" si="14"/>
        <v>5.4120415371936961</v>
      </c>
    </row>
    <row r="213" spans="18:22" x14ac:dyDescent="0.25">
      <c r="R213" s="1">
        <v>2030</v>
      </c>
      <c r="S213" s="1">
        <v>4</v>
      </c>
      <c r="T213" s="27">
        <f t="shared" si="14"/>
        <v>10.923723382077997</v>
      </c>
      <c r="U213" s="27">
        <f t="shared" si="14"/>
        <v>8.6519755990794742</v>
      </c>
      <c r="V213" s="27">
        <f t="shared" si="14"/>
        <v>5.2201863949753262</v>
      </c>
    </row>
    <row r="214" spans="18:22" x14ac:dyDescent="0.25">
      <c r="R214" s="1">
        <v>2030</v>
      </c>
      <c r="S214" s="1">
        <v>5</v>
      </c>
      <c r="T214" s="27">
        <f t="shared" si="14"/>
        <v>10.968282458320193</v>
      </c>
      <c r="U214" s="27">
        <f t="shared" si="14"/>
        <v>8.6872679647757263</v>
      </c>
      <c r="V214" s="27">
        <f t="shared" si="14"/>
        <v>5.2414801128255784</v>
      </c>
    </row>
    <row r="215" spans="18:22" x14ac:dyDescent="0.25">
      <c r="R215" s="1">
        <v>2030</v>
      </c>
      <c r="S215" s="1">
        <v>6</v>
      </c>
      <c r="T215" s="27">
        <f t="shared" si="14"/>
        <v>11.034519907852067</v>
      </c>
      <c r="U215" s="27">
        <f t="shared" si="14"/>
        <v>8.7397303694934507</v>
      </c>
      <c r="V215" s="27">
        <f t="shared" si="14"/>
        <v>5.2731334072921383</v>
      </c>
    </row>
    <row r="216" spans="18:22" x14ac:dyDescent="0.25">
      <c r="R216" s="1">
        <v>2030</v>
      </c>
      <c r="S216" s="1">
        <v>7</v>
      </c>
      <c r="T216" s="27">
        <f t="shared" si="14"/>
        <v>11.130791973155839</v>
      </c>
      <c r="U216" s="27">
        <f t="shared" si="14"/>
        <v>8.8159812530747566</v>
      </c>
      <c r="V216" s="27">
        <f t="shared" si="14"/>
        <v>5.3191395269948263</v>
      </c>
    </row>
    <row r="217" spans="18:22" x14ac:dyDescent="0.25">
      <c r="R217" s="1">
        <v>2030</v>
      </c>
      <c r="S217" s="1">
        <v>8</v>
      </c>
      <c r="T217" s="27">
        <f t="shared" si="14"/>
        <v>11.179983901294088</v>
      </c>
      <c r="U217" s="27">
        <f t="shared" si="14"/>
        <v>8.85494300146744</v>
      </c>
      <c r="V217" s="27">
        <f t="shared" si="14"/>
        <v>5.3426471740697412</v>
      </c>
    </row>
    <row r="218" spans="18:22" x14ac:dyDescent="0.25">
      <c r="R218" s="1">
        <v>2030</v>
      </c>
      <c r="S218" s="1">
        <v>9</v>
      </c>
      <c r="T218" s="27">
        <f t="shared" si="14"/>
        <v>11.186604433405392</v>
      </c>
      <c r="U218" s="27">
        <f t="shared" si="14"/>
        <v>8.8601866972547114</v>
      </c>
      <c r="V218" s="27">
        <f t="shared" si="14"/>
        <v>5.3458109681760284</v>
      </c>
    </row>
    <row r="219" spans="18:22" x14ac:dyDescent="0.25">
      <c r="R219" s="1">
        <v>2030</v>
      </c>
      <c r="S219" s="1">
        <v>10</v>
      </c>
      <c r="T219" s="27">
        <f t="shared" si="14"/>
        <v>11.280178060837876</v>
      </c>
      <c r="U219" s="27">
        <f t="shared" si="14"/>
        <v>8.9343003225220343</v>
      </c>
      <c r="V219" s="27">
        <f t="shared" si="14"/>
        <v>5.3905275688959762</v>
      </c>
    </row>
    <row r="220" spans="18:22" x14ac:dyDescent="0.25">
      <c r="R220" s="1">
        <v>2030</v>
      </c>
      <c r="S220" s="1">
        <v>11</v>
      </c>
      <c r="T220" s="27">
        <f t="shared" si="14"/>
        <v>11.51709690613181</v>
      </c>
      <c r="U220" s="27">
        <f t="shared" si="14"/>
        <v>9.1219484345026274</v>
      </c>
      <c r="V220" s="27">
        <f t="shared" si="14"/>
        <v>5.5037454241691837</v>
      </c>
    </row>
    <row r="221" spans="18:22" x14ac:dyDescent="0.25">
      <c r="R221" s="1">
        <v>2030</v>
      </c>
      <c r="S221" s="1">
        <v>12</v>
      </c>
      <c r="T221" s="27">
        <f t="shared" si="14"/>
        <v>12.009379644062578</v>
      </c>
      <c r="U221" s="27">
        <f t="shared" si="14"/>
        <v>9.511853788881421</v>
      </c>
      <c r="V221" s="27">
        <f t="shared" si="14"/>
        <v>5.7389955821183998</v>
      </c>
    </row>
    <row r="222" spans="18:22" x14ac:dyDescent="0.25">
      <c r="R222" s="1">
        <v>2031</v>
      </c>
      <c r="S222" s="1">
        <v>1</v>
      </c>
      <c r="T222" s="27">
        <f t="shared" si="14"/>
        <v>11.270152608860977</v>
      </c>
      <c r="U222" s="27">
        <f t="shared" si="14"/>
        <v>9.5535745143109825</v>
      </c>
      <c r="V222" s="27">
        <f t="shared" si="14"/>
        <v>5.7321447085865902</v>
      </c>
    </row>
    <row r="223" spans="18:22" x14ac:dyDescent="0.25">
      <c r="R223" s="1">
        <v>2031</v>
      </c>
      <c r="S223" s="1">
        <v>2</v>
      </c>
      <c r="T223" s="27">
        <f t="shared" si="14"/>
        <v>11.223474077301775</v>
      </c>
      <c r="U223" s="27">
        <f t="shared" si="14"/>
        <v>9.5140056774951578</v>
      </c>
      <c r="V223" s="27">
        <f t="shared" si="14"/>
        <v>5.7084034064970952</v>
      </c>
    </row>
    <row r="224" spans="18:22" x14ac:dyDescent="0.25">
      <c r="R224" s="1">
        <v>2031</v>
      </c>
      <c r="S224" s="1">
        <v>3</v>
      </c>
      <c r="T224" s="27">
        <f t="shared" si="14"/>
        <v>11.054595954675269</v>
      </c>
      <c r="U224" s="27">
        <f t="shared" si="14"/>
        <v>9.3708496986594536</v>
      </c>
      <c r="V224" s="27">
        <f t="shared" si="14"/>
        <v>5.6225098191956731</v>
      </c>
    </row>
    <row r="225" spans="18:22" x14ac:dyDescent="0.25">
      <c r="R225" s="1">
        <v>2031</v>
      </c>
      <c r="S225" s="1">
        <v>4</v>
      </c>
      <c r="T225" s="27">
        <f t="shared" si="14"/>
        <v>10.662714062329229</v>
      </c>
      <c r="U225" s="27">
        <f t="shared" si="14"/>
        <v>9.0386560727813503</v>
      </c>
      <c r="V225" s="27">
        <f t="shared" si="14"/>
        <v>5.4231936436688111</v>
      </c>
    </row>
    <row r="226" spans="18:22" x14ac:dyDescent="0.25">
      <c r="R226" s="1">
        <v>2031</v>
      </c>
      <c r="S226" s="1">
        <v>5</v>
      </c>
      <c r="T226" s="27">
        <f t="shared" si="14"/>
        <v>10.706208452678911</v>
      </c>
      <c r="U226" s="27">
        <f t="shared" si="14"/>
        <v>9.0755257509109537</v>
      </c>
      <c r="V226" s="27">
        <f t="shared" si="14"/>
        <v>5.4453154505465733</v>
      </c>
    </row>
    <row r="227" spans="18:22" x14ac:dyDescent="0.25">
      <c r="R227" s="1">
        <v>2031</v>
      </c>
      <c r="S227" s="1">
        <v>6</v>
      </c>
      <c r="T227" s="27">
        <f t="shared" si="14"/>
        <v>10.770863237487459</v>
      </c>
      <c r="U227" s="27">
        <f t="shared" si="14"/>
        <v>9.1303328441076825</v>
      </c>
      <c r="V227" s="27">
        <f t="shared" si="14"/>
        <v>5.4781997064646104</v>
      </c>
    </row>
    <row r="228" spans="18:22" x14ac:dyDescent="0.25">
      <c r="R228" s="1">
        <v>2031</v>
      </c>
      <c r="S228" s="1">
        <v>7</v>
      </c>
      <c r="T228" s="27">
        <f t="shared" si="14"/>
        <v>10.864834996806097</v>
      </c>
      <c r="U228" s="27">
        <f t="shared" si="14"/>
        <v>9.209991588407707</v>
      </c>
      <c r="V228" s="27">
        <f t="shared" si="14"/>
        <v>5.5259949530446244</v>
      </c>
    </row>
    <row r="229" spans="18:22" x14ac:dyDescent="0.25">
      <c r="R229" s="1">
        <v>2031</v>
      </c>
      <c r="S229" s="1">
        <v>8</v>
      </c>
      <c r="T229" s="27">
        <f t="shared" si="14"/>
        <v>10.9128515425906</v>
      </c>
      <c r="U229" s="27">
        <f t="shared" si="14"/>
        <v>9.2506946439911264</v>
      </c>
      <c r="V229" s="27">
        <f t="shared" si="14"/>
        <v>5.5504167863946758</v>
      </c>
    </row>
    <row r="230" spans="18:22" x14ac:dyDescent="0.25">
      <c r="R230" s="1">
        <v>2031</v>
      </c>
      <c r="S230" s="1">
        <v>9</v>
      </c>
      <c r="T230" s="27">
        <f t="shared" si="14"/>
        <v>10.919313884996589</v>
      </c>
      <c r="U230" s="27">
        <f t="shared" si="14"/>
        <v>9.2561726948973817</v>
      </c>
      <c r="V230" s="27">
        <f t="shared" si="14"/>
        <v>5.5537036169384288</v>
      </c>
    </row>
    <row r="231" spans="18:22" x14ac:dyDescent="0.25">
      <c r="R231" s="1">
        <v>2031</v>
      </c>
      <c r="S231" s="1">
        <v>10</v>
      </c>
      <c r="T231" s="27">
        <f t="shared" ref="T231:V262" si="15">VLOOKUP($R231,$M$6:$P$35,MATCH(T$5,$M$4:$P$4,0),0) * INDEX($K$6:$K$17,$S231)</f>
        <v>11.010651682393076</v>
      </c>
      <c r="U231" s="27">
        <f t="shared" si="15"/>
        <v>9.3335986609587724</v>
      </c>
      <c r="V231" s="27">
        <f t="shared" si="15"/>
        <v>5.6001591965752642</v>
      </c>
    </row>
    <row r="232" spans="18:22" x14ac:dyDescent="0.25">
      <c r="R232" s="1">
        <v>2031</v>
      </c>
      <c r="S232" s="1">
        <v>11</v>
      </c>
      <c r="T232" s="27">
        <f t="shared" si="15"/>
        <v>11.241909634923351</v>
      </c>
      <c r="U232" s="27">
        <f t="shared" si="15"/>
        <v>9.5296332807373823</v>
      </c>
      <c r="V232" s="27">
        <f t="shared" si="15"/>
        <v>5.7177799684424295</v>
      </c>
    </row>
    <row r="233" spans="18:22" x14ac:dyDescent="0.25">
      <c r="R233" s="1">
        <v>2031</v>
      </c>
      <c r="S233" s="1">
        <v>12</v>
      </c>
      <c r="T233" s="27">
        <f t="shared" si="15"/>
        <v>11.722429864956656</v>
      </c>
      <c r="U233" s="27">
        <f t="shared" si="15"/>
        <v>9.9369645727420437</v>
      </c>
      <c r="V233" s="27">
        <f t="shared" si="15"/>
        <v>5.9621787436452269</v>
      </c>
    </row>
    <row r="234" spans="18:22" x14ac:dyDescent="0.25">
      <c r="R234" s="1">
        <v>2032</v>
      </c>
      <c r="S234" s="1">
        <v>1</v>
      </c>
      <c r="T234" s="27">
        <f t="shared" si="15"/>
        <v>11.208846248341336</v>
      </c>
      <c r="U234" s="27">
        <f t="shared" si="15"/>
        <v>10.023589944961579</v>
      </c>
      <c r="V234" s="27">
        <f t="shared" si="15"/>
        <v>5.9262815168987917</v>
      </c>
    </row>
    <row r="235" spans="18:22" x14ac:dyDescent="0.25">
      <c r="R235" s="1">
        <v>2032</v>
      </c>
      <c r="S235" s="1">
        <v>2</v>
      </c>
      <c r="T235" s="27">
        <f t="shared" si="15"/>
        <v>11.16242163445154</v>
      </c>
      <c r="U235" s="27">
        <f t="shared" si="15"/>
        <v>9.9820744060136377</v>
      </c>
      <c r="V235" s="27">
        <f t="shared" si="15"/>
        <v>5.9017361421895096</v>
      </c>
    </row>
    <row r="236" spans="18:22" x14ac:dyDescent="0.25">
      <c r="R236" s="1">
        <v>2032</v>
      </c>
      <c r="S236" s="1">
        <v>3</v>
      </c>
      <c r="T236" s="27">
        <f t="shared" si="15"/>
        <v>10.994462159817562</v>
      </c>
      <c r="U236" s="27">
        <f t="shared" si="15"/>
        <v>9.8318754592352136</v>
      </c>
      <c r="V236" s="27">
        <f t="shared" si="15"/>
        <v>5.8129335029117462</v>
      </c>
    </row>
    <row r="237" spans="18:22" x14ac:dyDescent="0.25">
      <c r="R237" s="1">
        <v>2032</v>
      </c>
      <c r="S237" s="1">
        <v>4</v>
      </c>
      <c r="T237" s="27">
        <f t="shared" si="15"/>
        <v>10.60471199127395</v>
      </c>
      <c r="U237" s="27">
        <f t="shared" si="15"/>
        <v>9.483338617538509</v>
      </c>
      <c r="V237" s="27">
        <f t="shared" si="15"/>
        <v>5.6068668686772014</v>
      </c>
    </row>
    <row r="238" spans="18:22" x14ac:dyDescent="0.25">
      <c r="R238" s="1">
        <v>2032</v>
      </c>
      <c r="S238" s="1">
        <v>5</v>
      </c>
      <c r="T238" s="27">
        <f t="shared" si="15"/>
        <v>10.647969784758629</v>
      </c>
      <c r="U238" s="27">
        <f t="shared" si="15"/>
        <v>9.5220222049664667</v>
      </c>
      <c r="V238" s="27">
        <f t="shared" si="15"/>
        <v>5.6297378989608058</v>
      </c>
    </row>
    <row r="239" spans="18:22" x14ac:dyDescent="0.25">
      <c r="R239" s="1">
        <v>2032</v>
      </c>
      <c r="S239" s="1">
        <v>6</v>
      </c>
      <c r="T239" s="27">
        <f t="shared" si="15"/>
        <v>10.712272866295326</v>
      </c>
      <c r="U239" s="27">
        <f t="shared" si="15"/>
        <v>9.5795256899140515</v>
      </c>
      <c r="V239" s="27">
        <f t="shared" si="15"/>
        <v>5.6637358819063701</v>
      </c>
    </row>
    <row r="240" spans="18:22" x14ac:dyDescent="0.25">
      <c r="R240" s="1">
        <v>2032</v>
      </c>
      <c r="S240" s="1">
        <v>7</v>
      </c>
      <c r="T240" s="27">
        <f t="shared" si="15"/>
        <v>10.805733446506155</v>
      </c>
      <c r="U240" s="27">
        <f t="shared" si="15"/>
        <v>9.6631034740406001</v>
      </c>
      <c r="V240" s="27">
        <f t="shared" si="15"/>
        <v>5.7131498623277759</v>
      </c>
    </row>
    <row r="241" spans="18:22" x14ac:dyDescent="0.25">
      <c r="R241" s="1">
        <v>2032</v>
      </c>
      <c r="S241" s="1">
        <v>8</v>
      </c>
      <c r="T241" s="27">
        <f t="shared" si="15"/>
        <v>10.85348879621205</v>
      </c>
      <c r="U241" s="27">
        <f t="shared" si="15"/>
        <v>9.7058090328933631</v>
      </c>
      <c r="V241" s="27">
        <f t="shared" si="15"/>
        <v>5.7383988165934259</v>
      </c>
    </row>
    <row r="242" spans="18:22" x14ac:dyDescent="0.25">
      <c r="R242" s="1">
        <v>2032</v>
      </c>
      <c r="S242" s="1">
        <v>9</v>
      </c>
      <c r="T242" s="27">
        <f t="shared" si="15"/>
        <v>10.85991598535019</v>
      </c>
      <c r="U242" s="27">
        <f t="shared" si="15"/>
        <v>9.7115565921864508</v>
      </c>
      <c r="V242" s="27">
        <f t="shared" si="15"/>
        <v>5.741796965818696</v>
      </c>
    </row>
    <row r="243" spans="18:22" x14ac:dyDescent="0.25">
      <c r="R243" s="1">
        <v>2032</v>
      </c>
      <c r="S243" s="1">
        <v>10</v>
      </c>
      <c r="T243" s="27">
        <f t="shared" si="15"/>
        <v>10.950756931627566</v>
      </c>
      <c r="U243" s="27">
        <f t="shared" si="15"/>
        <v>9.7927917501610242</v>
      </c>
      <c r="V243" s="27">
        <f t="shared" si="15"/>
        <v>5.7898259073327152</v>
      </c>
    </row>
    <row r="244" spans="18:22" x14ac:dyDescent="0.25">
      <c r="R244" s="1">
        <v>2032</v>
      </c>
      <c r="S244" s="1">
        <v>11</v>
      </c>
      <c r="T244" s="27">
        <f t="shared" si="15"/>
        <v>11.180756907988139</v>
      </c>
      <c r="U244" s="27">
        <f t="shared" si="15"/>
        <v>9.9984708539073512</v>
      </c>
      <c r="V244" s="27">
        <f t="shared" si="15"/>
        <v>5.9114302704039376</v>
      </c>
    </row>
    <row r="245" spans="18:22" x14ac:dyDescent="0.25">
      <c r="R245" s="1">
        <v>2032</v>
      </c>
      <c r="S245" s="1">
        <v>12</v>
      </c>
      <c r="T245" s="27">
        <f t="shared" si="15"/>
        <v>11.658663247377564</v>
      </c>
      <c r="U245" s="27">
        <f t="shared" si="15"/>
        <v>10.425841974181759</v>
      </c>
      <c r="V245" s="27">
        <f t="shared" si="15"/>
        <v>6.1641063659790216</v>
      </c>
    </row>
    <row r="246" spans="18:22" x14ac:dyDescent="0.25">
      <c r="R246" s="1">
        <v>2033</v>
      </c>
      <c r="S246" s="1">
        <v>1</v>
      </c>
      <c r="T246" s="27">
        <f t="shared" si="15"/>
        <v>11.87299848730413</v>
      </c>
      <c r="U246" s="27">
        <f t="shared" si="15"/>
        <v>10.41186356158598</v>
      </c>
      <c r="V246" s="27">
        <f t="shared" si="15"/>
        <v>6.2430310462502794</v>
      </c>
    </row>
    <row r="247" spans="18:22" x14ac:dyDescent="0.25">
      <c r="R247" s="1">
        <v>2033</v>
      </c>
      <c r="S247" s="1">
        <v>2</v>
      </c>
      <c r="T247" s="27">
        <f t="shared" si="15"/>
        <v>11.823823098662432</v>
      </c>
      <c r="U247" s="27">
        <f t="shared" si="15"/>
        <v>10.368739877398466</v>
      </c>
      <c r="V247" s="27">
        <f t="shared" si="15"/>
        <v>6.217173763582398</v>
      </c>
    </row>
    <row r="248" spans="18:22" x14ac:dyDescent="0.25">
      <c r="R248" s="1">
        <v>2033</v>
      </c>
      <c r="S248" s="1">
        <v>3</v>
      </c>
      <c r="T248" s="27">
        <f t="shared" si="15"/>
        <v>11.645911604109395</v>
      </c>
      <c r="U248" s="27">
        <f t="shared" si="15"/>
        <v>10.212722826667362</v>
      </c>
      <c r="V248" s="27">
        <f t="shared" si="15"/>
        <v>6.1236247763432372</v>
      </c>
    </row>
    <row r="249" spans="18:22" x14ac:dyDescent="0.25">
      <c r="R249" s="1">
        <v>2033</v>
      </c>
      <c r="S249" s="1">
        <v>4</v>
      </c>
      <c r="T249" s="27">
        <f t="shared" si="15"/>
        <v>11.233067761039496</v>
      </c>
      <c r="U249" s="27">
        <f t="shared" si="15"/>
        <v>9.8506850675552897</v>
      </c>
      <c r="V249" s="27">
        <f t="shared" si="15"/>
        <v>5.9065442357961562</v>
      </c>
    </row>
    <row r="250" spans="18:22" x14ac:dyDescent="0.25">
      <c r="R250" s="1">
        <v>2033</v>
      </c>
      <c r="S250" s="1">
        <v>5</v>
      </c>
      <c r="T250" s="27">
        <f t="shared" si="15"/>
        <v>11.278888687228372</v>
      </c>
      <c r="U250" s="27">
        <f t="shared" si="15"/>
        <v>9.8908671017949334</v>
      </c>
      <c r="V250" s="27">
        <f t="shared" si="15"/>
        <v>5.9306376832156085</v>
      </c>
    </row>
    <row r="251" spans="18:22" x14ac:dyDescent="0.25">
      <c r="R251" s="1">
        <v>2033</v>
      </c>
      <c r="S251" s="1">
        <v>6</v>
      </c>
      <c r="T251" s="27">
        <f t="shared" si="15"/>
        <v>11.347001887543451</v>
      </c>
      <c r="U251" s="27">
        <f t="shared" si="15"/>
        <v>9.9505980407975709</v>
      </c>
      <c r="V251" s="27">
        <f t="shared" si="15"/>
        <v>5.9664527997324006</v>
      </c>
    </row>
    <row r="252" spans="18:22" x14ac:dyDescent="0.25">
      <c r="R252" s="1">
        <v>2033</v>
      </c>
      <c r="S252" s="1">
        <v>7</v>
      </c>
      <c r="T252" s="27">
        <f t="shared" si="15"/>
        <v>11.446000241422198</v>
      </c>
      <c r="U252" s="27">
        <f t="shared" si="15"/>
        <v>10.037413292606901</v>
      </c>
      <c r="V252" s="27">
        <f t="shared" si="15"/>
        <v>6.0185078722108125</v>
      </c>
    </row>
    <row r="253" spans="18:22" x14ac:dyDescent="0.25">
      <c r="R253" s="1">
        <v>2033</v>
      </c>
      <c r="S253" s="1">
        <v>8</v>
      </c>
      <c r="T253" s="27">
        <f t="shared" si="15"/>
        <v>11.496585215313035</v>
      </c>
      <c r="U253" s="27">
        <f t="shared" si="15"/>
        <v>10.081773093290863</v>
      </c>
      <c r="V253" s="27">
        <f t="shared" si="15"/>
        <v>6.0451063395492817</v>
      </c>
    </row>
    <row r="254" spans="18:22" x14ac:dyDescent="0.25">
      <c r="R254" s="1">
        <v>2033</v>
      </c>
      <c r="S254" s="1">
        <v>9</v>
      </c>
      <c r="T254" s="27">
        <f t="shared" si="15"/>
        <v>11.503393231519526</v>
      </c>
      <c r="U254" s="27">
        <f t="shared" si="15"/>
        <v>10.087743289946985</v>
      </c>
      <c r="V254" s="27">
        <f t="shared" si="15"/>
        <v>6.0486861139917654</v>
      </c>
    </row>
    <row r="255" spans="18:22" x14ac:dyDescent="0.25">
      <c r="R255" s="1">
        <v>2033</v>
      </c>
      <c r="S255" s="1">
        <v>10</v>
      </c>
      <c r="T255" s="27">
        <f t="shared" si="15"/>
        <v>11.599616731587266</v>
      </c>
      <c r="U255" s="27">
        <f t="shared" si="15"/>
        <v>10.172125171675924</v>
      </c>
      <c r="V255" s="27">
        <f t="shared" si="15"/>
        <v>6.0992821196211882</v>
      </c>
    </row>
    <row r="256" spans="18:22" x14ac:dyDescent="0.25">
      <c r="R256" s="1">
        <v>2033</v>
      </c>
      <c r="S256" s="1">
        <v>11</v>
      </c>
      <c r="T256" s="27">
        <f t="shared" si="15"/>
        <v>11.843244783119612</v>
      </c>
      <c r="U256" s="27">
        <f t="shared" si="15"/>
        <v>10.385771457830366</v>
      </c>
      <c r="V256" s="27">
        <f t="shared" si="15"/>
        <v>6.2273860262358731</v>
      </c>
    </row>
    <row r="257" spans="18:22" x14ac:dyDescent="0.25">
      <c r="R257" s="1">
        <v>2033</v>
      </c>
      <c r="S257" s="1">
        <v>12</v>
      </c>
      <c r="T257" s="27">
        <f t="shared" si="15"/>
        <v>12.349468271151075</v>
      </c>
      <c r="U257" s="27">
        <f t="shared" si="15"/>
        <v>10.829697218849351</v>
      </c>
      <c r="V257" s="27">
        <f t="shared" si="15"/>
        <v>6.493567223471004</v>
      </c>
    </row>
    <row r="258" spans="18:22" x14ac:dyDescent="0.25">
      <c r="R258" s="1">
        <v>2034</v>
      </c>
      <c r="S258" s="1">
        <v>1</v>
      </c>
      <c r="T258" s="27">
        <f t="shared" si="15"/>
        <v>12.576503411346762</v>
      </c>
      <c r="U258" s="27">
        <f t="shared" si="15"/>
        <v>10.815177338691246</v>
      </c>
      <c r="V258" s="27">
        <f t="shared" si="15"/>
        <v>6.5018983389571128</v>
      </c>
    </row>
    <row r="259" spans="18:22" x14ac:dyDescent="0.25">
      <c r="R259" s="1">
        <v>2034</v>
      </c>
      <c r="S259" s="1">
        <v>2</v>
      </c>
      <c r="T259" s="27">
        <f t="shared" si="15"/>
        <v>12.524414257653367</v>
      </c>
      <c r="U259" s="27">
        <f t="shared" si="15"/>
        <v>10.770383216176388</v>
      </c>
      <c r="V259" s="27">
        <f t="shared" si="15"/>
        <v>6.4749688840204414</v>
      </c>
    </row>
    <row r="260" spans="18:22" x14ac:dyDescent="0.25">
      <c r="R260" s="1">
        <v>2034</v>
      </c>
      <c r="S260" s="1">
        <v>3</v>
      </c>
      <c r="T260" s="27">
        <f t="shared" si="15"/>
        <v>12.335961061052977</v>
      </c>
      <c r="U260" s="27">
        <f t="shared" si="15"/>
        <v>10.608322691512782</v>
      </c>
      <c r="V260" s="27">
        <f t="shared" si="15"/>
        <v>6.3775408878699569</v>
      </c>
    </row>
    <row r="261" spans="18:22" x14ac:dyDescent="0.25">
      <c r="R261" s="1">
        <v>2034</v>
      </c>
      <c r="S261" s="1">
        <v>4</v>
      </c>
      <c r="T261" s="27">
        <f t="shared" si="15"/>
        <v>11.898655185349037</v>
      </c>
      <c r="U261" s="27">
        <f t="shared" si="15"/>
        <v>10.232261043668542</v>
      </c>
      <c r="V261" s="27">
        <f t="shared" si="15"/>
        <v>6.151459102348368</v>
      </c>
    </row>
    <row r="262" spans="18:22" x14ac:dyDescent="0.25">
      <c r="R262" s="1">
        <v>2034</v>
      </c>
      <c r="S262" s="1">
        <v>5</v>
      </c>
      <c r="T262" s="27">
        <f t="shared" si="15"/>
        <v>11.947191116280189</v>
      </c>
      <c r="U262" s="27">
        <f t="shared" si="15"/>
        <v>10.273999568531126</v>
      </c>
      <c r="V262" s="27">
        <f t="shared" si="15"/>
        <v>6.1765515846051038</v>
      </c>
    </row>
    <row r="263" spans="18:22" x14ac:dyDescent="0.25">
      <c r="R263" s="1">
        <v>2034</v>
      </c>
      <c r="S263" s="1">
        <v>6</v>
      </c>
      <c r="T263" s="27">
        <f t="shared" ref="T263:V294" si="16">VLOOKUP($R263,$M$6:$P$35,MATCH(T$5,$M$4:$P$4,0),0) * INDEX($K$6:$K$17,$S263)</f>
        <v>12.019340194462615</v>
      </c>
      <c r="U263" s="27">
        <f t="shared" si="16"/>
        <v>10.336044244212765</v>
      </c>
      <c r="V263" s="27">
        <f t="shared" si="16"/>
        <v>6.2138517749877797</v>
      </c>
    </row>
    <row r="264" spans="18:22" x14ac:dyDescent="0.25">
      <c r="R264" s="1">
        <v>2034</v>
      </c>
      <c r="S264" s="1">
        <v>7</v>
      </c>
      <c r="T264" s="27">
        <f t="shared" si="16"/>
        <v>12.124204448981397</v>
      </c>
      <c r="U264" s="27">
        <f t="shared" si="16"/>
        <v>10.426222370200236</v>
      </c>
      <c r="V264" s="27">
        <f t="shared" si="16"/>
        <v>6.2680653111330082</v>
      </c>
    </row>
    <row r="265" spans="18:22" x14ac:dyDescent="0.25">
      <c r="R265" s="1">
        <v>2034</v>
      </c>
      <c r="S265" s="1">
        <v>8</v>
      </c>
      <c r="T265" s="27">
        <f t="shared" si="16"/>
        <v>12.177786709383541</v>
      </c>
      <c r="U265" s="27">
        <f t="shared" si="16"/>
        <v>10.472300491399988</v>
      </c>
      <c r="V265" s="27">
        <f t="shared" si="16"/>
        <v>6.2957666839638664</v>
      </c>
    </row>
    <row r="266" spans="18:22" x14ac:dyDescent="0.25">
      <c r="R266" s="1">
        <v>2034</v>
      </c>
      <c r="S266" s="1">
        <v>9</v>
      </c>
      <c r="T266" s="27">
        <f t="shared" si="16"/>
        <v>12.184998117616852</v>
      </c>
      <c r="U266" s="27">
        <f t="shared" si="16"/>
        <v>10.478501949496408</v>
      </c>
      <c r="V266" s="27">
        <f t="shared" si="16"/>
        <v>6.2994948937595554</v>
      </c>
    </row>
    <row r="267" spans="18:22" x14ac:dyDescent="0.25">
      <c r="R267" s="1">
        <v>2034</v>
      </c>
      <c r="S267" s="1">
        <v>10</v>
      </c>
      <c r="T267" s="27">
        <f t="shared" si="16"/>
        <v>12.28692310128022</v>
      </c>
      <c r="U267" s="27">
        <f t="shared" si="16"/>
        <v>10.566152446419741</v>
      </c>
      <c r="V267" s="27">
        <f t="shared" si="16"/>
        <v>6.3521888628464787</v>
      </c>
    </row>
    <row r="268" spans="18:22" x14ac:dyDescent="0.25">
      <c r="R268" s="1">
        <v>2034</v>
      </c>
      <c r="S268" s="1">
        <v>11</v>
      </c>
      <c r="T268" s="27">
        <f t="shared" si="16"/>
        <v>12.54498672560163</v>
      </c>
      <c r="U268" s="27">
        <f t="shared" si="16"/>
        <v>10.788074531630114</v>
      </c>
      <c r="V268" s="27">
        <f t="shared" si="16"/>
        <v>6.485604598161812</v>
      </c>
    </row>
    <row r="269" spans="18:22" x14ac:dyDescent="0.25">
      <c r="R269" s="1">
        <v>2034</v>
      </c>
      <c r="S269" s="1">
        <v>12</v>
      </c>
      <c r="T269" s="27">
        <f t="shared" si="16"/>
        <v>13.081205224318637</v>
      </c>
      <c r="U269" s="27">
        <f t="shared" si="16"/>
        <v>11.249196193687549</v>
      </c>
      <c r="V269" s="27">
        <f t="shared" si="16"/>
        <v>6.7628229991826121</v>
      </c>
    </row>
    <row r="270" spans="18:22" x14ac:dyDescent="0.25">
      <c r="R270" s="1">
        <v>2035</v>
      </c>
      <c r="S270" s="1">
        <v>1</v>
      </c>
      <c r="T270" s="27">
        <f t="shared" si="16"/>
        <v>13.321692765710969</v>
      </c>
      <c r="U270" s="27">
        <f t="shared" si="16"/>
        <v>11.234113871688459</v>
      </c>
      <c r="V270" s="27">
        <f t="shared" si="16"/>
        <v>6.771499564386195</v>
      </c>
    </row>
    <row r="271" spans="18:22" x14ac:dyDescent="0.25">
      <c r="R271" s="1">
        <v>2035</v>
      </c>
      <c r="S271" s="1">
        <v>2</v>
      </c>
      <c r="T271" s="27">
        <f t="shared" si="16"/>
        <v>13.266517199082232</v>
      </c>
      <c r="U271" s="27">
        <f t="shared" si="16"/>
        <v>11.18758460477445</v>
      </c>
      <c r="V271" s="27">
        <f t="shared" si="16"/>
        <v>6.743453479555825</v>
      </c>
    </row>
    <row r="272" spans="18:22" x14ac:dyDescent="0.25">
      <c r="R272" s="1">
        <v>2035</v>
      </c>
      <c r="S272" s="1">
        <v>3</v>
      </c>
      <c r="T272" s="27">
        <f t="shared" si="16"/>
        <v>13.066897678161855</v>
      </c>
      <c r="U272" s="27">
        <f t="shared" si="16"/>
        <v>11.019246506270667</v>
      </c>
      <c r="V272" s="27">
        <f t="shared" si="16"/>
        <v>6.6419856313830659</v>
      </c>
    </row>
    <row r="273" spans="18:22" x14ac:dyDescent="0.25">
      <c r="R273" s="1">
        <v>2035</v>
      </c>
      <c r="S273" s="1">
        <v>4</v>
      </c>
      <c r="T273" s="27">
        <f t="shared" si="16"/>
        <v>12.603680333067983</v>
      </c>
      <c r="U273" s="27">
        <f t="shared" si="16"/>
        <v>10.628617740569053</v>
      </c>
      <c r="V273" s="27">
        <f t="shared" si="16"/>
        <v>6.4065293642491428</v>
      </c>
    </row>
    <row r="274" spans="18:22" x14ac:dyDescent="0.25">
      <c r="R274" s="1">
        <v>2035</v>
      </c>
      <c r="S274" s="1">
        <v>5</v>
      </c>
      <c r="T274" s="27">
        <f t="shared" si="16"/>
        <v>12.655092139578466</v>
      </c>
      <c r="U274" s="27">
        <f t="shared" si="16"/>
        <v>10.671973048249965</v>
      </c>
      <c r="V274" s="27">
        <f t="shared" si="16"/>
        <v>6.4326623063243504</v>
      </c>
    </row>
    <row r="275" spans="18:22" x14ac:dyDescent="0.25">
      <c r="R275" s="1">
        <v>2035</v>
      </c>
      <c r="S275" s="1">
        <v>6</v>
      </c>
      <c r="T275" s="27">
        <f t="shared" si="16"/>
        <v>12.731516231509167</v>
      </c>
      <c r="U275" s="27">
        <f t="shared" si="16"/>
        <v>10.736421085476866</v>
      </c>
      <c r="V275" s="27">
        <f t="shared" si="16"/>
        <v>6.4715091491632251</v>
      </c>
    </row>
    <row r="276" spans="18:22" x14ac:dyDescent="0.25">
      <c r="R276" s="1">
        <v>2035</v>
      </c>
      <c r="S276" s="1">
        <v>7</v>
      </c>
      <c r="T276" s="27">
        <f t="shared" si="16"/>
        <v>12.842593955985761</v>
      </c>
      <c r="U276" s="27">
        <f t="shared" si="16"/>
        <v>10.830092349881793</v>
      </c>
      <c r="V276" s="27">
        <f t="shared" si="16"/>
        <v>6.5279706496748027</v>
      </c>
    </row>
    <row r="277" spans="18:22" x14ac:dyDescent="0.25">
      <c r="R277" s="1">
        <v>2035</v>
      </c>
      <c r="S277" s="1">
        <v>8</v>
      </c>
      <c r="T277" s="27">
        <f t="shared" si="16"/>
        <v>12.899351099638716</v>
      </c>
      <c r="U277" s="27">
        <f t="shared" si="16"/>
        <v>10.877955352432808</v>
      </c>
      <c r="V277" s="27">
        <f t="shared" si="16"/>
        <v>6.5568206599761236</v>
      </c>
    </row>
    <row r="278" spans="18:22" x14ac:dyDescent="0.25">
      <c r="R278" s="1">
        <v>2035</v>
      </c>
      <c r="S278" s="1">
        <v>9</v>
      </c>
      <c r="T278" s="27">
        <f t="shared" si="16"/>
        <v>12.906989801887674</v>
      </c>
      <c r="U278" s="27">
        <f t="shared" si="16"/>
        <v>10.884397030108907</v>
      </c>
      <c r="V278" s="27">
        <f t="shared" si="16"/>
        <v>6.5607034599971872</v>
      </c>
    </row>
    <row r="279" spans="18:22" x14ac:dyDescent="0.25">
      <c r="R279" s="1">
        <v>2035</v>
      </c>
      <c r="S279" s="1">
        <v>10</v>
      </c>
      <c r="T279" s="27">
        <f t="shared" si="16"/>
        <v>13.014954096342398</v>
      </c>
      <c r="U279" s="27">
        <f t="shared" si="16"/>
        <v>10.975442755251493</v>
      </c>
      <c r="V279" s="27">
        <f t="shared" si="16"/>
        <v>6.6155823845998603</v>
      </c>
    </row>
    <row r="280" spans="18:22" x14ac:dyDescent="0.25">
      <c r="R280" s="1">
        <v>2035</v>
      </c>
      <c r="S280" s="1">
        <v>11</v>
      </c>
      <c r="T280" s="27">
        <f t="shared" si="16"/>
        <v>13.28830863732825</v>
      </c>
      <c r="U280" s="27">
        <f t="shared" si="16"/>
        <v>11.205961210735049</v>
      </c>
      <c r="V280" s="27">
        <f t="shared" si="16"/>
        <v>6.7545302036017416</v>
      </c>
    </row>
    <row r="281" spans="18:22" x14ac:dyDescent="0.25">
      <c r="R281" s="1">
        <v>2035</v>
      </c>
      <c r="S281" s="1">
        <v>12</v>
      </c>
      <c r="T281" s="27">
        <f t="shared" si="16"/>
        <v>13.856299426306521</v>
      </c>
      <c r="U281" s="27">
        <f t="shared" si="16"/>
        <v>11.6849448739731</v>
      </c>
      <c r="V281" s="27">
        <f t="shared" si="16"/>
        <v>7.043243466081524</v>
      </c>
    </row>
    <row r="282" spans="18:22" x14ac:dyDescent="0.25">
      <c r="R282" s="1">
        <v>2036</v>
      </c>
      <c r="S282" s="1">
        <v>1</v>
      </c>
      <c r="T282" s="27">
        <f t="shared" si="16"/>
        <v>14.111036457389373</v>
      </c>
      <c r="U282" s="27">
        <f t="shared" si="16"/>
        <v>11.669278323395044</v>
      </c>
      <c r="V282" s="27">
        <f t="shared" si="16"/>
        <v>7.0522798050756919</v>
      </c>
    </row>
    <row r="283" spans="18:22" x14ac:dyDescent="0.25">
      <c r="R283" s="1">
        <v>2036</v>
      </c>
      <c r="S283" s="1">
        <v>2</v>
      </c>
      <c r="T283" s="27">
        <f t="shared" si="16"/>
        <v>14.05259160012174</v>
      </c>
      <c r="U283" s="27">
        <f t="shared" si="16"/>
        <v>11.620946699556741</v>
      </c>
      <c r="V283" s="27">
        <f t="shared" si="16"/>
        <v>7.0230707892912267</v>
      </c>
    </row>
    <row r="284" spans="18:22" x14ac:dyDescent="0.25">
      <c r="R284" s="1">
        <v>2036</v>
      </c>
      <c r="S284" s="1">
        <v>3</v>
      </c>
      <c r="T284" s="27">
        <f t="shared" si="16"/>
        <v>13.841144122173265</v>
      </c>
      <c r="U284" s="27">
        <f t="shared" si="16"/>
        <v>11.44608785921489</v>
      </c>
      <c r="V284" s="27">
        <f t="shared" si="16"/>
        <v>6.9173955766253741</v>
      </c>
    </row>
    <row r="285" spans="18:22" x14ac:dyDescent="0.25">
      <c r="R285" s="1">
        <v>2036</v>
      </c>
      <c r="S285" s="1">
        <v>4</v>
      </c>
      <c r="T285" s="27">
        <f t="shared" si="16"/>
        <v>13.35047998817228</v>
      </c>
      <c r="U285" s="27">
        <f t="shared" si="16"/>
        <v>11.040327704016171</v>
      </c>
      <c r="V285" s="27">
        <f t="shared" si="16"/>
        <v>6.6721761149834844</v>
      </c>
    </row>
    <row r="286" spans="18:22" x14ac:dyDescent="0.25">
      <c r="R286" s="1">
        <v>2036</v>
      </c>
      <c r="S286" s="1">
        <v>5</v>
      </c>
      <c r="T286" s="27">
        <f t="shared" si="16"/>
        <v>13.404938073099519</v>
      </c>
      <c r="U286" s="27">
        <f t="shared" si="16"/>
        <v>11.085362422188291</v>
      </c>
      <c r="V286" s="27">
        <f t="shared" si="16"/>
        <v>6.699392659545266</v>
      </c>
    </row>
    <row r="287" spans="18:22" x14ac:dyDescent="0.25">
      <c r="R287" s="1">
        <v>2036</v>
      </c>
      <c r="S287" s="1">
        <v>6</v>
      </c>
      <c r="T287" s="27">
        <f t="shared" si="16"/>
        <v>13.485890484059842</v>
      </c>
      <c r="U287" s="27">
        <f t="shared" si="16"/>
        <v>11.152306917534073</v>
      </c>
      <c r="V287" s="27">
        <f t="shared" si="16"/>
        <v>6.7398502867870063</v>
      </c>
    </row>
    <row r="288" spans="18:22" x14ac:dyDescent="0.25">
      <c r="R288" s="1">
        <v>2036</v>
      </c>
      <c r="S288" s="1">
        <v>7</v>
      </c>
      <c r="T288" s="27">
        <f t="shared" si="16"/>
        <v>13.603549842165405</v>
      </c>
      <c r="U288" s="27">
        <f t="shared" si="16"/>
        <v>11.24960663050922</v>
      </c>
      <c r="V288" s="27">
        <f t="shared" si="16"/>
        <v>6.7986529635111195</v>
      </c>
    </row>
    <row r="289" spans="18:22" x14ac:dyDescent="0.25">
      <c r="R289" s="1">
        <v>2036</v>
      </c>
      <c r="S289" s="1">
        <v>8</v>
      </c>
      <c r="T289" s="27">
        <f t="shared" si="16"/>
        <v>13.663669988860695</v>
      </c>
      <c r="U289" s="27">
        <f t="shared" si="16"/>
        <v>11.299323653546413</v>
      </c>
      <c r="V289" s="27">
        <f t="shared" si="16"/>
        <v>6.8286992395375243</v>
      </c>
    </row>
    <row r="290" spans="18:22" x14ac:dyDescent="0.25">
      <c r="R290" s="1">
        <v>2036</v>
      </c>
      <c r="S290" s="1">
        <v>9</v>
      </c>
      <c r="T290" s="27">
        <f t="shared" si="16"/>
        <v>13.671761303366885</v>
      </c>
      <c r="U290" s="27">
        <f t="shared" si="16"/>
        <v>11.306014855943909</v>
      </c>
      <c r="V290" s="27">
        <f t="shared" si="16"/>
        <v>6.8327430398679132</v>
      </c>
    </row>
    <row r="291" spans="18:22" x14ac:dyDescent="0.25">
      <c r="R291" s="1">
        <v>2036</v>
      </c>
      <c r="S291" s="1">
        <v>10</v>
      </c>
      <c r="T291" s="27">
        <f t="shared" si="16"/>
        <v>13.786122752916922</v>
      </c>
      <c r="U291" s="27">
        <f t="shared" si="16"/>
        <v>11.400587326810673</v>
      </c>
      <c r="V291" s="27">
        <f t="shared" si="16"/>
        <v>6.8898975191704288</v>
      </c>
    </row>
    <row r="292" spans="18:22" x14ac:dyDescent="0.25">
      <c r="R292" s="1">
        <v>2036</v>
      </c>
      <c r="S292" s="1">
        <v>11</v>
      </c>
      <c r="T292" s="27">
        <f t="shared" si="16"/>
        <v>14.075674235711414</v>
      </c>
      <c r="U292" s="27">
        <f t="shared" si="16"/>
        <v>11.640035141426111</v>
      </c>
      <c r="V292" s="27">
        <f t="shared" si="16"/>
        <v>7.0346068097181131</v>
      </c>
    </row>
    <row r="293" spans="18:22" x14ac:dyDescent="0.25">
      <c r="R293" s="1">
        <v>2036</v>
      </c>
      <c r="S293" s="1">
        <v>12</v>
      </c>
      <c r="T293" s="27">
        <f t="shared" si="16"/>
        <v>14.677319902796876</v>
      </c>
      <c r="U293" s="27">
        <f t="shared" si="16"/>
        <v>12.137572708031179</v>
      </c>
      <c r="V293" s="27">
        <f t="shared" si="16"/>
        <v>7.3352915681063759</v>
      </c>
    </row>
    <row r="294" spans="18:22" x14ac:dyDescent="0.25">
      <c r="R294" s="1">
        <v>2037</v>
      </c>
      <c r="S294" s="1">
        <v>1</v>
      </c>
      <c r="T294" s="27">
        <f t="shared" si="16"/>
        <v>14.947150741555559</v>
      </c>
      <c r="U294" s="27">
        <f t="shared" si="16"/>
        <v>12.12129929820545</v>
      </c>
      <c r="V294" s="27">
        <f t="shared" si="16"/>
        <v>7.3447025989119528</v>
      </c>
    </row>
    <row r="295" spans="18:22" x14ac:dyDescent="0.25">
      <c r="R295" s="1">
        <v>2037</v>
      </c>
      <c r="S295" s="1">
        <v>2</v>
      </c>
      <c r="T295" s="27">
        <f t="shared" ref="T295:V326" si="17">VLOOKUP($R295,$M$6:$P$35,MATCH(T$5,$M$4:$P$4,0),0) * INDEX($K$6:$K$17,$S295)</f>
        <v>14.8852428799831</v>
      </c>
      <c r="U295" s="27">
        <f t="shared" si="17"/>
        <v>12.071095501374431</v>
      </c>
      <c r="V295" s="27">
        <f t="shared" si="17"/>
        <v>7.3142824312394472</v>
      </c>
    </row>
    <row r="296" spans="18:22" x14ac:dyDescent="0.25">
      <c r="R296" s="1">
        <v>2037</v>
      </c>
      <c r="S296" s="1">
        <v>3</v>
      </c>
      <c r="T296" s="27">
        <f t="shared" si="17"/>
        <v>14.661266608901851</v>
      </c>
      <c r="U296" s="27">
        <f t="shared" si="17"/>
        <v>11.889463331845027</v>
      </c>
      <c r="V296" s="27">
        <f t="shared" si="17"/>
        <v>7.2042253957048041</v>
      </c>
    </row>
    <row r="297" spans="18:22" x14ac:dyDescent="0.25">
      <c r="R297" s="1">
        <v>2037</v>
      </c>
      <c r="S297" s="1">
        <v>4</v>
      </c>
      <c r="T297" s="27">
        <f t="shared" si="17"/>
        <v>14.141529394946387</v>
      </c>
      <c r="U297" s="27">
        <f t="shared" si="17"/>
        <v>11.467985657892433</v>
      </c>
      <c r="V297" s="27">
        <f t="shared" si="17"/>
        <v>6.9488379086784526</v>
      </c>
    </row>
    <row r="298" spans="18:22" x14ac:dyDescent="0.25">
      <c r="R298" s="1">
        <v>2037</v>
      </c>
      <c r="S298" s="1">
        <v>5</v>
      </c>
      <c r="T298" s="27">
        <f t="shared" si="17"/>
        <v>14.199214257923098</v>
      </c>
      <c r="U298" s="27">
        <f t="shared" si="17"/>
        <v>11.514764840173155</v>
      </c>
      <c r="V298" s="27">
        <f t="shared" si="17"/>
        <v>6.9771829873057136</v>
      </c>
    </row>
    <row r="299" spans="18:22" x14ac:dyDescent="0.25">
      <c r="R299" s="1">
        <v>2037</v>
      </c>
      <c r="S299" s="1">
        <v>6</v>
      </c>
      <c r="T299" s="27">
        <f t="shared" si="17"/>
        <v>14.284963302167304</v>
      </c>
      <c r="U299" s="27">
        <f t="shared" si="17"/>
        <v>11.584302496398795</v>
      </c>
      <c r="V299" s="27">
        <f t="shared" si="17"/>
        <v>7.0193181901282617</v>
      </c>
    </row>
    <row r="300" spans="18:22" x14ac:dyDescent="0.25">
      <c r="R300" s="1">
        <v>2037</v>
      </c>
      <c r="S300" s="1">
        <v>7</v>
      </c>
      <c r="T300" s="27">
        <f t="shared" si="17"/>
        <v>14.409594272193434</v>
      </c>
      <c r="U300" s="27">
        <f t="shared" si="17"/>
        <v>11.685371209468801</v>
      </c>
      <c r="V300" s="27">
        <f t="shared" si="17"/>
        <v>7.0805591199404523</v>
      </c>
    </row>
    <row r="301" spans="18:22" x14ac:dyDescent="0.25">
      <c r="R301" s="1">
        <v>2037</v>
      </c>
      <c r="S301" s="1">
        <v>8</v>
      </c>
      <c r="T301" s="27">
        <f t="shared" si="17"/>
        <v>14.473276688291818</v>
      </c>
      <c r="U301" s="27">
        <f t="shared" si="17"/>
        <v>11.737014070299482</v>
      </c>
      <c r="V301" s="27">
        <f t="shared" si="17"/>
        <v>7.1118512648522199</v>
      </c>
    </row>
    <row r="302" spans="18:22" x14ac:dyDescent="0.25">
      <c r="R302" s="1">
        <v>2037</v>
      </c>
      <c r="S302" s="1">
        <v>9</v>
      </c>
      <c r="T302" s="27">
        <f t="shared" si="17"/>
        <v>14.481847433466106</v>
      </c>
      <c r="U302" s="27">
        <f t="shared" si="17"/>
        <v>11.743964463003916</v>
      </c>
      <c r="V302" s="27">
        <f t="shared" si="17"/>
        <v>7.1160627413700279</v>
      </c>
    </row>
    <row r="303" spans="18:22" x14ac:dyDescent="0.25">
      <c r="R303" s="1">
        <v>2037</v>
      </c>
      <c r="S303" s="1">
        <v>10</v>
      </c>
      <c r="T303" s="27">
        <f t="shared" si="17"/>
        <v>14.602985085587475</v>
      </c>
      <c r="U303" s="27">
        <f t="shared" si="17"/>
        <v>11.842200291559706</v>
      </c>
      <c r="V303" s="27">
        <f t="shared" si="17"/>
        <v>7.1755871312517963</v>
      </c>
    </row>
    <row r="304" spans="18:22" x14ac:dyDescent="0.25">
      <c r="R304" s="1">
        <v>2037</v>
      </c>
      <c r="S304" s="1">
        <v>11</v>
      </c>
      <c r="T304" s="27">
        <f t="shared" si="17"/>
        <v>14.909693219595862</v>
      </c>
      <c r="U304" s="27">
        <f t="shared" si="17"/>
        <v>12.090923352816722</v>
      </c>
      <c r="V304" s="27">
        <f t="shared" si="17"/>
        <v>7.3262967927725038</v>
      </c>
    </row>
    <row r="305" spans="18:22" x14ac:dyDescent="0.25">
      <c r="R305" s="1">
        <v>2037</v>
      </c>
      <c r="S305" s="1">
        <v>12</v>
      </c>
      <c r="T305" s="27">
        <f t="shared" si="17"/>
        <v>15.546987900683652</v>
      </c>
      <c r="U305" s="27">
        <f t="shared" si="17"/>
        <v>12.607733526487023</v>
      </c>
      <c r="V305" s="27">
        <f t="shared" si="17"/>
        <v>7.639449445166985</v>
      </c>
    </row>
    <row r="306" spans="18:22" x14ac:dyDescent="0.25">
      <c r="R306" s="1">
        <v>2038</v>
      </c>
      <c r="S306" s="1">
        <v>1</v>
      </c>
      <c r="T306" s="27">
        <f t="shared" si="17"/>
        <v>15.83280689306067</v>
      </c>
      <c r="U306" s="27">
        <f t="shared" si="17"/>
        <v>12.590829750123703</v>
      </c>
      <c r="V306" s="27">
        <f t="shared" si="17"/>
        <v>7.6492507043805533</v>
      </c>
    </row>
    <row r="307" spans="18:22" x14ac:dyDescent="0.25">
      <c r="R307" s="1">
        <v>2038</v>
      </c>
      <c r="S307" s="1">
        <v>2</v>
      </c>
      <c r="T307" s="27">
        <f t="shared" si="17"/>
        <v>15.767230835497134</v>
      </c>
      <c r="U307" s="27">
        <f t="shared" si="17"/>
        <v>12.538681259837457</v>
      </c>
      <c r="V307" s="27">
        <f t="shared" si="17"/>
        <v>7.6175691644049586</v>
      </c>
    </row>
    <row r="308" spans="18:22" x14ac:dyDescent="0.25">
      <c r="R308" s="1">
        <v>2038</v>
      </c>
      <c r="S308" s="1">
        <v>3</v>
      </c>
      <c r="T308" s="27">
        <f t="shared" si="17"/>
        <v>15.529983408882357</v>
      </c>
      <c r="U308" s="27">
        <f t="shared" si="17"/>
        <v>12.35001338955156</v>
      </c>
      <c r="V308" s="27">
        <f t="shared" si="17"/>
        <v>7.5029486137089894</v>
      </c>
    </row>
    <row r="309" spans="18:22" x14ac:dyDescent="0.25">
      <c r="R309" s="1">
        <v>2038</v>
      </c>
      <c r="S309" s="1">
        <v>4</v>
      </c>
      <c r="T309" s="27">
        <f t="shared" si="17"/>
        <v>14.979450462103644</v>
      </c>
      <c r="U309" s="27">
        <f t="shared" si="17"/>
        <v>11.912209363294993</v>
      </c>
      <c r="V309" s="27">
        <f t="shared" si="17"/>
        <v>7.2369714841087109</v>
      </c>
    </row>
    <row r="310" spans="18:22" x14ac:dyDescent="0.25">
      <c r="R310" s="1">
        <v>2038</v>
      </c>
      <c r="S310" s="1">
        <v>5</v>
      </c>
      <c r="T310" s="27">
        <f t="shared" si="17"/>
        <v>15.040553297818263</v>
      </c>
      <c r="U310" s="27">
        <f t="shared" si="17"/>
        <v>11.960800583217578</v>
      </c>
      <c r="V310" s="27">
        <f t="shared" si="17"/>
        <v>7.2664918914683527</v>
      </c>
    </row>
    <row r="311" spans="18:22" x14ac:dyDescent="0.25">
      <c r="R311" s="1">
        <v>2038</v>
      </c>
      <c r="S311" s="1">
        <v>6</v>
      </c>
      <c r="T311" s="27">
        <f t="shared" si="17"/>
        <v>15.131383187892801</v>
      </c>
      <c r="U311" s="27">
        <f t="shared" si="17"/>
        <v>12.033031848960622</v>
      </c>
      <c r="V311" s="27">
        <f t="shared" si="17"/>
        <v>7.3103742305459543</v>
      </c>
    </row>
    <row r="312" spans="18:22" x14ac:dyDescent="0.25">
      <c r="R312" s="1">
        <v>2038</v>
      </c>
      <c r="S312" s="1">
        <v>7</v>
      </c>
      <c r="T312" s="27">
        <f t="shared" si="17"/>
        <v>15.263398855322485</v>
      </c>
      <c r="U312" s="27">
        <f t="shared" si="17"/>
        <v>12.138015558051688</v>
      </c>
      <c r="V312" s="27">
        <f t="shared" si="17"/>
        <v>7.3741545156145714</v>
      </c>
    </row>
    <row r="313" spans="18:22" x14ac:dyDescent="0.25">
      <c r="R313" s="1">
        <v>2038</v>
      </c>
      <c r="S313" s="1">
        <v>8</v>
      </c>
      <c r="T313" s="27">
        <f t="shared" si="17"/>
        <v>15.330854614216125</v>
      </c>
      <c r="U313" s="27">
        <f t="shared" si="17"/>
        <v>12.191658855897218</v>
      </c>
      <c r="V313" s="27">
        <f t="shared" si="17"/>
        <v>7.406744189367104</v>
      </c>
    </row>
    <row r="314" spans="18:22" x14ac:dyDescent="0.25">
      <c r="R314" s="1">
        <v>2038</v>
      </c>
      <c r="S314" s="1">
        <v>9</v>
      </c>
      <c r="T314" s="27">
        <f t="shared" si="17"/>
        <v>15.339933197527447</v>
      </c>
      <c r="U314" s="27">
        <f t="shared" si="17"/>
        <v>12.19887847890009</v>
      </c>
      <c r="V314" s="27">
        <f t="shared" si="17"/>
        <v>7.4111302947657212</v>
      </c>
    </row>
    <row r="315" spans="18:22" x14ac:dyDescent="0.25">
      <c r="R315" s="1">
        <v>2038</v>
      </c>
      <c r="S315" s="1">
        <v>10</v>
      </c>
      <c r="T315" s="27">
        <f t="shared" si="17"/>
        <v>15.468248559209336</v>
      </c>
      <c r="U315" s="27">
        <f t="shared" si="17"/>
        <v>12.300919568908602</v>
      </c>
      <c r="V315" s="27">
        <f t="shared" si="17"/>
        <v>7.4731228635728488</v>
      </c>
    </row>
    <row r="316" spans="18:22" x14ac:dyDescent="0.25">
      <c r="R316" s="1">
        <v>2038</v>
      </c>
      <c r="S316" s="1">
        <v>11</v>
      </c>
      <c r="T316" s="27">
        <f t="shared" si="17"/>
        <v>15.793129919024965</v>
      </c>
      <c r="U316" s="27">
        <f t="shared" si="17"/>
        <v>12.559277162609824</v>
      </c>
      <c r="V316" s="27">
        <f t="shared" si="17"/>
        <v>7.6300817014589475</v>
      </c>
    </row>
    <row r="317" spans="18:22" x14ac:dyDescent="0.25">
      <c r="R317" s="1">
        <v>2038</v>
      </c>
      <c r="S317" s="1">
        <v>12</v>
      </c>
      <c r="T317" s="27">
        <f t="shared" si="17"/>
        <v>16.468185907560983</v>
      </c>
      <c r="U317" s="27">
        <f t="shared" si="17"/>
        <v>13.096106486738302</v>
      </c>
      <c r="V317" s="27">
        <f t="shared" si="17"/>
        <v>7.956219229105332</v>
      </c>
    </row>
    <row r="318" spans="18:22" x14ac:dyDescent="0.25">
      <c r="R318" s="1">
        <v>2039</v>
      </c>
      <c r="S318" s="1">
        <v>1</v>
      </c>
      <c r="T318" s="27">
        <f t="shared" si="17"/>
        <v>16.770940391737916</v>
      </c>
      <c r="U318" s="27">
        <f t="shared" si="17"/>
        <v>13.078547925969472</v>
      </c>
      <c r="V318" s="27">
        <f t="shared" si="17"/>
        <v>7.9664268975484775</v>
      </c>
    </row>
    <row r="319" spans="18:22" x14ac:dyDescent="0.25">
      <c r="R319" s="1">
        <v>2039</v>
      </c>
      <c r="S319" s="1">
        <v>2</v>
      </c>
      <c r="T319" s="27">
        <f t="shared" si="17"/>
        <v>16.701478788375265</v>
      </c>
      <c r="U319" s="27">
        <f t="shared" si="17"/>
        <v>13.024379412614033</v>
      </c>
      <c r="V319" s="27">
        <f t="shared" si="17"/>
        <v>7.9334316824651498</v>
      </c>
    </row>
    <row r="320" spans="18:22" x14ac:dyDescent="0.25">
      <c r="R320" s="1">
        <v>2039</v>
      </c>
      <c r="S320" s="1">
        <v>3</v>
      </c>
      <c r="T320" s="27">
        <f t="shared" si="17"/>
        <v>16.450173856992976</v>
      </c>
      <c r="U320" s="27">
        <f t="shared" si="17"/>
        <v>12.828403306781894</v>
      </c>
      <c r="V320" s="27">
        <f t="shared" si="17"/>
        <v>7.8140583904441065</v>
      </c>
    </row>
    <row r="321" spans="18:22" x14ac:dyDescent="0.25">
      <c r="R321" s="1">
        <v>2039</v>
      </c>
      <c r="S321" s="1">
        <v>4</v>
      </c>
      <c r="T321" s="27">
        <f t="shared" si="17"/>
        <v>15.867020453021359</v>
      </c>
      <c r="U321" s="27">
        <f t="shared" si="17"/>
        <v>12.373640510904787</v>
      </c>
      <c r="V321" s="27">
        <f t="shared" si="17"/>
        <v>7.5370525187229775</v>
      </c>
    </row>
    <row r="322" spans="18:22" x14ac:dyDescent="0.25">
      <c r="R322" s="1">
        <v>2039</v>
      </c>
      <c r="S322" s="1">
        <v>5</v>
      </c>
      <c r="T322" s="27">
        <f t="shared" si="17"/>
        <v>15.931743784926908</v>
      </c>
      <c r="U322" s="27">
        <f t="shared" si="17"/>
        <v>12.424113959529777</v>
      </c>
      <c r="V322" s="27">
        <f t="shared" si="17"/>
        <v>7.5677969898228419</v>
      </c>
    </row>
    <row r="323" spans="18:22" x14ac:dyDescent="0.25">
      <c r="R323" s="1">
        <v>2039</v>
      </c>
      <c r="S323" s="1">
        <v>6</v>
      </c>
      <c r="T323" s="27">
        <f t="shared" si="17"/>
        <v>16.027955573684075</v>
      </c>
      <c r="U323" s="27">
        <f t="shared" si="17"/>
        <v>12.49914317440456</v>
      </c>
      <c r="V323" s="27">
        <f t="shared" si="17"/>
        <v>7.6134989101632149</v>
      </c>
    </row>
    <row r="324" spans="18:22" x14ac:dyDescent="0.25">
      <c r="R324" s="1">
        <v>2039</v>
      </c>
      <c r="S324" s="1">
        <v>7</v>
      </c>
      <c r="T324" s="27">
        <f t="shared" si="17"/>
        <v>16.167793500350705</v>
      </c>
      <c r="U324" s="27">
        <f t="shared" si="17"/>
        <v>12.608193530738705</v>
      </c>
      <c r="V324" s="27">
        <f t="shared" si="17"/>
        <v>7.6799238448581866</v>
      </c>
    </row>
    <row r="325" spans="18:22" x14ac:dyDescent="0.25">
      <c r="R325" s="1">
        <v>2039</v>
      </c>
      <c r="S325" s="1">
        <v>8</v>
      </c>
      <c r="T325" s="27">
        <f t="shared" si="17"/>
        <v>16.239246182059375</v>
      </c>
      <c r="U325" s="27">
        <f t="shared" si="17"/>
        <v>12.663914754494662</v>
      </c>
      <c r="V325" s="27">
        <f t="shared" si="17"/>
        <v>7.7138648494870221</v>
      </c>
    </row>
    <row r="326" spans="18:22" x14ac:dyDescent="0.25">
      <c r="R326" s="1">
        <v>2039</v>
      </c>
      <c r="S326" s="1">
        <v>9</v>
      </c>
      <c r="T326" s="27">
        <f t="shared" si="17"/>
        <v>16.248862694190418</v>
      </c>
      <c r="U326" s="27">
        <f t="shared" si="17"/>
        <v>12.671414036696422</v>
      </c>
      <c r="V326" s="27">
        <f t="shared" si="17"/>
        <v>7.7184328247532807</v>
      </c>
    </row>
    <row r="327" spans="18:22" x14ac:dyDescent="0.25">
      <c r="R327" s="1">
        <v>2039</v>
      </c>
      <c r="S327" s="1">
        <v>10</v>
      </c>
      <c r="T327" s="27">
        <f t="shared" ref="T327:V365" si="18">VLOOKUP($R327,$M$6:$P$35,MATCH(T$5,$M$4:$P$4,0),0) * INDEX($K$6:$K$17,$S327)</f>
        <v>16.384781062717632</v>
      </c>
      <c r="U327" s="27">
        <f t="shared" si="18"/>
        <v>12.777407788703226</v>
      </c>
      <c r="V327" s="27">
        <f t="shared" si="18"/>
        <v>7.7829959155290096</v>
      </c>
    </row>
    <row r="328" spans="18:22" x14ac:dyDescent="0.25">
      <c r="R328" s="1">
        <v>2039</v>
      </c>
      <c r="S328" s="1">
        <v>11</v>
      </c>
      <c r="T328" s="27">
        <f t="shared" si="18"/>
        <v>16.728912457526896</v>
      </c>
      <c r="U328" s="27">
        <f t="shared" si="18"/>
        <v>13.045773117940275</v>
      </c>
      <c r="V328" s="27">
        <f t="shared" si="18"/>
        <v>7.9464630518888741</v>
      </c>
    </row>
    <row r="329" spans="18:22" x14ac:dyDescent="0.25">
      <c r="R329" s="1">
        <v>2039</v>
      </c>
      <c r="S329" s="1">
        <v>12</v>
      </c>
      <c r="T329" s="27">
        <f t="shared" si="18"/>
        <v>17.443967205638888</v>
      </c>
      <c r="U329" s="27">
        <f t="shared" si="18"/>
        <v>13.603397054012568</v>
      </c>
      <c r="V329" s="27">
        <f t="shared" si="18"/>
        <v>8.2861238726610598</v>
      </c>
    </row>
    <row r="330" spans="18:22" x14ac:dyDescent="0.25">
      <c r="R330" s="1">
        <v>2040</v>
      </c>
      <c r="S330" s="1">
        <v>1</v>
      </c>
      <c r="T330" s="27">
        <f t="shared" si="18"/>
        <v>17.764660651959392</v>
      </c>
      <c r="U330" s="27">
        <f t="shared" si="18"/>
        <v>13.585158345120174</v>
      </c>
      <c r="V330" s="27">
        <f t="shared" si="18"/>
        <v>8.2967548020931634</v>
      </c>
    </row>
    <row r="331" spans="18:22" x14ac:dyDescent="0.25">
      <c r="R331" s="1">
        <v>2040</v>
      </c>
      <c r="S331" s="1">
        <v>2</v>
      </c>
      <c r="T331" s="27">
        <f t="shared" si="18"/>
        <v>17.691083274468596</v>
      </c>
      <c r="U331" s="27">
        <f t="shared" si="18"/>
        <v>13.528891561114881</v>
      </c>
      <c r="V331" s="27">
        <f t="shared" si="18"/>
        <v>8.2623914403615775</v>
      </c>
    </row>
    <row r="332" spans="18:22" x14ac:dyDescent="0.25">
      <c r="R332" s="1">
        <v>2040</v>
      </c>
      <c r="S332" s="1">
        <v>3</v>
      </c>
      <c r="T332" s="27">
        <f t="shared" si="18"/>
        <v>17.424887895921451</v>
      </c>
      <c r="U332" s="27">
        <f t="shared" si="18"/>
        <v>13.325324128043576</v>
      </c>
      <c r="V332" s="27">
        <f t="shared" si="18"/>
        <v>8.1380683345885192</v>
      </c>
    </row>
    <row r="333" spans="18:22" x14ac:dyDescent="0.25">
      <c r="R333" s="1">
        <v>2040</v>
      </c>
      <c r="S333" s="1">
        <v>4</v>
      </c>
      <c r="T333" s="27">
        <f t="shared" si="18"/>
        <v>16.807181190894088</v>
      </c>
      <c r="U333" s="27">
        <f t="shared" si="18"/>
        <v>12.852945647922503</v>
      </c>
      <c r="V333" s="27">
        <f t="shared" si="18"/>
        <v>7.8495764139361714</v>
      </c>
    </row>
    <row r="334" spans="18:22" x14ac:dyDescent="0.25">
      <c r="R334" s="1">
        <v>2040</v>
      </c>
      <c r="S334" s="1">
        <v>5</v>
      </c>
      <c r="T334" s="27">
        <f t="shared" si="18"/>
        <v>16.875739542465872</v>
      </c>
      <c r="U334" s="27">
        <f t="shared" si="18"/>
        <v>12.905374235230216</v>
      </c>
      <c r="V334" s="27">
        <f t="shared" si="18"/>
        <v>7.8815957045812794</v>
      </c>
    </row>
    <row r="335" spans="18:22" x14ac:dyDescent="0.25">
      <c r="R335" s="1">
        <v>2040</v>
      </c>
      <c r="S335" s="1">
        <v>6</v>
      </c>
      <c r="T335" s="27">
        <f t="shared" si="18"/>
        <v>16.977652120894156</v>
      </c>
      <c r="U335" s="27">
        <f t="shared" si="18"/>
        <v>12.983309780548669</v>
      </c>
      <c r="V335" s="27">
        <f t="shared" si="18"/>
        <v>7.9291926551245098</v>
      </c>
    </row>
    <row r="336" spans="18:22" x14ac:dyDescent="0.25">
      <c r="R336" s="1">
        <v>2040</v>
      </c>
      <c r="S336" s="1">
        <v>7</v>
      </c>
      <c r="T336" s="27">
        <f t="shared" si="18"/>
        <v>17.125775795266648</v>
      </c>
      <c r="U336" s="27">
        <f t="shared" si="18"/>
        <v>13.096584309707174</v>
      </c>
      <c r="V336" s="27">
        <f t="shared" si="18"/>
        <v>7.9983718998469868</v>
      </c>
    </row>
    <row r="337" spans="18:22" x14ac:dyDescent="0.25">
      <c r="R337" s="1">
        <v>2040</v>
      </c>
      <c r="S337" s="1">
        <v>8</v>
      </c>
      <c r="T337" s="27">
        <f t="shared" si="18"/>
        <v>17.201462227486768</v>
      </c>
      <c r="U337" s="27">
        <f t="shared" si="18"/>
        <v>13.154463949877735</v>
      </c>
      <c r="V337" s="27">
        <f t="shared" si="18"/>
        <v>8.0337202682891569</v>
      </c>
    </row>
    <row r="338" spans="18:22" x14ac:dyDescent="0.25">
      <c r="R338" s="1">
        <v>2040</v>
      </c>
      <c r="S338" s="1">
        <v>9</v>
      </c>
      <c r="T338" s="27">
        <f t="shared" si="18"/>
        <v>17.211648542068605</v>
      </c>
      <c r="U338" s="27">
        <f t="shared" si="18"/>
        <v>13.162253724152551</v>
      </c>
      <c r="V338" s="27">
        <f t="shared" si="18"/>
        <v>8.0384776546574219</v>
      </c>
    </row>
    <row r="339" spans="18:22" x14ac:dyDescent="0.25">
      <c r="R339" s="1">
        <v>2040</v>
      </c>
      <c r="S339" s="1">
        <v>10</v>
      </c>
      <c r="T339" s="27">
        <f t="shared" si="18"/>
        <v>17.355620414656229</v>
      </c>
      <c r="U339" s="27">
        <f t="shared" si="18"/>
        <v>13.272353248408344</v>
      </c>
      <c r="V339" s="27">
        <f t="shared" si="18"/>
        <v>8.105717854099451</v>
      </c>
    </row>
    <row r="340" spans="18:22" x14ac:dyDescent="0.25">
      <c r="R340" s="1">
        <v>2040</v>
      </c>
      <c r="S340" s="1">
        <v>11</v>
      </c>
      <c r="T340" s="27">
        <f t="shared" si="18"/>
        <v>17.720142457289196</v>
      </c>
      <c r="U340" s="27">
        <f t="shared" si="18"/>
        <v>13.55111397266171</v>
      </c>
      <c r="V340" s="27">
        <f t="shared" si="18"/>
        <v>8.2759631555401114</v>
      </c>
    </row>
    <row r="341" spans="18:22" x14ac:dyDescent="0.25">
      <c r="R341" s="1">
        <v>2040</v>
      </c>
      <c r="S341" s="1">
        <v>12</v>
      </c>
      <c r="T341" s="27">
        <f t="shared" si="18"/>
        <v>18.477565991752396</v>
      </c>
      <c r="U341" s="27">
        <f t="shared" si="18"/>
        <v>14.130338020426915</v>
      </c>
      <c r="V341" s="27">
        <f t="shared" si="18"/>
        <v>8.6297080128100312</v>
      </c>
    </row>
    <row r="342" spans="18:22" x14ac:dyDescent="0.25">
      <c r="R342" s="1">
        <v>2041</v>
      </c>
      <c r="S342" s="1">
        <v>1</v>
      </c>
      <c r="T342" s="27">
        <f t="shared" si="18"/>
        <v>18.817261328693537</v>
      </c>
      <c r="U342" s="27">
        <f t="shared" si="18"/>
        <v>14.111392817204337</v>
      </c>
      <c r="V342" s="27">
        <f t="shared" si="18"/>
        <v>8.6407797537487028</v>
      </c>
    </row>
    <row r="343" spans="18:22" x14ac:dyDescent="0.25">
      <c r="R343" s="1">
        <v>2041</v>
      </c>
      <c r="S343" s="1">
        <v>2</v>
      </c>
      <c r="T343" s="27">
        <f t="shared" si="18"/>
        <v>18.739324307139931</v>
      </c>
      <c r="U343" s="27">
        <f t="shared" si="18"/>
        <v>14.052946483971521</v>
      </c>
      <c r="V343" s="27">
        <f t="shared" si="18"/>
        <v>8.6049915151658141</v>
      </c>
    </row>
    <row r="344" spans="18:22" x14ac:dyDescent="0.25">
      <c r="R344" s="1">
        <v>2041</v>
      </c>
      <c r="S344" s="1">
        <v>3</v>
      </c>
      <c r="T344" s="27">
        <f t="shared" si="18"/>
        <v>18.457356185105489</v>
      </c>
      <c r="U344" s="27">
        <f t="shared" si="18"/>
        <v>13.841493666132928</v>
      </c>
      <c r="V344" s="27">
        <f t="shared" si="18"/>
        <v>8.4755133516052865</v>
      </c>
    </row>
    <row r="345" spans="18:22" x14ac:dyDescent="0.25">
      <c r="R345" s="1">
        <v>2041</v>
      </c>
      <c r="S345" s="1">
        <v>4</v>
      </c>
      <c r="T345" s="27">
        <f t="shared" si="18"/>
        <v>17.803048809315335</v>
      </c>
      <c r="U345" s="27">
        <f t="shared" si="18"/>
        <v>13.350817140910326</v>
      </c>
      <c r="V345" s="27">
        <f t="shared" si="18"/>
        <v>8.1750591129837034</v>
      </c>
    </row>
    <row r="346" spans="18:22" x14ac:dyDescent="0.25">
      <c r="R346" s="1">
        <v>2041</v>
      </c>
      <c r="S346" s="1">
        <v>5</v>
      </c>
      <c r="T346" s="27">
        <f t="shared" si="18"/>
        <v>17.875669415082349</v>
      </c>
      <c r="U346" s="27">
        <f t="shared" si="18"/>
        <v>13.405276601120883</v>
      </c>
      <c r="V346" s="27">
        <f t="shared" si="18"/>
        <v>8.208406083568617</v>
      </c>
    </row>
    <row r="347" spans="18:22" x14ac:dyDescent="0.25">
      <c r="R347" s="1">
        <v>2041</v>
      </c>
      <c r="S347" s="1">
        <v>6</v>
      </c>
      <c r="T347" s="27">
        <f t="shared" si="18"/>
        <v>17.983620569260715</v>
      </c>
      <c r="U347" s="27">
        <f t="shared" si="18"/>
        <v>13.486231056451674</v>
      </c>
      <c r="V347" s="27">
        <f t="shared" si="18"/>
        <v>8.2579766417452145</v>
      </c>
    </row>
    <row r="348" spans="18:22" x14ac:dyDescent="0.25">
      <c r="R348" s="1">
        <v>2041</v>
      </c>
      <c r="S348" s="1">
        <v>7</v>
      </c>
      <c r="T348" s="27">
        <f t="shared" si="18"/>
        <v>18.140520942661659</v>
      </c>
      <c r="U348" s="27">
        <f t="shared" si="18"/>
        <v>13.603893385924168</v>
      </c>
      <c r="V348" s="27">
        <f t="shared" si="18"/>
        <v>8.3300244039650639</v>
      </c>
    </row>
    <row r="349" spans="18:22" x14ac:dyDescent="0.25">
      <c r="R349" s="1">
        <v>2041</v>
      </c>
      <c r="S349" s="1">
        <v>8</v>
      </c>
      <c r="T349" s="27">
        <f t="shared" si="18"/>
        <v>18.220691985724358</v>
      </c>
      <c r="U349" s="27">
        <f t="shared" si="18"/>
        <v>13.664015050892365</v>
      </c>
      <c r="V349" s="27">
        <f t="shared" si="18"/>
        <v>8.3668384925634278</v>
      </c>
    </row>
    <row r="350" spans="18:22" x14ac:dyDescent="0.25">
      <c r="R350" s="1">
        <v>2041</v>
      </c>
      <c r="S350" s="1">
        <v>9</v>
      </c>
      <c r="T350" s="27">
        <f t="shared" si="18"/>
        <v>18.231481864980598</v>
      </c>
      <c r="U350" s="27">
        <f t="shared" si="18"/>
        <v>13.672106569736441</v>
      </c>
      <c r="V350" s="27">
        <f t="shared" si="18"/>
        <v>8.3717931439653572</v>
      </c>
    </row>
    <row r="351" spans="18:22" x14ac:dyDescent="0.25">
      <c r="R351" s="1">
        <v>2041</v>
      </c>
      <c r="S351" s="1">
        <v>10</v>
      </c>
      <c r="T351" s="27">
        <f t="shared" si="18"/>
        <v>18.38398443193303</v>
      </c>
      <c r="U351" s="27">
        <f t="shared" si="18"/>
        <v>13.786470907368095</v>
      </c>
      <c r="V351" s="27">
        <f t="shared" si="18"/>
        <v>8.4418214583889828</v>
      </c>
    </row>
    <row r="352" spans="18:22" x14ac:dyDescent="0.25">
      <c r="R352" s="1">
        <v>2041</v>
      </c>
      <c r="S352" s="1">
        <v>11</v>
      </c>
      <c r="T352" s="27">
        <f t="shared" si="18"/>
        <v>18.77010531938928</v>
      </c>
      <c r="U352" s="27">
        <f t="shared" si="18"/>
        <v>14.076029702489583</v>
      </c>
      <c r="V352" s="27">
        <f t="shared" si="18"/>
        <v>8.6191259815367776</v>
      </c>
    </row>
    <row r="353" spans="18:22" x14ac:dyDescent="0.25">
      <c r="R353" s="1">
        <v>2041</v>
      </c>
      <c r="S353" s="1">
        <v>12</v>
      </c>
      <c r="T353" s="27">
        <f t="shared" si="18"/>
        <v>19.572408097006637</v>
      </c>
      <c r="U353" s="27">
        <f t="shared" si="18"/>
        <v>14.677690563521942</v>
      </c>
      <c r="V353" s="27">
        <f t="shared" si="18"/>
        <v>8.9875388699012149</v>
      </c>
    </row>
    <row r="354" spans="18:22" x14ac:dyDescent="0.25">
      <c r="R354" s="1">
        <v>2042</v>
      </c>
      <c r="S354" s="1">
        <v>1</v>
      </c>
      <c r="T354" s="27">
        <f t="shared" si="18"/>
        <v>19.932231234222321</v>
      </c>
      <c r="U354" s="27">
        <f t="shared" si="18"/>
        <v>14.658011499216327</v>
      </c>
      <c r="V354" s="27">
        <f t="shared" si="18"/>
        <v>8.999069700596305</v>
      </c>
    </row>
    <row r="355" spans="18:22" x14ac:dyDescent="0.25">
      <c r="R355" s="1">
        <v>2042</v>
      </c>
      <c r="S355" s="1">
        <v>2</v>
      </c>
      <c r="T355" s="27">
        <f t="shared" si="18"/>
        <v>19.849676248766269</v>
      </c>
      <c r="U355" s="27">
        <f t="shared" si="18"/>
        <v>14.597301189772658</v>
      </c>
      <c r="V355" s="27">
        <f t="shared" si="18"/>
        <v>8.9617975026411063</v>
      </c>
    </row>
    <row r="356" spans="18:22" x14ac:dyDescent="0.25">
      <c r="R356" s="1">
        <v>2042</v>
      </c>
      <c r="S356" s="1">
        <v>3</v>
      </c>
      <c r="T356" s="27">
        <f t="shared" si="18"/>
        <v>19.551000808653214</v>
      </c>
      <c r="U356" s="27">
        <f t="shared" si="18"/>
        <v>14.377657539031041</v>
      </c>
      <c r="V356" s="27">
        <f t="shared" si="18"/>
        <v>8.8269505268133894</v>
      </c>
    </row>
    <row r="357" spans="18:22" x14ac:dyDescent="0.25">
      <c r="R357" s="1">
        <v>2042</v>
      </c>
      <c r="S357" s="1">
        <v>4</v>
      </c>
      <c r="T357" s="27">
        <f t="shared" si="18"/>
        <v>18.85792408060567</v>
      </c>
      <c r="U357" s="27">
        <f t="shared" si="18"/>
        <v>13.867974175930296</v>
      </c>
      <c r="V357" s="27">
        <f t="shared" si="18"/>
        <v>8.5140379526880956</v>
      </c>
    </row>
    <row r="358" spans="18:22" x14ac:dyDescent="0.25">
      <c r="R358" s="1">
        <v>2042</v>
      </c>
      <c r="S358" s="1">
        <v>5</v>
      </c>
      <c r="T358" s="27">
        <f t="shared" si="18"/>
        <v>18.934847639312387</v>
      </c>
      <c r="U358" s="27">
        <f t="shared" si="18"/>
        <v>13.924543176903342</v>
      </c>
      <c r="V358" s="27">
        <f t="shared" si="18"/>
        <v>8.548767655463724</v>
      </c>
    </row>
    <row r="359" spans="18:22" x14ac:dyDescent="0.25">
      <c r="R359" s="1">
        <v>2042</v>
      </c>
      <c r="S359" s="1">
        <v>6</v>
      </c>
      <c r="T359" s="27">
        <f t="shared" si="18"/>
        <v>19.049195169991751</v>
      </c>
      <c r="U359" s="27">
        <f t="shared" si="18"/>
        <v>14.008633482695467</v>
      </c>
      <c r="V359" s="27">
        <f t="shared" si="18"/>
        <v>8.6003936569174861</v>
      </c>
    </row>
    <row r="360" spans="18:22" x14ac:dyDescent="0.25">
      <c r="R360" s="1">
        <v>2042</v>
      </c>
      <c r="S360" s="1">
        <v>7</v>
      </c>
      <c r="T360" s="27">
        <f t="shared" si="18"/>
        <v>19.215392283840334</v>
      </c>
      <c r="U360" s="27">
        <f t="shared" si="18"/>
        <v>14.130853578243348</v>
      </c>
      <c r="V360" s="27">
        <f t="shared" si="18"/>
        <v>8.6754288797175043</v>
      </c>
    </row>
    <row r="361" spans="18:22" x14ac:dyDescent="0.25">
      <c r="R361" s="1">
        <v>2042</v>
      </c>
      <c r="S361" s="1">
        <v>8</v>
      </c>
      <c r="T361" s="27">
        <f t="shared" si="18"/>
        <v>19.300313662180219</v>
      </c>
      <c r="U361" s="27">
        <f t="shared" si="18"/>
        <v>14.193304115045176</v>
      </c>
      <c r="V361" s="27">
        <f t="shared" si="18"/>
        <v>8.7137694645607731</v>
      </c>
    </row>
    <row r="362" spans="18:22" x14ac:dyDescent="0.25">
      <c r="R362" s="1">
        <v>2042</v>
      </c>
      <c r="S362" s="1">
        <v>9</v>
      </c>
      <c r="T362" s="27">
        <f t="shared" si="18"/>
        <v>19.311742868830859</v>
      </c>
      <c r="U362" s="27">
        <f t="shared" si="18"/>
        <v>14.201709066831224</v>
      </c>
      <c r="V362" s="27">
        <f t="shared" si="18"/>
        <v>8.7189295605913166</v>
      </c>
    </row>
    <row r="363" spans="18:22" x14ac:dyDescent="0.25">
      <c r="R363" s="1">
        <v>2042</v>
      </c>
      <c r="S363" s="1">
        <v>10</v>
      </c>
      <c r="T363" s="27">
        <f t="shared" si="18"/>
        <v>19.473281595174274</v>
      </c>
      <c r="U363" s="27">
        <f t="shared" si="18"/>
        <v>14.320503419580108</v>
      </c>
      <c r="V363" s="27">
        <f t="shared" si="18"/>
        <v>8.7918615991888842</v>
      </c>
    </row>
    <row r="364" spans="18:22" x14ac:dyDescent="0.25">
      <c r="R364" s="1">
        <v>2042</v>
      </c>
      <c r="S364" s="1">
        <v>11</v>
      </c>
      <c r="T364" s="27">
        <f t="shared" si="18"/>
        <v>19.882281113154367</v>
      </c>
      <c r="U364" s="27">
        <f t="shared" si="18"/>
        <v>14.621278559466752</v>
      </c>
      <c r="V364" s="27">
        <f t="shared" si="18"/>
        <v>8.9765180546836305</v>
      </c>
    </row>
    <row r="365" spans="18:22" x14ac:dyDescent="0.25">
      <c r="R365" s="1">
        <v>2042</v>
      </c>
      <c r="S365" s="1">
        <v>12</v>
      </c>
      <c r="T365" s="27">
        <f t="shared" si="18"/>
        <v>20.732122341587701</v>
      </c>
      <c r="U365" s="27">
        <f t="shared" si="18"/>
        <v>15.246245345799037</v>
      </c>
      <c r="V365" s="27">
        <f t="shared" si="18"/>
        <v>9.360207184076291</v>
      </c>
    </row>
    <row r="366" spans="18:22" x14ac:dyDescent="0.25">
      <c r="T366" s="22"/>
      <c r="U366" s="22"/>
      <c r="V366" s="22"/>
    </row>
    <row r="367" spans="18:22" x14ac:dyDescent="0.25">
      <c r="T367" s="22"/>
      <c r="U367" s="22"/>
      <c r="V367" s="22"/>
    </row>
    <row r="368" spans="18:22" x14ac:dyDescent="0.25">
      <c r="T368" s="22"/>
      <c r="U368" s="22"/>
      <c r="V368" s="22"/>
    </row>
    <row r="369" spans="20:22" x14ac:dyDescent="0.25">
      <c r="T369" s="22"/>
      <c r="U369" s="22"/>
      <c r="V369" s="22"/>
    </row>
    <row r="370" spans="20:22" x14ac:dyDescent="0.25">
      <c r="T370" s="22"/>
      <c r="U370" s="22"/>
      <c r="V370" s="22"/>
    </row>
    <row r="371" spans="20:22" x14ac:dyDescent="0.25">
      <c r="T371" s="22"/>
      <c r="U371" s="22"/>
      <c r="V371" s="22"/>
    </row>
    <row r="372" spans="20:22" x14ac:dyDescent="0.25">
      <c r="T372" s="22"/>
      <c r="U372" s="22"/>
      <c r="V372" s="22"/>
    </row>
    <row r="373" spans="20:22" x14ac:dyDescent="0.25">
      <c r="T373" s="22"/>
      <c r="U373" s="22"/>
      <c r="V373" s="22"/>
    </row>
    <row r="374" spans="20:22" x14ac:dyDescent="0.25">
      <c r="T374" s="22"/>
      <c r="U374" s="22"/>
      <c r="V374" s="22"/>
    </row>
    <row r="375" spans="20:22" x14ac:dyDescent="0.25">
      <c r="T375" s="22"/>
      <c r="U375" s="22"/>
      <c r="V375" s="22"/>
    </row>
    <row r="376" spans="20:22" x14ac:dyDescent="0.25">
      <c r="T376" s="22"/>
      <c r="U376" s="22"/>
      <c r="V376" s="22"/>
    </row>
    <row r="377" spans="20:22" x14ac:dyDescent="0.25">
      <c r="T377" s="22"/>
      <c r="U377" s="22"/>
      <c r="V377" s="22"/>
    </row>
    <row r="378" spans="20:22" x14ac:dyDescent="0.25">
      <c r="T378" s="22"/>
      <c r="U378" s="22"/>
      <c r="V378" s="22"/>
    </row>
    <row r="379" spans="20:22" x14ac:dyDescent="0.25">
      <c r="T379" s="22"/>
      <c r="U379" s="22"/>
      <c r="V379" s="22"/>
    </row>
    <row r="380" spans="20:22" x14ac:dyDescent="0.25">
      <c r="T380" s="22"/>
      <c r="U380" s="22"/>
      <c r="V380" s="22"/>
    </row>
    <row r="381" spans="20:22" x14ac:dyDescent="0.25">
      <c r="T381" s="22"/>
      <c r="U381" s="22"/>
      <c r="V381" s="22"/>
    </row>
    <row r="382" spans="20:22" x14ac:dyDescent="0.25">
      <c r="T382" s="22"/>
      <c r="U382" s="22"/>
      <c r="V382" s="22"/>
    </row>
    <row r="383" spans="20:22" x14ac:dyDescent="0.25">
      <c r="T383" s="22"/>
      <c r="U383" s="22"/>
      <c r="V383" s="22"/>
    </row>
    <row r="384" spans="20:22" x14ac:dyDescent="0.25">
      <c r="T384" s="22"/>
      <c r="U384" s="22"/>
      <c r="V384" s="22"/>
    </row>
    <row r="385" spans="20:22" x14ac:dyDescent="0.25">
      <c r="T385" s="22"/>
      <c r="U385" s="22"/>
      <c r="V385" s="22"/>
    </row>
    <row r="386" spans="20:22" x14ac:dyDescent="0.25">
      <c r="T386" s="22"/>
      <c r="U386" s="22"/>
      <c r="V386" s="22"/>
    </row>
    <row r="387" spans="20:22" x14ac:dyDescent="0.25">
      <c r="T387" s="22"/>
      <c r="U387" s="22"/>
      <c r="V387" s="22"/>
    </row>
    <row r="388" spans="20:22" x14ac:dyDescent="0.25">
      <c r="T388" s="22"/>
      <c r="U388" s="22"/>
      <c r="V388" s="22"/>
    </row>
    <row r="389" spans="20:22" x14ac:dyDescent="0.25">
      <c r="T389" s="22"/>
      <c r="U389" s="22"/>
      <c r="V389" s="22"/>
    </row>
    <row r="390" spans="20:22" x14ac:dyDescent="0.25">
      <c r="T390" s="22"/>
      <c r="U390" s="22"/>
      <c r="V390" s="22"/>
    </row>
    <row r="391" spans="20:22" x14ac:dyDescent="0.25">
      <c r="T391" s="22"/>
      <c r="U391" s="22"/>
      <c r="V391" s="22"/>
    </row>
    <row r="392" spans="20:22" x14ac:dyDescent="0.25">
      <c r="T392" s="22"/>
      <c r="U392" s="22"/>
      <c r="V392" s="22"/>
    </row>
    <row r="393" spans="20:22" x14ac:dyDescent="0.25">
      <c r="T393" s="22"/>
      <c r="U393" s="22"/>
      <c r="V393" s="22"/>
    </row>
    <row r="394" spans="20:22" x14ac:dyDescent="0.25">
      <c r="T394" s="22"/>
      <c r="U394" s="22"/>
      <c r="V394" s="22"/>
    </row>
    <row r="395" spans="20:22" x14ac:dyDescent="0.25">
      <c r="T395" s="22"/>
      <c r="U395" s="22"/>
      <c r="V395" s="22"/>
    </row>
    <row r="396" spans="20:22" x14ac:dyDescent="0.25">
      <c r="T396" s="22"/>
      <c r="U396" s="22"/>
      <c r="V396" s="22"/>
    </row>
    <row r="397" spans="20:22" x14ac:dyDescent="0.25">
      <c r="T397" s="22"/>
      <c r="U397" s="22"/>
      <c r="V397" s="22"/>
    </row>
    <row r="398" spans="20:22" x14ac:dyDescent="0.25">
      <c r="T398" s="22"/>
      <c r="U398" s="22"/>
      <c r="V398" s="22"/>
    </row>
    <row r="399" spans="20:22" x14ac:dyDescent="0.25">
      <c r="T399" s="22"/>
      <c r="U399" s="22"/>
      <c r="V399" s="22"/>
    </row>
    <row r="400" spans="20:22" x14ac:dyDescent="0.25">
      <c r="T400" s="22"/>
      <c r="U400" s="22"/>
      <c r="V400" s="22"/>
    </row>
    <row r="401" spans="20:22" x14ac:dyDescent="0.25">
      <c r="T401" s="22"/>
      <c r="U401" s="22"/>
      <c r="V401" s="22"/>
    </row>
    <row r="402" spans="20:22" x14ac:dyDescent="0.25">
      <c r="T402" s="22"/>
      <c r="U402" s="22"/>
      <c r="V402" s="22"/>
    </row>
    <row r="403" spans="20:22" x14ac:dyDescent="0.25">
      <c r="T403" s="22"/>
      <c r="U403" s="22"/>
      <c r="V403" s="22"/>
    </row>
    <row r="404" spans="20:22" x14ac:dyDescent="0.25">
      <c r="T404" s="22"/>
      <c r="U404" s="22"/>
      <c r="V404" s="22"/>
    </row>
    <row r="405" spans="20:22" x14ac:dyDescent="0.25">
      <c r="T405" s="22"/>
      <c r="U405" s="22"/>
      <c r="V405" s="22"/>
    </row>
    <row r="406" spans="20:22" x14ac:dyDescent="0.25">
      <c r="T406" s="22"/>
      <c r="U406" s="22"/>
      <c r="V406" s="22"/>
    </row>
    <row r="407" spans="20:22" x14ac:dyDescent="0.25">
      <c r="T407" s="22"/>
      <c r="U407" s="22"/>
      <c r="V407" s="22"/>
    </row>
    <row r="408" spans="20:22" x14ac:dyDescent="0.25">
      <c r="T408" s="22"/>
      <c r="U408" s="22"/>
      <c r="V408" s="22"/>
    </row>
    <row r="409" spans="20:22" x14ac:dyDescent="0.25">
      <c r="T409" s="22"/>
      <c r="U409" s="22"/>
      <c r="V409" s="22"/>
    </row>
    <row r="410" spans="20:22" x14ac:dyDescent="0.25">
      <c r="T410" s="22"/>
      <c r="U410" s="22"/>
      <c r="V410" s="22"/>
    </row>
    <row r="411" spans="20:22" x14ac:dyDescent="0.25">
      <c r="T411" s="22"/>
      <c r="U411" s="22"/>
      <c r="V411" s="22"/>
    </row>
    <row r="412" spans="20:22" x14ac:dyDescent="0.25">
      <c r="T412" s="22"/>
      <c r="U412" s="22"/>
      <c r="V412" s="22"/>
    </row>
    <row r="413" spans="20:22" x14ac:dyDescent="0.25">
      <c r="T413" s="22"/>
      <c r="U413" s="22"/>
      <c r="V413" s="22"/>
    </row>
    <row r="414" spans="20:22" x14ac:dyDescent="0.25">
      <c r="T414" s="22"/>
      <c r="U414" s="22"/>
      <c r="V414" s="22"/>
    </row>
    <row r="415" spans="20:22" x14ac:dyDescent="0.25">
      <c r="T415" s="22"/>
      <c r="U415" s="22"/>
      <c r="V415" s="22"/>
    </row>
    <row r="416" spans="20:22" x14ac:dyDescent="0.25">
      <c r="T416" s="22"/>
      <c r="U416" s="22"/>
      <c r="V416" s="22"/>
    </row>
    <row r="417" spans="20:22" x14ac:dyDescent="0.25">
      <c r="T417" s="22"/>
      <c r="U417" s="22"/>
      <c r="V417" s="22"/>
    </row>
    <row r="418" spans="20:22" x14ac:dyDescent="0.25">
      <c r="T418" s="22"/>
      <c r="U418" s="22"/>
      <c r="V418" s="22"/>
    </row>
    <row r="419" spans="20:22" x14ac:dyDescent="0.25">
      <c r="T419" s="22"/>
      <c r="U419" s="22"/>
      <c r="V419" s="22"/>
    </row>
    <row r="420" spans="20:22" x14ac:dyDescent="0.25">
      <c r="T420" s="22"/>
      <c r="U420" s="22"/>
      <c r="V420" s="22"/>
    </row>
    <row r="421" spans="20:22" x14ac:dyDescent="0.25">
      <c r="T421" s="22"/>
      <c r="U421" s="22"/>
      <c r="V421" s="22"/>
    </row>
    <row r="422" spans="20:22" x14ac:dyDescent="0.25">
      <c r="T422" s="22"/>
      <c r="U422" s="22"/>
      <c r="V422" s="22"/>
    </row>
    <row r="423" spans="20:22" x14ac:dyDescent="0.25">
      <c r="T423" s="22"/>
      <c r="U423" s="22"/>
      <c r="V423" s="22"/>
    </row>
    <row r="424" spans="20:22" x14ac:dyDescent="0.25">
      <c r="T424" s="22"/>
      <c r="U424" s="22"/>
      <c r="V424" s="22"/>
    </row>
    <row r="425" spans="20:22" x14ac:dyDescent="0.25">
      <c r="T425" s="22"/>
      <c r="U425" s="22"/>
      <c r="V425" s="22"/>
    </row>
    <row r="426" spans="20:22" x14ac:dyDescent="0.25">
      <c r="T426" s="22"/>
      <c r="U426" s="22"/>
      <c r="V426" s="22"/>
    </row>
    <row r="427" spans="20:22" x14ac:dyDescent="0.25">
      <c r="T427" s="22"/>
      <c r="U427" s="22"/>
      <c r="V427" s="22"/>
    </row>
    <row r="428" spans="20:22" x14ac:dyDescent="0.25">
      <c r="T428" s="22"/>
      <c r="U428" s="22"/>
      <c r="V428" s="22"/>
    </row>
    <row r="429" spans="20:22" x14ac:dyDescent="0.25">
      <c r="T429" s="22"/>
      <c r="U429" s="22"/>
      <c r="V429" s="22"/>
    </row>
    <row r="430" spans="20:22" x14ac:dyDescent="0.25">
      <c r="T430" s="22"/>
      <c r="U430" s="22"/>
      <c r="V430" s="22"/>
    </row>
    <row r="431" spans="20:22" x14ac:dyDescent="0.25">
      <c r="T431" s="22"/>
      <c r="U431" s="22"/>
      <c r="V431" s="22"/>
    </row>
    <row r="432" spans="20:22" x14ac:dyDescent="0.25">
      <c r="T432" s="22"/>
      <c r="U432" s="22"/>
      <c r="V432" s="22"/>
    </row>
    <row r="433" spans="20:22" x14ac:dyDescent="0.25">
      <c r="T433" s="22"/>
      <c r="U433" s="22"/>
      <c r="V433" s="22"/>
    </row>
    <row r="434" spans="20:22" x14ac:dyDescent="0.25">
      <c r="T434" s="22"/>
      <c r="U434" s="22"/>
      <c r="V434" s="22"/>
    </row>
    <row r="435" spans="20:22" x14ac:dyDescent="0.25">
      <c r="T435" s="22"/>
      <c r="U435" s="22"/>
      <c r="V435" s="22"/>
    </row>
    <row r="436" spans="20:22" x14ac:dyDescent="0.25">
      <c r="T436" s="22"/>
      <c r="U436" s="22"/>
      <c r="V436" s="22"/>
    </row>
    <row r="437" spans="20:22" x14ac:dyDescent="0.25">
      <c r="T437" s="22"/>
      <c r="U437" s="22"/>
      <c r="V437" s="22"/>
    </row>
    <row r="438" spans="20:22" x14ac:dyDescent="0.25">
      <c r="T438" s="22"/>
      <c r="U438" s="22"/>
      <c r="V438" s="22"/>
    </row>
    <row r="439" spans="20:22" x14ac:dyDescent="0.25">
      <c r="T439" s="22"/>
      <c r="U439" s="22"/>
      <c r="V439" s="22"/>
    </row>
    <row r="440" spans="20:22" x14ac:dyDescent="0.25">
      <c r="T440" s="22"/>
      <c r="U440" s="22"/>
      <c r="V440" s="22"/>
    </row>
    <row r="441" spans="20:22" x14ac:dyDescent="0.25">
      <c r="T441" s="22"/>
      <c r="U441" s="22"/>
      <c r="V441" s="22"/>
    </row>
    <row r="442" spans="20:22" x14ac:dyDescent="0.25">
      <c r="T442" s="22"/>
      <c r="U442" s="22"/>
      <c r="V442" s="22"/>
    </row>
    <row r="443" spans="20:22" x14ac:dyDescent="0.25">
      <c r="T443" s="22"/>
      <c r="U443" s="22"/>
      <c r="V443" s="22"/>
    </row>
    <row r="444" spans="20:22" x14ac:dyDescent="0.25">
      <c r="T444" s="22"/>
      <c r="U444" s="22"/>
      <c r="V444" s="22"/>
    </row>
    <row r="445" spans="20:22" x14ac:dyDescent="0.25">
      <c r="T445" s="22"/>
      <c r="U445" s="22"/>
      <c r="V445" s="22"/>
    </row>
    <row r="446" spans="20:22" x14ac:dyDescent="0.25">
      <c r="T446" s="22"/>
      <c r="U446" s="22"/>
      <c r="V446" s="22"/>
    </row>
    <row r="447" spans="20:22" x14ac:dyDescent="0.25">
      <c r="T447" s="22"/>
      <c r="U447" s="22"/>
      <c r="V447" s="22"/>
    </row>
    <row r="448" spans="20:22" x14ac:dyDescent="0.25">
      <c r="T448" s="22"/>
      <c r="U448" s="22"/>
      <c r="V448" s="22"/>
    </row>
    <row r="449" spans="20:22" x14ac:dyDescent="0.25">
      <c r="T449" s="22"/>
      <c r="U449" s="22"/>
      <c r="V449" s="22"/>
    </row>
    <row r="450" spans="20:22" x14ac:dyDescent="0.25">
      <c r="T450" s="22"/>
      <c r="U450" s="22"/>
      <c r="V450" s="22"/>
    </row>
    <row r="451" spans="20:22" x14ac:dyDescent="0.25">
      <c r="T451" s="22"/>
      <c r="U451" s="22"/>
      <c r="V451" s="22"/>
    </row>
    <row r="452" spans="20:22" x14ac:dyDescent="0.25">
      <c r="T452" s="22"/>
      <c r="U452" s="22"/>
      <c r="V452" s="22"/>
    </row>
    <row r="453" spans="20:22" x14ac:dyDescent="0.25">
      <c r="T453" s="22"/>
      <c r="U453" s="22"/>
      <c r="V453" s="22"/>
    </row>
    <row r="454" spans="20:22" x14ac:dyDescent="0.25">
      <c r="T454" s="22"/>
      <c r="U454" s="22"/>
      <c r="V454" s="22"/>
    </row>
    <row r="455" spans="20:22" x14ac:dyDescent="0.25">
      <c r="T455" s="22"/>
      <c r="U455" s="22"/>
      <c r="V455" s="22"/>
    </row>
    <row r="456" spans="20:22" x14ac:dyDescent="0.25">
      <c r="T456" s="22"/>
      <c r="U456" s="22"/>
      <c r="V456" s="22"/>
    </row>
    <row r="457" spans="20:22" x14ac:dyDescent="0.25">
      <c r="T457" s="22"/>
      <c r="U457" s="22"/>
      <c r="V457" s="22"/>
    </row>
    <row r="458" spans="20:22" x14ac:dyDescent="0.25">
      <c r="T458" s="22"/>
      <c r="U458" s="22"/>
      <c r="V458" s="22"/>
    </row>
    <row r="459" spans="20:22" x14ac:dyDescent="0.25">
      <c r="T459" s="22"/>
      <c r="U459" s="22"/>
      <c r="V459" s="22"/>
    </row>
    <row r="460" spans="20:22" x14ac:dyDescent="0.25">
      <c r="T460" s="22"/>
      <c r="U460" s="22"/>
      <c r="V460" s="22"/>
    </row>
    <row r="461" spans="20:22" x14ac:dyDescent="0.25">
      <c r="T461" s="22"/>
      <c r="U461" s="22"/>
      <c r="V461" s="22"/>
    </row>
    <row r="462" spans="20:22" x14ac:dyDescent="0.25">
      <c r="T462" s="22"/>
      <c r="U462" s="22"/>
      <c r="V462" s="22"/>
    </row>
    <row r="463" spans="20:22" x14ac:dyDescent="0.25">
      <c r="T463" s="22"/>
      <c r="U463" s="22"/>
      <c r="V463" s="22"/>
    </row>
    <row r="464" spans="20:22" x14ac:dyDescent="0.25">
      <c r="T464" s="22"/>
      <c r="U464" s="22"/>
      <c r="V464" s="22"/>
    </row>
    <row r="465" spans="20:22" x14ac:dyDescent="0.25">
      <c r="T465" s="22"/>
      <c r="U465" s="22"/>
      <c r="V465" s="22"/>
    </row>
    <row r="466" spans="20:22" x14ac:dyDescent="0.25">
      <c r="T466" s="22"/>
      <c r="U466" s="22"/>
      <c r="V466" s="22"/>
    </row>
    <row r="467" spans="20:22" x14ac:dyDescent="0.25">
      <c r="T467" s="22"/>
      <c r="U467" s="22"/>
      <c r="V467" s="22"/>
    </row>
    <row r="468" spans="20:22" x14ac:dyDescent="0.25">
      <c r="T468" s="22"/>
      <c r="U468" s="22"/>
      <c r="V468" s="22"/>
    </row>
    <row r="469" spans="20:22" x14ac:dyDescent="0.25">
      <c r="T469" s="22"/>
      <c r="U469" s="22"/>
      <c r="V469" s="22"/>
    </row>
    <row r="470" spans="20:22" x14ac:dyDescent="0.25">
      <c r="T470" s="22"/>
      <c r="U470" s="22"/>
      <c r="V470" s="22"/>
    </row>
    <row r="471" spans="20:22" x14ac:dyDescent="0.25">
      <c r="T471" s="22"/>
      <c r="U471" s="22"/>
      <c r="V471" s="22"/>
    </row>
    <row r="472" spans="20:22" x14ac:dyDescent="0.25">
      <c r="T472" s="22"/>
      <c r="U472" s="22"/>
      <c r="V472" s="22"/>
    </row>
    <row r="473" spans="20:22" x14ac:dyDescent="0.25">
      <c r="T473" s="22"/>
      <c r="U473" s="22"/>
      <c r="V473" s="22"/>
    </row>
    <row r="474" spans="20:22" x14ac:dyDescent="0.25">
      <c r="T474" s="22"/>
      <c r="U474" s="22"/>
      <c r="V474" s="22"/>
    </row>
    <row r="475" spans="20:22" x14ac:dyDescent="0.25">
      <c r="T475" s="22"/>
      <c r="U475" s="22"/>
      <c r="V475" s="22"/>
    </row>
    <row r="476" spans="20:22" x14ac:dyDescent="0.25">
      <c r="T476" s="22"/>
      <c r="U476" s="22"/>
      <c r="V476" s="22"/>
    </row>
    <row r="477" spans="20:22" x14ac:dyDescent="0.25">
      <c r="T477" s="22"/>
      <c r="U477" s="22"/>
      <c r="V477" s="22"/>
    </row>
    <row r="478" spans="20:22" x14ac:dyDescent="0.25">
      <c r="T478" s="22"/>
      <c r="U478" s="22"/>
      <c r="V478" s="22"/>
    </row>
    <row r="479" spans="20:22" x14ac:dyDescent="0.25">
      <c r="T479" s="22"/>
      <c r="U479" s="22"/>
      <c r="V479" s="22"/>
    </row>
    <row r="480" spans="20:22" x14ac:dyDescent="0.25">
      <c r="T480" s="22"/>
      <c r="U480" s="22"/>
      <c r="V480" s="22"/>
    </row>
    <row r="481" spans="20:22" x14ac:dyDescent="0.25">
      <c r="T481" s="22"/>
      <c r="U481" s="22"/>
      <c r="V481" s="22"/>
    </row>
    <row r="482" spans="20:22" x14ac:dyDescent="0.25">
      <c r="T482" s="22"/>
      <c r="U482" s="22"/>
      <c r="V482" s="22"/>
    </row>
    <row r="483" spans="20:22" x14ac:dyDescent="0.25">
      <c r="T483" s="22"/>
      <c r="U483" s="22"/>
      <c r="V483" s="22"/>
    </row>
    <row r="484" spans="20:22" x14ac:dyDescent="0.25">
      <c r="T484" s="22"/>
      <c r="U484" s="22"/>
      <c r="V484" s="22"/>
    </row>
    <row r="485" spans="20:22" x14ac:dyDescent="0.25">
      <c r="T485" s="22"/>
      <c r="U485" s="22"/>
      <c r="V485" s="22"/>
    </row>
    <row r="486" spans="20:22" x14ac:dyDescent="0.25">
      <c r="T486" s="22"/>
      <c r="U486" s="22"/>
      <c r="V486" s="22"/>
    </row>
    <row r="487" spans="20:22" x14ac:dyDescent="0.25">
      <c r="T487" s="22"/>
      <c r="U487" s="22"/>
      <c r="V487" s="22"/>
    </row>
    <row r="488" spans="20:22" x14ac:dyDescent="0.25">
      <c r="T488" s="22"/>
      <c r="U488" s="22"/>
      <c r="V488" s="22"/>
    </row>
    <row r="489" spans="20:22" x14ac:dyDescent="0.25">
      <c r="T489" s="22"/>
      <c r="U489" s="22"/>
      <c r="V489" s="22"/>
    </row>
    <row r="490" spans="20:22" x14ac:dyDescent="0.25">
      <c r="T490" s="22"/>
      <c r="U490" s="22"/>
      <c r="V490" s="22"/>
    </row>
    <row r="491" spans="20:22" x14ac:dyDescent="0.25">
      <c r="T491" s="22"/>
      <c r="U491" s="22"/>
      <c r="V491" s="22"/>
    </row>
    <row r="492" spans="20:22" x14ac:dyDescent="0.25">
      <c r="T492" s="22"/>
      <c r="U492" s="22"/>
      <c r="V492" s="22"/>
    </row>
    <row r="493" spans="20:22" x14ac:dyDescent="0.25">
      <c r="T493" s="22"/>
      <c r="U493" s="22"/>
      <c r="V493" s="22"/>
    </row>
    <row r="494" spans="20:22" x14ac:dyDescent="0.25">
      <c r="T494" s="22"/>
      <c r="U494" s="22"/>
      <c r="V494" s="22"/>
    </row>
    <row r="495" spans="20:22" x14ac:dyDescent="0.25">
      <c r="T495" s="22"/>
      <c r="U495" s="22"/>
      <c r="V495" s="22"/>
    </row>
    <row r="496" spans="20:22" x14ac:dyDescent="0.25">
      <c r="T496" s="22"/>
      <c r="U496" s="22"/>
      <c r="V496" s="22"/>
    </row>
    <row r="497" spans="20:22" x14ac:dyDescent="0.25">
      <c r="T497" s="22"/>
      <c r="U497" s="22"/>
      <c r="V497" s="22"/>
    </row>
    <row r="498" spans="20:22" x14ac:dyDescent="0.25">
      <c r="T498" s="22"/>
      <c r="U498" s="22"/>
      <c r="V498" s="22"/>
    </row>
    <row r="499" spans="20:22" x14ac:dyDescent="0.25">
      <c r="T499" s="22"/>
      <c r="U499" s="22"/>
      <c r="V499" s="22"/>
    </row>
    <row r="500" spans="20:22" x14ac:dyDescent="0.25">
      <c r="T500" s="22"/>
      <c r="U500" s="22"/>
      <c r="V500" s="22"/>
    </row>
    <row r="501" spans="20:22" x14ac:dyDescent="0.25">
      <c r="T501" s="22"/>
      <c r="U501" s="22"/>
      <c r="V501" s="22"/>
    </row>
    <row r="502" spans="20:22" x14ac:dyDescent="0.25">
      <c r="T502" s="22"/>
      <c r="U502" s="22"/>
      <c r="V502" s="22"/>
    </row>
    <row r="503" spans="20:22" x14ac:dyDescent="0.25">
      <c r="T503" s="22"/>
      <c r="U503" s="22"/>
      <c r="V503" s="22"/>
    </row>
    <row r="504" spans="20:22" x14ac:dyDescent="0.25">
      <c r="T504" s="22"/>
      <c r="U504" s="22"/>
      <c r="V504" s="22"/>
    </row>
    <row r="505" spans="20:22" x14ac:dyDescent="0.25">
      <c r="T505" s="22"/>
      <c r="U505" s="22"/>
      <c r="V505" s="22"/>
    </row>
    <row r="506" spans="20:22" x14ac:dyDescent="0.25">
      <c r="T506" s="22"/>
      <c r="U506" s="22"/>
      <c r="V506" s="22"/>
    </row>
    <row r="507" spans="20:22" x14ac:dyDescent="0.25">
      <c r="T507" s="22"/>
      <c r="U507" s="22"/>
      <c r="V507" s="22"/>
    </row>
    <row r="508" spans="20:22" x14ac:dyDescent="0.25">
      <c r="T508" s="22"/>
      <c r="U508" s="22"/>
      <c r="V508" s="22"/>
    </row>
    <row r="509" spans="20:22" x14ac:dyDescent="0.25">
      <c r="T509" s="22"/>
      <c r="U509" s="22"/>
      <c r="V509" s="22"/>
    </row>
    <row r="510" spans="20:22" x14ac:dyDescent="0.25">
      <c r="T510" s="22"/>
      <c r="U510" s="22"/>
      <c r="V510" s="22"/>
    </row>
    <row r="511" spans="20:22" x14ac:dyDescent="0.25">
      <c r="T511" s="22"/>
      <c r="U511" s="22"/>
      <c r="V511" s="22"/>
    </row>
    <row r="512" spans="20:22" x14ac:dyDescent="0.25">
      <c r="T512" s="22"/>
      <c r="U512" s="22"/>
      <c r="V512" s="22"/>
    </row>
    <row r="513" spans="20:22" x14ac:dyDescent="0.25">
      <c r="T513" s="22"/>
      <c r="U513" s="22"/>
      <c r="V513" s="22"/>
    </row>
    <row r="514" spans="20:22" x14ac:dyDescent="0.25">
      <c r="T514" s="22"/>
      <c r="U514" s="22"/>
      <c r="V514" s="22"/>
    </row>
    <row r="515" spans="20:22" x14ac:dyDescent="0.25">
      <c r="T515" s="22"/>
      <c r="U515" s="22"/>
      <c r="V515" s="22"/>
    </row>
    <row r="516" spans="20:22" x14ac:dyDescent="0.25">
      <c r="T516" s="22"/>
      <c r="U516" s="22"/>
      <c r="V516" s="22"/>
    </row>
    <row r="517" spans="20:22" x14ac:dyDescent="0.25">
      <c r="T517" s="22"/>
      <c r="U517" s="22"/>
      <c r="V517" s="22"/>
    </row>
    <row r="518" spans="20:22" x14ac:dyDescent="0.25">
      <c r="T518" s="22"/>
      <c r="U518" s="22"/>
      <c r="V518" s="22"/>
    </row>
    <row r="519" spans="20:22" x14ac:dyDescent="0.25">
      <c r="T519" s="22"/>
      <c r="U519" s="22"/>
      <c r="V519" s="22"/>
    </row>
    <row r="520" spans="20:22" x14ac:dyDescent="0.25">
      <c r="T520" s="22"/>
      <c r="U520" s="22"/>
      <c r="V520" s="22"/>
    </row>
    <row r="521" spans="20:22" x14ac:dyDescent="0.25">
      <c r="T521" s="22"/>
      <c r="U521" s="22"/>
      <c r="V521" s="22"/>
    </row>
    <row r="522" spans="20:22" x14ac:dyDescent="0.25">
      <c r="T522" s="22"/>
      <c r="U522" s="22"/>
      <c r="V522" s="22"/>
    </row>
    <row r="523" spans="20:22" x14ac:dyDescent="0.25">
      <c r="T523" s="22"/>
      <c r="U523" s="22"/>
      <c r="V523" s="22"/>
    </row>
    <row r="524" spans="20:22" x14ac:dyDescent="0.25">
      <c r="T524" s="22"/>
      <c r="U524" s="22"/>
      <c r="V524" s="22"/>
    </row>
    <row r="525" spans="20:22" x14ac:dyDescent="0.25">
      <c r="T525" s="22"/>
      <c r="U525" s="22"/>
      <c r="V525" s="22"/>
    </row>
    <row r="526" spans="20:22" x14ac:dyDescent="0.25">
      <c r="T526" s="22"/>
      <c r="U526" s="22"/>
      <c r="V526" s="22"/>
    </row>
    <row r="527" spans="20:22" x14ac:dyDescent="0.25">
      <c r="T527" s="22"/>
      <c r="U527" s="22"/>
      <c r="V527" s="22"/>
    </row>
    <row r="528" spans="20:22" x14ac:dyDescent="0.25">
      <c r="T528" s="22"/>
      <c r="U528" s="22"/>
      <c r="V528" s="22"/>
    </row>
    <row r="529" spans="20:22" x14ac:dyDescent="0.25">
      <c r="T529" s="22"/>
      <c r="U529" s="22"/>
      <c r="V529" s="22"/>
    </row>
    <row r="530" spans="20:22" x14ac:dyDescent="0.25">
      <c r="T530" s="22"/>
      <c r="U530" s="22"/>
      <c r="V530" s="22"/>
    </row>
    <row r="531" spans="20:22" x14ac:dyDescent="0.25">
      <c r="T531" s="22"/>
      <c r="U531" s="22"/>
      <c r="V531" s="22"/>
    </row>
    <row r="532" spans="20:22" x14ac:dyDescent="0.25">
      <c r="T532" s="22"/>
      <c r="U532" s="22"/>
      <c r="V532" s="22"/>
    </row>
    <row r="533" spans="20:22" x14ac:dyDescent="0.25">
      <c r="T533" s="22"/>
      <c r="U533" s="22"/>
      <c r="V533" s="22"/>
    </row>
  </sheetData>
  <mergeCells count="5">
    <mergeCell ref="A1:C1"/>
    <mergeCell ref="A2:C2"/>
    <mergeCell ref="M3:P3"/>
    <mergeCell ref="E4:K4"/>
    <mergeCell ref="R4:V4"/>
  </mergeCells>
  <pageMargins left="1" right="1" top="1" bottom="1" header="0.5" footer="0.5"/>
  <pageSetup scale="59" fitToHeight="0" orientation="landscape" r:id="rId1"/>
  <headerFooter>
    <oddFooter>&amp;R&amp;"Times New Roman,Bold"&amp;14Attachment to Response to AG-1 Question No. 183(k)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Natural Gas</vt:lpstr>
      <vt:lpstr>'Natural Gas'!Print_Titles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Sebourn</dc:creator>
  <cp:lastModifiedBy>Sebourn, Michael</cp:lastModifiedBy>
  <cp:lastPrinted>2014-03-24T21:27:26Z</cp:lastPrinted>
  <dcterms:created xsi:type="dcterms:W3CDTF">2013-01-11T16:33:56Z</dcterms:created>
  <dcterms:modified xsi:type="dcterms:W3CDTF">2014-03-24T21:27:33Z</dcterms:modified>
</cp:coreProperties>
</file>