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2120" windowHeight="9360" tabRatio="898"/>
  </bookViews>
  <sheets>
    <sheet name="Assumptions" sheetId="14" r:id="rId1"/>
    <sheet name="Final Data" sheetId="85" r:id="rId2"/>
    <sheet name="CONFIDENTIAL-Price Data" sheetId="6" r:id="rId3"/>
    <sheet name="CONFIDENTIAL-Bid Data for 2013" sheetId="11" r:id="rId4"/>
    <sheet name="CONFIDENTIAL-Bid Data for 2014" sheetId="30" r:id="rId5"/>
    <sheet name="CONFIDENTIAL-Bid Data for 2015" sheetId="31" r:id="rId6"/>
    <sheet name="CONFIDENTIAL-Bid Data for 2016" sheetId="32" r:id="rId7"/>
    <sheet name="CONFIDENTIAL-Bid Data for 2017" sheetId="33" r:id="rId8"/>
    <sheet name="CONFIDENTIAL-WoodMac Prices" sheetId="38" r:id="rId9"/>
    <sheet name="CONFIDENTIAL-WM Prices Data" sheetId="34" r:id="rId10"/>
    <sheet name="CONFIDENTIAL-WM Tons Data" sheetId="35" r:id="rId11"/>
  </sheets>
  <definedNames>
    <definedName name="_xlnm._FilterDatabase" localSheetId="3" hidden="1">'CONFIDENTIAL-Bid Data for 2013'!$AC$8:$AC$55</definedName>
    <definedName name="_xlnm._FilterDatabase" localSheetId="4" hidden="1">'CONFIDENTIAL-Bid Data for 2014'!$AC$8:$AC$47</definedName>
    <definedName name="_xlnm._FilterDatabase" localSheetId="5" hidden="1">'CONFIDENTIAL-Bid Data for 2015'!$AC$8:$AC$40</definedName>
    <definedName name="_xlnm._FilterDatabase" localSheetId="6" hidden="1">'CONFIDENTIAL-Bid Data for 2016'!$AC$8:$AC$28</definedName>
    <definedName name="_xlnm._FilterDatabase" localSheetId="7" hidden="1">'CONFIDENTIAL-Bid Data for 2017'!$AC$8:$AC$27</definedName>
    <definedName name="_SO2" localSheetId="3">'CONFIDENTIAL-Bid Data for 2013'!#REF!</definedName>
    <definedName name="_SO2" localSheetId="4">'CONFIDENTIAL-Bid Data for 2014'!#REF!</definedName>
    <definedName name="_SO2" localSheetId="5">'CONFIDENTIAL-Bid Data for 2015'!#REF!</definedName>
    <definedName name="_SO2" localSheetId="6">'CONFIDENTIAL-Bid Data for 2016'!#REF!</definedName>
    <definedName name="_SO2" localSheetId="7">'CONFIDENTIAL-Bid Data for 2017'!#REF!</definedName>
    <definedName name="_xlnm.Database">#REF!</definedName>
    <definedName name="LGE_Plt_Coal">#REF!</definedName>
    <definedName name="_xlnm.Print_Area" localSheetId="0">Assumptions!$A$1:$B$27</definedName>
    <definedName name="_xlnm.Print_Area" localSheetId="2">'CONFIDENTIAL-Price Data'!$A$3:$AF$82</definedName>
    <definedName name="_xlnm.Print_Area" localSheetId="9">'CONFIDENTIAL-WM Prices Data'!$A$2:$Z$85</definedName>
    <definedName name="_xlnm.Print_Area" localSheetId="10">'CONFIDENTIAL-WM Tons Data'!$A$2:$AB$120</definedName>
    <definedName name="_xlnm.Print_Area" localSheetId="8">'CONFIDENTIAL-WoodMac Prices'!$A$3:$AB$312</definedName>
    <definedName name="_xlnm.Print_Titles" localSheetId="3">'CONFIDENTIAL-Bid Data for 2013'!$8:$9</definedName>
    <definedName name="_xlnm.Print_Titles" localSheetId="4">'CONFIDENTIAL-Bid Data for 2014'!$8:$9</definedName>
    <definedName name="_xlnm.Print_Titles" localSheetId="5">'CONFIDENTIAL-Bid Data for 2015'!$8:$9</definedName>
    <definedName name="_xlnm.Print_Titles" localSheetId="6">'CONFIDENTIAL-Bid Data for 2016'!$8:$9</definedName>
    <definedName name="_xlnm.Print_Titles" localSheetId="7">'CONFIDENTIAL-Bid Data for 2017'!$8:$9</definedName>
    <definedName name="_xlnm.Print_Titles" localSheetId="9">'CONFIDENTIAL-WM Prices Data'!$B:$C,'CONFIDENTIAL-WM Prices Data'!$4:$4</definedName>
  </definedNames>
  <calcPr calcId="152511"/>
</workbook>
</file>

<file path=xl/calcChain.xml><?xml version="1.0" encoding="utf-8"?>
<calcChain xmlns="http://schemas.openxmlformats.org/spreadsheetml/2006/main">
  <c r="AB23" i="33" l="1"/>
  <c r="AC22" i="33" s="1"/>
  <c r="AB23" i="32"/>
  <c r="AC22" i="32" s="1"/>
  <c r="AB36" i="31"/>
  <c r="AB35" i="31"/>
  <c r="AB34" i="31"/>
  <c r="AB33" i="31"/>
  <c r="AB32" i="31"/>
  <c r="AB31" i="31"/>
  <c r="AB30" i="31"/>
  <c r="AB29" i="31"/>
  <c r="AB28" i="31"/>
  <c r="AB43" i="30"/>
  <c r="AB42" i="30"/>
  <c r="AB41" i="30"/>
  <c r="AB40" i="30"/>
  <c r="AB39" i="30"/>
  <c r="AB38" i="30"/>
  <c r="AB37" i="30"/>
  <c r="AB36" i="30"/>
  <c r="AB35" i="30"/>
  <c r="AB34" i="30"/>
  <c r="AB33" i="30"/>
  <c r="AB32" i="30"/>
  <c r="AB31" i="30"/>
  <c r="AB30" i="30"/>
  <c r="AB29" i="30"/>
  <c r="AB49" i="11"/>
  <c r="AB48" i="11"/>
  <c r="AB47" i="11"/>
  <c r="AB46" i="11"/>
  <c r="AB45" i="11"/>
  <c r="AB44" i="11"/>
  <c r="AB43" i="11"/>
  <c r="AB42" i="11"/>
  <c r="AB41" i="11"/>
  <c r="AB40" i="11"/>
  <c r="AB39" i="11"/>
  <c r="AB38" i="11"/>
  <c r="AB37" i="11"/>
  <c r="AB36" i="11"/>
  <c r="AB35" i="11"/>
  <c r="AB34" i="11"/>
  <c r="AC33" i="11" s="1"/>
  <c r="E40" i="6" s="1"/>
  <c r="E50" i="6" s="1"/>
  <c r="M169" i="38"/>
  <c r="L169" i="38"/>
  <c r="K169" i="38"/>
  <c r="J169" i="38"/>
  <c r="M168" i="38"/>
  <c r="L168" i="38"/>
  <c r="K168" i="38"/>
  <c r="J168" i="38"/>
  <c r="M167" i="38"/>
  <c r="L167" i="38"/>
  <c r="L176" i="38" s="1"/>
  <c r="K167" i="38"/>
  <c r="K176" i="38" s="1"/>
  <c r="J167" i="38"/>
  <c r="J176" i="38" s="1"/>
  <c r="I169" i="38"/>
  <c r="I168" i="38"/>
  <c r="I167" i="38"/>
  <c r="M145" i="38"/>
  <c r="M157" i="38" s="1"/>
  <c r="L145" i="38"/>
  <c r="L157" i="38" s="1"/>
  <c r="K145" i="38"/>
  <c r="K157" i="38" s="1"/>
  <c r="J145" i="38"/>
  <c r="J157" i="38" s="1"/>
  <c r="M144" i="38"/>
  <c r="M156" i="38" s="1"/>
  <c r="L144" i="38"/>
  <c r="L156" i="38" s="1"/>
  <c r="K144" i="38"/>
  <c r="K156" i="38" s="1"/>
  <c r="J144" i="38"/>
  <c r="J156" i="38" s="1"/>
  <c r="M143" i="38"/>
  <c r="M155" i="38" s="1"/>
  <c r="L143" i="38"/>
  <c r="L155" i="38" s="1"/>
  <c r="K143" i="38"/>
  <c r="K155" i="38" s="1"/>
  <c r="J143" i="38"/>
  <c r="J155" i="38" s="1"/>
  <c r="I145" i="38"/>
  <c r="I157" i="38" s="1"/>
  <c r="I144" i="38"/>
  <c r="I156" i="38" s="1"/>
  <c r="I143" i="38"/>
  <c r="I155" i="38" s="1"/>
  <c r="AC28" i="30" l="1"/>
  <c r="F40" i="6" s="1"/>
  <c r="F50" i="6" s="1"/>
  <c r="AC28" i="31"/>
  <c r="G40" i="6" s="1"/>
  <c r="H40" i="6" s="1"/>
  <c r="I40" i="6" s="1"/>
  <c r="I176" i="38"/>
  <c r="M176" i="38"/>
  <c r="M152" i="38" s="1"/>
  <c r="J177" i="38"/>
  <c r="J152" i="38"/>
  <c r="I177" i="38"/>
  <c r="I152" i="38"/>
  <c r="K177" i="38"/>
  <c r="K152" i="38"/>
  <c r="L177" i="38"/>
  <c r="L152" i="38"/>
  <c r="M177" i="38" l="1"/>
  <c r="M180" i="38" s="1"/>
  <c r="M181" i="38" s="1"/>
  <c r="I21" i="6" s="1"/>
  <c r="I50" i="6" s="1"/>
  <c r="K180" i="38"/>
  <c r="K181" i="38" s="1"/>
  <c r="G21" i="6" s="1"/>
  <c r="G50" i="6" s="1"/>
  <c r="L180" i="38"/>
  <c r="L181" i="38" s="1"/>
  <c r="H21" i="6" s="1"/>
  <c r="H50" i="6" s="1"/>
  <c r="I180" i="38"/>
  <c r="I181" i="38" s="1"/>
  <c r="E21" i="6" s="1"/>
  <c r="J180" i="38"/>
  <c r="J181" i="38" s="1"/>
  <c r="F21" i="6" s="1"/>
</calcChain>
</file>

<file path=xl/sharedStrings.xml><?xml version="1.0" encoding="utf-8"?>
<sst xmlns="http://schemas.openxmlformats.org/spreadsheetml/2006/main" count="3354" uniqueCount="125">
  <si>
    <t>Above Total</t>
  </si>
  <si>
    <t>Grand Total</t>
  </si>
  <si>
    <t>Production Graph Data</t>
  </si>
  <si>
    <t>CO, UT, NMZ</t>
  </si>
  <si>
    <t>PRB (incl. MT)</t>
  </si>
  <si>
    <t>Cent App.</t>
  </si>
  <si>
    <t>N. App.</t>
  </si>
  <si>
    <t>S. App.</t>
  </si>
  <si>
    <t>Illinois Basin</t>
  </si>
  <si>
    <t>Total U.S.</t>
  </si>
  <si>
    <t>A</t>
  </si>
  <si>
    <t>$/mmBTU</t>
  </si>
  <si>
    <t>Average $/ton weighted by tons</t>
  </si>
  <si>
    <t>Total Tons</t>
  </si>
  <si>
    <t>Average BTU weighted by Tons</t>
  </si>
  <si>
    <t>Weighted Price by total BTU</t>
  </si>
  <si>
    <t>Total MMBTU (000)</t>
  </si>
  <si>
    <t>Ash(lbs)</t>
  </si>
  <si>
    <t>Moisture(lbs)</t>
  </si>
  <si>
    <t xml:space="preserve"> </t>
  </si>
  <si>
    <t>IL Basin High Sulfur</t>
  </si>
  <si>
    <t>KTons</t>
  </si>
  <si>
    <t>Tonnage (000)</t>
  </si>
  <si>
    <t>Inflation Factor where required</t>
  </si>
  <si>
    <t>BTU</t>
  </si>
  <si>
    <t>HGI</t>
  </si>
  <si>
    <t>HIGH-SULFUR</t>
  </si>
  <si>
    <t>INDIANA</t>
  </si>
  <si>
    <t>IND</t>
  </si>
  <si>
    <t>ILLINOIS</t>
  </si>
  <si>
    <t>ILL</t>
  </si>
  <si>
    <t>W. KY</t>
  </si>
  <si>
    <t>WKY</t>
  </si>
  <si>
    <t>SWY</t>
  </si>
  <si>
    <t>Note: Inflation rates used in this forecast are as follows:</t>
  </si>
  <si>
    <t>Inflation Factor</t>
  </si>
  <si>
    <t>Illinois Basin High Sulfur</t>
  </si>
  <si>
    <t>PRB 8800 BTU</t>
  </si>
  <si>
    <t>Bid</t>
  </si>
  <si>
    <t>Est Tran</t>
  </si>
  <si>
    <t>FOB Mine</t>
  </si>
  <si>
    <t>Total BTU Weighted $/mmBtu</t>
  </si>
  <si>
    <t>Total BTU Weighted $/mmBtu inflated</t>
  </si>
  <si>
    <t>Historical</t>
  </si>
  <si>
    <t>Transp.</t>
  </si>
  <si>
    <t>Delivered</t>
  </si>
  <si>
    <t>Average</t>
  </si>
  <si>
    <t>SO2 Rating</t>
  </si>
  <si>
    <t>Mine</t>
  </si>
  <si>
    <t>BTU/LB</t>
  </si>
  <si>
    <t>Sulfur (lbs)</t>
  </si>
  <si>
    <t>Sulfur (SO2)</t>
  </si>
  <si>
    <t>BRG</t>
  </si>
  <si>
    <t>TRK</t>
  </si>
  <si>
    <t>Rail</t>
  </si>
  <si>
    <t>$/ton</t>
  </si>
  <si>
    <t>C/MMBTU</t>
  </si>
  <si>
    <t>Price $/ton</t>
  </si>
  <si>
    <t>FOB Point</t>
  </si>
  <si>
    <t>Mile Point</t>
  </si>
  <si>
    <t>Demurrage</t>
  </si>
  <si>
    <t>Total $</t>
  </si>
  <si>
    <t>$/MMBTU</t>
  </si>
  <si>
    <t>1.</t>
  </si>
  <si>
    <t>2.</t>
  </si>
  <si>
    <t>3.</t>
  </si>
  <si>
    <t>REGION</t>
  </si>
  <si>
    <t>KTONS</t>
  </si>
  <si>
    <t>Total IL Basin</t>
  </si>
  <si>
    <t>Imports</t>
  </si>
  <si>
    <t>#SO2</t>
  </si>
  <si>
    <t>Import</t>
  </si>
  <si>
    <t>Data Summary for Coal Price Curves FOB Mine</t>
  </si>
  <si>
    <t xml:space="preserve">all price in $/MMBTU </t>
  </si>
  <si>
    <t xml:space="preserve">Note: </t>
  </si>
  <si>
    <t>2012 Bid Data for  2013 Deliveries</t>
  </si>
  <si>
    <t>Company</t>
  </si>
  <si>
    <t>Bid #</t>
  </si>
  <si>
    <t>E</t>
  </si>
  <si>
    <t>C</t>
  </si>
  <si>
    <t>B</t>
  </si>
  <si>
    <t>G</t>
  </si>
  <si>
    <t>F</t>
  </si>
  <si>
    <t>D</t>
  </si>
  <si>
    <t>H</t>
  </si>
  <si>
    <t>2012 Bid Data for  2015 Deliveries</t>
  </si>
  <si>
    <t>2012 Bid Data for  2014 Deliveries</t>
  </si>
  <si>
    <t>2012 Bid Data for  2016 Deliveries</t>
  </si>
  <si>
    <t>2012 Bid Data for  2017 Deliveries</t>
  </si>
  <si>
    <t>ILB  HS</t>
  </si>
  <si>
    <t>Assumptions/Notes for the 2013 Price Curves</t>
  </si>
  <si>
    <t xml:space="preserve">Wood Mackenzie May 2012 Long-Term Outlook was inflated based on the inflation index listed below. </t>
  </si>
  <si>
    <t>2012 Bid Data</t>
  </si>
  <si>
    <t>2013 Open Position Price Curve (100% Market for '13 and '14, 75% market and 25% WM for '15, 50% Market and 50% WM for '16, 25% Market and 75% WM for '17 and 100% WM for '18+)</t>
  </si>
  <si>
    <t>2012 Spring WoodMac LTFP Forecast (updated May '12)</t>
  </si>
  <si>
    <t>Region</t>
  </si>
  <si>
    <t>Flavor</t>
  </si>
  <si>
    <t>Btu/lb</t>
  </si>
  <si>
    <t>lbSO2/mmbtu</t>
  </si>
  <si>
    <t>lbHg/Tbtu</t>
  </si>
  <si>
    <t>Spring '12</t>
  </si>
  <si>
    <t>2011 WoodMac LTPF w/spring '12 update</t>
  </si>
  <si>
    <t>Note:  All Prices are FOB Mine and in constant 2011 $s unless noted</t>
  </si>
  <si>
    <t xml:space="preserve">   -2013   - 100% of the 2013 BP Bid Price </t>
  </si>
  <si>
    <t xml:space="preserve">   -2014   - 100% of the 2013 BP Bid Price </t>
  </si>
  <si>
    <t xml:space="preserve">   -2015   - 75% of the 2013 BP Bid Price and 25% of Wood Mac Price</t>
  </si>
  <si>
    <t xml:space="preserve">The 2013 BP Open Position Price Curves were established by blending the 2013 BP Bid prices with the Wood Mackenzie May 2012 Long-Term Outlook prices as follows: </t>
  </si>
  <si>
    <t xml:space="preserve">   -2016   - 50% of the 2013 BP Bid Price and 50% of Wood Mac Price</t>
  </si>
  <si>
    <t xml:space="preserve">   -2017   - 25% of the 2013 BP Bid Price and 75% of Wood Mac Price</t>
  </si>
  <si>
    <t>2013 - 1.39%</t>
  </si>
  <si>
    <t>2014 - 1.71%</t>
  </si>
  <si>
    <t>2015 - 1.79%</t>
  </si>
  <si>
    <t>2016 - 1.8%</t>
  </si>
  <si>
    <t>2017 - 1.79%</t>
  </si>
  <si>
    <t>Percent change over previous year</t>
  </si>
  <si>
    <t>2013-2016 avg</t>
  </si>
  <si>
    <t>The 2013 BP Bid price curve was developed from the spring 2012 LGE/KU RFQ data.  Bid prices were adjusted back to FOB Mine.  When there were less than two bids for a particular year, the price of the previous year was inflated based on inflation index listed below.</t>
  </si>
  <si>
    <t/>
  </si>
  <si>
    <t>All Coals - Avg. Minemouth</t>
  </si>
  <si>
    <t>EIA Coal</t>
  </si>
  <si>
    <t>EIA Annual Growth</t>
  </si>
  <si>
    <t>ILB Coal - Minemouth</t>
  </si>
  <si>
    <t>10 Yr. CAGR</t>
  </si>
  <si>
    <t>Nominal $/MMBtu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</si>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</sst>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&quot;$&quot;#,##0.0000_);[Red]\(&quot;$&quot;#,##0.0000\)"/>
    <numFmt numFmtId="169" formatCode="_(* #,##0.0000_);_(* \(#,##0.0000\);_(* &quot;-&quot;??_);_(@_)"/>
    <numFmt numFmtId="170" formatCode="_(* #,##0.000_);_(* \(#,##0.000\);_(* &quot;-&quot;??_);_(@_)"/>
    <numFmt numFmtId="171" formatCode="_(&quot;$&quot;* #,##0.000_);_(&quot;$&quot;* \(#,##0.000\);_(&quot;$&quot;* &quot;-&quot;??_);_(@_)"/>
    <numFmt numFmtId="172" formatCode="0.0%"/>
    <numFmt numFmtId="173" formatCode="0.0"/>
    <numFmt numFmtId="174" formatCode="&quot;$&quot;#,##0.000"/>
    <numFmt numFmtId="175" formatCode="0_)"/>
    <numFmt numFmtId="176" formatCode="General_)"/>
    <numFmt numFmtId="177" formatCode="_(&quot;$&quot;* #,##0_);_(&quot;$&quot;* \(#,##0\);_(&quot;$&quot;* &quot;-&quot;??_);_(@_)"/>
    <numFmt numFmtId="178" formatCode="0.00000"/>
    <numFmt numFmtId="179" formatCode="#,##0.0"/>
    <numFmt numFmtId="180" formatCode="_-* #,##0.00\ &quot;€&quot;_-;\-* #,##0.00\ &quot;€&quot;_-;_-* &quot;-&quot;??\ &quot;€&quot;_-;_-@_-"/>
    <numFmt numFmtId="181" formatCode="0.0_);\-0.0_);\-_);@_)"/>
    <numFmt numFmtId="182" formatCode="_([$€-2]* #,##0.00_);_([$€-2]* \(#,##0.00\);_([$€-2]* &quot;-&quot;??_)"/>
    <numFmt numFmtId="183" formatCode="#.00"/>
    <numFmt numFmtId="184" formatCode="#,##0_);\-#,##0_);\-_)"/>
    <numFmt numFmtId="185" formatCode="#,##0.00_);\-#,##0.00_);\-_)"/>
    <numFmt numFmtId="186" formatCode="#,##0.0_);\-#,##0.0_);\-_)"/>
    <numFmt numFmtId="187" formatCode="0_);\-0_);\-_);@_)"/>
    <numFmt numFmtId="188" formatCode="0.0_)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i/>
      <sz val="10"/>
      <name val="Arial"/>
      <family val="2"/>
    </font>
    <font>
      <sz val="10"/>
      <name val="Polo"/>
    </font>
    <font>
      <sz val="10"/>
      <color indexed="8"/>
      <name val="Arial"/>
      <family val="2"/>
    </font>
    <font>
      <sz val="12"/>
      <name val="helv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35"/>
      <name val="Arial"/>
      <family val="2"/>
    </font>
    <font>
      <sz val="11"/>
      <color indexed="17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9"/>
      <color indexed="18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sz val="11"/>
      <color indexed="36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i/>
      <sz val="10"/>
      <name val="Helv"/>
    </font>
    <font>
      <b/>
      <sz val="8"/>
      <color indexed="63"/>
      <name val="Arial"/>
      <family val="2"/>
    </font>
    <font>
      <b/>
      <sz val="8"/>
      <color indexed="18"/>
      <name val="Arial"/>
      <family val="2"/>
    </font>
    <font>
      <b/>
      <sz val="11"/>
      <color indexed="63"/>
      <name val="Calibri"/>
      <family val="2"/>
    </font>
    <font>
      <b/>
      <sz val="12"/>
      <color indexed="18"/>
      <name val="Arial"/>
      <family val="2"/>
    </font>
    <font>
      <b/>
      <sz val="7"/>
      <name val="Arial"/>
      <family val="2"/>
    </font>
    <font>
      <sz val="9"/>
      <color indexed="28"/>
      <name val="Arial"/>
      <family val="2"/>
    </font>
    <font>
      <i/>
      <sz val="8.5"/>
      <color indexed="28"/>
      <name val="Arial"/>
      <family val="2"/>
    </font>
    <font>
      <b/>
      <sz val="10"/>
      <color indexed="28"/>
      <name val="Arial"/>
      <family val="2"/>
    </font>
    <font>
      <b/>
      <sz val="9"/>
      <color indexed="2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3"/>
      </patternFill>
    </fill>
    <fill>
      <patternFill patternType="solid">
        <fgColor indexed="3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28"/>
      </patternFill>
    </fill>
    <fill>
      <patternFill patternType="solid">
        <fgColor indexed="32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medium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2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6" borderId="29" applyNumberFormat="0" applyAlignment="0" applyProtection="0"/>
    <xf numFmtId="0" fontId="35" fillId="6" borderId="29" applyNumberFormat="0" applyAlignment="0" applyProtection="0"/>
    <xf numFmtId="0" fontId="36" fillId="20" borderId="30" applyNumberFormat="0" applyAlignment="0" applyProtection="0"/>
    <xf numFmtId="0" fontId="37" fillId="0" borderId="31" applyNumberFormat="0" applyFill="0" applyAlignment="0" applyProtection="0"/>
    <xf numFmtId="0" fontId="38" fillId="20" borderId="30" applyNumberFormat="0" applyAlignment="0" applyProtection="0"/>
    <xf numFmtId="1" fontId="39" fillId="0" borderId="32">
      <alignment vertical="top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40" fillId="0" borderId="0"/>
    <xf numFmtId="18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41" fillId="0" borderId="0" applyFill="0" applyBorder="0" applyAlignment="0" applyProtection="0"/>
    <xf numFmtId="0" fontId="42" fillId="0" borderId="0">
      <protection locked="0"/>
    </xf>
    <xf numFmtId="8" fontId="5" fillId="0" borderId="0" applyFill="0" applyBorder="0" applyAlignment="0" applyProtection="0"/>
    <xf numFmtId="8" fontId="5" fillId="0" borderId="0" applyFill="0" applyBorder="0" applyAlignment="0" applyProtection="0"/>
    <xf numFmtId="6" fontId="5" fillId="0" borderId="0" applyFill="0" applyBorder="0" applyAlignment="0" applyProtection="0"/>
    <xf numFmtId="6" fontId="5" fillId="0" borderId="0" applyFill="0" applyBorder="0" applyAlignment="0" applyProtection="0"/>
    <xf numFmtId="0" fontId="4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5" borderId="0" applyNumberFormat="0" applyBorder="0" applyAlignment="0" applyProtection="0"/>
    <xf numFmtId="0" fontId="44" fillId="7" borderId="29" applyNumberFormat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83" fontId="42" fillId="0" borderId="0">
      <protection locked="0"/>
    </xf>
    <xf numFmtId="179" fontId="7" fillId="0" borderId="0"/>
    <xf numFmtId="0" fontId="46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181" fontId="6" fillId="0" borderId="0" applyFont="0" applyAlignment="0"/>
    <xf numFmtId="0" fontId="47" fillId="0" borderId="33" applyNumberFormat="0" applyFill="0" applyAlignment="0" applyProtection="0"/>
    <xf numFmtId="0" fontId="48" fillId="0" borderId="34" applyNumberFormat="0" applyFill="0" applyAlignment="0" applyProtection="0"/>
    <xf numFmtId="0" fontId="49" fillId="0" borderId="3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>
      <protection locked="0"/>
    </xf>
    <xf numFmtId="0" fontId="50" fillId="0" borderId="0">
      <protection locked="0"/>
    </xf>
    <xf numFmtId="0" fontId="51" fillId="18" borderId="0" applyNumberFormat="0" applyBorder="0" applyAlignment="0" applyProtection="0"/>
    <xf numFmtId="0" fontId="52" fillId="7" borderId="29" applyNumberFormat="0" applyAlignment="0" applyProtection="0"/>
    <xf numFmtId="0" fontId="53" fillId="0" borderId="31" applyNumberFormat="0" applyFill="0" applyAlignment="0" applyProtection="0"/>
    <xf numFmtId="0" fontId="54" fillId="22" borderId="0" applyNumberFormat="0" applyBorder="0" applyAlignment="0" applyProtection="0"/>
    <xf numFmtId="184" fontId="7" fillId="0" borderId="0"/>
    <xf numFmtId="185" fontId="7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6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36" applyNumberFormat="0" applyFont="0" applyAlignment="0" applyProtection="0"/>
    <xf numFmtId="0" fontId="5" fillId="22" borderId="36" applyNumberFormat="0" applyFont="0" applyAlignment="0" applyProtection="0"/>
    <xf numFmtId="0" fontId="41" fillId="22" borderId="36" applyNumberFormat="0" applyFont="0" applyAlignment="0" applyProtection="0"/>
    <xf numFmtId="0" fontId="55" fillId="0" borderId="37"/>
    <xf numFmtId="0" fontId="56" fillId="6" borderId="3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86" fontId="57" fillId="0" borderId="0"/>
    <xf numFmtId="0" fontId="58" fillId="6" borderId="38" applyNumberFormat="0" applyAlignment="0" applyProtection="0"/>
    <xf numFmtId="186" fontId="59" fillId="0" borderId="0"/>
    <xf numFmtId="179" fontId="10" fillId="0" borderId="0"/>
    <xf numFmtId="187" fontId="60" fillId="23" borderId="39" applyAlignment="0"/>
    <xf numFmtId="186" fontId="61" fillId="24" borderId="0" applyFont="0" applyBorder="0" applyAlignment="0">
      <alignment vertical="top" wrapText="1"/>
    </xf>
    <xf numFmtId="186" fontId="62" fillId="24" borderId="0" applyFont="0" applyAlignment="0">
      <alignment horizontal="justify" vertical="top" wrapText="1"/>
    </xf>
    <xf numFmtId="186" fontId="63" fillId="24" borderId="0">
      <alignment vertical="top" wrapText="1"/>
    </xf>
    <xf numFmtId="186" fontId="64" fillId="24" borderId="40" applyBorder="0">
      <alignment horizontal="right" vertical="top" wrapText="1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6" fillId="0" borderId="0"/>
    <xf numFmtId="0" fontId="67" fillId="0" borderId="0" applyNumberFormat="0" applyFill="0" applyBorder="0" applyAlignment="0" applyProtection="0"/>
    <xf numFmtId="0" fontId="68" fillId="0" borderId="41" applyNumberFormat="0" applyFill="0" applyAlignment="0" applyProtection="0"/>
    <xf numFmtId="0" fontId="69" fillId="0" borderId="42" applyNumberFormat="0" applyFill="0" applyAlignment="0" applyProtection="0"/>
    <xf numFmtId="0" fontId="43" fillId="0" borderId="43" applyNumberFormat="0" applyFill="0" applyAlignment="0" applyProtection="0"/>
    <xf numFmtId="0" fontId="42" fillId="0" borderId="44">
      <protection locked="0"/>
    </xf>
    <xf numFmtId="186" fontId="39" fillId="0" borderId="45" applyAlignment="0">
      <alignment horizontal="right"/>
    </xf>
    <xf numFmtId="184" fontId="39" fillId="0" borderId="45" applyAlignment="0"/>
    <xf numFmtId="185" fontId="39" fillId="0" borderId="45" applyAlignment="0"/>
    <xf numFmtId="0" fontId="70" fillId="0" borderId="0" applyNumberFormat="0" applyFill="0" applyBorder="0" applyAlignment="0" applyProtection="0"/>
    <xf numFmtId="0" fontId="71" fillId="0" borderId="45" applyFont="0" applyFill="0" applyBorder="0" applyAlignment="0" applyProtection="0"/>
    <xf numFmtId="188" fontId="60" fillId="23" borderId="46" applyNumberFormat="0" applyBorder="0" applyAlignment="0"/>
    <xf numFmtId="175" fontId="41" fillId="0" borderId="0" applyFill="0" applyBorder="0">
      <alignment horizontal="right"/>
    </xf>
  </cellStyleXfs>
  <cellXfs count="363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quotePrefix="1" applyAlignment="1">
      <alignment vertical="top"/>
    </xf>
    <xf numFmtId="164" fontId="14" fillId="0" borderId="0" xfId="1" applyNumberFormat="1" applyFont="1" applyFill="1" applyBorder="1"/>
    <xf numFmtId="43" fontId="14" fillId="0" borderId="0" xfId="1" applyFont="1" applyFill="1" applyBorder="1"/>
    <xf numFmtId="1" fontId="14" fillId="0" borderId="0" xfId="3" applyNumberFormat="1" applyFont="1" applyFill="1" applyBorder="1"/>
    <xf numFmtId="0" fontId="8" fillId="0" borderId="0" xfId="0" applyFont="1" applyFill="1"/>
    <xf numFmtId="0" fontId="5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vertical="top"/>
    </xf>
    <xf numFmtId="0" fontId="13" fillId="0" borderId="0" xfId="0" quotePrefix="1" applyFont="1" applyAlignment="1">
      <alignment horizontal="center" wrapText="1"/>
    </xf>
    <xf numFmtId="0" fontId="11" fillId="0" borderId="0" xfId="0" applyFont="1" applyBorder="1"/>
    <xf numFmtId="0" fontId="21" fillId="0" borderId="0" xfId="0" quotePrefix="1" applyFont="1" applyAlignment="1">
      <alignment horizontal="left" vertical="top" wrapText="1"/>
    </xf>
    <xf numFmtId="0" fontId="5" fillId="0" borderId="0" xfId="0" applyFont="1" applyFill="1"/>
    <xf numFmtId="0" fontId="5" fillId="0" borderId="0" xfId="0" quotePrefix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quotePrefix="1" applyFont="1" applyAlignment="1">
      <alignment horizontal="left" wrapText="1"/>
    </xf>
    <xf numFmtId="0" fontId="0" fillId="2" borderId="0" xfId="0" applyFill="1"/>
    <xf numFmtId="165" fontId="20" fillId="0" borderId="18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5" fontId="20" fillId="0" borderId="19" xfId="0" applyNumberFormat="1" applyFont="1" applyFill="1" applyBorder="1" applyAlignment="1">
      <alignment horizontal="center"/>
    </xf>
    <xf numFmtId="0" fontId="25" fillId="0" borderId="0" xfId="35" applyFont="1" applyBorder="1"/>
    <xf numFmtId="0" fontId="26" fillId="0" borderId="0" xfId="29" quotePrefix="1" applyFont="1" applyFill="1" applyBorder="1" applyAlignment="1">
      <alignment horizontal="right"/>
    </xf>
    <xf numFmtId="0" fontId="25" fillId="0" borderId="0" xfId="35" applyFont="1" applyFill="1" applyBorder="1"/>
    <xf numFmtId="0" fontId="26" fillId="0" borderId="0" xfId="29" applyFont="1" applyBorder="1" applyAlignment="1">
      <alignment horizontal="right"/>
    </xf>
    <xf numFmtId="0" fontId="27" fillId="0" borderId="0" xfId="35" applyFont="1" applyBorder="1" applyAlignment="1">
      <alignment horizontal="right" wrapText="1"/>
    </xf>
    <xf numFmtId="43" fontId="25" fillId="0" borderId="0" xfId="36" applyNumberFormat="1" applyFont="1" applyBorder="1"/>
    <xf numFmtId="10" fontId="25" fillId="0" borderId="0" xfId="37" applyNumberFormat="1" applyFont="1" applyBorder="1"/>
    <xf numFmtId="0" fontId="25" fillId="0" borderId="0" xfId="35" applyFont="1" applyBorder="1" applyAlignment="1">
      <alignment horizontal="right"/>
    </xf>
    <xf numFmtId="43" fontId="25" fillId="0" borderId="0" xfId="36" applyNumberFormat="1" applyFont="1" applyFill="1" applyBorder="1"/>
    <xf numFmtId="0" fontId="72" fillId="0" borderId="0" xfId="0" applyFont="1" applyFill="1"/>
    <xf numFmtId="0" fontId="73" fillId="0" borderId="0" xfId="0" applyFont="1" applyFill="1"/>
    <xf numFmtId="0" fontId="72" fillId="26" borderId="0" xfId="0" applyFont="1" applyFill="1"/>
    <xf numFmtId="0" fontId="6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2" fillId="0" borderId="0" xfId="0" applyFont="1" applyFill="1"/>
    <xf numFmtId="0" fontId="9" fillId="0" borderId="0" xfId="0" applyFont="1" applyFill="1" applyAlignment="1">
      <alignment horizontal="center"/>
    </xf>
    <xf numFmtId="168" fontId="8" fillId="0" borderId="0" xfId="0" applyNumberFormat="1" applyFont="1" applyFill="1"/>
    <xf numFmtId="0" fontId="19" fillId="0" borderId="0" xfId="0" applyFont="1" applyFill="1" applyAlignment="1">
      <alignment horizontal="center"/>
    </xf>
    <xf numFmtId="164" fontId="5" fillId="0" borderId="0" xfId="1" applyNumberFormat="1" applyFont="1" applyFill="1"/>
    <xf numFmtId="2" fontId="5" fillId="0" borderId="0" xfId="0" applyNumberFormat="1" applyFont="1" applyFill="1"/>
    <xf numFmtId="0" fontId="5" fillId="0" borderId="0" xfId="0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44" fontId="8" fillId="0" borderId="0" xfId="2" applyFont="1" applyFill="1"/>
    <xf numFmtId="166" fontId="8" fillId="0" borderId="0" xfId="2" applyNumberFormat="1" applyFont="1" applyFill="1"/>
    <xf numFmtId="44" fontId="5" fillId="0" borderId="0" xfId="2" applyFont="1" applyFill="1"/>
    <xf numFmtId="2" fontId="5" fillId="0" borderId="0" xfId="0" applyNumberFormat="1" applyFont="1" applyFill="1" applyBorder="1" applyAlignment="1">
      <alignment horizontal="center"/>
    </xf>
    <xf numFmtId="166" fontId="5" fillId="0" borderId="0" xfId="2" applyNumberFormat="1" applyFont="1" applyFill="1"/>
    <xf numFmtId="167" fontId="5" fillId="0" borderId="0" xfId="2" applyNumberFormat="1" applyFont="1" applyFill="1"/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5" fillId="0" borderId="0" xfId="0" quotePrefix="1" applyFont="1" applyFill="1"/>
    <xf numFmtId="0" fontId="5" fillId="26" borderId="0" xfId="0" applyFont="1" applyFill="1"/>
    <xf numFmtId="164" fontId="5" fillId="26" borderId="0" xfId="1" applyNumberFormat="1" applyFont="1" applyFill="1"/>
    <xf numFmtId="0" fontId="8" fillId="26" borderId="0" xfId="0" applyFont="1" applyFill="1"/>
    <xf numFmtId="2" fontId="5" fillId="26" borderId="0" xfId="0" applyNumberFormat="1" applyFont="1" applyFill="1"/>
    <xf numFmtId="0" fontId="12" fillId="0" borderId="0" xfId="0" applyFont="1" applyFill="1" applyAlignment="1">
      <alignment horizontal="center"/>
    </xf>
    <xf numFmtId="0" fontId="5" fillId="26" borderId="0" xfId="0" quotePrefix="1" applyFont="1" applyFill="1"/>
    <xf numFmtId="168" fontId="8" fillId="26" borderId="0" xfId="0" applyNumberFormat="1" applyFont="1" applyFill="1"/>
    <xf numFmtId="164" fontId="8" fillId="26" borderId="0" xfId="1" applyNumberFormat="1" applyFont="1" applyFill="1"/>
    <xf numFmtId="2" fontId="8" fillId="26" borderId="0" xfId="0" applyNumberFormat="1" applyFont="1" applyFill="1"/>
    <xf numFmtId="44" fontId="8" fillId="26" borderId="0" xfId="2" applyFont="1" applyFill="1" applyAlignment="1">
      <alignment horizontal="center"/>
    </xf>
    <xf numFmtId="44" fontId="8" fillId="26" borderId="0" xfId="2" applyFont="1" applyFill="1"/>
    <xf numFmtId="166" fontId="8" fillId="26" borderId="0" xfId="2" applyNumberFormat="1" applyFont="1" applyFill="1"/>
    <xf numFmtId="167" fontId="8" fillId="26" borderId="0" xfId="2" applyNumberFormat="1" applyFont="1" applyFill="1"/>
    <xf numFmtId="0" fontId="8" fillId="26" borderId="0" xfId="0" applyFont="1" applyFill="1" applyAlignment="1">
      <alignment horizontal="left"/>
    </xf>
    <xf numFmtId="44" fontId="5" fillId="26" borderId="0" xfId="2" applyFont="1" applyFill="1"/>
    <xf numFmtId="0" fontId="5" fillId="25" borderId="0" xfId="0" applyFont="1" applyFill="1"/>
    <xf numFmtId="164" fontId="5" fillId="25" borderId="0" xfId="1" applyNumberFormat="1" applyFont="1" applyFill="1"/>
    <xf numFmtId="2" fontId="5" fillId="25" borderId="0" xfId="0" applyNumberFormat="1" applyFont="1" applyFill="1"/>
    <xf numFmtId="168" fontId="8" fillId="25" borderId="0" xfId="0" applyNumberFormat="1" applyFont="1" applyFill="1"/>
    <xf numFmtId="0" fontId="5" fillId="25" borderId="0" xfId="0" quotePrefix="1" applyFont="1" applyFill="1"/>
    <xf numFmtId="0" fontId="8" fillId="25" borderId="0" xfId="0" applyFont="1" applyFill="1"/>
    <xf numFmtId="44" fontId="5" fillId="0" borderId="0" xfId="2" applyFont="1" applyFill="1" applyAlignment="1">
      <alignment horizontal="center"/>
    </xf>
    <xf numFmtId="44" fontId="5" fillId="26" borderId="0" xfId="2" applyFont="1" applyFill="1" applyAlignment="1">
      <alignment horizontal="center"/>
    </xf>
    <xf numFmtId="44" fontId="5" fillId="25" borderId="0" xfId="2" applyFont="1" applyFill="1" applyAlignment="1">
      <alignment horizontal="center"/>
    </xf>
    <xf numFmtId="2" fontId="5" fillId="25" borderId="0" xfId="0" applyNumberFormat="1" applyFont="1" applyFill="1" applyAlignment="1">
      <alignment horizontal="center"/>
    </xf>
    <xf numFmtId="0" fontId="18" fillId="0" borderId="0" xfId="3" quotePrefix="1" applyFont="1" applyFill="1" applyAlignment="1">
      <alignment horizontal="left"/>
    </xf>
    <xf numFmtId="0" fontId="18" fillId="0" borderId="0" xfId="3" applyFont="1" applyFill="1"/>
    <xf numFmtId="1" fontId="14" fillId="0" borderId="0" xfId="3" applyNumberFormat="1" applyFont="1" applyFill="1"/>
    <xf numFmtId="1" fontId="17" fillId="0" borderId="0" xfId="3" applyNumberFormat="1" applyFont="1" applyFill="1"/>
    <xf numFmtId="169" fontId="14" fillId="0" borderId="0" xfId="1" applyNumberFormat="1" applyFont="1" applyFill="1"/>
    <xf numFmtId="1" fontId="17" fillId="0" borderId="11" xfId="3" applyNumberFormat="1" applyFont="1" applyFill="1" applyBorder="1"/>
    <xf numFmtId="1" fontId="16" fillId="0" borderId="0" xfId="3" applyNumberFormat="1" applyFont="1" applyFill="1" applyBorder="1"/>
    <xf numFmtId="1" fontId="14" fillId="0" borderId="9" xfId="3" applyNumberFormat="1" applyFont="1" applyFill="1" applyBorder="1"/>
    <xf numFmtId="164" fontId="14" fillId="0" borderId="10" xfId="1" applyNumberFormat="1" applyFont="1" applyFill="1" applyBorder="1"/>
    <xf numFmtId="1" fontId="17" fillId="0" borderId="5" xfId="3" applyNumberFormat="1" applyFont="1" applyFill="1" applyBorder="1"/>
    <xf numFmtId="43" fontId="14" fillId="0" borderId="10" xfId="1" applyFont="1" applyFill="1" applyBorder="1"/>
    <xf numFmtId="43" fontId="14" fillId="0" borderId="0" xfId="1" applyFont="1" applyFill="1"/>
    <xf numFmtId="1" fontId="14" fillId="0" borderId="12" xfId="3" applyNumberFormat="1" applyFont="1" applyFill="1" applyBorder="1"/>
    <xf numFmtId="1" fontId="14" fillId="0" borderId="6" xfId="3" applyNumberFormat="1" applyFont="1" applyFill="1" applyBorder="1"/>
    <xf numFmtId="0" fontId="14" fillId="0" borderId="0" xfId="3" applyFont="1" applyFill="1"/>
    <xf numFmtId="1" fontId="17" fillId="0" borderId="6" xfId="3" applyNumberFormat="1" applyFont="1" applyFill="1" applyBorder="1"/>
    <xf numFmtId="1" fontId="16" fillId="0" borderId="10" xfId="3" applyNumberFormat="1" applyFont="1" applyFill="1" applyBorder="1"/>
    <xf numFmtId="1" fontId="17" fillId="0" borderId="14" xfId="3" applyNumberFormat="1" applyFont="1" applyFill="1" applyBorder="1"/>
    <xf numFmtId="165" fontId="14" fillId="0" borderId="0" xfId="3" applyNumberFormat="1" applyFont="1" applyFill="1"/>
    <xf numFmtId="0" fontId="5" fillId="0" borderId="6" xfId="0" applyFont="1" applyFill="1" applyBorder="1"/>
    <xf numFmtId="0" fontId="5" fillId="0" borderId="7" xfId="0" applyFont="1" applyFill="1" applyBorder="1"/>
    <xf numFmtId="169" fontId="5" fillId="0" borderId="7" xfId="1" applyNumberFormat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1" fontId="14" fillId="0" borderId="8" xfId="3" applyNumberFormat="1" applyFont="1" applyFill="1" applyBorder="1"/>
    <xf numFmtId="1" fontId="14" fillId="0" borderId="0" xfId="3" applyNumberFormat="1" applyFont="1" applyFill="1" applyAlignment="1">
      <alignment horizontal="center"/>
    </xf>
    <xf numFmtId="2" fontId="14" fillId="0" borderId="0" xfId="3" applyNumberFormat="1" applyFont="1" applyFill="1" applyBorder="1" applyAlignment="1">
      <alignment horizontal="center"/>
    </xf>
    <xf numFmtId="2" fontId="14" fillId="0" borderId="0" xfId="3" applyNumberFormat="1" applyFont="1" applyFill="1"/>
    <xf numFmtId="0" fontId="14" fillId="0" borderId="12" xfId="3" applyFont="1" applyFill="1" applyBorder="1"/>
    <xf numFmtId="2" fontId="14" fillId="0" borderId="6" xfId="3" applyNumberFormat="1" applyFont="1" applyFill="1" applyBorder="1"/>
    <xf numFmtId="2" fontId="14" fillId="0" borderId="7" xfId="3" applyNumberFormat="1" applyFont="1" applyFill="1" applyBorder="1"/>
    <xf numFmtId="164" fontId="14" fillId="0" borderId="7" xfId="1" applyNumberFormat="1" applyFont="1" applyFill="1" applyBorder="1"/>
    <xf numFmtId="1" fontId="14" fillId="0" borderId="7" xfId="3" applyNumberFormat="1" applyFont="1" applyFill="1" applyBorder="1"/>
    <xf numFmtId="43" fontId="14" fillId="0" borderId="0" xfId="1" applyNumberFormat="1" applyFont="1" applyFill="1" applyBorder="1"/>
    <xf numFmtId="2" fontId="14" fillId="0" borderId="0" xfId="3" applyNumberFormat="1" applyFont="1" applyFill="1" applyBorder="1"/>
    <xf numFmtId="1" fontId="14" fillId="0" borderId="10" xfId="3" applyNumberFormat="1" applyFont="1" applyFill="1" applyBorder="1"/>
    <xf numFmtId="2" fontId="14" fillId="0" borderId="10" xfId="3" applyNumberFormat="1" applyFont="1" applyFill="1" applyBorder="1"/>
    <xf numFmtId="1" fontId="14" fillId="0" borderId="13" xfId="3" applyNumberFormat="1" applyFont="1" applyFill="1" applyBorder="1"/>
    <xf numFmtId="164" fontId="14" fillId="0" borderId="0" xfId="1" applyNumberFormat="1" applyFont="1" applyFill="1"/>
    <xf numFmtId="164" fontId="14" fillId="0" borderId="0" xfId="1" applyNumberFormat="1" applyFont="1" applyFill="1" applyAlignment="1">
      <alignment horizontal="center"/>
    </xf>
    <xf numFmtId="43" fontId="14" fillId="0" borderId="0" xfId="1" applyFont="1" applyFill="1" applyBorder="1" applyAlignment="1">
      <alignment horizontal="center"/>
    </xf>
    <xf numFmtId="173" fontId="14" fillId="0" borderId="0" xfId="1" applyNumberFormat="1" applyFont="1" applyFill="1" applyBorder="1"/>
    <xf numFmtId="0" fontId="14" fillId="0" borderId="14" xfId="3" applyFont="1" applyFill="1" applyBorder="1"/>
    <xf numFmtId="1" fontId="14" fillId="0" borderId="15" xfId="3" applyNumberFormat="1" applyFont="1" applyFill="1" applyBorder="1"/>
    <xf numFmtId="0" fontId="14" fillId="0" borderId="15" xfId="3" applyFont="1" applyFill="1" applyBorder="1"/>
    <xf numFmtId="2" fontId="14" fillId="25" borderId="6" xfId="3" applyNumberFormat="1" applyFont="1" applyFill="1" applyBorder="1"/>
    <xf numFmtId="2" fontId="14" fillId="25" borderId="7" xfId="3" applyNumberFormat="1" applyFont="1" applyFill="1" applyBorder="1"/>
    <xf numFmtId="1" fontId="14" fillId="25" borderId="12" xfId="3" applyNumberFormat="1" applyFont="1" applyFill="1" applyBorder="1"/>
    <xf numFmtId="1" fontId="14" fillId="25" borderId="0" xfId="3" applyNumberFormat="1" applyFont="1" applyFill="1" applyBorder="1"/>
    <xf numFmtId="164" fontId="14" fillId="25" borderId="7" xfId="1" applyNumberFormat="1" applyFont="1" applyFill="1" applyBorder="1"/>
    <xf numFmtId="43" fontId="14" fillId="25" borderId="7" xfId="1" applyNumberFormat="1" applyFont="1" applyFill="1" applyBorder="1"/>
    <xf numFmtId="164" fontId="14" fillId="25" borderId="0" xfId="1" applyNumberFormat="1" applyFont="1" applyFill="1" applyBorder="1"/>
    <xf numFmtId="43" fontId="14" fillId="25" borderId="0" xfId="1" applyNumberFormat="1" applyFont="1" applyFill="1" applyBorder="1"/>
    <xf numFmtId="2" fontId="14" fillId="25" borderId="0" xfId="3" applyNumberFormat="1" applyFont="1" applyFill="1" applyBorder="1"/>
    <xf numFmtId="43" fontId="14" fillId="25" borderId="10" xfId="1" applyNumberFormat="1" applyFont="1" applyFill="1" applyBorder="1"/>
    <xf numFmtId="1" fontId="14" fillId="25" borderId="7" xfId="3" applyNumberFormat="1" applyFont="1" applyFill="1" applyBorder="1"/>
    <xf numFmtId="43" fontId="14" fillId="25" borderId="7" xfId="1" applyFont="1" applyFill="1" applyBorder="1"/>
    <xf numFmtId="43" fontId="14" fillId="25" borderId="0" xfId="1" applyFont="1" applyFill="1" applyBorder="1"/>
    <xf numFmtId="1" fontId="17" fillId="25" borderId="5" xfId="3" applyNumberFormat="1" applyFont="1" applyFill="1" applyBorder="1"/>
    <xf numFmtId="1" fontId="14" fillId="25" borderId="13" xfId="3" applyNumberFormat="1" applyFont="1" applyFill="1" applyBorder="1"/>
    <xf numFmtId="1" fontId="17" fillId="25" borderId="11" xfId="3" applyNumberFormat="1" applyFont="1" applyFill="1" applyBorder="1"/>
    <xf numFmtId="1" fontId="14" fillId="25" borderId="8" xfId="3" applyNumberFormat="1" applyFont="1" applyFill="1" applyBorder="1"/>
    <xf numFmtId="1" fontId="14" fillId="25" borderId="6" xfId="3" applyNumberFormat="1" applyFont="1" applyFill="1" applyBorder="1"/>
    <xf numFmtId="173" fontId="14" fillId="25" borderId="7" xfId="3" applyNumberFormat="1" applyFont="1" applyFill="1" applyBorder="1"/>
    <xf numFmtId="173" fontId="14" fillId="25" borderId="0" xfId="1" applyNumberFormat="1" applyFont="1" applyFill="1" applyBorder="1"/>
    <xf numFmtId="164" fontId="14" fillId="25" borderId="10" xfId="1" applyNumberFormat="1" applyFont="1" applyFill="1" applyBorder="1"/>
    <xf numFmtId="170" fontId="14" fillId="25" borderId="7" xfId="1" applyNumberFormat="1" applyFont="1" applyFill="1" applyBorder="1"/>
    <xf numFmtId="170" fontId="14" fillId="25" borderId="10" xfId="1" applyNumberFormat="1" applyFont="1" applyFill="1" applyBorder="1"/>
    <xf numFmtId="1" fontId="10" fillId="25" borderId="5" xfId="0" applyNumberFormat="1" applyFont="1" applyFill="1" applyBorder="1"/>
    <xf numFmtId="1" fontId="17" fillId="25" borderId="6" xfId="3" applyNumberFormat="1" applyFont="1" applyFill="1" applyBorder="1"/>
    <xf numFmtId="0" fontId="14" fillId="25" borderId="0" xfId="3" applyFont="1" applyFill="1"/>
    <xf numFmtId="173" fontId="14" fillId="26" borderId="0" xfId="1" applyNumberFormat="1" applyFont="1" applyFill="1" applyBorder="1"/>
    <xf numFmtId="164" fontId="14" fillId="26" borderId="0" xfId="1" applyNumberFormat="1" applyFont="1" applyFill="1" applyBorder="1"/>
    <xf numFmtId="164" fontId="14" fillId="26" borderId="10" xfId="1" applyNumberFormat="1" applyFont="1" applyFill="1" applyBorder="1"/>
    <xf numFmtId="1" fontId="17" fillId="25" borderId="14" xfId="3" applyNumberFormat="1" applyFont="1" applyFill="1" applyBorder="1"/>
    <xf numFmtId="0" fontId="24" fillId="2" borderId="0" xfId="32" applyFill="1" applyAlignment="1">
      <alignment horizontal="center"/>
    </xf>
    <xf numFmtId="0" fontId="13" fillId="0" borderId="27" xfId="0" quotePrefix="1" applyFont="1" applyBorder="1" applyAlignment="1">
      <alignment horizontal="left"/>
    </xf>
    <xf numFmtId="0" fontId="8" fillId="0" borderId="0" xfId="0" applyFont="1" applyBorder="1"/>
    <xf numFmtId="0" fontId="5" fillId="0" borderId="0" xfId="0" applyFont="1" applyBorder="1"/>
    <xf numFmtId="0" fontId="5" fillId="0" borderId="0" xfId="0" applyFont="1"/>
    <xf numFmtId="0" fontId="13" fillId="0" borderId="0" xfId="0" quotePrefix="1" applyFont="1" applyBorder="1" applyAlignment="1">
      <alignment horizontal="left"/>
    </xf>
    <xf numFmtId="0" fontId="8" fillId="0" borderId="2" xfId="0" applyFont="1" applyBorder="1"/>
    <xf numFmtId="0" fontId="13" fillId="0" borderId="0" xfId="0" applyFont="1" applyBorder="1"/>
    <xf numFmtId="0" fontId="8" fillId="0" borderId="0" xfId="0" applyFont="1"/>
    <xf numFmtId="0" fontId="8" fillId="25" borderId="4" xfId="0" quotePrefix="1" applyFont="1" applyFill="1" applyBorder="1" applyAlignment="1">
      <alignment horizontal="left"/>
    </xf>
    <xf numFmtId="0" fontId="8" fillId="0" borderId="16" xfId="0" applyFont="1" applyBorder="1"/>
    <xf numFmtId="0" fontId="8" fillId="25" borderId="0" xfId="0" applyFont="1" applyFill="1" applyBorder="1"/>
    <xf numFmtId="174" fontId="5" fillId="0" borderId="0" xfId="0" applyNumberFormat="1" applyFont="1" applyBorder="1"/>
    <xf numFmtId="174" fontId="5" fillId="25" borderId="0" xfId="0" applyNumberFormat="1" applyFont="1" applyFill="1" applyBorder="1"/>
    <xf numFmtId="171" fontId="5" fillId="25" borderId="0" xfId="2" applyNumberFormat="1" applyFont="1" applyFill="1"/>
    <xf numFmtId="171" fontId="5" fillId="0" borderId="0" xfId="2" applyNumberFormat="1" applyFont="1"/>
    <xf numFmtId="174" fontId="5" fillId="25" borderId="0" xfId="0" applyNumberFormat="1" applyFont="1" applyFill="1"/>
    <xf numFmtId="171" fontId="5" fillId="0" borderId="0" xfId="2" applyNumberFormat="1" applyFont="1" applyFill="1" applyBorder="1"/>
    <xf numFmtId="174" fontId="5" fillId="0" borderId="0" xfId="0" applyNumberFormat="1" applyFont="1"/>
    <xf numFmtId="171" fontId="5" fillId="0" borderId="0" xfId="2" applyNumberFormat="1" applyFont="1" applyBorder="1"/>
    <xf numFmtId="0" fontId="8" fillId="0" borderId="4" xfId="0" quotePrefix="1" applyFont="1" applyFill="1" applyBorder="1" applyAlignment="1">
      <alignment horizontal="left"/>
    </xf>
    <xf numFmtId="0" fontId="8" fillId="0" borderId="0" xfId="0" applyFont="1" applyFill="1" applyBorder="1"/>
    <xf numFmtId="171" fontId="5" fillId="25" borderId="0" xfId="2" applyNumberFormat="1" applyFont="1" applyFill="1" applyBorder="1"/>
    <xf numFmtId="9" fontId="5" fillId="25" borderId="0" xfId="4" applyFont="1" applyFill="1"/>
    <xf numFmtId="9" fontId="5" fillId="25" borderId="0" xfId="4" applyNumberFormat="1" applyFont="1" applyFill="1"/>
    <xf numFmtId="9" fontId="5" fillId="0" borderId="0" xfId="4" applyFont="1"/>
    <xf numFmtId="0" fontId="5" fillId="0" borderId="0" xfId="0" applyFont="1" applyFill="1" applyBorder="1"/>
    <xf numFmtId="0" fontId="8" fillId="26" borderId="4" xfId="0" quotePrefix="1" applyFont="1" applyFill="1" applyBorder="1" applyAlignment="1">
      <alignment horizontal="left"/>
    </xf>
    <xf numFmtId="0" fontId="8" fillId="26" borderId="0" xfId="0" applyFont="1" applyFill="1" applyBorder="1"/>
    <xf numFmtId="174" fontId="5" fillId="0" borderId="0" xfId="0" applyNumberFormat="1" applyFont="1" applyFill="1" applyBorder="1"/>
    <xf numFmtId="174" fontId="5" fillId="25" borderId="0" xfId="0" applyNumberFormat="1" applyFont="1" applyFill="1" applyBorder="1" applyAlignment="1">
      <alignment horizontal="center"/>
    </xf>
    <xf numFmtId="9" fontId="5" fillId="0" borderId="0" xfId="4" applyNumberFormat="1" applyFont="1"/>
    <xf numFmtId="174" fontId="5" fillId="25" borderId="0" xfId="0" applyNumberFormat="1" applyFont="1" applyFill="1" applyBorder="1" applyAlignment="1">
      <alignment horizontal="right"/>
    </xf>
    <xf numFmtId="174" fontId="5" fillId="0" borderId="0" xfId="4" applyNumberFormat="1" applyFont="1" applyFill="1" applyBorder="1"/>
    <xf numFmtId="9" fontId="5" fillId="0" borderId="0" xfId="4" applyFont="1" applyBorder="1"/>
    <xf numFmtId="170" fontId="5" fillId="0" borderId="0" xfId="1" applyNumberFormat="1" applyFont="1" applyBorder="1"/>
    <xf numFmtId="170" fontId="5" fillId="0" borderId="0" xfId="1" applyNumberFormat="1" applyFont="1" applyFill="1" applyBorder="1"/>
    <xf numFmtId="178" fontId="5" fillId="0" borderId="0" xfId="0" applyNumberFormat="1" applyFont="1" applyFill="1" applyBorder="1"/>
    <xf numFmtId="0" fontId="10" fillId="0" borderId="1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0" xfId="0" applyFont="1" applyFill="1" applyBorder="1"/>
    <xf numFmtId="0" fontId="8" fillId="0" borderId="2" xfId="0" applyFont="1" applyFill="1" applyBorder="1"/>
    <xf numFmtId="174" fontId="5" fillId="26" borderId="0" xfId="0" applyNumberFormat="1" applyFont="1" applyFill="1" applyBorder="1"/>
    <xf numFmtId="174" fontId="5" fillId="26" borderId="0" xfId="0" applyNumberFormat="1" applyFont="1" applyFill="1"/>
    <xf numFmtId="9" fontId="5" fillId="26" borderId="0" xfId="4" applyFont="1" applyFill="1"/>
    <xf numFmtId="174" fontId="5" fillId="0" borderId="0" xfId="0" applyNumberFormat="1" applyFont="1" applyFill="1"/>
    <xf numFmtId="9" fontId="5" fillId="0" borderId="0" xfId="4" applyFont="1" applyFill="1"/>
    <xf numFmtId="49" fontId="8" fillId="0" borderId="0" xfId="0" applyNumberFormat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/>
    </xf>
    <xf numFmtId="0" fontId="8" fillId="26" borderId="10" xfId="0" applyFont="1" applyFill="1" applyBorder="1" applyAlignment="1">
      <alignment horizontal="left" wrapText="1"/>
    </xf>
    <xf numFmtId="0" fontId="8" fillId="26" borderId="10" xfId="0" applyFont="1" applyFill="1" applyBorder="1"/>
    <xf numFmtId="0" fontId="8" fillId="26" borderId="4" xfId="0" applyFont="1" applyFill="1" applyBorder="1"/>
    <xf numFmtId="10" fontId="5" fillId="0" borderId="0" xfId="4" applyNumberFormat="1" applyFont="1" applyFill="1" applyBorder="1"/>
    <xf numFmtId="3" fontId="5" fillId="0" borderId="0" xfId="0" applyNumberFormat="1" applyFont="1" applyFill="1" applyBorder="1"/>
    <xf numFmtId="4" fontId="5" fillId="0" borderId="0" xfId="0" applyNumberFormat="1" applyFont="1" applyFill="1" applyBorder="1"/>
    <xf numFmtId="0" fontId="8" fillId="0" borderId="17" xfId="0" applyFont="1" applyFill="1" applyBorder="1"/>
    <xf numFmtId="44" fontId="8" fillId="26" borderId="3" xfId="2" applyFont="1" applyFill="1" applyBorder="1"/>
    <xf numFmtId="44" fontId="8" fillId="26" borderId="0" xfId="2" applyFont="1" applyFill="1" applyBorder="1"/>
    <xf numFmtId="4" fontId="8" fillId="26" borderId="0" xfId="0" applyNumberFormat="1" applyFont="1" applyFill="1" applyBorder="1"/>
    <xf numFmtId="0" fontId="5" fillId="0" borderId="3" xfId="0" applyFont="1" applyFill="1" applyBorder="1"/>
    <xf numFmtId="44" fontId="8" fillId="0" borderId="0" xfId="2" applyFont="1" applyFill="1" applyBorder="1"/>
    <xf numFmtId="0" fontId="8" fillId="26" borderId="0" xfId="0" quotePrefix="1" applyFont="1" applyFill="1" applyBorder="1" applyAlignment="1">
      <alignment horizontal="left"/>
    </xf>
    <xf numFmtId="0" fontId="74" fillId="0" borderId="0" xfId="0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177" fontId="5" fillId="0" borderId="0" xfId="2" applyNumberFormat="1" applyFont="1" applyFill="1"/>
    <xf numFmtId="8" fontId="5" fillId="26" borderId="0" xfId="2" applyNumberFormat="1" applyFont="1" applyFill="1"/>
    <xf numFmtId="166" fontId="5" fillId="26" borderId="0" xfId="2" applyNumberFormat="1" applyFont="1" applyFill="1"/>
    <xf numFmtId="167" fontId="5" fillId="26" borderId="0" xfId="2" applyNumberFormat="1" applyFont="1" applyFill="1"/>
    <xf numFmtId="177" fontId="5" fillId="26" borderId="0" xfId="2" applyNumberFormat="1" applyFont="1" applyFill="1"/>
    <xf numFmtId="0" fontId="19" fillId="0" borderId="0" xfId="0" applyFont="1" applyFill="1"/>
    <xf numFmtId="164" fontId="19" fillId="0" borderId="0" xfId="1" applyNumberFormat="1" applyFont="1" applyFill="1"/>
    <xf numFmtId="2" fontId="19" fillId="0" borderId="0" xfId="0" applyNumberFormat="1" applyFont="1" applyFill="1"/>
    <xf numFmtId="166" fontId="19" fillId="0" borderId="0" xfId="2" applyNumberFormat="1" applyFont="1" applyFill="1"/>
    <xf numFmtId="0" fontId="5" fillId="26" borderId="0" xfId="0" applyFont="1" applyFill="1" applyAlignment="1">
      <alignment horizontal="left"/>
    </xf>
    <xf numFmtId="44" fontId="5" fillId="26" borderId="0" xfId="0" applyNumberFormat="1" applyFont="1" applyFill="1" applyAlignment="1">
      <alignment horizontal="center"/>
    </xf>
    <xf numFmtId="44" fontId="5" fillId="0" borderId="0" xfId="0" applyNumberFormat="1" applyFont="1" applyFill="1" applyAlignment="1">
      <alignment horizontal="center"/>
    </xf>
    <xf numFmtId="2" fontId="5" fillId="26" borderId="0" xfId="0" applyNumberFormat="1" applyFont="1" applyFill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2" fontId="5" fillId="26" borderId="0" xfId="0" applyNumberFormat="1" applyFont="1" applyFill="1" applyBorder="1" applyAlignment="1">
      <alignment horizontal="center"/>
    </xf>
    <xf numFmtId="44" fontId="5" fillId="26" borderId="0" xfId="2" applyFont="1" applyFill="1" applyBorder="1"/>
    <xf numFmtId="44" fontId="5" fillId="0" borderId="0" xfId="2" applyFont="1" applyFill="1" applyBorder="1"/>
    <xf numFmtId="8" fontId="5" fillId="25" borderId="0" xfId="2" applyNumberFormat="1" applyFont="1" applyFill="1"/>
    <xf numFmtId="44" fontId="5" fillId="25" borderId="0" xfId="2" applyFont="1" applyFill="1"/>
    <xf numFmtId="166" fontId="5" fillId="25" borderId="0" xfId="2" applyNumberFormat="1" applyFont="1" applyFill="1"/>
    <xf numFmtId="167" fontId="5" fillId="25" borderId="0" xfId="2" applyNumberFormat="1" applyFont="1" applyFill="1"/>
    <xf numFmtId="0" fontId="5" fillId="25" borderId="0" xfId="0" applyFont="1" applyFill="1" applyAlignment="1">
      <alignment horizontal="center"/>
    </xf>
    <xf numFmtId="0" fontId="5" fillId="25" borderId="0" xfId="0" applyFont="1" applyFill="1" applyAlignment="1">
      <alignment horizontal="left"/>
    </xf>
    <xf numFmtId="177" fontId="5" fillId="25" borderId="0" xfId="2" applyNumberFormat="1" applyFont="1" applyFill="1"/>
    <xf numFmtId="165" fontId="5" fillId="0" borderId="0" xfId="0" applyNumberFormat="1" applyFont="1" applyFill="1"/>
    <xf numFmtId="165" fontId="5" fillId="25" borderId="0" xfId="0" applyNumberFormat="1" applyFont="1" applyFill="1"/>
    <xf numFmtId="2" fontId="19" fillId="0" borderId="0" xfId="0" applyNumberFormat="1" applyFont="1" applyFill="1" applyAlignment="1">
      <alignment horizontal="center"/>
    </xf>
    <xf numFmtId="2" fontId="5" fillId="25" borderId="0" xfId="0" applyNumberFormat="1" applyFont="1" applyFill="1" applyBorder="1" applyAlignment="1">
      <alignment horizontal="center"/>
    </xf>
    <xf numFmtId="44" fontId="5" fillId="25" borderId="0" xfId="2" applyFont="1" applyFill="1" applyBorder="1"/>
    <xf numFmtId="0" fontId="19" fillId="25" borderId="0" xfId="0" applyFont="1" applyFill="1" applyAlignment="1">
      <alignment horizontal="center"/>
    </xf>
    <xf numFmtId="0" fontId="75" fillId="0" borderId="0" xfId="0" quotePrefix="1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 wrapText="1"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/>
    <xf numFmtId="0" fontId="72" fillId="0" borderId="0" xfId="0" applyFont="1" applyFill="1" applyAlignment="1">
      <alignment horizontal="center"/>
    </xf>
    <xf numFmtId="0" fontId="76" fillId="0" borderId="0" xfId="0" applyFont="1" applyFill="1"/>
    <xf numFmtId="0" fontId="76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0" borderId="0" xfId="0" applyFont="1" applyFill="1" applyAlignment="1"/>
    <xf numFmtId="0" fontId="77" fillId="0" borderId="0" xfId="0" applyFont="1" applyFill="1" applyAlignment="1">
      <alignment horizontal="center"/>
    </xf>
    <xf numFmtId="0" fontId="73" fillId="26" borderId="0" xfId="0" applyFont="1" applyFill="1"/>
    <xf numFmtId="164" fontId="73" fillId="0" borderId="0" xfId="1" applyNumberFormat="1" applyFont="1" applyFill="1"/>
    <xf numFmtId="164" fontId="73" fillId="26" borderId="0" xfId="1" applyNumberFormat="1" applyFont="1" applyFill="1"/>
    <xf numFmtId="2" fontId="73" fillId="0" borderId="0" xfId="0" applyNumberFormat="1" applyFont="1" applyFill="1"/>
    <xf numFmtId="44" fontId="73" fillId="0" borderId="0" xfId="2" applyFont="1" applyFill="1"/>
    <xf numFmtId="166" fontId="73" fillId="0" borderId="0" xfId="2" applyNumberFormat="1" applyFont="1" applyFill="1"/>
    <xf numFmtId="167" fontId="73" fillId="0" borderId="0" xfId="2" applyNumberFormat="1" applyFont="1" applyFill="1"/>
    <xf numFmtId="177" fontId="73" fillId="0" borderId="0" xfId="2" applyNumberFormat="1" applyFont="1" applyFill="1"/>
    <xf numFmtId="168" fontId="72" fillId="26" borderId="0" xfId="0" applyNumberFormat="1" applyFont="1" applyFill="1"/>
    <xf numFmtId="0" fontId="78" fillId="0" borderId="0" xfId="0" applyFont="1" applyFill="1" applyAlignment="1">
      <alignment horizontal="center"/>
    </xf>
    <xf numFmtId="168" fontId="72" fillId="0" borderId="0" xfId="0" applyNumberFormat="1" applyFont="1" applyFill="1"/>
    <xf numFmtId="165" fontId="73" fillId="0" borderId="0" xfId="0" applyNumberFormat="1" applyFont="1" applyFill="1"/>
    <xf numFmtId="165" fontId="73" fillId="26" borderId="0" xfId="0" applyNumberFormat="1" applyFont="1" applyFill="1"/>
    <xf numFmtId="44" fontId="73" fillId="26" borderId="0" xfId="2" applyFont="1" applyFill="1"/>
    <xf numFmtId="166" fontId="73" fillId="26" borderId="0" xfId="2" applyNumberFormat="1" applyFont="1" applyFill="1"/>
    <xf numFmtId="167" fontId="73" fillId="26" borderId="0" xfId="2" applyNumberFormat="1" applyFont="1" applyFill="1"/>
    <xf numFmtId="0" fontId="73" fillId="26" borderId="0" xfId="0" applyFont="1" applyFill="1" applyAlignment="1">
      <alignment horizontal="left"/>
    </xf>
    <xf numFmtId="2" fontId="73" fillId="0" borderId="0" xfId="0" applyNumberFormat="1" applyFont="1" applyFill="1" applyAlignment="1">
      <alignment horizontal="center"/>
    </xf>
    <xf numFmtId="0" fontId="73" fillId="0" borderId="0" xfId="0" quotePrefix="1" applyFont="1" applyFill="1"/>
    <xf numFmtId="2" fontId="73" fillId="26" borderId="0" xfId="0" applyNumberFormat="1" applyFont="1" applyFill="1"/>
    <xf numFmtId="0" fontId="73" fillId="26" borderId="0" xfId="0" applyFont="1" applyFill="1" applyAlignment="1">
      <alignment horizontal="center"/>
    </xf>
    <xf numFmtId="44" fontId="73" fillId="26" borderId="0" xfId="2" applyFont="1" applyFill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44" fontId="73" fillId="0" borderId="0" xfId="2" applyFont="1" applyFill="1" applyAlignment="1">
      <alignment horizontal="center"/>
    </xf>
    <xf numFmtId="44" fontId="73" fillId="0" borderId="0" xfId="2" applyFont="1" applyFill="1" applyBorder="1"/>
    <xf numFmtId="44" fontId="73" fillId="25" borderId="0" xfId="2" applyFont="1" applyFill="1"/>
    <xf numFmtId="166" fontId="73" fillId="25" borderId="0" xfId="2" applyNumberFormat="1" applyFont="1" applyFill="1"/>
    <xf numFmtId="167" fontId="73" fillId="25" borderId="0" xfId="2" applyNumberFormat="1" applyFont="1" applyFill="1"/>
    <xf numFmtId="0" fontId="24" fillId="25" borderId="20" xfId="32" applyFill="1" applyBorder="1"/>
    <xf numFmtId="2" fontId="24" fillId="25" borderId="20" xfId="32" applyNumberFormat="1" applyFill="1" applyBorder="1"/>
    <xf numFmtId="0" fontId="24" fillId="25" borderId="20" xfId="32" applyNumberFormat="1" applyFill="1" applyBorder="1"/>
    <xf numFmtId="0" fontId="24" fillId="25" borderId="22" xfId="32" applyNumberFormat="1" applyFill="1" applyBorder="1"/>
    <xf numFmtId="0" fontId="24" fillId="25" borderId="22" xfId="32" applyFill="1" applyBorder="1"/>
    <xf numFmtId="0" fontId="24" fillId="25" borderId="28" xfId="32" applyFill="1" applyBorder="1"/>
    <xf numFmtId="0" fontId="5" fillId="25" borderId="20" xfId="32" applyFont="1" applyFill="1" applyBorder="1"/>
    <xf numFmtId="164" fontId="24" fillId="25" borderId="23" xfId="1" applyNumberFormat="1" applyFont="1" applyFill="1" applyBorder="1"/>
    <xf numFmtId="2" fontId="24" fillId="25" borderId="23" xfId="32" applyNumberFormat="1" applyFill="1" applyBorder="1"/>
    <xf numFmtId="1" fontId="8" fillId="25" borderId="0" xfId="1" applyNumberFormat="1" applyFont="1" applyFill="1"/>
    <xf numFmtId="1" fontId="24" fillId="25" borderId="20" xfId="32" applyNumberFormat="1" applyFill="1" applyBorder="1"/>
    <xf numFmtId="43" fontId="24" fillId="25" borderId="20" xfId="32" applyNumberFormat="1" applyFill="1" applyBorder="1"/>
    <xf numFmtId="164" fontId="24" fillId="25" borderId="24" xfId="1" applyNumberFormat="1" applyFont="1" applyFill="1" applyBorder="1"/>
    <xf numFmtId="2" fontId="24" fillId="25" borderId="24" xfId="32" applyNumberFormat="1" applyFill="1" applyBorder="1"/>
    <xf numFmtId="0" fontId="24" fillId="25" borderId="0" xfId="32" applyFill="1"/>
    <xf numFmtId="2" fontId="24" fillId="25" borderId="0" xfId="32" applyNumberFormat="1" applyFill="1"/>
    <xf numFmtId="0" fontId="24" fillId="25" borderId="24" xfId="32" applyFill="1" applyBorder="1"/>
    <xf numFmtId="0" fontId="24" fillId="25" borderId="25" xfId="32" applyFill="1" applyBorder="1"/>
    <xf numFmtId="0" fontId="24" fillId="25" borderId="23" xfId="32" applyFill="1" applyBorder="1"/>
    <xf numFmtId="2" fontId="24" fillId="25" borderId="26" xfId="32" applyNumberFormat="1" applyFill="1" applyBorder="1"/>
    <xf numFmtId="0" fontId="0" fillId="25" borderId="0" xfId="0" applyFill="1" applyBorder="1"/>
    <xf numFmtId="1" fontId="0" fillId="25" borderId="0" xfId="0" applyNumberFormat="1" applyFill="1"/>
    <xf numFmtId="164" fontId="8" fillId="25" borderId="0" xfId="1" applyNumberFormat="1" applyFont="1" applyFill="1"/>
    <xf numFmtId="164" fontId="0" fillId="25" borderId="0" xfId="1" applyNumberFormat="1" applyFont="1" applyFill="1"/>
    <xf numFmtId="2" fontId="0" fillId="25" borderId="0" xfId="0" applyNumberFormat="1" applyFill="1"/>
    <xf numFmtId="0" fontId="0" fillId="25" borderId="0" xfId="0" applyFill="1"/>
    <xf numFmtId="0" fontId="26" fillId="0" borderId="0" xfId="35" applyFont="1" applyBorder="1"/>
    <xf numFmtId="0" fontId="26" fillId="0" borderId="0" xfId="35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quotePrefix="1" applyNumberFormat="1" applyFill="1"/>
    <xf numFmtId="43" fontId="0" fillId="0" borderId="0" xfId="1" quotePrefix="1" applyNumberFormat="1" applyFont="1" applyFill="1"/>
    <xf numFmtId="2" fontId="0" fillId="0" borderId="0" xfId="0" applyNumberFormat="1" applyFill="1"/>
    <xf numFmtId="49" fontId="10" fillId="0" borderId="0" xfId="0" applyNumberFormat="1" applyFont="1" applyFill="1"/>
    <xf numFmtId="4" fontId="0" fillId="0" borderId="0" xfId="0" applyNumberFormat="1" applyFill="1"/>
    <xf numFmtId="4" fontId="9" fillId="0" borderId="0" xfId="0" applyNumberFormat="1" applyFont="1" applyFill="1"/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24" fillId="26" borderId="22" xfId="32" applyNumberFormat="1" applyFill="1" applyBorder="1"/>
    <xf numFmtId="2" fontId="24" fillId="26" borderId="0" xfId="32" applyNumberFormat="1" applyFill="1"/>
    <xf numFmtId="1" fontId="8" fillId="26" borderId="0" xfId="1" applyNumberFormat="1" applyFont="1" applyFill="1"/>
    <xf numFmtId="0" fontId="9" fillId="26" borderId="3" xfId="32" applyFont="1" applyFill="1" applyBorder="1"/>
    <xf numFmtId="43" fontId="25" fillId="0" borderId="0" xfId="36" applyFont="1" applyFill="1" applyBorder="1"/>
    <xf numFmtId="174" fontId="8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 wrapText="1"/>
    </xf>
    <xf numFmtId="0" fontId="76" fillId="0" borderId="0" xfId="0" applyFont="1" applyFill="1" applyAlignment="1">
      <alignment horizontal="center"/>
    </xf>
    <xf numFmtId="43" fontId="14" fillId="0" borderId="7" xfId="1" applyNumberFormat="1" applyFont="1" applyFill="1" applyBorder="1"/>
    <xf numFmtId="43" fontId="14" fillId="0" borderId="7" xfId="1" applyFont="1" applyFill="1" applyBorder="1"/>
    <xf numFmtId="43" fontId="14" fillId="0" borderId="10" xfId="1" applyNumberFormat="1" applyFont="1" applyFill="1" applyBorder="1"/>
    <xf numFmtId="170" fontId="14" fillId="0" borderId="7" xfId="1" applyNumberFormat="1" applyFont="1" applyFill="1" applyBorder="1"/>
    <xf numFmtId="170" fontId="14" fillId="0" borderId="10" xfId="1" applyNumberFormat="1" applyFont="1" applyFill="1" applyBorder="1"/>
    <xf numFmtId="0" fontId="21" fillId="0" borderId="1" xfId="0" applyFont="1" applyFill="1" applyBorder="1" applyAlignment="1">
      <alignment wrapText="1"/>
    </xf>
    <xf numFmtId="0" fontId="24" fillId="0" borderId="0" xfId="32" applyFill="1" applyAlignment="1">
      <alignment horizontal="center"/>
    </xf>
    <xf numFmtId="0" fontId="24" fillId="0" borderId="0" xfId="32" applyFill="1"/>
    <xf numFmtId="0" fontId="24" fillId="0" borderId="20" xfId="32" applyFill="1" applyBorder="1"/>
    <xf numFmtId="0" fontId="24" fillId="0" borderId="22" xfId="32" applyFill="1" applyBorder="1"/>
    <xf numFmtId="0" fontId="24" fillId="0" borderId="22" xfId="32" applyNumberFormat="1" applyFill="1" applyBorder="1"/>
    <xf numFmtId="0" fontId="24" fillId="0" borderId="21" xfId="32" applyFill="1" applyBorder="1"/>
    <xf numFmtId="0" fontId="24" fillId="0" borderId="23" xfId="32" applyFill="1" applyBorder="1"/>
    <xf numFmtId="1" fontId="8" fillId="0" borderId="0" xfId="1" applyNumberFormat="1" applyFont="1" applyFill="1"/>
    <xf numFmtId="1" fontId="0" fillId="0" borderId="0" xfId="0" applyNumberFormat="1" applyFill="1"/>
    <xf numFmtId="164" fontId="0" fillId="0" borderId="0" xfId="0" applyNumberFormat="1" applyFill="1"/>
    <xf numFmtId="172" fontId="0" fillId="0" borderId="0" xfId="4" applyNumberFormat="1" applyFont="1" applyFill="1"/>
    <xf numFmtId="0" fontId="8" fillId="0" borderId="2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/>
    <xf numFmtId="1" fontId="8" fillId="0" borderId="0" xfId="0" applyNumberFormat="1" applyFont="1" applyFill="1"/>
    <xf numFmtId="3" fontId="8" fillId="0" borderId="0" xfId="0" applyNumberFormat="1" applyFont="1" applyFill="1"/>
    <xf numFmtId="164" fontId="0" fillId="0" borderId="0" xfId="1" applyNumberFormat="1" applyFont="1" applyFill="1"/>
    <xf numFmtId="2" fontId="8" fillId="0" borderId="0" xfId="1" applyNumberFormat="1" applyFont="1" applyFill="1"/>
  </cellXfs>
  <cellStyles count="174">
    <cellStyle name="20% - Accent1 2" xfId="38"/>
    <cellStyle name="20% - Accent2 2" xfId="39"/>
    <cellStyle name="20% - Accent3 2" xfId="40"/>
    <cellStyle name="20% - Accent4 2" xfId="41"/>
    <cellStyle name="20% - Accent5 2" xfId="42"/>
    <cellStyle name="20% - Accent6 2" xfId="43"/>
    <cellStyle name="20% - Énfasis1" xfId="44"/>
    <cellStyle name="20% - Énfasis2" xfId="45"/>
    <cellStyle name="20% - Énfasis3" xfId="46"/>
    <cellStyle name="20% - Énfasis4" xfId="47"/>
    <cellStyle name="20% - Énfasis5" xfId="48"/>
    <cellStyle name="20% - Énfasis6" xfId="49"/>
    <cellStyle name="40% - Accent1 2" xfId="50"/>
    <cellStyle name="40% - Accent2 2" xfId="51"/>
    <cellStyle name="40% - Accent3 2" xfId="52"/>
    <cellStyle name="40% - Accent4 2" xfId="53"/>
    <cellStyle name="40% - Accent5 2" xfId="54"/>
    <cellStyle name="40% - Accent6 2" xfId="55"/>
    <cellStyle name="40% - Énfasis1" xfId="56"/>
    <cellStyle name="40% - Énfasis2" xfId="57"/>
    <cellStyle name="40% - Énfasis3" xfId="58"/>
    <cellStyle name="40% - Énfasis4" xfId="59"/>
    <cellStyle name="40% - Énfasis5" xfId="60"/>
    <cellStyle name="40% - Énfasis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60% - Énfasis1" xfId="68"/>
    <cellStyle name="60% - Énfasis2" xfId="69"/>
    <cellStyle name="60% - Énfasis3" xfId="70"/>
    <cellStyle name="60% - Énfasis4" xfId="71"/>
    <cellStyle name="60% - Énfasis5" xfId="72"/>
    <cellStyle name="60% - Énfasis6" xfId="73"/>
    <cellStyle name="Accent1 2" xfId="74"/>
    <cellStyle name="Accent2 2" xfId="75"/>
    <cellStyle name="Accent3 2" xfId="76"/>
    <cellStyle name="Accent4 2" xfId="77"/>
    <cellStyle name="Accent5 2" xfId="78"/>
    <cellStyle name="Accent6 2" xfId="79"/>
    <cellStyle name="Bad 2" xfId="80"/>
    <cellStyle name="Buena" xfId="81"/>
    <cellStyle name="Calculation 2" xfId="82"/>
    <cellStyle name="Cálculo" xfId="83"/>
    <cellStyle name="Celda de comprobación" xfId="84"/>
    <cellStyle name="Celda vinculada" xfId="85"/>
    <cellStyle name="Check Cell 2" xfId="86"/>
    <cellStyle name="ColumnHeading" xfId="87"/>
    <cellStyle name="Comma" xfId="1" builtinId="3"/>
    <cellStyle name="Comma 2" xfId="6"/>
    <cellStyle name="Comma 2 2" xfId="9"/>
    <cellStyle name="Comma 2 3" xfId="12"/>
    <cellStyle name="Comma 2 4" xfId="15"/>
    <cellStyle name="Comma 2 5" xfId="18"/>
    <cellStyle name="Comma 2 6" xfId="21"/>
    <cellStyle name="Comma 2 7" xfId="24"/>
    <cellStyle name="Comma 2 8" xfId="27"/>
    <cellStyle name="Comma 2 9" xfId="88"/>
    <cellStyle name="Comma 3" xfId="33"/>
    <cellStyle name="Comma 3 2" xfId="89"/>
    <cellStyle name="Comma 4" xfId="36"/>
    <cellStyle name="CountryTitle" xfId="90"/>
    <cellStyle name="Currency" xfId="2" builtinId="4"/>
    <cellStyle name="Currency 2" xfId="91"/>
    <cellStyle name="Currency 3" xfId="92"/>
    <cellStyle name="Currency 4" xfId="93"/>
    <cellStyle name="Data" xfId="94"/>
    <cellStyle name="Date" xfId="95"/>
    <cellStyle name="Dollars" xfId="96"/>
    <cellStyle name="Dollars 2" xfId="97"/>
    <cellStyle name="Dollars(0)" xfId="98"/>
    <cellStyle name="Dollars(0) 2" xfId="99"/>
    <cellStyle name="Encabezado 4" xfId="100"/>
    <cellStyle name="Énfasis1" xfId="101"/>
    <cellStyle name="Énfasis2" xfId="102"/>
    <cellStyle name="Énfasis3" xfId="103"/>
    <cellStyle name="Énfasis4" xfId="104"/>
    <cellStyle name="Énfasis5" xfId="105"/>
    <cellStyle name="Énfasis6" xfId="106"/>
    <cellStyle name="Entrada" xfId="107"/>
    <cellStyle name="Euro" xfId="108"/>
    <cellStyle name="Euro 2" xfId="109"/>
    <cellStyle name="Explanatory Text 2" xfId="110"/>
    <cellStyle name="Fixed" xfId="111"/>
    <cellStyle name="Footnote" xfId="112"/>
    <cellStyle name="Good 2" xfId="113"/>
    <cellStyle name="header1" xfId="114"/>
    <cellStyle name="header1 2" xfId="115"/>
    <cellStyle name="header2" xfId="116"/>
    <cellStyle name="header2 2" xfId="117"/>
    <cellStyle name="header3" xfId="118"/>
    <cellStyle name="Heading" xfId="119"/>
    <cellStyle name="Heading 1 2" xfId="120"/>
    <cellStyle name="Heading 2 2" xfId="121"/>
    <cellStyle name="Heading 3 2" xfId="122"/>
    <cellStyle name="Heading 4 2" xfId="123"/>
    <cellStyle name="Heading1" xfId="124"/>
    <cellStyle name="Heading2" xfId="125"/>
    <cellStyle name="Incorrecto" xfId="126"/>
    <cellStyle name="Input 2" xfId="127"/>
    <cellStyle name="Linked Cell 2" xfId="128"/>
    <cellStyle name="Neutral 2" xfId="129"/>
    <cellStyle name="Normal" xfId="0" builtinId="0"/>
    <cellStyle name="Normal [0]" xfId="130"/>
    <cellStyle name="Normal [2]" xfId="131"/>
    <cellStyle name="Normal 10" xfId="132"/>
    <cellStyle name="Normal 11" xfId="133"/>
    <cellStyle name="Normal 12" xfId="134"/>
    <cellStyle name="Normal 2" xfId="28"/>
    <cellStyle name="Normal 2 2" xfId="5"/>
    <cellStyle name="Normal 2 2 2" xfId="8"/>
    <cellStyle name="Normal 2 2 3" xfId="11"/>
    <cellStyle name="Normal 2 2 4" xfId="14"/>
    <cellStyle name="Normal 2 2 5" xfId="17"/>
    <cellStyle name="Normal 2 2 6" xfId="20"/>
    <cellStyle name="Normal 2 2 7" xfId="23"/>
    <cellStyle name="Normal 2 2 8" xfId="135"/>
    <cellStyle name="Normal 2 3" xfId="136"/>
    <cellStyle name="Normal 3" xfId="29"/>
    <cellStyle name="Normal 3 2" xfId="137"/>
    <cellStyle name="Normal 4" xfId="26"/>
    <cellStyle name="Normal 4 2" xfId="138"/>
    <cellStyle name="Normal 5" xfId="35"/>
    <cellStyle name="Normal 6" xfId="139"/>
    <cellStyle name="Normal 7" xfId="140"/>
    <cellStyle name="Normal 8" xfId="141"/>
    <cellStyle name="Normal 9" xfId="142"/>
    <cellStyle name="Normal_Hill  Assoc - REF II - LGE Fuels Analysis - 8-21-20033" xfId="3"/>
    <cellStyle name="Normal_LGE Data Cut_Wood Mac tons and prices_05_23_12" xfId="32"/>
    <cellStyle name="Notas" xfId="143"/>
    <cellStyle name="Notas 2" xfId="144"/>
    <cellStyle name="Note 2" xfId="145"/>
    <cellStyle name="Notes" xfId="146"/>
    <cellStyle name="Output 2" xfId="147"/>
    <cellStyle name="Percent" xfId="4" builtinId="5"/>
    <cellStyle name="Percent 2" xfId="7"/>
    <cellStyle name="Percent 2 2" xfId="10"/>
    <cellStyle name="Percent 2 3" xfId="13"/>
    <cellStyle name="Percent 2 4" xfId="16"/>
    <cellStyle name="Percent 2 5" xfId="19"/>
    <cellStyle name="Percent 2 6" xfId="22"/>
    <cellStyle name="Percent 2 7" xfId="25"/>
    <cellStyle name="Percent 2 8" xfId="30"/>
    <cellStyle name="Percent 2 9" xfId="148"/>
    <cellStyle name="Percent 3" xfId="34"/>
    <cellStyle name="Percent 3 2" xfId="149"/>
    <cellStyle name="Percent 4" xfId="37"/>
    <cellStyle name="PSChar" xfId="31"/>
    <cellStyle name="RowHeading" xfId="150"/>
    <cellStyle name="Salida" xfId="151"/>
    <cellStyle name="SubHeading" xfId="152"/>
    <cellStyle name="SubsidTitle" xfId="153"/>
    <cellStyle name="SubTotal" xfId="154"/>
    <cellStyle name="Table Data" xfId="155"/>
    <cellStyle name="Table Footer" xfId="156"/>
    <cellStyle name="Table Header" xfId="157"/>
    <cellStyle name="Table Headings Bold" xfId="158"/>
    <cellStyle name="Texto de advertencia" xfId="159"/>
    <cellStyle name="Texto explicativo" xfId="160"/>
    <cellStyle name="Title 2" xfId="161"/>
    <cellStyle name="Título" xfId="162"/>
    <cellStyle name="Título 1" xfId="163"/>
    <cellStyle name="Título 2" xfId="164"/>
    <cellStyle name="Título 3" xfId="165"/>
    <cellStyle name="Total 2" xfId="166"/>
    <cellStyle name="Totals" xfId="167"/>
    <cellStyle name="Totals [0]" xfId="168"/>
    <cellStyle name="Totals [2]" xfId="169"/>
    <cellStyle name="Warning Text 2" xfId="170"/>
    <cellStyle name="Year" xfId="171"/>
    <cellStyle name="Year2" xfId="172"/>
    <cellStyle name="Years" xfId="173"/>
  </cellStyles>
  <dxfs count="39"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0"/>
  <sheetViews>
    <sheetView tabSelected="1" zoomScaleNormal="100" workbookViewId="0"/>
  </sheetViews>
  <sheetFormatPr defaultRowHeight="12.75" x14ac:dyDescent="0.2"/>
  <cols>
    <col min="1" max="1" width="3.42578125" customWidth="1"/>
    <col min="2" max="2" width="74" customWidth="1"/>
  </cols>
  <sheetData>
    <row r="1" spans="1:2" x14ac:dyDescent="0.2">
      <c r="B1" s="10" t="s">
        <v>124</v>
      </c>
    </row>
    <row r="2" spans="1:2" x14ac:dyDescent="0.2">
      <c r="B2" s="2"/>
    </row>
    <row r="3" spans="1:2" ht="18" x14ac:dyDescent="0.25">
      <c r="B3" s="12" t="s">
        <v>90</v>
      </c>
    </row>
    <row r="4" spans="1:2" ht="18" x14ac:dyDescent="0.25">
      <c r="B4" s="3"/>
    </row>
    <row r="5" spans="1:2" ht="18" x14ac:dyDescent="0.25">
      <c r="B5" s="3"/>
    </row>
    <row r="6" spans="1:2" x14ac:dyDescent="0.2">
      <c r="B6" s="2"/>
    </row>
    <row r="7" spans="1:2" ht="25.5" x14ac:dyDescent="0.2">
      <c r="A7" s="4" t="s">
        <v>63</v>
      </c>
      <c r="B7" s="18" t="s">
        <v>91</v>
      </c>
    </row>
    <row r="8" spans="1:2" x14ac:dyDescent="0.2">
      <c r="B8" s="2"/>
    </row>
    <row r="9" spans="1:2" x14ac:dyDescent="0.2">
      <c r="B9" s="2"/>
    </row>
    <row r="10" spans="1:2" ht="52.9" customHeight="1" x14ac:dyDescent="0.2">
      <c r="A10" s="4" t="s">
        <v>64</v>
      </c>
      <c r="B10" s="14" t="s">
        <v>116</v>
      </c>
    </row>
    <row r="11" spans="1:2" x14ac:dyDescent="0.2">
      <c r="B11" s="2"/>
    </row>
    <row r="12" spans="1:2" x14ac:dyDescent="0.2">
      <c r="B12" s="2"/>
    </row>
    <row r="13" spans="1:2" ht="25.5" x14ac:dyDescent="0.2">
      <c r="A13" s="4" t="s">
        <v>65</v>
      </c>
      <c r="B13" s="18" t="s">
        <v>106</v>
      </c>
    </row>
    <row r="14" spans="1:2" x14ac:dyDescent="0.2">
      <c r="A14" s="4"/>
      <c r="B14" s="18" t="s">
        <v>103</v>
      </c>
    </row>
    <row r="15" spans="1:2" x14ac:dyDescent="0.2">
      <c r="A15" s="4"/>
      <c r="B15" s="18" t="s">
        <v>104</v>
      </c>
    </row>
    <row r="16" spans="1:2" x14ac:dyDescent="0.2">
      <c r="A16" s="4"/>
      <c r="B16" s="18" t="s">
        <v>105</v>
      </c>
    </row>
    <row r="17" spans="1:8" x14ac:dyDescent="0.2">
      <c r="A17" s="4"/>
      <c r="B17" s="18" t="s">
        <v>107</v>
      </c>
    </row>
    <row r="18" spans="1:8" x14ac:dyDescent="0.2">
      <c r="A18" s="4"/>
      <c r="B18" s="18" t="s">
        <v>108</v>
      </c>
    </row>
    <row r="19" spans="1:8" x14ac:dyDescent="0.2">
      <c r="B19" s="18"/>
    </row>
    <row r="20" spans="1:8" x14ac:dyDescent="0.2">
      <c r="A20" s="4"/>
      <c r="B20" s="9"/>
    </row>
    <row r="21" spans="1:8" x14ac:dyDescent="0.2">
      <c r="B21" s="2"/>
    </row>
    <row r="22" spans="1:8" x14ac:dyDescent="0.2">
      <c r="A22" s="11" t="s">
        <v>34</v>
      </c>
      <c r="B22" s="2"/>
    </row>
    <row r="23" spans="1:8" x14ac:dyDescent="0.2">
      <c r="B23" s="16" t="s">
        <v>109</v>
      </c>
      <c r="C23" s="1"/>
      <c r="D23" s="1"/>
      <c r="E23" s="1"/>
      <c r="F23" s="1"/>
      <c r="G23" s="1"/>
      <c r="H23" s="1"/>
    </row>
    <row r="24" spans="1:8" x14ac:dyDescent="0.2">
      <c r="A24" s="4"/>
      <c r="B24" s="16" t="s">
        <v>110</v>
      </c>
      <c r="C24" s="13"/>
      <c r="D24" s="13"/>
      <c r="E24" s="13"/>
      <c r="F24" s="13"/>
      <c r="G24" s="13"/>
      <c r="H24" s="1"/>
    </row>
    <row r="25" spans="1:8" x14ac:dyDescent="0.2">
      <c r="B25" s="16" t="s">
        <v>111</v>
      </c>
    </row>
    <row r="26" spans="1:8" x14ac:dyDescent="0.2">
      <c r="B26" s="17" t="s">
        <v>112</v>
      </c>
    </row>
    <row r="27" spans="1:8" x14ac:dyDescent="0.2">
      <c r="B27" s="17" t="s">
        <v>113</v>
      </c>
    </row>
    <row r="28" spans="1:8" x14ac:dyDescent="0.2">
      <c r="B28" s="2"/>
    </row>
    <row r="29" spans="1:8" x14ac:dyDescent="0.2">
      <c r="B29" s="2"/>
    </row>
    <row r="30" spans="1:8" x14ac:dyDescent="0.2">
      <c r="B30" s="2"/>
    </row>
  </sheetData>
  <phoneticPr fontId="7" type="noConversion"/>
  <pageMargins left="1" right="1" top="1" bottom="1" header="0.5" footer="0.5"/>
  <pageSetup fitToWidth="2" orientation="portrait" r:id="rId1"/>
  <headerFooter alignWithMargins="0">
    <oddHeader>&amp;R&amp;"Times New Roman,Bold"&amp;12Attachment to Response to Sierra Club-1 Question No. 46(b)
Page &amp;P of &amp;N
Sinclair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166"/>
  <sheetViews>
    <sheetView zoomScale="75" zoomScaleNormal="75" workbookViewId="0"/>
  </sheetViews>
  <sheetFormatPr defaultRowHeight="12.75" x14ac:dyDescent="0.2"/>
  <cols>
    <col min="1" max="1" width="3.5703125" style="19" bestFit="1" customWidth="1"/>
    <col min="2" max="2" width="23.7109375" style="19" bestFit="1" customWidth="1"/>
    <col min="3" max="3" width="33.42578125" style="19" bestFit="1" customWidth="1"/>
    <col min="4" max="4" width="6.42578125" style="19" bestFit="1" customWidth="1"/>
    <col min="5" max="5" width="7" style="19" bestFit="1" customWidth="1"/>
    <col min="6" max="22" width="9.28515625" style="19" bestFit="1" customWidth="1"/>
    <col min="23" max="26" width="10.42578125" style="19" bestFit="1" customWidth="1"/>
    <col min="27" max="16384" width="9.140625" style="319"/>
  </cols>
  <sheetData>
    <row r="1" spans="1:26" ht="15" x14ac:dyDescent="0.25">
      <c r="A1" s="318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</row>
    <row r="2" spans="1:26" x14ac:dyDescent="0.2">
      <c r="A2" s="319"/>
      <c r="B2" s="344" t="s">
        <v>100</v>
      </c>
      <c r="C2" s="323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</row>
    <row r="3" spans="1:26" x14ac:dyDescent="0.2">
      <c r="A3" s="345">
        <v>1</v>
      </c>
      <c r="B3" s="345">
        <v>2</v>
      </c>
      <c r="C3" s="345">
        <v>3</v>
      </c>
      <c r="D3" s="345">
        <v>4</v>
      </c>
      <c r="E3" s="345">
        <v>5</v>
      </c>
      <c r="F3" s="345">
        <v>6</v>
      </c>
      <c r="G3" s="345">
        <v>7</v>
      </c>
      <c r="H3" s="345">
        <v>8</v>
      </c>
      <c r="I3" s="345">
        <v>9</v>
      </c>
      <c r="J3" s="345">
        <v>10</v>
      </c>
      <c r="K3" s="345">
        <v>11</v>
      </c>
      <c r="L3" s="345">
        <v>12</v>
      </c>
      <c r="M3" s="345">
        <v>13</v>
      </c>
      <c r="N3" s="345">
        <v>14</v>
      </c>
      <c r="O3" s="345">
        <v>15</v>
      </c>
      <c r="P3" s="345">
        <v>16</v>
      </c>
      <c r="Q3" s="345">
        <v>17</v>
      </c>
      <c r="R3" s="345">
        <v>18</v>
      </c>
      <c r="S3" s="345">
        <v>19</v>
      </c>
      <c r="T3" s="345">
        <v>20</v>
      </c>
      <c r="U3" s="345">
        <v>21</v>
      </c>
      <c r="V3" s="345">
        <v>22</v>
      </c>
      <c r="W3" s="345">
        <v>23</v>
      </c>
      <c r="X3" s="345">
        <v>24</v>
      </c>
      <c r="Y3" s="345">
        <v>25</v>
      </c>
      <c r="Z3" s="345">
        <v>26</v>
      </c>
    </row>
    <row r="4" spans="1:26" x14ac:dyDescent="0.2">
      <c r="A4" s="346"/>
      <c r="B4" s="347"/>
      <c r="C4" s="347"/>
      <c r="D4" s="297"/>
      <c r="E4" s="297"/>
      <c r="F4" s="295"/>
      <c r="G4" s="348">
        <v>2013</v>
      </c>
      <c r="H4" s="348">
        <v>2014</v>
      </c>
      <c r="I4" s="348">
        <v>2015</v>
      </c>
      <c r="J4" s="348">
        <v>2016</v>
      </c>
      <c r="K4" s="348">
        <v>2017</v>
      </c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6"/>
    </row>
    <row r="5" spans="1:26" x14ac:dyDescent="0.2">
      <c r="A5" s="155">
        <v>1</v>
      </c>
      <c r="B5" s="291"/>
      <c r="C5" s="291"/>
      <c r="D5" s="292"/>
      <c r="E5" s="291"/>
      <c r="F5" s="293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</row>
    <row r="6" spans="1:26" x14ac:dyDescent="0.2">
      <c r="A6" s="155">
        <v>2</v>
      </c>
      <c r="B6" s="291"/>
      <c r="C6" s="291"/>
      <c r="D6" s="292"/>
      <c r="E6" s="291"/>
      <c r="F6" s="293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x14ac:dyDescent="0.2">
      <c r="A7" s="155">
        <v>3</v>
      </c>
      <c r="B7" s="291"/>
      <c r="C7" s="291"/>
      <c r="D7" s="292"/>
      <c r="E7" s="291"/>
      <c r="F7" s="293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</row>
    <row r="8" spans="1:26" x14ac:dyDescent="0.2">
      <c r="A8" s="155">
        <v>4</v>
      </c>
      <c r="B8" s="291"/>
      <c r="C8" s="291"/>
      <c r="D8" s="292"/>
      <c r="E8" s="291"/>
      <c r="F8" s="293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</row>
    <row r="9" spans="1:26" x14ac:dyDescent="0.2">
      <c r="A9" s="155">
        <v>5</v>
      </c>
      <c r="B9" s="291"/>
      <c r="C9" s="291"/>
      <c r="D9" s="292"/>
      <c r="E9" s="291"/>
      <c r="F9" s="293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</row>
    <row r="10" spans="1:26" x14ac:dyDescent="0.2">
      <c r="A10" s="155">
        <v>6</v>
      </c>
      <c r="B10" s="291"/>
      <c r="C10" s="291"/>
      <c r="D10" s="292"/>
      <c r="E10" s="291"/>
      <c r="F10" s="293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</row>
    <row r="11" spans="1:26" x14ac:dyDescent="0.2">
      <c r="A11" s="155">
        <v>7</v>
      </c>
      <c r="B11" s="291"/>
      <c r="C11" s="291"/>
      <c r="D11" s="292"/>
      <c r="E11" s="291"/>
      <c r="F11" s="293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</row>
    <row r="12" spans="1:26" x14ac:dyDescent="0.2">
      <c r="A12" s="155">
        <v>8</v>
      </c>
      <c r="B12" s="291"/>
      <c r="C12" s="291"/>
      <c r="D12" s="292"/>
      <c r="E12" s="291"/>
      <c r="F12" s="293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</row>
    <row r="13" spans="1:26" x14ac:dyDescent="0.2">
      <c r="A13" s="155">
        <v>9</v>
      </c>
      <c r="B13" s="291"/>
      <c r="C13" s="291"/>
      <c r="D13" s="292"/>
      <c r="E13" s="291"/>
      <c r="F13" s="293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</row>
    <row r="14" spans="1:26" x14ac:dyDescent="0.2">
      <c r="A14" s="155">
        <v>10</v>
      </c>
      <c r="B14" s="291"/>
      <c r="C14" s="291"/>
      <c r="D14" s="292"/>
      <c r="E14" s="291"/>
      <c r="F14" s="293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</row>
    <row r="15" spans="1:26" x14ac:dyDescent="0.2">
      <c r="A15" s="155">
        <v>11</v>
      </c>
      <c r="B15" s="291"/>
      <c r="C15" s="291"/>
      <c r="D15" s="292"/>
      <c r="E15" s="291"/>
      <c r="F15" s="293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</row>
    <row r="16" spans="1:26" x14ac:dyDescent="0.2">
      <c r="A16" s="155">
        <v>12</v>
      </c>
      <c r="B16" s="291"/>
      <c r="C16" s="291"/>
      <c r="D16" s="292"/>
      <c r="E16" s="291"/>
      <c r="F16" s="293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</row>
    <row r="17" spans="1:26" x14ac:dyDescent="0.2">
      <c r="A17" s="155">
        <v>13</v>
      </c>
      <c r="B17" s="291"/>
      <c r="C17" s="291"/>
      <c r="D17" s="292"/>
      <c r="E17" s="291"/>
      <c r="F17" s="293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pans="1:26" x14ac:dyDescent="0.2">
      <c r="A18" s="155">
        <v>14</v>
      </c>
      <c r="B18" s="291"/>
      <c r="C18" s="291"/>
      <c r="D18" s="292"/>
      <c r="E18" s="291"/>
      <c r="F18" s="293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</row>
    <row r="19" spans="1:26" x14ac:dyDescent="0.2">
      <c r="A19" s="155">
        <v>15</v>
      </c>
      <c r="B19" s="291"/>
      <c r="C19" s="291"/>
      <c r="D19" s="292"/>
      <c r="E19" s="291"/>
      <c r="F19" s="293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</row>
    <row r="20" spans="1:26" x14ac:dyDescent="0.2">
      <c r="A20" s="155">
        <v>16</v>
      </c>
      <c r="B20" s="291"/>
      <c r="C20" s="291"/>
      <c r="D20" s="292"/>
      <c r="E20" s="291"/>
      <c r="F20" s="293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pans="1:26" x14ac:dyDescent="0.2">
      <c r="A21" s="155">
        <v>17</v>
      </c>
      <c r="B21" s="291"/>
      <c r="C21" s="291"/>
      <c r="D21" s="292"/>
      <c r="E21" s="291"/>
      <c r="F21" s="293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</row>
    <row r="22" spans="1:26" x14ac:dyDescent="0.2">
      <c r="A22" s="155">
        <v>18</v>
      </c>
      <c r="B22" s="291"/>
      <c r="C22" s="291"/>
      <c r="D22" s="292"/>
      <c r="E22" s="291"/>
      <c r="F22" s="293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</row>
    <row r="23" spans="1:26" x14ac:dyDescent="0.2">
      <c r="A23" s="155">
        <v>19</v>
      </c>
      <c r="B23" s="291"/>
      <c r="C23" s="291"/>
      <c r="D23" s="292"/>
      <c r="E23" s="291"/>
      <c r="F23" s="293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</row>
    <row r="24" spans="1:26" x14ac:dyDescent="0.2">
      <c r="A24" s="155">
        <v>20</v>
      </c>
      <c r="B24" s="291"/>
      <c r="C24" s="291"/>
      <c r="D24" s="292"/>
      <c r="E24" s="291"/>
      <c r="F24" s="293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</row>
    <row r="25" spans="1:26" x14ac:dyDescent="0.2">
      <c r="A25" s="155">
        <v>21</v>
      </c>
      <c r="B25" s="347" t="s">
        <v>29</v>
      </c>
      <c r="C25" s="347" t="s">
        <v>26</v>
      </c>
      <c r="D25" s="292"/>
      <c r="E25" s="291"/>
      <c r="F25" s="293"/>
      <c r="G25" s="349">
        <v>43.444600000000001</v>
      </c>
      <c r="H25" s="349">
        <v>46.814399999999999</v>
      </c>
      <c r="I25" s="349">
        <v>46.298099999999998</v>
      </c>
      <c r="J25" s="349">
        <v>45.816600000000001</v>
      </c>
      <c r="K25" s="349">
        <v>47.215800000000002</v>
      </c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</row>
    <row r="26" spans="1:26" x14ac:dyDescent="0.2">
      <c r="A26" s="155">
        <v>22</v>
      </c>
      <c r="B26" s="347"/>
      <c r="C26" s="347"/>
      <c r="D26" s="292"/>
      <c r="E26" s="291"/>
      <c r="F26" s="293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</row>
    <row r="27" spans="1:26" x14ac:dyDescent="0.2">
      <c r="A27" s="155">
        <v>23</v>
      </c>
      <c r="B27" s="291"/>
      <c r="C27" s="291"/>
      <c r="D27" s="292"/>
      <c r="E27" s="291"/>
      <c r="F27" s="293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</row>
    <row r="28" spans="1:26" x14ac:dyDescent="0.2">
      <c r="A28" s="155">
        <v>24</v>
      </c>
      <c r="B28" s="291"/>
      <c r="C28" s="291"/>
      <c r="D28" s="292"/>
      <c r="E28" s="291"/>
      <c r="F28" s="293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</row>
    <row r="29" spans="1:26" x14ac:dyDescent="0.2">
      <c r="A29" s="155">
        <v>25</v>
      </c>
      <c r="B29" s="347" t="s">
        <v>27</v>
      </c>
      <c r="C29" s="347" t="s">
        <v>26</v>
      </c>
      <c r="D29" s="292"/>
      <c r="E29" s="291"/>
      <c r="F29" s="293"/>
      <c r="G29" s="349">
        <v>46.1248</v>
      </c>
      <c r="H29" s="349">
        <v>49.741100000000003</v>
      </c>
      <c r="I29" s="349">
        <v>49.145200000000003</v>
      </c>
      <c r="J29" s="349">
        <v>48.463900000000002</v>
      </c>
      <c r="K29" s="349">
        <v>50.0717</v>
      </c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</row>
    <row r="30" spans="1:26" x14ac:dyDescent="0.2">
      <c r="A30" s="155">
        <v>26</v>
      </c>
      <c r="B30" s="291"/>
      <c r="C30" s="291"/>
      <c r="D30" s="292"/>
      <c r="E30" s="291"/>
      <c r="F30" s="293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</row>
    <row r="31" spans="1:26" x14ac:dyDescent="0.2">
      <c r="A31" s="155">
        <v>27</v>
      </c>
      <c r="B31" s="291"/>
      <c r="C31" s="291"/>
      <c r="D31" s="292"/>
      <c r="E31" s="291"/>
      <c r="F31" s="293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</row>
    <row r="32" spans="1:26" x14ac:dyDescent="0.2">
      <c r="A32" s="155">
        <v>28</v>
      </c>
      <c r="B32" s="291"/>
      <c r="C32" s="291"/>
      <c r="D32" s="292"/>
      <c r="E32" s="291"/>
      <c r="F32" s="293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</row>
    <row r="33" spans="1:26" x14ac:dyDescent="0.2">
      <c r="A33" s="155">
        <v>29</v>
      </c>
      <c r="B33" s="291"/>
      <c r="C33" s="291"/>
      <c r="D33" s="292"/>
      <c r="E33" s="291"/>
      <c r="F33" s="293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</row>
    <row r="34" spans="1:26" x14ac:dyDescent="0.2">
      <c r="A34" s="155">
        <v>30</v>
      </c>
      <c r="B34" s="291"/>
      <c r="C34" s="291"/>
      <c r="D34" s="292"/>
      <c r="E34" s="291"/>
      <c r="F34" s="293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</row>
    <row r="35" spans="1:26" x14ac:dyDescent="0.2">
      <c r="A35" s="155">
        <v>31</v>
      </c>
      <c r="B35" s="291"/>
      <c r="C35" s="291"/>
      <c r="D35" s="292"/>
      <c r="E35" s="291"/>
      <c r="F35" s="293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</row>
    <row r="36" spans="1:26" x14ac:dyDescent="0.2">
      <c r="A36" s="155">
        <v>32</v>
      </c>
      <c r="B36" s="291"/>
      <c r="C36" s="291"/>
      <c r="D36" s="292"/>
      <c r="E36" s="291"/>
      <c r="F36" s="293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</row>
    <row r="37" spans="1:26" x14ac:dyDescent="0.2">
      <c r="A37" s="155">
        <v>33</v>
      </c>
      <c r="B37" s="291"/>
      <c r="C37" s="291"/>
      <c r="D37" s="292"/>
      <c r="E37" s="291"/>
      <c r="F37" s="293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</row>
    <row r="38" spans="1:26" x14ac:dyDescent="0.2">
      <c r="A38" s="155">
        <v>34</v>
      </c>
      <c r="B38" s="291"/>
      <c r="C38" s="291"/>
      <c r="D38" s="292"/>
      <c r="E38" s="291"/>
      <c r="F38" s="293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</row>
    <row r="39" spans="1:26" x14ac:dyDescent="0.2">
      <c r="A39" s="155">
        <v>35</v>
      </c>
      <c r="B39" s="291"/>
      <c r="C39" s="291"/>
      <c r="D39" s="292"/>
      <c r="E39" s="291"/>
      <c r="F39" s="293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</row>
    <row r="40" spans="1:26" x14ac:dyDescent="0.2">
      <c r="A40" s="155">
        <v>36</v>
      </c>
      <c r="B40" s="291"/>
      <c r="C40" s="291"/>
      <c r="D40" s="292"/>
      <c r="E40" s="291"/>
      <c r="F40" s="293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</row>
    <row r="41" spans="1:26" x14ac:dyDescent="0.2">
      <c r="A41" s="155">
        <v>37</v>
      </c>
      <c r="B41" s="291"/>
      <c r="C41" s="291"/>
      <c r="D41" s="292"/>
      <c r="E41" s="291"/>
      <c r="F41" s="293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</row>
    <row r="42" spans="1:26" x14ac:dyDescent="0.2">
      <c r="A42" s="155">
        <v>38</v>
      </c>
      <c r="B42" s="291"/>
      <c r="C42" s="291"/>
      <c r="D42" s="292"/>
      <c r="E42" s="291"/>
      <c r="F42" s="293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</row>
    <row r="43" spans="1:26" x14ac:dyDescent="0.2">
      <c r="A43" s="155">
        <v>39</v>
      </c>
      <c r="B43" s="291"/>
      <c r="C43" s="291"/>
      <c r="D43" s="292"/>
      <c r="E43" s="291"/>
      <c r="F43" s="293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</row>
    <row r="44" spans="1:26" x14ac:dyDescent="0.2">
      <c r="A44" s="155">
        <v>40</v>
      </c>
      <c r="B44" s="291"/>
      <c r="C44" s="291"/>
      <c r="D44" s="292"/>
      <c r="E44" s="291"/>
      <c r="F44" s="293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</row>
    <row r="45" spans="1:26" x14ac:dyDescent="0.2">
      <c r="A45" s="155">
        <v>41</v>
      </c>
      <c r="B45" s="291"/>
      <c r="C45" s="291"/>
      <c r="D45" s="292"/>
      <c r="E45" s="291"/>
      <c r="F45" s="293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</row>
    <row r="46" spans="1:26" x14ac:dyDescent="0.2">
      <c r="A46" s="155">
        <v>42</v>
      </c>
      <c r="B46" s="291"/>
      <c r="C46" s="291"/>
      <c r="D46" s="292"/>
      <c r="E46" s="291"/>
      <c r="F46" s="293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</row>
    <row r="47" spans="1:26" x14ac:dyDescent="0.2">
      <c r="A47" s="155">
        <v>43</v>
      </c>
      <c r="B47" s="291"/>
      <c r="C47" s="291"/>
      <c r="D47" s="292"/>
      <c r="E47" s="291"/>
      <c r="F47" s="293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</row>
    <row r="48" spans="1:26" x14ac:dyDescent="0.2">
      <c r="A48" s="155">
        <v>44</v>
      </c>
      <c r="B48" s="291"/>
      <c r="C48" s="291"/>
      <c r="D48" s="292"/>
      <c r="E48" s="291"/>
      <c r="F48" s="293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</row>
    <row r="49" spans="1:26" x14ac:dyDescent="0.2">
      <c r="A49" s="155">
        <v>45</v>
      </c>
      <c r="B49" s="291"/>
      <c r="C49" s="291"/>
      <c r="D49" s="292"/>
      <c r="E49" s="291"/>
      <c r="F49" s="293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</row>
    <row r="50" spans="1:26" x14ac:dyDescent="0.2">
      <c r="A50" s="155">
        <v>46</v>
      </c>
      <c r="B50" s="291"/>
      <c r="C50" s="291"/>
      <c r="D50" s="292"/>
      <c r="E50" s="291"/>
      <c r="F50" s="293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</row>
    <row r="51" spans="1:26" x14ac:dyDescent="0.2">
      <c r="A51" s="155">
        <v>47</v>
      </c>
      <c r="B51" s="291"/>
      <c r="C51" s="291"/>
      <c r="D51" s="292"/>
      <c r="E51" s="291"/>
      <c r="F51" s="293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</row>
    <row r="52" spans="1:26" x14ac:dyDescent="0.2">
      <c r="A52" s="155">
        <v>48</v>
      </c>
      <c r="B52" s="291"/>
      <c r="C52" s="291"/>
      <c r="D52" s="292"/>
      <c r="E52" s="291"/>
      <c r="F52" s="293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</row>
    <row r="53" spans="1:26" x14ac:dyDescent="0.2">
      <c r="A53" s="155">
        <v>49</v>
      </c>
      <c r="B53" s="291"/>
      <c r="C53" s="291"/>
      <c r="D53" s="292"/>
      <c r="E53" s="291"/>
      <c r="F53" s="293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</row>
    <row r="54" spans="1:26" x14ac:dyDescent="0.2">
      <c r="A54" s="155">
        <v>50</v>
      </c>
      <c r="B54" s="291"/>
      <c r="C54" s="291"/>
      <c r="D54" s="292"/>
      <c r="E54" s="291"/>
      <c r="F54" s="293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</row>
    <row r="55" spans="1:26" x14ac:dyDescent="0.2">
      <c r="A55" s="155">
        <v>51</v>
      </c>
      <c r="B55" s="291"/>
      <c r="C55" s="291"/>
      <c r="D55" s="292"/>
      <c r="E55" s="291"/>
      <c r="F55" s="293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</row>
    <row r="56" spans="1:26" x14ac:dyDescent="0.2">
      <c r="A56" s="155">
        <v>52</v>
      </c>
      <c r="B56" s="291"/>
      <c r="C56" s="291"/>
      <c r="D56" s="292"/>
      <c r="E56" s="291"/>
      <c r="F56" s="293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</row>
    <row r="57" spans="1:26" x14ac:dyDescent="0.2">
      <c r="A57" s="155">
        <v>53</v>
      </c>
      <c r="B57" s="291"/>
      <c r="C57" s="291"/>
      <c r="D57" s="292"/>
      <c r="E57" s="291"/>
      <c r="F57" s="293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</row>
    <row r="58" spans="1:26" x14ac:dyDescent="0.2">
      <c r="A58" s="155">
        <v>54</v>
      </c>
      <c r="B58" s="291"/>
      <c r="C58" s="291"/>
      <c r="D58" s="292"/>
      <c r="E58" s="291"/>
      <c r="F58" s="293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</row>
    <row r="59" spans="1:26" x14ac:dyDescent="0.2">
      <c r="A59" s="155">
        <v>55</v>
      </c>
      <c r="B59" s="291"/>
      <c r="C59" s="291"/>
      <c r="D59" s="292"/>
      <c r="E59" s="291"/>
      <c r="F59" s="293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</row>
    <row r="60" spans="1:26" x14ac:dyDescent="0.2">
      <c r="A60" s="155">
        <v>56</v>
      </c>
      <c r="B60" s="291"/>
      <c r="C60" s="291"/>
      <c r="D60" s="292"/>
      <c r="E60" s="291"/>
      <c r="F60" s="293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</row>
    <row r="61" spans="1:26" x14ac:dyDescent="0.2">
      <c r="A61" s="155">
        <v>57</v>
      </c>
      <c r="B61" s="291"/>
      <c r="C61" s="291"/>
      <c r="D61" s="292"/>
      <c r="E61" s="291"/>
      <c r="F61" s="293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</row>
    <row r="62" spans="1:26" x14ac:dyDescent="0.2">
      <c r="A62" s="155">
        <v>58</v>
      </c>
      <c r="B62" s="291"/>
      <c r="C62" s="291"/>
      <c r="D62" s="292"/>
      <c r="E62" s="291"/>
      <c r="F62" s="293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</row>
    <row r="63" spans="1:26" x14ac:dyDescent="0.2">
      <c r="A63" s="155">
        <v>59</v>
      </c>
      <c r="B63" s="291"/>
      <c r="C63" s="291"/>
      <c r="D63" s="292"/>
      <c r="E63" s="291"/>
      <c r="F63" s="293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</row>
    <row r="64" spans="1:26" x14ac:dyDescent="0.2">
      <c r="A64" s="155">
        <v>60</v>
      </c>
      <c r="B64" s="291"/>
      <c r="C64" s="291"/>
      <c r="D64" s="292"/>
      <c r="E64" s="291"/>
      <c r="F64" s="293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</row>
    <row r="65" spans="1:26" x14ac:dyDescent="0.2">
      <c r="A65" s="155">
        <v>61</v>
      </c>
      <c r="B65" s="291"/>
      <c r="C65" s="291"/>
      <c r="D65" s="292"/>
      <c r="E65" s="291"/>
      <c r="F65" s="293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</row>
    <row r="66" spans="1:26" x14ac:dyDescent="0.2">
      <c r="A66" s="155">
        <v>62</v>
      </c>
      <c r="B66" s="291"/>
      <c r="C66" s="291"/>
      <c r="D66" s="292"/>
      <c r="E66" s="291"/>
      <c r="F66" s="293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</row>
    <row r="67" spans="1:26" x14ac:dyDescent="0.2">
      <c r="A67" s="155">
        <v>63</v>
      </c>
      <c r="B67" s="291"/>
      <c r="C67" s="291"/>
      <c r="D67" s="292"/>
      <c r="E67" s="291"/>
      <c r="F67" s="293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</row>
    <row r="68" spans="1:26" x14ac:dyDescent="0.2">
      <c r="A68" s="155">
        <v>64</v>
      </c>
      <c r="B68" s="291"/>
      <c r="C68" s="291"/>
      <c r="D68" s="292"/>
      <c r="E68" s="291"/>
      <c r="F68" s="293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</row>
    <row r="69" spans="1:26" x14ac:dyDescent="0.2">
      <c r="A69" s="155">
        <v>65</v>
      </c>
      <c r="B69" s="291"/>
      <c r="C69" s="291"/>
      <c r="D69" s="292"/>
      <c r="E69" s="291"/>
      <c r="F69" s="293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</row>
    <row r="70" spans="1:26" x14ac:dyDescent="0.2">
      <c r="A70" s="155">
        <v>66</v>
      </c>
      <c r="B70" s="291"/>
      <c r="C70" s="291"/>
      <c r="D70" s="292"/>
      <c r="E70" s="291"/>
      <c r="F70" s="293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</row>
    <row r="71" spans="1:26" x14ac:dyDescent="0.2">
      <c r="A71" s="155">
        <v>67</v>
      </c>
      <c r="B71" s="291"/>
      <c r="C71" s="291"/>
      <c r="D71" s="292"/>
      <c r="E71" s="291"/>
      <c r="F71" s="293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</row>
    <row r="72" spans="1:26" x14ac:dyDescent="0.2">
      <c r="A72" s="155">
        <v>68</v>
      </c>
      <c r="B72" s="291"/>
      <c r="C72" s="291"/>
      <c r="D72" s="292"/>
      <c r="E72" s="291"/>
      <c r="F72" s="293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</row>
    <row r="73" spans="1:26" x14ac:dyDescent="0.2">
      <c r="A73" s="155">
        <v>69</v>
      </c>
      <c r="B73" s="291"/>
      <c r="C73" s="291"/>
      <c r="D73" s="292"/>
      <c r="E73" s="291"/>
      <c r="F73" s="293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</row>
    <row r="74" spans="1:26" x14ac:dyDescent="0.2">
      <c r="A74" s="155">
        <v>70</v>
      </c>
      <c r="B74" s="291"/>
      <c r="C74" s="291"/>
      <c r="D74" s="292"/>
      <c r="E74" s="291"/>
      <c r="F74" s="293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</row>
    <row r="75" spans="1:26" x14ac:dyDescent="0.2">
      <c r="A75" s="155">
        <v>71</v>
      </c>
      <c r="B75" s="291"/>
      <c r="C75" s="291"/>
      <c r="D75" s="292"/>
      <c r="E75" s="291"/>
      <c r="F75" s="293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</row>
    <row r="76" spans="1:26" x14ac:dyDescent="0.2">
      <c r="A76" s="155">
        <v>72</v>
      </c>
      <c r="B76" s="291"/>
      <c r="C76" s="291"/>
      <c r="D76" s="292"/>
      <c r="E76" s="291"/>
      <c r="F76" s="293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</row>
    <row r="77" spans="1:26" x14ac:dyDescent="0.2">
      <c r="A77" s="155">
        <v>73</v>
      </c>
      <c r="B77" s="347" t="s">
        <v>31</v>
      </c>
      <c r="C77" s="347" t="s">
        <v>26</v>
      </c>
      <c r="D77" s="292"/>
      <c r="E77" s="291"/>
      <c r="F77" s="293"/>
      <c r="G77" s="349">
        <v>48.626600000000003</v>
      </c>
      <c r="H77" s="349">
        <v>52.652299999999997</v>
      </c>
      <c r="I77" s="349">
        <v>51.731200000000001</v>
      </c>
      <c r="J77" s="349">
        <v>51.033099999999997</v>
      </c>
      <c r="K77" s="349">
        <v>52.679299999999998</v>
      </c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</row>
    <row r="78" spans="1:26" x14ac:dyDescent="0.2">
      <c r="A78" s="155">
        <v>74</v>
      </c>
      <c r="B78" s="291"/>
      <c r="C78" s="291"/>
      <c r="D78" s="292"/>
      <c r="E78" s="291"/>
      <c r="F78" s="293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</row>
    <row r="79" spans="1:26" x14ac:dyDescent="0.2">
      <c r="A79" s="155">
        <v>75</v>
      </c>
      <c r="B79" s="291"/>
      <c r="C79" s="291"/>
      <c r="D79" s="292"/>
      <c r="E79" s="291"/>
      <c r="F79" s="293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</row>
    <row r="80" spans="1:26" x14ac:dyDescent="0.2">
      <c r="A80" s="155">
        <v>76</v>
      </c>
      <c r="B80" s="291"/>
      <c r="C80" s="291"/>
      <c r="D80" s="292"/>
      <c r="E80" s="291"/>
      <c r="F80" s="293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</row>
    <row r="81" spans="1:26" x14ac:dyDescent="0.2">
      <c r="A81" s="155">
        <v>77</v>
      </c>
      <c r="B81" s="291"/>
      <c r="C81" s="291"/>
      <c r="D81" s="292"/>
      <c r="E81" s="291"/>
      <c r="F81" s="293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</row>
    <row r="82" spans="1:26" x14ac:dyDescent="0.2">
      <c r="A82" s="155">
        <v>78</v>
      </c>
      <c r="B82" s="291"/>
      <c r="C82" s="291"/>
      <c r="D82" s="292"/>
      <c r="E82" s="291"/>
      <c r="F82" s="293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</row>
    <row r="83" spans="1:26" x14ac:dyDescent="0.2">
      <c r="A83" s="155">
        <v>79</v>
      </c>
      <c r="B83" s="291"/>
      <c r="C83" s="291"/>
      <c r="D83" s="292"/>
      <c r="E83" s="291"/>
      <c r="F83" s="293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</row>
    <row r="84" spans="1:26" x14ac:dyDescent="0.2">
      <c r="A84" s="155">
        <v>80</v>
      </c>
      <c r="B84" s="291"/>
      <c r="C84" s="291"/>
      <c r="D84" s="292"/>
      <c r="E84" s="291"/>
      <c r="F84" s="293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</row>
    <row r="85" spans="1:26" x14ac:dyDescent="0.2">
      <c r="A85" s="155">
        <v>81</v>
      </c>
      <c r="B85" s="291"/>
      <c r="C85" s="291"/>
      <c r="D85" s="292"/>
      <c r="E85" s="291"/>
      <c r="F85" s="293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</row>
    <row r="86" spans="1:26" x14ac:dyDescent="0.2">
      <c r="A86" s="320"/>
      <c r="B86" s="321"/>
      <c r="C86" s="321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1"/>
      <c r="U86" s="323"/>
      <c r="V86" s="323"/>
      <c r="W86" s="323"/>
      <c r="X86" s="323"/>
      <c r="Y86" s="323"/>
      <c r="Z86" s="323"/>
    </row>
    <row r="87" spans="1:26" x14ac:dyDescent="0.2">
      <c r="A87" s="320"/>
      <c r="B87" s="321"/>
      <c r="C87" s="321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1"/>
      <c r="U87" s="323"/>
      <c r="V87" s="323"/>
      <c r="W87" s="323"/>
      <c r="X87" s="323"/>
      <c r="Y87" s="323"/>
      <c r="Z87" s="323"/>
    </row>
    <row r="88" spans="1:26" x14ac:dyDescent="0.2">
      <c r="A88" s="320"/>
      <c r="B88" s="321"/>
      <c r="C88" s="321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1"/>
      <c r="U88" s="323"/>
      <c r="V88" s="323"/>
      <c r="W88" s="323"/>
      <c r="X88" s="323"/>
      <c r="Y88" s="323"/>
      <c r="Z88" s="323"/>
    </row>
    <row r="89" spans="1:26" x14ac:dyDescent="0.2">
      <c r="A89" s="320"/>
      <c r="B89" s="321"/>
      <c r="C89" s="321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1"/>
      <c r="U89" s="323"/>
      <c r="V89" s="323"/>
      <c r="W89" s="323"/>
      <c r="X89" s="323"/>
      <c r="Y89" s="323"/>
      <c r="Z89" s="323"/>
    </row>
    <row r="90" spans="1:26" x14ac:dyDescent="0.2">
      <c r="A90" s="320"/>
      <c r="B90" s="321"/>
      <c r="C90" s="321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1"/>
      <c r="U90" s="323"/>
      <c r="V90" s="323"/>
      <c r="W90" s="323"/>
      <c r="X90" s="323"/>
      <c r="Y90" s="323"/>
      <c r="Z90" s="323"/>
    </row>
    <row r="91" spans="1:26" x14ac:dyDescent="0.2">
      <c r="A91" s="320"/>
      <c r="B91" s="321"/>
      <c r="C91" s="321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1"/>
      <c r="U91" s="319"/>
      <c r="V91" s="319"/>
      <c r="W91" s="319"/>
      <c r="X91" s="319"/>
      <c r="Y91" s="319"/>
      <c r="Z91" s="319"/>
    </row>
    <row r="92" spans="1:26" x14ac:dyDescent="0.2">
      <c r="A92" s="320"/>
      <c r="B92" s="321"/>
      <c r="C92" s="321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1"/>
      <c r="U92" s="319"/>
      <c r="V92" s="319"/>
      <c r="W92" s="319"/>
      <c r="X92" s="319"/>
      <c r="Y92" s="319"/>
      <c r="Z92" s="319"/>
    </row>
    <row r="93" spans="1:26" x14ac:dyDescent="0.2">
      <c r="A93" s="320"/>
      <c r="B93" s="321"/>
      <c r="C93" s="321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1"/>
      <c r="U93" s="319"/>
      <c r="V93" s="319"/>
      <c r="W93" s="319"/>
      <c r="X93" s="319"/>
      <c r="Y93" s="319"/>
      <c r="Z93" s="319"/>
    </row>
    <row r="94" spans="1:26" ht="15.75" x14ac:dyDescent="0.25">
      <c r="A94" s="320"/>
      <c r="B94" s="319"/>
      <c r="C94" s="324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</row>
    <row r="95" spans="1:26" ht="15.75" x14ac:dyDescent="0.25">
      <c r="A95" s="320"/>
      <c r="B95" s="319"/>
      <c r="C95" s="324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</row>
    <row r="96" spans="1:26" ht="15.75" x14ac:dyDescent="0.25">
      <c r="A96" s="320"/>
      <c r="B96" s="319"/>
      <c r="C96" s="324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</row>
    <row r="97" spans="1:26" ht="15.75" x14ac:dyDescent="0.25">
      <c r="A97" s="320"/>
      <c r="B97" s="319"/>
      <c r="C97" s="324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</row>
    <row r="98" spans="1:26" ht="15.75" x14ac:dyDescent="0.25">
      <c r="A98" s="320"/>
      <c r="B98" s="319"/>
      <c r="C98" s="324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</row>
    <row r="99" spans="1:26" x14ac:dyDescent="0.2">
      <c r="A99" s="320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</row>
    <row r="100" spans="1:26" x14ac:dyDescent="0.2">
      <c r="A100" s="320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</row>
    <row r="101" spans="1:26" x14ac:dyDescent="0.2">
      <c r="A101" s="320"/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</row>
    <row r="102" spans="1:26" x14ac:dyDescent="0.2">
      <c r="A102" s="320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</row>
    <row r="103" spans="1:26" x14ac:dyDescent="0.2">
      <c r="A103" s="320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</row>
    <row r="104" spans="1:26" x14ac:dyDescent="0.2">
      <c r="A104" s="320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  <c r="Y104" s="319"/>
      <c r="Z104" s="319"/>
    </row>
    <row r="105" spans="1:26" x14ac:dyDescent="0.2">
      <c r="A105" s="320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  <c r="Y105" s="319"/>
      <c r="Z105" s="319"/>
    </row>
    <row r="106" spans="1:26" x14ac:dyDescent="0.2">
      <c r="A106" s="320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</row>
    <row r="107" spans="1:26" x14ac:dyDescent="0.2">
      <c r="A107" s="320"/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19"/>
    </row>
    <row r="108" spans="1:26" x14ac:dyDescent="0.2">
      <c r="A108" s="320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  <c r="Y108" s="319"/>
      <c r="Z108" s="319"/>
    </row>
    <row r="109" spans="1:26" x14ac:dyDescent="0.2">
      <c r="A109" s="320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</row>
    <row r="110" spans="1:26" x14ac:dyDescent="0.2">
      <c r="A110" s="320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</row>
    <row r="111" spans="1:26" x14ac:dyDescent="0.2">
      <c r="A111" s="320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</row>
    <row r="112" spans="1:26" x14ac:dyDescent="0.2">
      <c r="A112" s="320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</row>
    <row r="113" spans="1:26" x14ac:dyDescent="0.2">
      <c r="A113" s="320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</row>
    <row r="114" spans="1:26" x14ac:dyDescent="0.2">
      <c r="A114" s="320"/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</row>
    <row r="115" spans="1:26" x14ac:dyDescent="0.2">
      <c r="A115" s="320"/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</row>
    <row r="116" spans="1:26" x14ac:dyDescent="0.2">
      <c r="A116" s="320"/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</row>
    <row r="117" spans="1:26" x14ac:dyDescent="0.2">
      <c r="A117" s="320"/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</row>
    <row r="118" spans="1:26" x14ac:dyDescent="0.2">
      <c r="A118" s="320"/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</row>
    <row r="119" spans="1:26" x14ac:dyDescent="0.2">
      <c r="A119" s="320"/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</row>
    <row r="120" spans="1:26" x14ac:dyDescent="0.2">
      <c r="A120" s="320"/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</row>
    <row r="121" spans="1:26" x14ac:dyDescent="0.2">
      <c r="A121" s="320"/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319"/>
      <c r="Z121" s="319"/>
    </row>
    <row r="122" spans="1:26" x14ac:dyDescent="0.2">
      <c r="A122" s="320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</row>
    <row r="123" spans="1:26" x14ac:dyDescent="0.2">
      <c r="A123" s="320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</row>
    <row r="124" spans="1:26" x14ac:dyDescent="0.2">
      <c r="A124" s="320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</row>
    <row r="125" spans="1:26" x14ac:dyDescent="0.2">
      <c r="A125" s="320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</row>
    <row r="126" spans="1:26" x14ac:dyDescent="0.2">
      <c r="A126" s="320"/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  <c r="Y126" s="319"/>
      <c r="Z126" s="319"/>
    </row>
    <row r="127" spans="1:26" x14ac:dyDescent="0.2">
      <c r="A127" s="320"/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  <c r="Y127" s="319"/>
      <c r="Z127" s="319"/>
    </row>
    <row r="128" spans="1:26" x14ac:dyDescent="0.2">
      <c r="A128" s="320"/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  <c r="Y128" s="319"/>
      <c r="Z128" s="319"/>
    </row>
    <row r="129" spans="1:26" x14ac:dyDescent="0.2">
      <c r="A129" s="320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</row>
    <row r="130" spans="1:26" x14ac:dyDescent="0.2">
      <c r="A130" s="320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</row>
    <row r="131" spans="1:26" x14ac:dyDescent="0.2">
      <c r="A131" s="320"/>
      <c r="B131" s="319"/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19"/>
      <c r="Z131" s="319"/>
    </row>
    <row r="132" spans="1:26" x14ac:dyDescent="0.2">
      <c r="A132" s="320"/>
      <c r="B132" s="319"/>
      <c r="C132" s="319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  <c r="Y132" s="319"/>
      <c r="Z132" s="319"/>
    </row>
    <row r="133" spans="1:26" x14ac:dyDescent="0.2">
      <c r="A133" s="320"/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  <c r="Y133" s="319"/>
      <c r="Z133" s="319"/>
    </row>
    <row r="134" spans="1:26" x14ac:dyDescent="0.2">
      <c r="A134" s="320"/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</row>
    <row r="135" spans="1:26" x14ac:dyDescent="0.2">
      <c r="A135" s="320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</row>
    <row r="136" spans="1:26" x14ac:dyDescent="0.2">
      <c r="A136" s="320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</row>
    <row r="137" spans="1:26" x14ac:dyDescent="0.2">
      <c r="A137" s="320"/>
      <c r="B137" s="319"/>
      <c r="C137" s="319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19"/>
    </row>
    <row r="138" spans="1:26" x14ac:dyDescent="0.2">
      <c r="A138" s="320"/>
      <c r="B138" s="319"/>
      <c r="C138" s="319"/>
      <c r="D138" s="319"/>
      <c r="E138" s="319"/>
      <c r="F138" s="319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319"/>
      <c r="Z138" s="319"/>
    </row>
    <row r="139" spans="1:26" x14ac:dyDescent="0.2">
      <c r="A139" s="320"/>
      <c r="B139" s="319"/>
      <c r="C139" s="319"/>
      <c r="D139" s="319"/>
      <c r="E139" s="319"/>
      <c r="F139" s="319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  <c r="Y139" s="319"/>
      <c r="Z139" s="319"/>
    </row>
    <row r="140" spans="1:26" x14ac:dyDescent="0.2">
      <c r="A140" s="320"/>
      <c r="B140" s="319"/>
      <c r="C140" s="319"/>
      <c r="D140" s="319"/>
      <c r="E140" s="319"/>
      <c r="F140" s="319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</row>
    <row r="141" spans="1:26" x14ac:dyDescent="0.2">
      <c r="A141" s="320"/>
      <c r="B141" s="319"/>
      <c r="C141" s="319"/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319"/>
      <c r="Z141" s="319"/>
    </row>
    <row r="142" spans="1:26" x14ac:dyDescent="0.2">
      <c r="A142" s="320"/>
      <c r="B142" s="319"/>
      <c r="C142" s="319"/>
      <c r="D142" s="319"/>
      <c r="E142" s="319"/>
      <c r="F142" s="319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</row>
    <row r="143" spans="1:26" x14ac:dyDescent="0.2">
      <c r="A143" s="320"/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</row>
    <row r="144" spans="1:26" x14ac:dyDescent="0.2">
      <c r="A144" s="320"/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</row>
    <row r="145" spans="1:26" x14ac:dyDescent="0.2">
      <c r="A145" s="320"/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</row>
    <row r="146" spans="1:26" x14ac:dyDescent="0.2">
      <c r="A146" s="320"/>
      <c r="B146" s="319"/>
      <c r="C146" s="319"/>
      <c r="D146" s="319"/>
      <c r="E146" s="319"/>
      <c r="F146" s="319"/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  <c r="U146" s="319"/>
      <c r="V146" s="319"/>
      <c r="W146" s="319"/>
      <c r="X146" s="319"/>
      <c r="Y146" s="319"/>
      <c r="Z146" s="319"/>
    </row>
    <row r="147" spans="1:26" x14ac:dyDescent="0.2">
      <c r="A147" s="320"/>
      <c r="B147" s="319"/>
      <c r="C147" s="319"/>
      <c r="D147" s="319"/>
      <c r="E147" s="319"/>
      <c r="F147" s="319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319"/>
      <c r="W147" s="319"/>
      <c r="X147" s="319"/>
      <c r="Y147" s="319"/>
      <c r="Z147" s="319"/>
    </row>
    <row r="148" spans="1:26" x14ac:dyDescent="0.2">
      <c r="A148" s="320"/>
      <c r="B148" s="319"/>
      <c r="C148" s="319"/>
      <c r="D148" s="319"/>
      <c r="E148" s="319"/>
      <c r="F148" s="319"/>
      <c r="G148" s="319"/>
      <c r="H148" s="319"/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19"/>
      <c r="W148" s="319"/>
      <c r="X148" s="319"/>
      <c r="Y148" s="319"/>
      <c r="Z148" s="319"/>
    </row>
    <row r="149" spans="1:26" x14ac:dyDescent="0.2">
      <c r="A149" s="320"/>
      <c r="B149" s="319"/>
      <c r="C149" s="319"/>
      <c r="D149" s="319"/>
      <c r="E149" s="319"/>
      <c r="F149" s="319"/>
      <c r="G149" s="319"/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</row>
    <row r="150" spans="1:26" x14ac:dyDescent="0.2">
      <c r="A150" s="320"/>
      <c r="B150" s="319"/>
      <c r="C150" s="319"/>
      <c r="D150" s="319"/>
      <c r="E150" s="319"/>
      <c r="F150" s="319"/>
      <c r="G150" s="319"/>
      <c r="H150" s="319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319"/>
      <c r="V150" s="319"/>
      <c r="W150" s="319"/>
      <c r="X150" s="319"/>
      <c r="Y150" s="319"/>
      <c r="Z150" s="319"/>
    </row>
    <row r="151" spans="1:26" x14ac:dyDescent="0.2">
      <c r="A151" s="320"/>
      <c r="B151" s="319"/>
      <c r="C151" s="319"/>
      <c r="D151" s="319"/>
      <c r="E151" s="319"/>
      <c r="F151" s="319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19"/>
    </row>
    <row r="152" spans="1:26" x14ac:dyDescent="0.2">
      <c r="A152" s="320"/>
      <c r="B152" s="319"/>
      <c r="C152" s="319"/>
      <c r="D152" s="319"/>
      <c r="E152" s="319"/>
      <c r="F152" s="319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</row>
    <row r="153" spans="1:26" x14ac:dyDescent="0.2">
      <c r="A153" s="320"/>
      <c r="B153" s="319"/>
      <c r="C153" s="319"/>
      <c r="D153" s="319"/>
      <c r="E153" s="319"/>
      <c r="F153" s="319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319"/>
      <c r="W153" s="319"/>
      <c r="X153" s="319"/>
      <c r="Y153" s="319"/>
      <c r="Z153" s="319"/>
    </row>
    <row r="154" spans="1:26" x14ac:dyDescent="0.2">
      <c r="A154" s="320"/>
      <c r="B154" s="319"/>
      <c r="C154" s="319"/>
      <c r="D154" s="319"/>
      <c r="E154" s="319"/>
      <c r="F154" s="319"/>
      <c r="G154" s="319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319"/>
      <c r="Z154" s="319"/>
    </row>
    <row r="155" spans="1:26" x14ac:dyDescent="0.2">
      <c r="A155" s="320"/>
      <c r="B155" s="319"/>
      <c r="C155" s="319"/>
      <c r="D155" s="319"/>
      <c r="E155" s="319"/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</row>
    <row r="156" spans="1:26" x14ac:dyDescent="0.2">
      <c r="A156" s="320"/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</row>
    <row r="157" spans="1:26" x14ac:dyDescent="0.2">
      <c r="A157" s="320"/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</row>
    <row r="158" spans="1:26" x14ac:dyDescent="0.2">
      <c r="A158" s="320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</row>
    <row r="159" spans="1:26" x14ac:dyDescent="0.2">
      <c r="A159" s="320"/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319"/>
      <c r="Z159" s="319"/>
    </row>
    <row r="160" spans="1:26" x14ac:dyDescent="0.2">
      <c r="A160" s="320"/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</row>
    <row r="161" spans="1:26" x14ac:dyDescent="0.2">
      <c r="A161" s="320"/>
      <c r="B161" s="319"/>
      <c r="C161" s="319"/>
      <c r="D161" s="319"/>
      <c r="E161" s="319"/>
      <c r="F161" s="319"/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319"/>
      <c r="T161" s="319"/>
      <c r="U161" s="319"/>
      <c r="V161" s="319"/>
      <c r="W161" s="319"/>
      <c r="X161" s="319"/>
      <c r="Y161" s="319"/>
      <c r="Z161" s="319"/>
    </row>
    <row r="162" spans="1:26" x14ac:dyDescent="0.2">
      <c r="A162" s="320"/>
      <c r="B162" s="319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319"/>
      <c r="W162" s="319"/>
      <c r="X162" s="319"/>
      <c r="Y162" s="319"/>
      <c r="Z162" s="319"/>
    </row>
    <row r="163" spans="1:26" x14ac:dyDescent="0.2">
      <c r="A163" s="320"/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19"/>
      <c r="W163" s="319"/>
      <c r="X163" s="319"/>
      <c r="Y163" s="319"/>
      <c r="Z163" s="319"/>
    </row>
    <row r="164" spans="1:26" x14ac:dyDescent="0.2">
      <c r="A164" s="320"/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V164" s="319"/>
      <c r="W164" s="319"/>
      <c r="X164" s="319"/>
      <c r="Y164" s="319"/>
      <c r="Z164" s="319"/>
    </row>
    <row r="165" spans="1:26" x14ac:dyDescent="0.2">
      <c r="A165" s="320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V165" s="319"/>
      <c r="W165" s="319"/>
      <c r="X165" s="319"/>
      <c r="Y165" s="319"/>
      <c r="Z165" s="319"/>
    </row>
    <row r="166" spans="1:26" x14ac:dyDescent="0.2">
      <c r="A166" s="320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19"/>
      <c r="W166" s="319"/>
      <c r="X166" s="319"/>
      <c r="Y166" s="319"/>
      <c r="Z166" s="319"/>
    </row>
  </sheetData>
  <phoneticPr fontId="0" type="noConversion"/>
  <pageMargins left="1" right="1" top="1" bottom="1" header="0.5" footer="0.5"/>
  <pageSetup scale="59" fitToWidth="2" fitToHeight="2" orientation="landscape" r:id="rId1"/>
  <headerFooter alignWithMargins="0">
    <oddFooter>&amp;R&amp;"Times New Roman,Bold"&amp;12
Attachment to Response to Sierra Club-1 Question No. 46(b)
Page &amp;P of &amp;N
Sinclair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AB162"/>
  <sheetViews>
    <sheetView zoomScale="70" zoomScaleNormal="70" workbookViewId="0"/>
  </sheetViews>
  <sheetFormatPr defaultRowHeight="12.75" x14ac:dyDescent="0.2"/>
  <cols>
    <col min="1" max="1" width="9.7109375" style="319" bestFit="1" customWidth="1"/>
    <col min="2" max="2" width="25.140625" style="319" bestFit="1" customWidth="1"/>
    <col min="3" max="3" width="34.42578125" style="319" bestFit="1" customWidth="1"/>
    <col min="4" max="4" width="9.7109375" style="319" bestFit="1" customWidth="1"/>
    <col min="5" max="5" width="16.85546875" style="319" bestFit="1" customWidth="1"/>
    <col min="6" max="6" width="13" style="319" bestFit="1" customWidth="1"/>
    <col min="7" max="27" width="11.140625" style="319" bestFit="1" customWidth="1"/>
    <col min="28" max="28" width="14.85546875" style="319" bestFit="1" customWidth="1"/>
    <col min="29" max="16384" width="9.140625" style="319"/>
  </cols>
  <sheetData>
    <row r="1" spans="1:28" ht="15" x14ac:dyDescent="0.25">
      <c r="A1" s="318"/>
    </row>
    <row r="2" spans="1:28" x14ac:dyDescent="0.2">
      <c r="B2" s="344" t="s">
        <v>100</v>
      </c>
    </row>
    <row r="3" spans="1:28" x14ac:dyDescent="0.2">
      <c r="A3" s="345">
        <v>1</v>
      </c>
      <c r="B3" s="345">
        <v>2</v>
      </c>
      <c r="C3" s="345">
        <v>3</v>
      </c>
      <c r="D3" s="345">
        <v>4</v>
      </c>
      <c r="E3" s="345">
        <v>5</v>
      </c>
      <c r="F3" s="345">
        <v>6</v>
      </c>
      <c r="G3" s="345">
        <v>7</v>
      </c>
      <c r="H3" s="345">
        <v>8</v>
      </c>
      <c r="I3" s="345">
        <v>9</v>
      </c>
      <c r="J3" s="345">
        <v>10</v>
      </c>
      <c r="K3" s="345">
        <v>11</v>
      </c>
      <c r="L3" s="345">
        <v>12</v>
      </c>
      <c r="M3" s="345">
        <v>13</v>
      </c>
      <c r="N3" s="345">
        <v>14</v>
      </c>
      <c r="O3" s="345">
        <v>15</v>
      </c>
      <c r="P3" s="345">
        <v>16</v>
      </c>
      <c r="Q3" s="345">
        <v>17</v>
      </c>
      <c r="R3" s="345">
        <v>18</v>
      </c>
      <c r="S3" s="345">
        <v>19</v>
      </c>
      <c r="T3" s="345">
        <v>20</v>
      </c>
      <c r="U3" s="345">
        <v>21</v>
      </c>
      <c r="V3" s="345">
        <v>22</v>
      </c>
      <c r="W3" s="345">
        <v>23</v>
      </c>
      <c r="X3" s="345">
        <v>24</v>
      </c>
      <c r="Y3" s="345">
        <v>25</v>
      </c>
      <c r="Z3" s="345">
        <v>26</v>
      </c>
      <c r="AA3" s="345">
        <v>27</v>
      </c>
      <c r="AB3" s="346"/>
    </row>
    <row r="4" spans="1:28" s="328" customFormat="1" x14ac:dyDescent="0.2">
      <c r="A4" s="346"/>
      <c r="B4" s="350" t="s">
        <v>95</v>
      </c>
      <c r="C4" s="351" t="s">
        <v>96</v>
      </c>
      <c r="D4" s="298"/>
      <c r="E4" s="299"/>
      <c r="F4" s="299"/>
      <c r="G4" s="300"/>
      <c r="H4" s="352">
        <v>2013</v>
      </c>
      <c r="I4" s="352">
        <v>2014</v>
      </c>
      <c r="J4" s="352">
        <v>2015</v>
      </c>
      <c r="K4" s="352">
        <v>2016</v>
      </c>
      <c r="L4" s="352">
        <v>2017</v>
      </c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2"/>
    </row>
    <row r="5" spans="1:28" x14ac:dyDescent="0.2">
      <c r="A5" s="345">
        <v>1</v>
      </c>
      <c r="B5" s="291"/>
      <c r="C5" s="291"/>
      <c r="D5" s="301"/>
      <c r="E5" s="302"/>
      <c r="F5" s="302"/>
      <c r="G5" s="293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306"/>
    </row>
    <row r="6" spans="1:28" x14ac:dyDescent="0.2">
      <c r="A6" s="345">
        <v>2</v>
      </c>
      <c r="B6" s="291"/>
      <c r="C6" s="291"/>
      <c r="D6" s="301"/>
      <c r="E6" s="302"/>
      <c r="F6" s="302"/>
      <c r="G6" s="293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306"/>
    </row>
    <row r="7" spans="1:28" x14ac:dyDescent="0.2">
      <c r="A7" s="345">
        <v>3</v>
      </c>
      <c r="B7" s="291"/>
      <c r="C7" s="291"/>
      <c r="D7" s="301"/>
      <c r="E7" s="302"/>
      <c r="F7" s="302"/>
      <c r="G7" s="293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306"/>
    </row>
    <row r="8" spans="1:28" x14ac:dyDescent="0.2">
      <c r="A8" s="345">
        <v>4</v>
      </c>
      <c r="B8" s="291"/>
      <c r="C8" s="291"/>
      <c r="D8" s="301"/>
      <c r="E8" s="302"/>
      <c r="F8" s="302"/>
      <c r="G8" s="293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306"/>
    </row>
    <row r="9" spans="1:28" x14ac:dyDescent="0.2">
      <c r="A9" s="345">
        <v>5</v>
      </c>
      <c r="B9" s="291"/>
      <c r="C9" s="291"/>
      <c r="D9" s="301"/>
      <c r="E9" s="302"/>
      <c r="F9" s="302"/>
      <c r="G9" s="293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306"/>
    </row>
    <row r="10" spans="1:28" x14ac:dyDescent="0.2">
      <c r="A10" s="345">
        <v>6</v>
      </c>
      <c r="B10" s="291"/>
      <c r="C10" s="291"/>
      <c r="D10" s="301"/>
      <c r="E10" s="302"/>
      <c r="F10" s="302"/>
      <c r="G10" s="293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306"/>
    </row>
    <row r="11" spans="1:28" x14ac:dyDescent="0.2">
      <c r="A11" s="345">
        <v>7</v>
      </c>
      <c r="B11" s="291"/>
      <c r="C11" s="291"/>
      <c r="D11" s="301"/>
      <c r="E11" s="302"/>
      <c r="F11" s="302"/>
      <c r="G11" s="293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306"/>
    </row>
    <row r="12" spans="1:28" x14ac:dyDescent="0.2">
      <c r="A12" s="345">
        <v>8</v>
      </c>
      <c r="B12" s="291"/>
      <c r="C12" s="291"/>
      <c r="D12" s="301"/>
      <c r="E12" s="302"/>
      <c r="F12" s="302"/>
      <c r="G12" s="293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306"/>
    </row>
    <row r="13" spans="1:28" x14ac:dyDescent="0.2">
      <c r="A13" s="345">
        <v>9</v>
      </c>
      <c r="B13" s="291"/>
      <c r="C13" s="291"/>
      <c r="D13" s="301"/>
      <c r="E13" s="302"/>
      <c r="F13" s="302"/>
      <c r="G13" s="293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306"/>
    </row>
    <row r="14" spans="1:28" x14ac:dyDescent="0.2">
      <c r="A14" s="345">
        <v>10</v>
      </c>
      <c r="B14" s="291"/>
      <c r="C14" s="291"/>
      <c r="D14" s="301"/>
      <c r="E14" s="302"/>
      <c r="F14" s="302"/>
      <c r="G14" s="293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306"/>
    </row>
    <row r="15" spans="1:28" x14ac:dyDescent="0.2">
      <c r="A15" s="345">
        <v>11</v>
      </c>
      <c r="B15" s="291"/>
      <c r="C15" s="291"/>
      <c r="D15" s="301"/>
      <c r="E15" s="302"/>
      <c r="F15" s="302"/>
      <c r="G15" s="293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306"/>
    </row>
    <row r="16" spans="1:28" x14ac:dyDescent="0.2">
      <c r="A16" s="345">
        <v>12</v>
      </c>
      <c r="B16" s="291"/>
      <c r="C16" s="291"/>
      <c r="D16" s="301"/>
      <c r="E16" s="302"/>
      <c r="F16" s="302"/>
      <c r="G16" s="293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306"/>
    </row>
    <row r="17" spans="1:28" x14ac:dyDescent="0.2">
      <c r="A17" s="345">
        <v>13</v>
      </c>
      <c r="B17" s="291"/>
      <c r="C17" s="291"/>
      <c r="D17" s="301"/>
      <c r="E17" s="302"/>
      <c r="F17" s="302"/>
      <c r="G17" s="293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306"/>
    </row>
    <row r="18" spans="1:28" x14ac:dyDescent="0.2">
      <c r="A18" s="345">
        <v>14</v>
      </c>
      <c r="B18" s="291"/>
      <c r="C18" s="291"/>
      <c r="D18" s="301"/>
      <c r="E18" s="302"/>
      <c r="F18" s="302"/>
      <c r="G18" s="293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306"/>
    </row>
    <row r="19" spans="1:28" x14ac:dyDescent="0.2">
      <c r="A19" s="345">
        <v>15</v>
      </c>
      <c r="B19" s="291"/>
      <c r="C19" s="291"/>
      <c r="D19" s="301"/>
      <c r="E19" s="302"/>
      <c r="F19" s="302"/>
      <c r="G19" s="293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306"/>
    </row>
    <row r="20" spans="1:28" x14ac:dyDescent="0.2">
      <c r="A20" s="345">
        <v>16</v>
      </c>
      <c r="B20" s="291"/>
      <c r="C20" s="291"/>
      <c r="D20" s="301"/>
      <c r="E20" s="302"/>
      <c r="F20" s="302"/>
      <c r="G20" s="293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306"/>
    </row>
    <row r="21" spans="1:28" x14ac:dyDescent="0.2">
      <c r="A21" s="345">
        <v>17</v>
      </c>
      <c r="B21" s="291"/>
      <c r="C21" s="291"/>
      <c r="D21" s="301"/>
      <c r="E21" s="302"/>
      <c r="F21" s="302"/>
      <c r="G21" s="293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306"/>
    </row>
    <row r="22" spans="1:28" x14ac:dyDescent="0.2">
      <c r="A22" s="345">
        <v>18</v>
      </c>
      <c r="B22" s="291"/>
      <c r="C22" s="291"/>
      <c r="D22" s="301"/>
      <c r="E22" s="302"/>
      <c r="F22" s="302"/>
      <c r="G22" s="293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306"/>
    </row>
    <row r="23" spans="1:28" x14ac:dyDescent="0.2">
      <c r="A23" s="345">
        <v>19</v>
      </c>
      <c r="B23" s="291"/>
      <c r="C23" s="291"/>
      <c r="D23" s="301"/>
      <c r="E23" s="302"/>
      <c r="F23" s="302"/>
      <c r="G23" s="293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306"/>
    </row>
    <row r="24" spans="1:28" x14ac:dyDescent="0.2">
      <c r="A24" s="345">
        <v>20</v>
      </c>
      <c r="B24" s="291"/>
      <c r="C24" s="291"/>
      <c r="D24" s="301"/>
      <c r="E24" s="302"/>
      <c r="F24" s="302"/>
      <c r="G24" s="293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306"/>
    </row>
    <row r="25" spans="1:28" x14ac:dyDescent="0.2">
      <c r="A25" s="345">
        <v>21</v>
      </c>
      <c r="B25" s="291"/>
      <c r="C25" s="291"/>
      <c r="D25" s="301"/>
      <c r="E25" s="302"/>
      <c r="F25" s="302"/>
      <c r="G25" s="293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306"/>
    </row>
    <row r="26" spans="1:28" x14ac:dyDescent="0.2">
      <c r="A26" s="345">
        <v>22</v>
      </c>
      <c r="B26" s="291"/>
      <c r="C26" s="291"/>
      <c r="D26" s="301"/>
      <c r="E26" s="302"/>
      <c r="F26" s="302"/>
      <c r="G26" s="293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306"/>
    </row>
    <row r="27" spans="1:28" x14ac:dyDescent="0.2">
      <c r="A27" s="345">
        <v>23</v>
      </c>
      <c r="B27" s="291"/>
      <c r="C27" s="291"/>
      <c r="D27" s="301"/>
      <c r="E27" s="302"/>
      <c r="F27" s="302"/>
      <c r="G27" s="293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306"/>
    </row>
    <row r="28" spans="1:28" x14ac:dyDescent="0.2">
      <c r="A28" s="345">
        <v>24</v>
      </c>
      <c r="B28" s="291"/>
      <c r="C28" s="291"/>
      <c r="D28" s="301"/>
      <c r="E28" s="302"/>
      <c r="F28" s="302"/>
      <c r="G28" s="293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306"/>
    </row>
    <row r="29" spans="1:28" x14ac:dyDescent="0.2">
      <c r="A29" s="345">
        <v>25</v>
      </c>
      <c r="B29" s="291"/>
      <c r="C29" s="291"/>
      <c r="D29" s="301"/>
      <c r="E29" s="302"/>
      <c r="F29" s="302"/>
      <c r="G29" s="293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306"/>
    </row>
    <row r="30" spans="1:28" x14ac:dyDescent="0.2">
      <c r="A30" s="345">
        <v>26</v>
      </c>
      <c r="B30" s="291"/>
      <c r="C30" s="291"/>
      <c r="D30" s="301"/>
      <c r="E30" s="302"/>
      <c r="F30" s="302"/>
      <c r="G30" s="293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306"/>
    </row>
    <row r="31" spans="1:28" x14ac:dyDescent="0.2">
      <c r="A31" s="345">
        <v>27</v>
      </c>
      <c r="B31" s="291"/>
      <c r="C31" s="291"/>
      <c r="D31" s="301"/>
      <c r="E31" s="302"/>
      <c r="F31" s="302"/>
      <c r="G31" s="293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306"/>
    </row>
    <row r="32" spans="1:28" x14ac:dyDescent="0.2">
      <c r="A32" s="345">
        <v>28</v>
      </c>
      <c r="B32" s="291"/>
      <c r="C32" s="291"/>
      <c r="D32" s="301"/>
      <c r="E32" s="302"/>
      <c r="F32" s="302"/>
      <c r="G32" s="293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306"/>
    </row>
    <row r="33" spans="1:28" x14ac:dyDescent="0.2">
      <c r="A33" s="345">
        <v>29</v>
      </c>
      <c r="B33" s="291"/>
      <c r="C33" s="291"/>
      <c r="D33" s="301"/>
      <c r="E33" s="302"/>
      <c r="F33" s="302"/>
      <c r="G33" s="293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306"/>
    </row>
    <row r="34" spans="1:28" x14ac:dyDescent="0.2">
      <c r="A34" s="345">
        <v>30</v>
      </c>
      <c r="B34" s="291"/>
      <c r="C34" s="291"/>
      <c r="D34" s="301"/>
      <c r="E34" s="302"/>
      <c r="F34" s="302"/>
      <c r="G34" s="293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306"/>
    </row>
    <row r="35" spans="1:28" x14ac:dyDescent="0.2">
      <c r="A35" s="345">
        <v>31</v>
      </c>
      <c r="B35" s="291"/>
      <c r="C35" s="291"/>
      <c r="D35" s="301"/>
      <c r="E35" s="302"/>
      <c r="F35" s="302"/>
      <c r="G35" s="293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306"/>
    </row>
    <row r="36" spans="1:28" x14ac:dyDescent="0.2">
      <c r="A36" s="345">
        <v>32</v>
      </c>
      <c r="B36" s="291"/>
      <c r="C36" s="291"/>
      <c r="D36" s="301"/>
      <c r="E36" s="302"/>
      <c r="F36" s="302"/>
      <c r="G36" s="293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306"/>
    </row>
    <row r="37" spans="1:28" x14ac:dyDescent="0.2">
      <c r="A37" s="345">
        <v>33</v>
      </c>
      <c r="B37" s="291"/>
      <c r="C37" s="291"/>
      <c r="D37" s="301"/>
      <c r="E37" s="302"/>
      <c r="F37" s="302"/>
      <c r="G37" s="293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306"/>
    </row>
    <row r="38" spans="1:28" x14ac:dyDescent="0.2">
      <c r="A38" s="345">
        <v>34</v>
      </c>
      <c r="B38" s="347" t="s">
        <v>29</v>
      </c>
      <c r="C38" s="347" t="s">
        <v>26</v>
      </c>
      <c r="D38" s="301"/>
      <c r="E38" s="302"/>
      <c r="F38" s="302"/>
      <c r="G38" s="293"/>
      <c r="H38" s="349">
        <v>33.310499999999998</v>
      </c>
      <c r="I38" s="349">
        <v>37.559100000000001</v>
      </c>
      <c r="J38" s="349">
        <v>40.637900000000009</v>
      </c>
      <c r="K38" s="349">
        <v>43.735699999999994</v>
      </c>
      <c r="L38" s="349">
        <v>46.88219999999999</v>
      </c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30"/>
    </row>
    <row r="39" spans="1:28" x14ac:dyDescent="0.2">
      <c r="A39" s="345">
        <v>35</v>
      </c>
      <c r="B39" s="291"/>
      <c r="C39" s="291"/>
      <c r="D39" s="301"/>
      <c r="E39" s="302"/>
      <c r="F39" s="302"/>
      <c r="G39" s="293"/>
      <c r="H39" s="294"/>
      <c r="I39" s="294"/>
      <c r="J39" s="294"/>
      <c r="K39" s="294"/>
      <c r="L39" s="294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30"/>
    </row>
    <row r="40" spans="1:28" x14ac:dyDescent="0.2">
      <c r="A40" s="345">
        <v>36</v>
      </c>
      <c r="B40" s="291"/>
      <c r="C40" s="291"/>
      <c r="D40" s="301"/>
      <c r="E40" s="302"/>
      <c r="F40" s="302"/>
      <c r="G40" s="293"/>
      <c r="H40" s="294"/>
      <c r="I40" s="294"/>
      <c r="J40" s="294"/>
      <c r="K40" s="294"/>
      <c r="L40" s="294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30"/>
    </row>
    <row r="41" spans="1:28" x14ac:dyDescent="0.2">
      <c r="A41" s="345">
        <v>37</v>
      </c>
      <c r="B41" s="291"/>
      <c r="C41" s="291"/>
      <c r="D41" s="301"/>
      <c r="E41" s="302"/>
      <c r="F41" s="302"/>
      <c r="G41" s="293"/>
      <c r="H41" s="294"/>
      <c r="I41" s="294"/>
      <c r="J41" s="294"/>
      <c r="K41" s="294"/>
      <c r="L41" s="294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30"/>
    </row>
    <row r="42" spans="1:28" x14ac:dyDescent="0.2">
      <c r="A42" s="345">
        <v>38</v>
      </c>
      <c r="B42" s="347" t="s">
        <v>27</v>
      </c>
      <c r="C42" s="347" t="s">
        <v>26</v>
      </c>
      <c r="D42" s="301"/>
      <c r="E42" s="302"/>
      <c r="F42" s="302"/>
      <c r="G42" s="293"/>
      <c r="H42" s="349">
        <v>15.6845</v>
      </c>
      <c r="I42" s="349">
        <v>16.828500000000002</v>
      </c>
      <c r="J42" s="349">
        <v>17.974299999999999</v>
      </c>
      <c r="K42" s="349">
        <v>19.092200000000002</v>
      </c>
      <c r="L42" s="349">
        <v>20.159199999999995</v>
      </c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30"/>
    </row>
    <row r="43" spans="1:28" x14ac:dyDescent="0.2">
      <c r="A43" s="345">
        <v>39</v>
      </c>
      <c r="B43" s="291"/>
      <c r="C43" s="291"/>
      <c r="D43" s="301"/>
      <c r="E43" s="302"/>
      <c r="F43" s="302"/>
      <c r="G43" s="293"/>
      <c r="H43" s="294"/>
      <c r="I43" s="294"/>
      <c r="J43" s="294"/>
      <c r="K43" s="294"/>
      <c r="L43" s="294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30"/>
    </row>
    <row r="44" spans="1:28" x14ac:dyDescent="0.2">
      <c r="A44" s="345">
        <v>40</v>
      </c>
      <c r="B44" s="291"/>
      <c r="C44" s="291"/>
      <c r="D44" s="301"/>
      <c r="E44" s="302"/>
      <c r="F44" s="302"/>
      <c r="G44" s="293"/>
      <c r="H44" s="294"/>
      <c r="I44" s="294"/>
      <c r="J44" s="294"/>
      <c r="K44" s="294"/>
      <c r="L44" s="294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30"/>
    </row>
    <row r="45" spans="1:28" x14ac:dyDescent="0.2">
      <c r="A45" s="345">
        <v>41</v>
      </c>
      <c r="B45" s="291"/>
      <c r="C45" s="291"/>
      <c r="D45" s="301"/>
      <c r="E45" s="302"/>
      <c r="F45" s="302"/>
      <c r="G45" s="293"/>
      <c r="H45" s="294"/>
      <c r="I45" s="294"/>
      <c r="J45" s="294"/>
      <c r="K45" s="294"/>
      <c r="L45" s="294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30"/>
    </row>
    <row r="46" spans="1:28" x14ac:dyDescent="0.2">
      <c r="A46" s="345">
        <v>42</v>
      </c>
      <c r="B46" s="291"/>
      <c r="C46" s="291"/>
      <c r="D46" s="301"/>
      <c r="E46" s="302"/>
      <c r="F46" s="302"/>
      <c r="G46" s="293"/>
      <c r="H46" s="294"/>
      <c r="I46" s="294"/>
      <c r="J46" s="294"/>
      <c r="K46" s="294"/>
      <c r="L46" s="294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30"/>
    </row>
    <row r="47" spans="1:28" x14ac:dyDescent="0.2">
      <c r="A47" s="345">
        <v>43</v>
      </c>
      <c r="B47" s="291"/>
      <c r="C47" s="291"/>
      <c r="D47" s="301"/>
      <c r="E47" s="302"/>
      <c r="F47" s="302"/>
      <c r="G47" s="293"/>
      <c r="H47" s="294"/>
      <c r="I47" s="294"/>
      <c r="J47" s="294"/>
      <c r="K47" s="294"/>
      <c r="L47" s="294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30"/>
    </row>
    <row r="48" spans="1:28" x14ac:dyDescent="0.2">
      <c r="A48" s="345">
        <v>44</v>
      </c>
      <c r="B48" s="291"/>
      <c r="C48" s="291"/>
      <c r="D48" s="301"/>
      <c r="E48" s="302"/>
      <c r="F48" s="302"/>
      <c r="G48" s="293"/>
      <c r="H48" s="294"/>
      <c r="I48" s="294"/>
      <c r="J48" s="294"/>
      <c r="K48" s="294"/>
      <c r="L48" s="294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30"/>
    </row>
    <row r="49" spans="1:28" x14ac:dyDescent="0.2">
      <c r="A49" s="345">
        <v>45</v>
      </c>
      <c r="B49" s="291"/>
      <c r="C49" s="291"/>
      <c r="D49" s="301"/>
      <c r="E49" s="302"/>
      <c r="F49" s="302"/>
      <c r="G49" s="293"/>
      <c r="H49" s="294"/>
      <c r="I49" s="294"/>
      <c r="J49" s="294"/>
      <c r="K49" s="294"/>
      <c r="L49" s="294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30"/>
    </row>
    <row r="50" spans="1:28" x14ac:dyDescent="0.2">
      <c r="A50" s="345">
        <v>46</v>
      </c>
      <c r="B50" s="291"/>
      <c r="C50" s="291"/>
      <c r="D50" s="301"/>
      <c r="E50" s="302"/>
      <c r="F50" s="302"/>
      <c r="G50" s="293"/>
      <c r="H50" s="294"/>
      <c r="I50" s="294"/>
      <c r="J50" s="294"/>
      <c r="K50" s="294"/>
      <c r="L50" s="294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30"/>
    </row>
    <row r="51" spans="1:28" x14ac:dyDescent="0.2">
      <c r="A51" s="345">
        <v>47</v>
      </c>
      <c r="B51" s="291"/>
      <c r="C51" s="291"/>
      <c r="D51" s="301"/>
      <c r="E51" s="302"/>
      <c r="F51" s="302"/>
      <c r="G51" s="293"/>
      <c r="H51" s="294"/>
      <c r="I51" s="294"/>
      <c r="J51" s="294"/>
      <c r="K51" s="294"/>
      <c r="L51" s="294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30"/>
    </row>
    <row r="52" spans="1:28" x14ac:dyDescent="0.2">
      <c r="A52" s="345">
        <v>48</v>
      </c>
      <c r="B52" s="291"/>
      <c r="C52" s="291"/>
      <c r="D52" s="301"/>
      <c r="E52" s="302"/>
      <c r="F52" s="302"/>
      <c r="G52" s="293"/>
      <c r="H52" s="294"/>
      <c r="I52" s="294"/>
      <c r="J52" s="294"/>
      <c r="K52" s="294"/>
      <c r="L52" s="294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30"/>
    </row>
    <row r="53" spans="1:28" x14ac:dyDescent="0.2">
      <c r="A53" s="345">
        <v>49</v>
      </c>
      <c r="B53" s="291"/>
      <c r="C53" s="291"/>
      <c r="D53" s="301"/>
      <c r="E53" s="302"/>
      <c r="F53" s="302"/>
      <c r="G53" s="293"/>
      <c r="H53" s="294"/>
      <c r="I53" s="294"/>
      <c r="J53" s="294"/>
      <c r="K53" s="294"/>
      <c r="L53" s="294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30"/>
    </row>
    <row r="54" spans="1:28" x14ac:dyDescent="0.2">
      <c r="A54" s="345">
        <v>50</v>
      </c>
      <c r="B54" s="291"/>
      <c r="C54" s="291"/>
      <c r="D54" s="301"/>
      <c r="E54" s="302"/>
      <c r="F54" s="302"/>
      <c r="G54" s="293"/>
      <c r="H54" s="294"/>
      <c r="I54" s="294"/>
      <c r="J54" s="294"/>
      <c r="K54" s="294"/>
      <c r="L54" s="294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30"/>
    </row>
    <row r="55" spans="1:28" x14ac:dyDescent="0.2">
      <c r="A55" s="345">
        <v>51</v>
      </c>
      <c r="B55" s="291"/>
      <c r="C55" s="291"/>
      <c r="D55" s="301"/>
      <c r="E55" s="302"/>
      <c r="F55" s="302"/>
      <c r="G55" s="293"/>
      <c r="H55" s="294"/>
      <c r="I55" s="294"/>
      <c r="J55" s="294"/>
      <c r="K55" s="294"/>
      <c r="L55" s="294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30"/>
    </row>
    <row r="56" spans="1:28" x14ac:dyDescent="0.2">
      <c r="A56" s="345">
        <v>52</v>
      </c>
      <c r="B56" s="291"/>
      <c r="C56" s="291"/>
      <c r="D56" s="301"/>
      <c r="E56" s="302"/>
      <c r="F56" s="302"/>
      <c r="G56" s="293"/>
      <c r="H56" s="294"/>
      <c r="I56" s="294"/>
      <c r="J56" s="294"/>
      <c r="K56" s="294"/>
      <c r="L56" s="294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30"/>
    </row>
    <row r="57" spans="1:28" x14ac:dyDescent="0.2">
      <c r="A57" s="345">
        <v>53</v>
      </c>
      <c r="B57" s="291"/>
      <c r="C57" s="291"/>
      <c r="D57" s="301"/>
      <c r="E57" s="302"/>
      <c r="F57" s="302"/>
      <c r="G57" s="293"/>
      <c r="H57" s="294"/>
      <c r="I57" s="294"/>
      <c r="J57" s="294"/>
      <c r="K57" s="294"/>
      <c r="L57" s="294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30"/>
    </row>
    <row r="58" spans="1:28" x14ac:dyDescent="0.2">
      <c r="A58" s="345">
        <v>54</v>
      </c>
      <c r="B58" s="291"/>
      <c r="C58" s="291"/>
      <c r="D58" s="301"/>
      <c r="E58" s="302"/>
      <c r="F58" s="302"/>
      <c r="G58" s="293"/>
      <c r="H58" s="294"/>
      <c r="I58" s="294"/>
      <c r="J58" s="294"/>
      <c r="K58" s="294"/>
      <c r="L58" s="294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30"/>
    </row>
    <row r="59" spans="1:28" x14ac:dyDescent="0.2">
      <c r="A59" s="345">
        <v>55</v>
      </c>
      <c r="B59" s="291"/>
      <c r="C59" s="291"/>
      <c r="D59" s="301"/>
      <c r="E59" s="302"/>
      <c r="F59" s="302"/>
      <c r="G59" s="293"/>
      <c r="H59" s="294"/>
      <c r="I59" s="294"/>
      <c r="J59" s="294"/>
      <c r="K59" s="294"/>
      <c r="L59" s="294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30"/>
    </row>
    <row r="60" spans="1:28" x14ac:dyDescent="0.2">
      <c r="A60" s="345">
        <v>56</v>
      </c>
      <c r="B60" s="291"/>
      <c r="C60" s="291"/>
      <c r="D60" s="301"/>
      <c r="E60" s="302"/>
      <c r="F60" s="302"/>
      <c r="G60" s="293"/>
      <c r="H60" s="294"/>
      <c r="I60" s="294"/>
      <c r="J60" s="294"/>
      <c r="K60" s="294"/>
      <c r="L60" s="294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30"/>
    </row>
    <row r="61" spans="1:28" x14ac:dyDescent="0.2">
      <c r="A61" s="345">
        <v>57</v>
      </c>
      <c r="B61" s="291"/>
      <c r="C61" s="291"/>
      <c r="D61" s="301"/>
      <c r="E61" s="302"/>
      <c r="F61" s="302"/>
      <c r="G61" s="293"/>
      <c r="H61" s="294"/>
      <c r="I61" s="294"/>
      <c r="J61" s="294"/>
      <c r="K61" s="294"/>
      <c r="L61" s="294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30"/>
    </row>
    <row r="62" spans="1:28" x14ac:dyDescent="0.2">
      <c r="A62" s="345">
        <v>58</v>
      </c>
      <c r="B62" s="291"/>
      <c r="C62" s="291"/>
      <c r="D62" s="301"/>
      <c r="E62" s="302"/>
      <c r="F62" s="302"/>
      <c r="G62" s="293"/>
      <c r="H62" s="294"/>
      <c r="I62" s="294"/>
      <c r="J62" s="294"/>
      <c r="K62" s="294"/>
      <c r="L62" s="294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30"/>
    </row>
    <row r="63" spans="1:28" x14ac:dyDescent="0.2">
      <c r="A63" s="345">
        <v>59</v>
      </c>
      <c r="B63" s="291"/>
      <c r="C63" s="291"/>
      <c r="D63" s="301"/>
      <c r="E63" s="302"/>
      <c r="F63" s="302"/>
      <c r="G63" s="293"/>
      <c r="H63" s="294"/>
      <c r="I63" s="294"/>
      <c r="J63" s="294"/>
      <c r="K63" s="294"/>
      <c r="L63" s="294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30"/>
    </row>
    <row r="64" spans="1:28" x14ac:dyDescent="0.2">
      <c r="A64" s="345">
        <v>60</v>
      </c>
      <c r="B64" s="291"/>
      <c r="C64" s="291"/>
      <c r="D64" s="301"/>
      <c r="E64" s="302"/>
      <c r="F64" s="302"/>
      <c r="G64" s="293"/>
      <c r="H64" s="294"/>
      <c r="I64" s="294"/>
      <c r="J64" s="294"/>
      <c r="K64" s="294"/>
      <c r="L64" s="294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30"/>
    </row>
    <row r="65" spans="1:28" x14ac:dyDescent="0.2">
      <c r="A65" s="345">
        <v>61</v>
      </c>
      <c r="B65" s="291"/>
      <c r="C65" s="291"/>
      <c r="D65" s="301"/>
      <c r="E65" s="302"/>
      <c r="F65" s="302"/>
      <c r="G65" s="293"/>
      <c r="H65" s="294"/>
      <c r="I65" s="294"/>
      <c r="J65" s="294"/>
      <c r="K65" s="294"/>
      <c r="L65" s="294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30"/>
    </row>
    <row r="66" spans="1:28" x14ac:dyDescent="0.2">
      <c r="A66" s="345">
        <v>62</v>
      </c>
      <c r="B66" s="291"/>
      <c r="C66" s="291"/>
      <c r="D66" s="301"/>
      <c r="E66" s="302"/>
      <c r="F66" s="302"/>
      <c r="G66" s="293"/>
      <c r="H66" s="294"/>
      <c r="I66" s="294"/>
      <c r="J66" s="294"/>
      <c r="K66" s="294"/>
      <c r="L66" s="294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30"/>
    </row>
    <row r="67" spans="1:28" x14ac:dyDescent="0.2">
      <c r="A67" s="345">
        <v>63</v>
      </c>
      <c r="B67" s="291"/>
      <c r="C67" s="291"/>
      <c r="D67" s="301"/>
      <c r="E67" s="302"/>
      <c r="F67" s="302"/>
      <c r="G67" s="293"/>
      <c r="H67" s="294"/>
      <c r="I67" s="294"/>
      <c r="J67" s="294"/>
      <c r="K67" s="294"/>
      <c r="L67" s="294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30"/>
    </row>
    <row r="68" spans="1:28" x14ac:dyDescent="0.2">
      <c r="A68" s="345">
        <v>64</v>
      </c>
      <c r="B68" s="291"/>
      <c r="C68" s="291"/>
      <c r="D68" s="301"/>
      <c r="E68" s="302"/>
      <c r="F68" s="302"/>
      <c r="G68" s="293"/>
      <c r="H68" s="294"/>
      <c r="I68" s="294"/>
      <c r="J68" s="294"/>
      <c r="K68" s="294"/>
      <c r="L68" s="294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30"/>
    </row>
    <row r="69" spans="1:28" x14ac:dyDescent="0.2">
      <c r="A69" s="345">
        <v>65</v>
      </c>
      <c r="B69" s="291"/>
      <c r="C69" s="291"/>
      <c r="D69" s="301"/>
      <c r="E69" s="302"/>
      <c r="F69" s="302"/>
      <c r="G69" s="293"/>
      <c r="H69" s="294"/>
      <c r="I69" s="294"/>
      <c r="J69" s="294"/>
      <c r="K69" s="294"/>
      <c r="L69" s="294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30"/>
    </row>
    <row r="70" spans="1:28" x14ac:dyDescent="0.2">
      <c r="A70" s="345">
        <v>66</v>
      </c>
      <c r="B70" s="291"/>
      <c r="C70" s="291"/>
      <c r="D70" s="301"/>
      <c r="E70" s="302"/>
      <c r="F70" s="302"/>
      <c r="G70" s="293"/>
      <c r="H70" s="294"/>
      <c r="I70" s="294"/>
      <c r="J70" s="294"/>
      <c r="K70" s="294"/>
      <c r="L70" s="294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30"/>
    </row>
    <row r="71" spans="1:28" x14ac:dyDescent="0.2">
      <c r="A71" s="345">
        <v>67</v>
      </c>
      <c r="B71" s="291"/>
      <c r="C71" s="291"/>
      <c r="D71" s="301"/>
      <c r="E71" s="302"/>
      <c r="F71" s="302"/>
      <c r="G71" s="293"/>
      <c r="H71" s="294"/>
      <c r="I71" s="294"/>
      <c r="J71" s="294"/>
      <c r="K71" s="294"/>
      <c r="L71" s="294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30"/>
    </row>
    <row r="72" spans="1:28" x14ac:dyDescent="0.2">
      <c r="A72" s="345">
        <v>68</v>
      </c>
      <c r="B72" s="291"/>
      <c r="C72" s="291"/>
      <c r="D72" s="301"/>
      <c r="E72" s="302"/>
      <c r="F72" s="302"/>
      <c r="G72" s="293"/>
      <c r="H72" s="294"/>
      <c r="I72" s="294"/>
      <c r="J72" s="294"/>
      <c r="K72" s="294"/>
      <c r="L72" s="294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30"/>
    </row>
    <row r="73" spans="1:28" x14ac:dyDescent="0.2">
      <c r="A73" s="345">
        <v>69</v>
      </c>
      <c r="B73" s="291"/>
      <c r="C73" s="291"/>
      <c r="D73" s="301"/>
      <c r="E73" s="302"/>
      <c r="F73" s="302"/>
      <c r="G73" s="293"/>
      <c r="H73" s="294"/>
      <c r="I73" s="294"/>
      <c r="J73" s="294"/>
      <c r="K73" s="294"/>
      <c r="L73" s="294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30"/>
    </row>
    <row r="74" spans="1:28" x14ac:dyDescent="0.2">
      <c r="A74" s="345">
        <v>70</v>
      </c>
      <c r="B74" s="291"/>
      <c r="C74" s="291"/>
      <c r="D74" s="301"/>
      <c r="E74" s="302"/>
      <c r="F74" s="302"/>
      <c r="G74" s="293"/>
      <c r="H74" s="294"/>
      <c r="I74" s="294"/>
      <c r="J74" s="294"/>
      <c r="K74" s="294"/>
      <c r="L74" s="294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30"/>
    </row>
    <row r="75" spans="1:28" x14ac:dyDescent="0.2">
      <c r="A75" s="345">
        <v>71</v>
      </c>
      <c r="B75" s="291"/>
      <c r="C75" s="291"/>
      <c r="D75" s="301"/>
      <c r="E75" s="302"/>
      <c r="F75" s="302"/>
      <c r="G75" s="293"/>
      <c r="H75" s="294"/>
      <c r="I75" s="294"/>
      <c r="J75" s="294"/>
      <c r="K75" s="294"/>
      <c r="L75" s="294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30"/>
    </row>
    <row r="76" spans="1:28" x14ac:dyDescent="0.2">
      <c r="A76" s="345">
        <v>72</v>
      </c>
      <c r="B76" s="291"/>
      <c r="C76" s="291"/>
      <c r="D76" s="301"/>
      <c r="E76" s="302"/>
      <c r="F76" s="302"/>
      <c r="G76" s="293"/>
      <c r="H76" s="294"/>
      <c r="I76" s="294"/>
      <c r="J76" s="294"/>
      <c r="K76" s="294"/>
      <c r="L76" s="294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30"/>
    </row>
    <row r="77" spans="1:28" x14ac:dyDescent="0.2">
      <c r="A77" s="345">
        <v>73</v>
      </c>
      <c r="B77" s="291"/>
      <c r="C77" s="291"/>
      <c r="D77" s="301"/>
      <c r="E77" s="302"/>
      <c r="F77" s="302"/>
      <c r="G77" s="293"/>
      <c r="H77" s="294"/>
      <c r="I77" s="294"/>
      <c r="J77" s="294"/>
      <c r="K77" s="294"/>
      <c r="L77" s="294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30"/>
    </row>
    <row r="78" spans="1:28" x14ac:dyDescent="0.2">
      <c r="A78" s="345">
        <v>74</v>
      </c>
      <c r="B78" s="291"/>
      <c r="C78" s="291"/>
      <c r="D78" s="301"/>
      <c r="E78" s="302"/>
      <c r="F78" s="302"/>
      <c r="G78" s="293"/>
      <c r="H78" s="294"/>
      <c r="I78" s="294"/>
      <c r="J78" s="294"/>
      <c r="K78" s="294"/>
      <c r="L78" s="294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30"/>
    </row>
    <row r="79" spans="1:28" x14ac:dyDescent="0.2">
      <c r="A79" s="345">
        <v>75</v>
      </c>
      <c r="B79" s="291"/>
      <c r="C79" s="291"/>
      <c r="D79" s="301"/>
      <c r="E79" s="302"/>
      <c r="F79" s="302"/>
      <c r="G79" s="293"/>
      <c r="H79" s="294"/>
      <c r="I79" s="294"/>
      <c r="J79" s="294"/>
      <c r="K79" s="294"/>
      <c r="L79" s="294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30"/>
    </row>
    <row r="80" spans="1:28" x14ac:dyDescent="0.2">
      <c r="A80" s="345">
        <v>76</v>
      </c>
      <c r="B80" s="291"/>
      <c r="C80" s="291"/>
      <c r="D80" s="301"/>
      <c r="E80" s="302"/>
      <c r="F80" s="302"/>
      <c r="G80" s="293"/>
      <c r="H80" s="294"/>
      <c r="I80" s="294"/>
      <c r="J80" s="294"/>
      <c r="K80" s="294"/>
      <c r="L80" s="294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30"/>
    </row>
    <row r="81" spans="1:28" x14ac:dyDescent="0.2">
      <c r="A81" s="345">
        <v>77</v>
      </c>
      <c r="B81" s="291"/>
      <c r="C81" s="291"/>
      <c r="D81" s="301"/>
      <c r="E81" s="302"/>
      <c r="F81" s="302"/>
      <c r="G81" s="293"/>
      <c r="H81" s="294"/>
      <c r="I81" s="294"/>
      <c r="J81" s="294"/>
      <c r="K81" s="294"/>
      <c r="L81" s="294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30"/>
    </row>
    <row r="82" spans="1:28" x14ac:dyDescent="0.2">
      <c r="A82" s="345">
        <v>78</v>
      </c>
      <c r="B82" s="291"/>
      <c r="C82" s="291"/>
      <c r="D82" s="301"/>
      <c r="E82" s="302"/>
      <c r="F82" s="302"/>
      <c r="G82" s="293"/>
      <c r="H82" s="294"/>
      <c r="I82" s="294"/>
      <c r="J82" s="294"/>
      <c r="K82" s="294"/>
      <c r="L82" s="294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30"/>
    </row>
    <row r="83" spans="1:28" x14ac:dyDescent="0.2">
      <c r="A83" s="345">
        <v>79</v>
      </c>
      <c r="B83" s="291"/>
      <c r="C83" s="291"/>
      <c r="D83" s="301"/>
      <c r="E83" s="302"/>
      <c r="F83" s="302"/>
      <c r="G83" s="293"/>
      <c r="H83" s="294"/>
      <c r="I83" s="294"/>
      <c r="J83" s="294"/>
      <c r="K83" s="294"/>
      <c r="L83" s="294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30"/>
    </row>
    <row r="84" spans="1:28" x14ac:dyDescent="0.2">
      <c r="A84" s="345">
        <v>80</v>
      </c>
      <c r="B84" s="291"/>
      <c r="C84" s="291"/>
      <c r="D84" s="301"/>
      <c r="E84" s="302"/>
      <c r="F84" s="302"/>
      <c r="G84" s="293"/>
      <c r="H84" s="294"/>
      <c r="I84" s="294"/>
      <c r="J84" s="294"/>
      <c r="K84" s="294"/>
      <c r="L84" s="294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30"/>
    </row>
    <row r="85" spans="1:28" x14ac:dyDescent="0.2">
      <c r="A85" s="345">
        <v>81</v>
      </c>
      <c r="B85" s="291"/>
      <c r="C85" s="291"/>
      <c r="D85" s="301"/>
      <c r="E85" s="302"/>
      <c r="F85" s="302"/>
      <c r="G85" s="293"/>
      <c r="H85" s="294"/>
      <c r="I85" s="294"/>
      <c r="J85" s="294"/>
      <c r="K85" s="294"/>
      <c r="L85" s="294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30"/>
    </row>
    <row r="86" spans="1:28" x14ac:dyDescent="0.2">
      <c r="A86" s="345">
        <v>82</v>
      </c>
      <c r="B86" s="291"/>
      <c r="C86" s="291"/>
      <c r="D86" s="301"/>
      <c r="E86" s="302"/>
      <c r="F86" s="302"/>
      <c r="G86" s="293"/>
      <c r="H86" s="294"/>
      <c r="I86" s="294"/>
      <c r="J86" s="294"/>
      <c r="K86" s="294"/>
      <c r="L86" s="294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30"/>
    </row>
    <row r="87" spans="1:28" x14ac:dyDescent="0.2">
      <c r="A87" s="345">
        <v>83</v>
      </c>
      <c r="B87" s="291"/>
      <c r="C87" s="291"/>
      <c r="D87" s="301"/>
      <c r="E87" s="302"/>
      <c r="F87" s="302"/>
      <c r="G87" s="293"/>
      <c r="H87" s="294"/>
      <c r="I87" s="294"/>
      <c r="J87" s="294"/>
      <c r="K87" s="294"/>
      <c r="L87" s="294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30"/>
    </row>
    <row r="88" spans="1:28" x14ac:dyDescent="0.2">
      <c r="A88" s="345">
        <v>84</v>
      </c>
      <c r="B88" s="291"/>
      <c r="C88" s="291"/>
      <c r="D88" s="301"/>
      <c r="E88" s="302"/>
      <c r="F88" s="302"/>
      <c r="G88" s="293"/>
      <c r="H88" s="294"/>
      <c r="I88" s="294"/>
      <c r="J88" s="294"/>
      <c r="K88" s="294"/>
      <c r="L88" s="294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30"/>
    </row>
    <row r="89" spans="1:28" x14ac:dyDescent="0.2">
      <c r="A89" s="345">
        <v>85</v>
      </c>
      <c r="B89" s="291"/>
      <c r="C89" s="291"/>
      <c r="D89" s="301"/>
      <c r="E89" s="302"/>
      <c r="F89" s="302"/>
      <c r="G89" s="293"/>
      <c r="H89" s="294"/>
      <c r="I89" s="294"/>
      <c r="J89" s="294"/>
      <c r="K89" s="294"/>
      <c r="L89" s="294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30"/>
    </row>
    <row r="90" spans="1:28" x14ac:dyDescent="0.2">
      <c r="A90" s="345">
        <v>86</v>
      </c>
      <c r="B90" s="291"/>
      <c r="C90" s="291"/>
      <c r="D90" s="301"/>
      <c r="E90" s="302"/>
      <c r="F90" s="302"/>
      <c r="G90" s="293"/>
      <c r="H90" s="294"/>
      <c r="I90" s="294"/>
      <c r="J90" s="294"/>
      <c r="K90" s="294"/>
      <c r="L90" s="294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30"/>
    </row>
    <row r="91" spans="1:28" x14ac:dyDescent="0.2">
      <c r="A91" s="345">
        <v>87</v>
      </c>
      <c r="B91" s="347" t="s">
        <v>31</v>
      </c>
      <c r="C91" s="347" t="s">
        <v>26</v>
      </c>
      <c r="D91" s="301"/>
      <c r="E91" s="302"/>
      <c r="F91" s="302"/>
      <c r="G91" s="293"/>
      <c r="H91" s="349">
        <v>39.299199999999999</v>
      </c>
      <c r="I91" s="349">
        <v>41.742599999999996</v>
      </c>
      <c r="J91" s="349">
        <v>44.081899999999997</v>
      </c>
      <c r="K91" s="349">
        <v>46.3245</v>
      </c>
      <c r="L91" s="349">
        <v>48.432099999999998</v>
      </c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30"/>
    </row>
    <row r="92" spans="1:28" x14ac:dyDescent="0.2">
      <c r="A92" s="345">
        <v>88</v>
      </c>
      <c r="B92" s="291"/>
      <c r="C92" s="291"/>
      <c r="D92" s="301"/>
      <c r="E92" s="302"/>
      <c r="F92" s="302"/>
      <c r="G92" s="293"/>
      <c r="H92" s="294"/>
      <c r="I92" s="294"/>
      <c r="J92" s="294"/>
      <c r="K92" s="294"/>
      <c r="L92" s="294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30"/>
    </row>
    <row r="93" spans="1:28" x14ac:dyDescent="0.2">
      <c r="A93" s="345">
        <v>89</v>
      </c>
      <c r="B93" s="291"/>
      <c r="C93" s="291"/>
      <c r="D93" s="301"/>
      <c r="E93" s="302"/>
      <c r="F93" s="302"/>
      <c r="G93" s="293"/>
      <c r="H93" s="294"/>
      <c r="I93" s="294"/>
      <c r="J93" s="294"/>
      <c r="K93" s="294"/>
      <c r="L93" s="294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30"/>
    </row>
    <row r="94" spans="1:28" x14ac:dyDescent="0.2">
      <c r="A94" s="345">
        <v>90</v>
      </c>
      <c r="B94" s="291"/>
      <c r="C94" s="291"/>
      <c r="D94" s="301"/>
      <c r="E94" s="302"/>
      <c r="F94" s="302"/>
      <c r="G94" s="293"/>
      <c r="H94" s="294"/>
      <c r="I94" s="294"/>
      <c r="J94" s="294"/>
      <c r="K94" s="294"/>
      <c r="L94" s="294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30"/>
    </row>
    <row r="95" spans="1:28" x14ac:dyDescent="0.2">
      <c r="A95" s="345">
        <v>91</v>
      </c>
      <c r="B95" s="291"/>
      <c r="C95" s="291"/>
      <c r="D95" s="301"/>
      <c r="E95" s="302"/>
      <c r="F95" s="302"/>
      <c r="G95" s="293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306"/>
    </row>
    <row r="96" spans="1:28" x14ac:dyDescent="0.2">
      <c r="A96" s="345">
        <v>92</v>
      </c>
      <c r="B96" s="291"/>
      <c r="C96" s="291"/>
      <c r="D96" s="301"/>
      <c r="E96" s="302"/>
      <c r="F96" s="302"/>
      <c r="G96" s="293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306"/>
    </row>
    <row r="97" spans="1:28" x14ac:dyDescent="0.2">
      <c r="A97" s="345">
        <v>93</v>
      </c>
      <c r="B97" s="291"/>
      <c r="C97" s="291"/>
      <c r="D97" s="301"/>
      <c r="E97" s="302"/>
      <c r="F97" s="302"/>
      <c r="G97" s="293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306"/>
    </row>
    <row r="98" spans="1:28" x14ac:dyDescent="0.2">
      <c r="A98" s="345">
        <v>94</v>
      </c>
      <c r="B98" s="307"/>
      <c r="C98" s="308"/>
      <c r="D98" s="303"/>
      <c r="E98" s="304"/>
      <c r="F98" s="304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306"/>
    </row>
    <row r="99" spans="1:28" x14ac:dyDescent="0.2">
      <c r="A99" s="345">
        <v>95</v>
      </c>
      <c r="B99" s="291"/>
      <c r="C99" s="309"/>
      <c r="D99" s="298"/>
      <c r="E99" s="299"/>
      <c r="F99" s="299"/>
      <c r="G99" s="305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</row>
    <row r="100" spans="1:28" x14ac:dyDescent="0.2">
      <c r="A100" s="345"/>
      <c r="B100" s="307"/>
      <c r="C100" s="308"/>
      <c r="D100" s="303"/>
      <c r="E100" s="304"/>
      <c r="F100" s="304"/>
      <c r="G100" s="304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</row>
    <row r="101" spans="1:28" x14ac:dyDescent="0.2">
      <c r="A101" s="320"/>
      <c r="B101" s="321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3"/>
      <c r="U101" s="323"/>
      <c r="V101" s="323"/>
      <c r="W101" s="323"/>
      <c r="X101" s="323"/>
      <c r="Y101" s="323"/>
      <c r="Z101" s="323"/>
      <c r="AA101" s="323"/>
      <c r="AB101" s="323"/>
    </row>
    <row r="102" spans="1:28" x14ac:dyDescent="0.2">
      <c r="B102" s="311"/>
      <c r="C102" s="312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62"/>
    </row>
    <row r="103" spans="1:28" x14ac:dyDescent="0.2">
      <c r="C103" s="353"/>
      <c r="E103" s="354"/>
      <c r="Y103" s="323"/>
      <c r="Z103" s="323"/>
      <c r="AA103" s="323"/>
    </row>
    <row r="104" spans="1:28" x14ac:dyDescent="0.2">
      <c r="C104" s="353"/>
      <c r="E104" s="355"/>
      <c r="Y104" s="323"/>
      <c r="Z104" s="323"/>
      <c r="AA104" s="323"/>
    </row>
    <row r="105" spans="1:28" x14ac:dyDescent="0.2">
      <c r="B105" s="319" t="s">
        <v>69</v>
      </c>
      <c r="C105" s="35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</row>
    <row r="106" spans="1:28" x14ac:dyDescent="0.2">
      <c r="C106" s="353"/>
      <c r="Y106" s="323"/>
      <c r="Z106" s="323"/>
      <c r="AA106" s="323"/>
    </row>
    <row r="107" spans="1:28" s="8" customFormat="1" x14ac:dyDescent="0.2">
      <c r="B107" s="356"/>
      <c r="C107" s="356"/>
      <c r="D107" s="356" t="s">
        <v>97</v>
      </c>
      <c r="E107" s="356" t="s">
        <v>98</v>
      </c>
      <c r="F107" s="356" t="s">
        <v>99</v>
      </c>
      <c r="G107" s="356">
        <v>2012</v>
      </c>
      <c r="H107" s="356">
        <v>2013</v>
      </c>
      <c r="I107" s="356">
        <v>2014</v>
      </c>
      <c r="J107" s="356">
        <v>2015</v>
      </c>
      <c r="K107" s="356">
        <v>2016</v>
      </c>
      <c r="L107" s="356">
        <v>2017</v>
      </c>
      <c r="M107" s="356">
        <v>2018</v>
      </c>
      <c r="N107" s="356">
        <v>2019</v>
      </c>
      <c r="O107" s="356">
        <v>2020</v>
      </c>
      <c r="P107" s="356">
        <v>2021</v>
      </c>
      <c r="Q107" s="356">
        <v>2022</v>
      </c>
      <c r="R107" s="356">
        <v>2023</v>
      </c>
      <c r="S107" s="356">
        <v>2024</v>
      </c>
      <c r="T107" s="356">
        <v>2025</v>
      </c>
      <c r="U107" s="356">
        <v>2026</v>
      </c>
      <c r="V107" s="356">
        <v>2027</v>
      </c>
      <c r="W107" s="356">
        <v>2028</v>
      </c>
      <c r="X107" s="356">
        <v>2029</v>
      </c>
      <c r="Y107" s="356">
        <v>2030</v>
      </c>
      <c r="Z107" s="356">
        <v>2031</v>
      </c>
      <c r="AA107" s="356">
        <v>2032</v>
      </c>
      <c r="AB107" s="356"/>
    </row>
    <row r="108" spans="1:28" x14ac:dyDescent="0.2">
      <c r="A108" s="353" t="s">
        <v>43</v>
      </c>
      <c r="B108" s="314"/>
      <c r="C108" s="314"/>
      <c r="Y108" s="323"/>
      <c r="Z108" s="323"/>
      <c r="AA108" s="323"/>
    </row>
    <row r="109" spans="1:28" s="8" customFormat="1" x14ac:dyDescent="0.2">
      <c r="B109" s="359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U109" s="36"/>
      <c r="V109" s="36"/>
      <c r="W109" s="36"/>
      <c r="X109" s="36"/>
      <c r="Y109" s="45"/>
      <c r="Z109" s="357"/>
      <c r="AA109" s="357"/>
      <c r="AB109" s="36"/>
    </row>
    <row r="110" spans="1:28" s="8" customFormat="1" x14ac:dyDescent="0.2">
      <c r="C110" s="8" t="s">
        <v>66</v>
      </c>
      <c r="D110" s="8" t="s">
        <v>67</v>
      </c>
      <c r="E110" s="8" t="s">
        <v>67</v>
      </c>
      <c r="F110" s="8" t="s">
        <v>67</v>
      </c>
      <c r="G110" s="8" t="s">
        <v>67</v>
      </c>
      <c r="H110" s="8" t="s">
        <v>67</v>
      </c>
      <c r="I110" s="8" t="s">
        <v>67</v>
      </c>
      <c r="J110" s="8" t="s">
        <v>67</v>
      </c>
      <c r="K110" s="8" t="s">
        <v>67</v>
      </c>
      <c r="L110" s="8" t="s">
        <v>67</v>
      </c>
      <c r="M110" s="8" t="s">
        <v>67</v>
      </c>
      <c r="N110" s="8" t="s">
        <v>67</v>
      </c>
      <c r="O110" s="8" t="s">
        <v>67</v>
      </c>
      <c r="P110" s="8" t="s">
        <v>67</v>
      </c>
      <c r="Q110" s="8" t="s">
        <v>67</v>
      </c>
      <c r="R110" s="8" t="s">
        <v>67</v>
      </c>
      <c r="S110" s="8" t="s">
        <v>67</v>
      </c>
      <c r="T110" s="8" t="s">
        <v>67</v>
      </c>
      <c r="Y110" s="358"/>
      <c r="Z110" s="358"/>
      <c r="AA110" s="358"/>
    </row>
    <row r="112" spans="1:28" x14ac:dyDescent="0.2">
      <c r="C112" s="319" t="s">
        <v>30</v>
      </c>
      <c r="D112" s="361"/>
      <c r="E112" s="361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23"/>
    </row>
    <row r="113" spans="3:28" x14ac:dyDescent="0.2">
      <c r="C113" s="319" t="s">
        <v>28</v>
      </c>
      <c r="D113" s="361"/>
      <c r="E113" s="361"/>
      <c r="G113" s="315"/>
      <c r="H113" s="315"/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  <c r="Y113" s="315"/>
      <c r="Z113" s="315"/>
      <c r="AA113" s="315"/>
      <c r="AB113" s="323"/>
    </row>
    <row r="114" spans="3:28" x14ac:dyDescent="0.2">
      <c r="C114" s="319" t="s">
        <v>32</v>
      </c>
      <c r="D114" s="361"/>
      <c r="E114" s="361"/>
      <c r="G114" s="315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  <c r="Y114" s="315"/>
      <c r="Z114" s="315"/>
      <c r="AA114" s="315"/>
      <c r="AB114" s="323"/>
    </row>
    <row r="115" spans="3:28" x14ac:dyDescent="0.2">
      <c r="C115" s="319" t="s">
        <v>68</v>
      </c>
      <c r="D115" s="361"/>
      <c r="E115" s="361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</row>
    <row r="116" spans="3:28" x14ac:dyDescent="0.2">
      <c r="E116" s="354"/>
    </row>
    <row r="118" spans="3:28" s="8" customFormat="1" x14ac:dyDescent="0.2">
      <c r="C118" s="8" t="s">
        <v>0</v>
      </c>
    </row>
    <row r="119" spans="3:28" s="8" customFormat="1" x14ac:dyDescent="0.2"/>
    <row r="120" spans="3:28" s="8" customFormat="1" x14ac:dyDescent="0.2">
      <c r="C120" s="8" t="s">
        <v>1</v>
      </c>
      <c r="D120" s="360"/>
      <c r="E120" s="360"/>
      <c r="F120" s="360"/>
      <c r="G120" s="360"/>
      <c r="H120" s="360"/>
      <c r="I120" s="360"/>
      <c r="J120" s="360"/>
      <c r="K120" s="360"/>
      <c r="L120" s="360"/>
      <c r="M120" s="360"/>
      <c r="N120" s="360"/>
      <c r="O120" s="360"/>
      <c r="P120" s="360"/>
      <c r="Q120" s="360"/>
      <c r="R120" s="360"/>
      <c r="S120" s="360"/>
      <c r="T120" s="360"/>
      <c r="U120" s="360"/>
      <c r="V120" s="360"/>
      <c r="W120" s="360"/>
      <c r="X120" s="360"/>
      <c r="Y120" s="360"/>
      <c r="Z120" s="360"/>
      <c r="AA120" s="360"/>
      <c r="AB120" s="360"/>
    </row>
    <row r="123" spans="3:28" s="8" customFormat="1" x14ac:dyDescent="0.2">
      <c r="C123" s="8" t="s">
        <v>2</v>
      </c>
    </row>
    <row r="124" spans="3:28" s="8" customFormat="1" x14ac:dyDescent="0.2"/>
    <row r="125" spans="3:28" x14ac:dyDescent="0.2">
      <c r="C125" s="319" t="s">
        <v>3</v>
      </c>
    </row>
    <row r="127" spans="3:28" x14ac:dyDescent="0.2">
      <c r="C127" s="319" t="s">
        <v>33</v>
      </c>
    </row>
    <row r="129" spans="3:28" x14ac:dyDescent="0.2">
      <c r="C129" s="319" t="s">
        <v>4</v>
      </c>
      <c r="G129" s="315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23"/>
    </row>
    <row r="131" spans="3:28" x14ac:dyDescent="0.2">
      <c r="C131" s="319" t="s">
        <v>5</v>
      </c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</row>
    <row r="133" spans="3:28" x14ac:dyDescent="0.2">
      <c r="C133" s="319" t="s">
        <v>6</v>
      </c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</row>
    <row r="135" spans="3:28" x14ac:dyDescent="0.2">
      <c r="C135" s="319" t="s">
        <v>7</v>
      </c>
    </row>
    <row r="137" spans="3:28" x14ac:dyDescent="0.2">
      <c r="C137" s="319" t="s">
        <v>8</v>
      </c>
    </row>
    <row r="139" spans="3:28" s="8" customFormat="1" x14ac:dyDescent="0.2">
      <c r="C139" s="8" t="s">
        <v>9</v>
      </c>
    </row>
    <row r="141" spans="3:28" x14ac:dyDescent="0.2">
      <c r="C141" s="319" t="s">
        <v>71</v>
      </c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</row>
    <row r="147" spans="4:25" x14ac:dyDescent="0.2">
      <c r="D147" s="325"/>
      <c r="E147" s="325"/>
      <c r="F147" s="325"/>
      <c r="G147" s="325"/>
      <c r="H147" s="325"/>
      <c r="I147" s="325"/>
      <c r="J147" s="325"/>
      <c r="K147" s="325"/>
      <c r="L147" s="325"/>
    </row>
    <row r="149" spans="4:25" x14ac:dyDescent="0.2">
      <c r="D149" s="325"/>
      <c r="E149" s="325"/>
      <c r="F149" s="325"/>
      <c r="G149" s="325"/>
      <c r="H149" s="325"/>
      <c r="I149" s="325"/>
      <c r="J149" s="325"/>
      <c r="K149" s="325"/>
      <c r="L149" s="325"/>
    </row>
    <row r="150" spans="4:25" x14ac:dyDescent="0.2">
      <c r="D150" s="325"/>
      <c r="E150" s="325"/>
      <c r="F150" s="325"/>
      <c r="G150" s="325"/>
      <c r="H150" s="325"/>
      <c r="I150" s="325"/>
      <c r="J150" s="325"/>
    </row>
    <row r="151" spans="4:25" x14ac:dyDescent="0.2">
      <c r="D151" s="325"/>
      <c r="E151" s="325"/>
      <c r="F151" s="325"/>
      <c r="G151" s="325"/>
      <c r="H151" s="325"/>
      <c r="I151" s="325"/>
      <c r="J151" s="325"/>
    </row>
    <row r="152" spans="4:25" x14ac:dyDescent="0.2">
      <c r="D152" s="325"/>
      <c r="E152" s="325"/>
      <c r="F152" s="325"/>
      <c r="G152" s="325"/>
      <c r="H152" s="325"/>
      <c r="I152" s="325"/>
      <c r="J152" s="325"/>
    </row>
    <row r="153" spans="4:25" x14ac:dyDescent="0.2">
      <c r="D153" s="326"/>
      <c r="E153" s="326"/>
      <c r="F153" s="326"/>
      <c r="G153" s="326"/>
      <c r="H153" s="326"/>
      <c r="I153" s="326"/>
      <c r="J153" s="326"/>
      <c r="K153" s="327"/>
      <c r="L153" s="327"/>
      <c r="M153" s="327"/>
      <c r="N153" s="327"/>
      <c r="O153" s="327"/>
      <c r="P153" s="327"/>
      <c r="Q153" s="327"/>
      <c r="R153" s="327"/>
      <c r="S153" s="327"/>
      <c r="T153" s="327"/>
      <c r="U153" s="327"/>
      <c r="V153" s="327"/>
      <c r="W153" s="327"/>
      <c r="X153" s="327"/>
      <c r="Y153" s="327"/>
    </row>
    <row r="154" spans="4:25" x14ac:dyDescent="0.2">
      <c r="D154" s="325"/>
      <c r="E154" s="325"/>
      <c r="F154" s="325"/>
      <c r="G154" s="325"/>
      <c r="H154" s="325"/>
      <c r="I154" s="325"/>
      <c r="J154" s="325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327"/>
      <c r="X154" s="327"/>
      <c r="Y154" s="327"/>
    </row>
    <row r="155" spans="4:25" x14ac:dyDescent="0.2">
      <c r="D155" s="327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7"/>
      <c r="S155" s="327"/>
      <c r="T155" s="327"/>
      <c r="U155" s="327"/>
      <c r="V155" s="327"/>
      <c r="W155" s="327"/>
      <c r="X155" s="327"/>
      <c r="Y155" s="327"/>
    </row>
    <row r="156" spans="4:25" x14ac:dyDescent="0.2">
      <c r="D156" s="327"/>
      <c r="E156" s="327"/>
      <c r="F156" s="327"/>
      <c r="G156" s="327"/>
      <c r="H156" s="327"/>
      <c r="I156" s="327"/>
      <c r="J156" s="327"/>
      <c r="K156" s="327"/>
      <c r="L156" s="327"/>
      <c r="M156" s="327"/>
      <c r="N156" s="327"/>
      <c r="O156" s="327"/>
      <c r="P156" s="327"/>
      <c r="Q156" s="327"/>
      <c r="R156" s="327"/>
      <c r="S156" s="327"/>
      <c r="T156" s="327"/>
      <c r="U156" s="327"/>
      <c r="V156" s="327"/>
      <c r="W156" s="327"/>
      <c r="X156" s="327"/>
      <c r="Y156" s="327"/>
    </row>
    <row r="158" spans="4:25" x14ac:dyDescent="0.2">
      <c r="D158" s="325"/>
      <c r="E158" s="325"/>
      <c r="F158" s="325"/>
      <c r="G158" s="325"/>
      <c r="H158" s="325"/>
      <c r="I158" s="325"/>
      <c r="J158" s="325"/>
    </row>
    <row r="160" spans="4:25" x14ac:dyDescent="0.2">
      <c r="D160" s="325"/>
      <c r="E160" s="325"/>
      <c r="F160" s="325"/>
      <c r="G160" s="325"/>
      <c r="H160" s="325"/>
      <c r="I160" s="325"/>
      <c r="J160" s="325"/>
    </row>
    <row r="162" spans="4:10" x14ac:dyDescent="0.2">
      <c r="D162" s="325"/>
      <c r="E162" s="325"/>
      <c r="F162" s="325"/>
      <c r="G162" s="325"/>
      <c r="H162" s="325"/>
      <c r="I162" s="325"/>
      <c r="J162" s="325"/>
    </row>
  </sheetData>
  <mergeCells count="1">
    <mergeCell ref="Z109:AA109"/>
  </mergeCells>
  <phoneticPr fontId="0" type="noConversion"/>
  <pageMargins left="1" right="1" top="1" bottom="1" header="0.5" footer="0.5"/>
  <pageSetup scale="60" fitToHeight="0" orientation="landscape" r:id="rId1"/>
  <headerFooter alignWithMargins="0">
    <oddFooter>&amp;R&amp;"Times New Roman,Bold"&amp;12
Attachment to Response to Sierra Club-1 Question No. 46(b)
Page &amp;P of &amp;N
Sinclair</oddFooter>
  </headerFooter>
  <colBreaks count="1" manualBreakCount="1">
    <brk id="11" min="1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Normal="100" workbookViewId="0"/>
  </sheetViews>
  <sheetFormatPr defaultRowHeight="15" x14ac:dyDescent="0.25"/>
  <cols>
    <col min="1" max="1" width="9.42578125" style="23" bestFit="1" customWidth="1"/>
    <col min="2" max="2" width="25.5703125" style="23" bestFit="1" customWidth="1"/>
    <col min="3" max="3" width="10.5703125" style="23" bestFit="1" customWidth="1"/>
    <col min="4" max="4" width="11" style="23" bestFit="1" customWidth="1"/>
    <col min="5" max="5" width="20.28515625" style="23" bestFit="1" customWidth="1"/>
    <col min="6" max="16384" width="9.140625" style="23"/>
  </cols>
  <sheetData>
    <row r="1" spans="1:5" x14ac:dyDescent="0.25">
      <c r="A1" s="317"/>
    </row>
    <row r="2" spans="1:5" x14ac:dyDescent="0.25">
      <c r="B2" s="24" t="s">
        <v>123</v>
      </c>
    </row>
    <row r="3" spans="1:5" x14ac:dyDescent="0.25">
      <c r="A3" s="25"/>
      <c r="B3" s="26" t="s">
        <v>118</v>
      </c>
    </row>
    <row r="4" spans="1:5" ht="30" x14ac:dyDescent="0.25">
      <c r="A4" s="25"/>
      <c r="B4" s="27" t="s">
        <v>119</v>
      </c>
      <c r="C4" s="27" t="s">
        <v>120</v>
      </c>
      <c r="D4" s="27"/>
      <c r="E4" s="27" t="s">
        <v>121</v>
      </c>
    </row>
    <row r="5" spans="1:5" x14ac:dyDescent="0.25">
      <c r="A5" s="25">
        <v>2012</v>
      </c>
      <c r="B5" s="28">
        <v>1.96</v>
      </c>
      <c r="C5" s="27"/>
      <c r="D5" s="27"/>
      <c r="E5" s="27"/>
    </row>
    <row r="6" spans="1:5" x14ac:dyDescent="0.25">
      <c r="A6" s="25">
        <v>2013</v>
      </c>
      <c r="B6" s="28">
        <v>2.0299999999999998</v>
      </c>
      <c r="C6" s="29">
        <v>3.5714285714285587E-2</v>
      </c>
      <c r="D6" s="28"/>
      <c r="E6" s="333">
        <v>1.9481105293041445</v>
      </c>
    </row>
    <row r="7" spans="1:5" x14ac:dyDescent="0.25">
      <c r="A7" s="25">
        <v>2014</v>
      </c>
      <c r="B7" s="28">
        <v>2.15</v>
      </c>
      <c r="C7" s="29">
        <v>5.9113300492610987E-2</v>
      </c>
      <c r="D7" s="28"/>
      <c r="E7" s="333">
        <v>2.0299540620477003</v>
      </c>
    </row>
    <row r="8" spans="1:5" x14ac:dyDescent="0.25">
      <c r="A8" s="25">
        <v>2015</v>
      </c>
      <c r="B8" s="28">
        <v>2.2400000000000002</v>
      </c>
      <c r="C8" s="29">
        <v>4.1860465116279277E-2</v>
      </c>
      <c r="D8" s="28"/>
      <c r="E8" s="333">
        <v>2.2341149130798112</v>
      </c>
    </row>
    <row r="9" spans="1:5" x14ac:dyDescent="0.25">
      <c r="A9" s="25">
        <v>2016</v>
      </c>
      <c r="B9" s="28">
        <v>2.25</v>
      </c>
      <c r="C9" s="29">
        <v>4.4642857142855874E-3</v>
      </c>
      <c r="D9" s="29"/>
      <c r="E9" s="333">
        <v>2.2887054617206086</v>
      </c>
    </row>
    <row r="10" spans="1:5" x14ac:dyDescent="0.25">
      <c r="A10" s="25">
        <v>2017</v>
      </c>
      <c r="B10" s="28">
        <v>2.27</v>
      </c>
      <c r="C10" s="29">
        <v>8.8888888888889461E-3</v>
      </c>
      <c r="D10" s="29"/>
      <c r="E10" s="333">
        <v>2.407899875348162</v>
      </c>
    </row>
    <row r="11" spans="1:5" x14ac:dyDescent="0.25">
      <c r="A11" s="25">
        <v>2018</v>
      </c>
      <c r="B11" s="28">
        <v>2.3199999999999998</v>
      </c>
      <c r="C11" s="29">
        <v>2.2026431718061623E-2</v>
      </c>
      <c r="D11" s="29"/>
      <c r="E11" s="333">
        <v>2.4609373175364473</v>
      </c>
    </row>
    <row r="12" spans="1:5" x14ac:dyDescent="0.25">
      <c r="A12" s="25">
        <v>2019</v>
      </c>
      <c r="B12" s="28">
        <v>2.37</v>
      </c>
      <c r="C12" s="29">
        <v>2.155172413793105E-2</v>
      </c>
      <c r="D12" s="29"/>
      <c r="E12" s="333">
        <v>2.5139747597247326</v>
      </c>
    </row>
    <row r="13" spans="1:5" x14ac:dyDescent="0.25">
      <c r="A13" s="25">
        <v>2020</v>
      </c>
      <c r="B13" s="28">
        <v>2.42</v>
      </c>
      <c r="C13" s="29">
        <v>2.1097046413502074E-2</v>
      </c>
      <c r="D13" s="29"/>
      <c r="E13" s="333">
        <v>2.5670122019130179</v>
      </c>
    </row>
    <row r="14" spans="1:5" x14ac:dyDescent="0.25">
      <c r="A14" s="25">
        <v>2021</v>
      </c>
      <c r="B14" s="28">
        <v>2.52</v>
      </c>
      <c r="C14" s="29">
        <v>4.1322314049586861E-2</v>
      </c>
      <c r="D14" s="29"/>
      <c r="E14" s="333">
        <v>2.673087086289589</v>
      </c>
    </row>
    <row r="15" spans="1:5" x14ac:dyDescent="0.25">
      <c r="A15" s="25">
        <v>2022</v>
      </c>
      <c r="B15" s="28">
        <v>2.58</v>
      </c>
      <c r="C15" s="29">
        <v>2.3809523809523725E-2</v>
      </c>
      <c r="D15" s="29"/>
      <c r="E15" s="333">
        <v>2.7367320169155316</v>
      </c>
    </row>
    <row r="16" spans="1:5" x14ac:dyDescent="0.25">
      <c r="A16" s="25">
        <v>2023</v>
      </c>
      <c r="B16" s="28">
        <v>2.66</v>
      </c>
      <c r="C16" s="29">
        <v>3.1007751937984551E-2</v>
      </c>
      <c r="D16" s="29"/>
      <c r="E16" s="333">
        <v>2.8215919244167886</v>
      </c>
    </row>
    <row r="17" spans="1:5" x14ac:dyDescent="0.25">
      <c r="A17" s="25">
        <v>2024</v>
      </c>
      <c r="B17" s="28">
        <v>2.76</v>
      </c>
      <c r="C17" s="29">
        <v>3.7593984962405846E-2</v>
      </c>
      <c r="D17" s="29"/>
      <c r="E17" s="333">
        <v>2.9276668087933593</v>
      </c>
    </row>
    <row r="18" spans="1:5" x14ac:dyDescent="0.25">
      <c r="A18" s="25">
        <v>2025</v>
      </c>
      <c r="B18" s="28">
        <v>2.86</v>
      </c>
      <c r="C18" s="29">
        <v>3.6231884057970953E-2</v>
      </c>
      <c r="D18" s="29"/>
      <c r="E18" s="333">
        <v>3.0337416931699299</v>
      </c>
    </row>
    <row r="19" spans="1:5" x14ac:dyDescent="0.25">
      <c r="A19" s="25">
        <v>2026</v>
      </c>
      <c r="B19" s="28">
        <v>2.97</v>
      </c>
      <c r="C19" s="29">
        <v>3.8461538461538547E-2</v>
      </c>
      <c r="D19" s="29"/>
      <c r="E19" s="333">
        <v>3.1504240659841583</v>
      </c>
    </row>
    <row r="20" spans="1:5" x14ac:dyDescent="0.25">
      <c r="A20" s="25">
        <v>2027</v>
      </c>
      <c r="B20" s="28">
        <v>3.06</v>
      </c>
      <c r="C20" s="29">
        <v>3.0303030303030276E-2</v>
      </c>
      <c r="D20" s="29"/>
      <c r="E20" s="333">
        <v>3.2458914619230721</v>
      </c>
    </row>
    <row r="21" spans="1:5" x14ac:dyDescent="0.25">
      <c r="A21" s="25">
        <v>2028</v>
      </c>
      <c r="B21" s="28">
        <v>3.17</v>
      </c>
      <c r="C21" s="29">
        <v>3.5947712418300526E-2</v>
      </c>
      <c r="D21" s="29"/>
      <c r="E21" s="333">
        <v>3.3625738347373</v>
      </c>
    </row>
    <row r="22" spans="1:5" x14ac:dyDescent="0.25">
      <c r="A22" s="25">
        <v>2029</v>
      </c>
      <c r="B22" s="28">
        <v>3.29</v>
      </c>
      <c r="C22" s="29">
        <v>3.7854889589905349E-2</v>
      </c>
      <c r="D22" s="29"/>
      <c r="E22" s="333">
        <v>3.4898636959891851</v>
      </c>
    </row>
    <row r="23" spans="1:5" x14ac:dyDescent="0.25">
      <c r="A23" s="25">
        <v>2030</v>
      </c>
      <c r="B23" s="28">
        <v>3.41</v>
      </c>
      <c r="C23" s="29">
        <v>3.6474164133738718E-2</v>
      </c>
      <c r="D23" s="29"/>
      <c r="E23" s="333">
        <v>3.6171535572410707</v>
      </c>
    </row>
    <row r="24" spans="1:5" x14ac:dyDescent="0.25">
      <c r="A24" s="25">
        <v>2031</v>
      </c>
      <c r="B24" s="28">
        <v>3.54</v>
      </c>
      <c r="C24" s="29">
        <v>3.8123167155425186E-2</v>
      </c>
      <c r="D24" s="29"/>
      <c r="E24" s="333">
        <v>3.7550509069306131</v>
      </c>
    </row>
    <row r="25" spans="1:5" x14ac:dyDescent="0.25">
      <c r="A25" s="25">
        <v>2032</v>
      </c>
      <c r="B25" s="28">
        <v>3.67</v>
      </c>
      <c r="C25" s="29">
        <v>3.672316384180796E-2</v>
      </c>
      <c r="D25" s="30" t="s">
        <v>122</v>
      </c>
      <c r="E25" s="333">
        <v>3.8929482566201554</v>
      </c>
    </row>
    <row r="26" spans="1:5" x14ac:dyDescent="0.25">
      <c r="A26" s="25">
        <v>2033</v>
      </c>
      <c r="B26" s="28">
        <v>3.76</v>
      </c>
      <c r="C26" s="29">
        <v>2.4523160762942808E-2</v>
      </c>
      <c r="D26" s="29">
        <v>3.5215154089348832E-2</v>
      </c>
      <c r="E26" s="333">
        <v>3.9884156525590693</v>
      </c>
    </row>
    <row r="27" spans="1:5" x14ac:dyDescent="0.25">
      <c r="A27" s="25">
        <v>2034</v>
      </c>
      <c r="B27" s="31"/>
      <c r="C27" s="29">
        <v>3.5215154089348832E-2</v>
      </c>
      <c r="D27" s="29"/>
      <c r="E27" s="333">
        <v>4.1288683243363078</v>
      </c>
    </row>
    <row r="28" spans="1:5" x14ac:dyDescent="0.25">
      <c r="A28" s="25">
        <v>2035</v>
      </c>
      <c r="B28" s="31"/>
      <c r="C28" s="29">
        <v>3.5215154089348832E-2</v>
      </c>
      <c r="D28" s="29"/>
      <c r="E28" s="333">
        <v>4.274267058592442</v>
      </c>
    </row>
    <row r="29" spans="1:5" x14ac:dyDescent="0.25">
      <c r="A29" s="25">
        <v>2036</v>
      </c>
      <c r="C29" s="29">
        <v>3.5215154089348832E-2</v>
      </c>
      <c r="D29" s="29"/>
      <c r="E29" s="333">
        <v>4.4247860316798029</v>
      </c>
    </row>
    <row r="30" spans="1:5" x14ac:dyDescent="0.25">
      <c r="A30" s="25">
        <v>2037</v>
      </c>
      <c r="C30" s="29">
        <v>3.5215154089348832E-2</v>
      </c>
      <c r="D30" s="29"/>
      <c r="E30" s="333">
        <v>4.5806055535978052</v>
      </c>
    </row>
    <row r="31" spans="1:5" x14ac:dyDescent="0.25">
      <c r="A31" s="25">
        <v>2038</v>
      </c>
      <c r="C31" s="29">
        <v>3.5215154089348832E-2</v>
      </c>
      <c r="D31" s="29"/>
      <c r="E31" s="333">
        <v>4.7419122839902785</v>
      </c>
    </row>
    <row r="32" spans="1:5" x14ac:dyDescent="0.25">
      <c r="A32" s="25">
        <v>2039</v>
      </c>
      <c r="C32" s="29">
        <v>3.5215154089348832E-2</v>
      </c>
      <c r="D32" s="29"/>
      <c r="E32" s="333">
        <v>4.9088994557491725</v>
      </c>
    </row>
    <row r="33" spans="1:5" x14ac:dyDescent="0.25">
      <c r="A33" s="25">
        <v>2040</v>
      </c>
      <c r="C33" s="29">
        <v>3.5215154089348832E-2</v>
      </c>
      <c r="D33" s="29"/>
      <c r="E33" s="333">
        <v>5.0817671064925003</v>
      </c>
    </row>
    <row r="34" spans="1:5" x14ac:dyDescent="0.25">
      <c r="A34" s="25">
        <v>2041</v>
      </c>
      <c r="C34" s="29">
        <v>3.5215154089348832E-2</v>
      </c>
      <c r="D34" s="29"/>
      <c r="E34" s="333">
        <v>5.2607223181938183</v>
      </c>
    </row>
    <row r="35" spans="1:5" x14ac:dyDescent="0.25">
      <c r="A35" s="25">
        <v>2042</v>
      </c>
      <c r="C35" s="29">
        <v>3.5215154089348832E-2</v>
      </c>
      <c r="D35" s="29"/>
      <c r="E35" s="333">
        <v>5.4459794652502902</v>
      </c>
    </row>
  </sheetData>
  <pageMargins left="1" right="1" top="1" bottom="1" header="0.5" footer="0.5"/>
  <pageSetup fitToWidth="2" orientation="portrait" r:id="rId1"/>
  <headerFooter alignWithMargins="0">
    <oddHeader>&amp;R&amp;"Times New Roman,Bold"&amp;12Attachment to Response to Sierra Club-1 Question No. 46(b)
Page &amp;P of &amp;N
Sinclair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AI83"/>
  <sheetViews>
    <sheetView zoomScale="70" zoomScaleNormal="70" zoomScaleSheetLayoutView="40" workbookViewId="0"/>
  </sheetViews>
  <sheetFormatPr defaultRowHeight="12.75" x14ac:dyDescent="0.2"/>
  <cols>
    <col min="1" max="1" width="43.140625" style="163" customWidth="1"/>
    <col min="2" max="2" width="10.85546875" style="163" customWidth="1"/>
    <col min="3" max="3" width="10.140625" style="157" customWidth="1"/>
    <col min="4" max="4" width="10" style="158" customWidth="1"/>
    <col min="5" max="9" width="8.85546875" style="159" customWidth="1"/>
    <col min="10" max="10" width="2.140625" style="159" customWidth="1"/>
    <col min="11" max="11" width="2.42578125" style="159" customWidth="1"/>
    <col min="12" max="12" width="2" style="159" customWidth="1"/>
    <col min="13" max="19" width="8.85546875" style="159" customWidth="1"/>
    <col min="20" max="20" width="0.85546875" style="159" customWidth="1"/>
    <col min="21" max="21" width="1.42578125" style="159" customWidth="1"/>
    <col min="22" max="22" width="8.85546875" style="159" customWidth="1"/>
    <col min="23" max="23" width="10.140625" style="159" customWidth="1"/>
    <col min="24" max="24" width="2" style="159" customWidth="1"/>
    <col min="25" max="25" width="0.7109375" style="159" customWidth="1"/>
    <col min="26" max="26" width="19.7109375" style="159" customWidth="1"/>
    <col min="27" max="30" width="9.140625" style="159"/>
    <col min="31" max="31" width="9.140625" style="159" customWidth="1"/>
    <col min="32" max="16384" width="9.140625" style="159"/>
  </cols>
  <sheetData>
    <row r="1" spans="1:19" ht="15" x14ac:dyDescent="0.25">
      <c r="A1" s="317"/>
    </row>
    <row r="3" spans="1:19" ht="18" x14ac:dyDescent="0.25">
      <c r="A3" s="156" t="s">
        <v>72</v>
      </c>
      <c r="B3" s="157"/>
    </row>
    <row r="4" spans="1:19" ht="18" x14ac:dyDescent="0.25">
      <c r="A4" s="160" t="s">
        <v>73</v>
      </c>
      <c r="B4" s="157"/>
      <c r="M4" s="161" t="s">
        <v>115</v>
      </c>
    </row>
    <row r="5" spans="1:19" ht="18" x14ac:dyDescent="0.25">
      <c r="A5" s="162"/>
      <c r="B5" s="157"/>
    </row>
    <row r="6" spans="1:19" s="163" customFormat="1" x14ac:dyDescent="0.2">
      <c r="B6" s="161">
        <v>2010</v>
      </c>
      <c r="C6" s="161">
        <v>2011</v>
      </c>
      <c r="D6" s="161">
        <v>2012</v>
      </c>
      <c r="E6" s="161">
        <v>2013</v>
      </c>
      <c r="F6" s="161">
        <v>2014</v>
      </c>
      <c r="G6" s="161">
        <v>2015</v>
      </c>
      <c r="H6" s="161">
        <v>2016</v>
      </c>
      <c r="I6" s="161">
        <v>2017</v>
      </c>
      <c r="J6" s="161"/>
      <c r="K6" s="161"/>
    </row>
    <row r="7" spans="1:19" s="163" customFormat="1" x14ac:dyDescent="0.2">
      <c r="A7" s="164"/>
      <c r="B7" s="165"/>
      <c r="C7" s="165"/>
      <c r="D7" s="157"/>
      <c r="E7" s="157"/>
      <c r="F7" s="157"/>
      <c r="G7" s="157"/>
      <c r="H7" s="157"/>
      <c r="I7" s="157"/>
      <c r="M7" s="163" t="s">
        <v>115</v>
      </c>
    </row>
    <row r="8" spans="1:19" x14ac:dyDescent="0.2">
      <c r="A8" s="166"/>
      <c r="B8" s="167"/>
      <c r="C8" s="167"/>
      <c r="D8" s="168"/>
      <c r="E8" s="168"/>
      <c r="F8" s="169"/>
      <c r="G8" s="169"/>
      <c r="H8" s="169"/>
      <c r="I8" s="170"/>
      <c r="J8" s="170"/>
      <c r="K8" s="170"/>
      <c r="M8" s="171"/>
      <c r="O8" s="172"/>
      <c r="P8" s="172"/>
      <c r="Q8" s="172"/>
      <c r="R8" s="172"/>
      <c r="S8" s="172"/>
    </row>
    <row r="9" spans="1:19" x14ac:dyDescent="0.2">
      <c r="A9" s="75"/>
      <c r="B9" s="167"/>
      <c r="C9" s="167"/>
      <c r="D9" s="168"/>
      <c r="E9" s="168"/>
      <c r="F9" s="169"/>
      <c r="G9" s="169"/>
      <c r="H9" s="169"/>
      <c r="I9" s="170"/>
      <c r="J9" s="170"/>
      <c r="K9" s="170"/>
      <c r="M9" s="171"/>
      <c r="O9" s="172"/>
      <c r="P9" s="172"/>
      <c r="Q9" s="172"/>
      <c r="R9" s="172"/>
      <c r="S9" s="172"/>
    </row>
    <row r="10" spans="1:19" x14ac:dyDescent="0.2">
      <c r="A10" s="75"/>
      <c r="B10" s="167"/>
      <c r="C10" s="167"/>
      <c r="D10" s="168"/>
      <c r="E10" s="168"/>
      <c r="F10" s="169"/>
      <c r="G10" s="169"/>
      <c r="H10" s="169"/>
      <c r="I10" s="170"/>
      <c r="J10" s="170"/>
      <c r="K10" s="170"/>
      <c r="M10" s="171"/>
      <c r="O10" s="172"/>
      <c r="P10" s="172"/>
      <c r="Q10" s="172"/>
      <c r="R10" s="172"/>
      <c r="S10" s="172"/>
    </row>
    <row r="11" spans="1:19" x14ac:dyDescent="0.2">
      <c r="A11" s="75"/>
      <c r="B11" s="167"/>
      <c r="C11" s="167"/>
      <c r="D11" s="168"/>
      <c r="E11" s="168"/>
      <c r="F11" s="169"/>
      <c r="G11" s="169"/>
      <c r="H11" s="169"/>
      <c r="I11" s="170"/>
      <c r="J11" s="170"/>
      <c r="K11" s="170"/>
      <c r="M11" s="171"/>
      <c r="O11" s="172"/>
      <c r="P11" s="172"/>
      <c r="Q11" s="172"/>
      <c r="R11" s="172"/>
      <c r="S11" s="172"/>
    </row>
    <row r="12" spans="1:19" x14ac:dyDescent="0.2">
      <c r="A12" s="75"/>
      <c r="B12" s="167"/>
      <c r="C12" s="167"/>
      <c r="D12" s="168"/>
      <c r="E12" s="168"/>
      <c r="F12" s="169"/>
      <c r="G12" s="169"/>
      <c r="H12" s="169"/>
      <c r="I12" s="170"/>
      <c r="J12" s="170"/>
      <c r="K12" s="170"/>
      <c r="M12" s="171"/>
      <c r="O12" s="172"/>
      <c r="P12" s="172"/>
      <c r="Q12" s="172"/>
      <c r="R12" s="172"/>
      <c r="S12" s="172"/>
    </row>
    <row r="13" spans="1:19" x14ac:dyDescent="0.2">
      <c r="A13" s="75"/>
      <c r="B13" s="167"/>
      <c r="C13" s="167"/>
      <c r="D13" s="168"/>
      <c r="E13" s="168"/>
      <c r="F13" s="169"/>
      <c r="G13" s="169"/>
      <c r="H13" s="169"/>
      <c r="I13" s="170"/>
      <c r="J13" s="170"/>
      <c r="K13" s="170"/>
      <c r="M13" s="171"/>
      <c r="O13" s="172"/>
      <c r="P13" s="172"/>
      <c r="Q13" s="172"/>
      <c r="R13" s="172"/>
      <c r="S13" s="172"/>
    </row>
    <row r="14" spans="1:19" x14ac:dyDescent="0.2">
      <c r="A14" s="75"/>
      <c r="B14" s="167"/>
      <c r="C14" s="167"/>
      <c r="D14" s="168"/>
      <c r="E14" s="168"/>
      <c r="F14" s="169"/>
      <c r="G14" s="169"/>
      <c r="H14" s="169"/>
      <c r="I14" s="170"/>
      <c r="J14" s="170"/>
      <c r="K14" s="170"/>
      <c r="L14" s="158"/>
      <c r="M14" s="173"/>
      <c r="O14" s="172"/>
      <c r="P14" s="172"/>
      <c r="Q14" s="172"/>
      <c r="R14" s="172"/>
      <c r="S14" s="172"/>
    </row>
    <row r="15" spans="1:19" x14ac:dyDescent="0.2">
      <c r="D15" s="167"/>
      <c r="E15" s="167"/>
      <c r="F15" s="167"/>
      <c r="G15" s="174"/>
      <c r="H15" s="174"/>
      <c r="I15" s="174"/>
      <c r="J15" s="174"/>
      <c r="K15" s="174"/>
      <c r="L15" s="158"/>
      <c r="P15" s="159" t="s">
        <v>114</v>
      </c>
    </row>
    <row r="16" spans="1:19" x14ac:dyDescent="0.2">
      <c r="A16" s="175" t="s">
        <v>101</v>
      </c>
      <c r="B16" s="176"/>
      <c r="C16" s="176"/>
      <c r="D16" s="176"/>
      <c r="E16" s="176"/>
      <c r="F16" s="176"/>
      <c r="G16" s="176"/>
      <c r="H16" s="176"/>
      <c r="I16" s="176"/>
      <c r="J16" s="158"/>
      <c r="K16" s="158"/>
      <c r="L16" s="158"/>
      <c r="M16" s="163" t="s">
        <v>115</v>
      </c>
      <c r="P16" s="161">
        <v>2013</v>
      </c>
      <c r="Q16" s="161">
        <v>2014</v>
      </c>
      <c r="R16" s="161">
        <v>2015</v>
      </c>
      <c r="S16" s="161">
        <v>2016</v>
      </c>
    </row>
    <row r="17" spans="1:19" x14ac:dyDescent="0.2">
      <c r="A17" s="166"/>
      <c r="B17" s="172"/>
      <c r="C17" s="172"/>
      <c r="D17" s="172"/>
      <c r="E17" s="177"/>
      <c r="F17" s="177"/>
      <c r="G17" s="177"/>
      <c r="H17" s="177"/>
      <c r="I17" s="177"/>
      <c r="J17" s="174"/>
      <c r="L17" s="158"/>
      <c r="M17" s="171"/>
      <c r="N17" s="178"/>
      <c r="P17" s="178"/>
      <c r="Q17" s="178"/>
      <c r="R17" s="178"/>
      <c r="S17" s="178"/>
    </row>
    <row r="18" spans="1:19" x14ac:dyDescent="0.2">
      <c r="A18" s="75"/>
      <c r="B18" s="172"/>
      <c r="C18" s="172"/>
      <c r="D18" s="172"/>
      <c r="E18" s="177"/>
      <c r="F18" s="177"/>
      <c r="G18" s="177"/>
      <c r="H18" s="177"/>
      <c r="I18" s="177"/>
      <c r="J18" s="174"/>
      <c r="L18" s="158"/>
      <c r="M18" s="171"/>
      <c r="N18" s="179"/>
      <c r="P18" s="178"/>
      <c r="Q18" s="178"/>
      <c r="R18" s="178"/>
      <c r="S18" s="178"/>
    </row>
    <row r="19" spans="1:19" x14ac:dyDescent="0.2">
      <c r="A19" s="75"/>
      <c r="B19" s="172"/>
      <c r="C19" s="172"/>
      <c r="D19" s="172"/>
      <c r="E19" s="177"/>
      <c r="F19" s="177"/>
      <c r="G19" s="177"/>
      <c r="H19" s="177"/>
      <c r="I19" s="177"/>
      <c r="J19" s="174"/>
      <c r="L19" s="158"/>
      <c r="M19" s="171"/>
      <c r="N19" s="178"/>
      <c r="P19" s="178"/>
      <c r="Q19" s="178"/>
      <c r="R19" s="178"/>
      <c r="S19" s="178"/>
    </row>
    <row r="20" spans="1:19" x14ac:dyDescent="0.2">
      <c r="A20" s="75"/>
      <c r="B20" s="172"/>
      <c r="C20" s="172"/>
      <c r="D20" s="172"/>
      <c r="E20" s="177"/>
      <c r="F20" s="177"/>
      <c r="G20" s="177"/>
      <c r="H20" s="177"/>
      <c r="I20" s="177"/>
      <c r="J20" s="174"/>
      <c r="L20" s="158"/>
      <c r="M20" s="171"/>
      <c r="N20" s="178"/>
      <c r="P20" s="178"/>
      <c r="Q20" s="178"/>
      <c r="R20" s="178"/>
      <c r="S20" s="178"/>
    </row>
    <row r="21" spans="1:19" x14ac:dyDescent="0.2">
      <c r="A21" s="176" t="s">
        <v>20</v>
      </c>
      <c r="B21" s="172"/>
      <c r="C21" s="172"/>
      <c r="D21" s="172"/>
      <c r="E21" s="172">
        <f>+'CONFIDENTIAL-WoodMac Prices'!I181</f>
        <v>2.107625643128201</v>
      </c>
      <c r="F21" s="172">
        <f>+'CONFIDENTIAL-WoodMac Prices'!J181</f>
        <v>2.313431249965856</v>
      </c>
      <c r="G21" s="172">
        <f>+'CONFIDENTIAL-WoodMac Prices'!K181</f>
        <v>2.3207320594531766</v>
      </c>
      <c r="H21" s="172">
        <f>+'CONFIDENTIAL-WoodMac Prices'!L181</f>
        <v>2.3324740269286641</v>
      </c>
      <c r="I21" s="172">
        <f>+'CONFIDENTIAL-WoodMac Prices'!M181</f>
        <v>2.4488260781441737</v>
      </c>
      <c r="J21" s="174"/>
      <c r="L21" s="158"/>
      <c r="M21" s="171"/>
      <c r="N21" s="178"/>
      <c r="P21" s="178"/>
      <c r="Q21" s="178"/>
      <c r="R21" s="178"/>
      <c r="S21" s="178"/>
    </row>
    <row r="22" spans="1:19" x14ac:dyDescent="0.2">
      <c r="A22" s="75"/>
      <c r="B22" s="172"/>
      <c r="C22" s="172"/>
      <c r="D22" s="172"/>
      <c r="E22" s="177"/>
      <c r="F22" s="177"/>
      <c r="G22" s="177"/>
      <c r="H22" s="177"/>
      <c r="I22" s="177"/>
      <c r="J22" s="174"/>
      <c r="L22" s="158"/>
      <c r="M22" s="171"/>
      <c r="N22" s="178"/>
      <c r="P22" s="178"/>
      <c r="Q22" s="178"/>
      <c r="R22" s="178"/>
      <c r="S22" s="178"/>
    </row>
    <row r="23" spans="1:19" x14ac:dyDescent="0.2">
      <c r="A23" s="75"/>
      <c r="B23" s="172"/>
      <c r="C23" s="172"/>
      <c r="D23" s="172"/>
      <c r="E23" s="177"/>
      <c r="F23" s="177"/>
      <c r="G23" s="177"/>
      <c r="H23" s="177"/>
      <c r="I23" s="177"/>
      <c r="J23" s="174"/>
      <c r="L23" s="158"/>
      <c r="M23" s="173"/>
      <c r="N23" s="180"/>
    </row>
    <row r="24" spans="1:19" x14ac:dyDescent="0.2">
      <c r="A24" s="8"/>
      <c r="B24" s="172"/>
      <c r="C24" s="172"/>
      <c r="D24" s="172"/>
      <c r="E24" s="172"/>
      <c r="F24" s="172"/>
      <c r="G24" s="172"/>
      <c r="H24" s="172"/>
      <c r="I24" s="172"/>
      <c r="J24" s="174"/>
      <c r="L24" s="158"/>
    </row>
    <row r="25" spans="1:19" x14ac:dyDescent="0.2">
      <c r="A25" s="164"/>
      <c r="B25" s="157"/>
      <c r="D25" s="157"/>
      <c r="E25" s="157"/>
      <c r="F25" s="157"/>
      <c r="G25" s="157"/>
      <c r="H25" s="157"/>
      <c r="I25" s="157"/>
      <c r="J25" s="158"/>
      <c r="K25" s="158"/>
    </row>
    <row r="26" spans="1:19" x14ac:dyDescent="0.2">
      <c r="A26" s="166"/>
      <c r="B26" s="174"/>
      <c r="C26" s="174"/>
      <c r="E26" s="177"/>
      <c r="F26" s="177"/>
      <c r="G26" s="177"/>
      <c r="H26" s="177"/>
      <c r="I26" s="177"/>
      <c r="J26" s="174"/>
      <c r="K26" s="174"/>
    </row>
    <row r="27" spans="1:19" x14ac:dyDescent="0.2">
      <c r="A27" s="75"/>
      <c r="B27" s="174"/>
      <c r="C27" s="174"/>
      <c r="E27" s="177"/>
      <c r="F27" s="177"/>
      <c r="G27" s="177"/>
      <c r="H27" s="177"/>
      <c r="I27" s="177"/>
      <c r="J27" s="174"/>
      <c r="K27" s="174"/>
    </row>
    <row r="28" spans="1:19" x14ac:dyDescent="0.2">
      <c r="A28" s="75"/>
      <c r="B28" s="174"/>
      <c r="C28" s="174"/>
      <c r="E28" s="177"/>
      <c r="F28" s="177"/>
      <c r="G28" s="177"/>
      <c r="H28" s="177"/>
      <c r="I28" s="177"/>
      <c r="J28" s="174"/>
      <c r="K28" s="174"/>
    </row>
    <row r="29" spans="1:19" x14ac:dyDescent="0.2">
      <c r="A29" s="75"/>
      <c r="B29" s="174"/>
      <c r="C29" s="174"/>
      <c r="E29" s="177"/>
      <c r="F29" s="177"/>
      <c r="G29" s="177"/>
      <c r="H29" s="177"/>
      <c r="I29" s="177"/>
      <c r="J29" s="174"/>
      <c r="K29" s="174"/>
    </row>
    <row r="30" spans="1:19" x14ac:dyDescent="0.2">
      <c r="A30" s="75"/>
      <c r="B30" s="174"/>
      <c r="C30" s="174"/>
      <c r="E30" s="177"/>
      <c r="F30" s="177"/>
      <c r="G30" s="177"/>
      <c r="H30" s="177"/>
      <c r="I30" s="177"/>
      <c r="J30" s="174"/>
      <c r="K30" s="174"/>
    </row>
    <row r="31" spans="1:19" x14ac:dyDescent="0.2">
      <c r="A31" s="75"/>
      <c r="B31" s="174"/>
      <c r="C31" s="174"/>
      <c r="E31" s="177"/>
      <c r="F31" s="177"/>
      <c r="G31" s="177"/>
      <c r="H31" s="177"/>
      <c r="I31" s="177"/>
      <c r="J31" s="174"/>
      <c r="K31" s="174"/>
    </row>
    <row r="32" spans="1:19" x14ac:dyDescent="0.2">
      <c r="D32" s="167"/>
      <c r="E32" s="167"/>
      <c r="F32" s="167"/>
      <c r="G32" s="167"/>
      <c r="H32" s="167"/>
      <c r="I32" s="167"/>
      <c r="J32" s="158"/>
      <c r="K32" s="158"/>
    </row>
    <row r="33" spans="1:31" x14ac:dyDescent="0.2">
      <c r="D33" s="167"/>
      <c r="E33" s="167"/>
      <c r="F33" s="167"/>
      <c r="G33" s="167"/>
      <c r="H33" s="167"/>
      <c r="I33" s="167"/>
      <c r="J33" s="158"/>
      <c r="K33" s="158"/>
      <c r="Y33" s="15"/>
    </row>
    <row r="34" spans="1:31" x14ac:dyDescent="0.2">
      <c r="E34" s="158"/>
      <c r="F34" s="158"/>
      <c r="G34" s="158"/>
      <c r="H34" s="158"/>
      <c r="I34" s="158"/>
      <c r="J34" s="158"/>
      <c r="K34" s="158"/>
      <c r="M34" s="163" t="s">
        <v>115</v>
      </c>
      <c r="P34" s="159" t="s">
        <v>114</v>
      </c>
      <c r="Y34" s="15"/>
      <c r="Z34" s="159">
        <v>2012</v>
      </c>
      <c r="AA34" s="159">
        <v>2013</v>
      </c>
      <c r="AB34" s="159">
        <v>2014</v>
      </c>
      <c r="AC34" s="159">
        <v>2015</v>
      </c>
      <c r="AD34" s="159">
        <v>2016</v>
      </c>
      <c r="AE34" s="159" t="s">
        <v>115</v>
      </c>
    </row>
    <row r="35" spans="1:31" x14ac:dyDescent="0.2">
      <c r="A35" s="175" t="s">
        <v>92</v>
      </c>
      <c r="B35" s="176"/>
      <c r="C35" s="176"/>
      <c r="D35" s="181"/>
      <c r="E35" s="181"/>
      <c r="F35" s="181"/>
      <c r="G35" s="181"/>
      <c r="H35" s="181"/>
      <c r="I35" s="181"/>
      <c r="J35" s="158"/>
      <c r="K35" s="158"/>
      <c r="P35" s="161">
        <v>2013</v>
      </c>
      <c r="Q35" s="161">
        <v>2014</v>
      </c>
      <c r="R35" s="161">
        <v>2015</v>
      </c>
      <c r="S35" s="161">
        <v>2016</v>
      </c>
      <c r="V35" s="182"/>
      <c r="W35" s="183"/>
      <c r="X35" s="176"/>
      <c r="Y35" s="181"/>
      <c r="Z35" s="181"/>
      <c r="AA35" s="181"/>
      <c r="AB35" s="181"/>
      <c r="AC35" s="181"/>
      <c r="AD35" s="181"/>
      <c r="AE35" s="15"/>
    </row>
    <row r="36" spans="1:31" x14ac:dyDescent="0.2">
      <c r="A36" s="166"/>
      <c r="B36" s="176"/>
      <c r="C36" s="176"/>
      <c r="D36" s="184"/>
      <c r="E36" s="168"/>
      <c r="F36" s="168"/>
      <c r="G36" s="168"/>
      <c r="H36" s="168"/>
      <c r="I36" s="168"/>
      <c r="J36" s="167"/>
      <c r="K36" s="167"/>
      <c r="M36" s="171"/>
      <c r="N36" s="178"/>
      <c r="P36" s="178"/>
      <c r="Q36" s="178"/>
      <c r="R36" s="178"/>
      <c r="S36" s="178"/>
      <c r="V36" s="166"/>
      <c r="W36" s="166"/>
      <c r="X36" s="176"/>
      <c r="Y36" s="184"/>
      <c r="Z36" s="168"/>
      <c r="AA36" s="168"/>
      <c r="AB36" s="168"/>
      <c r="AC36" s="168"/>
      <c r="AD36" s="168"/>
      <c r="AE36" s="171"/>
    </row>
    <row r="37" spans="1:31" x14ac:dyDescent="0.2">
      <c r="A37" s="75"/>
      <c r="B37" s="8"/>
      <c r="C37" s="176"/>
      <c r="D37" s="184"/>
      <c r="E37" s="185"/>
      <c r="F37" s="185"/>
      <c r="G37" s="185"/>
      <c r="H37" s="185"/>
      <c r="I37" s="185"/>
      <c r="J37" s="167"/>
      <c r="K37" s="167"/>
      <c r="M37" s="173"/>
      <c r="N37" s="186"/>
      <c r="P37" s="180"/>
      <c r="Q37" s="180"/>
      <c r="R37" s="180"/>
      <c r="S37" s="180"/>
      <c r="V37" s="75"/>
      <c r="W37" s="75"/>
      <c r="X37" s="176"/>
      <c r="Y37" s="184"/>
      <c r="Z37" s="187"/>
      <c r="AA37" s="187"/>
      <c r="AB37" s="187"/>
      <c r="AC37" s="187"/>
      <c r="AD37" s="187"/>
      <c r="AE37" s="171"/>
    </row>
    <row r="38" spans="1:31" x14ac:dyDescent="0.2">
      <c r="A38" s="75"/>
      <c r="B38" s="8"/>
      <c r="C38" s="176"/>
      <c r="D38" s="184"/>
      <c r="E38" s="185"/>
      <c r="F38" s="185"/>
      <c r="G38" s="185"/>
      <c r="H38" s="185"/>
      <c r="I38" s="185"/>
      <c r="J38" s="167"/>
      <c r="K38" s="167"/>
      <c r="M38" s="173"/>
      <c r="N38" s="180"/>
      <c r="P38" s="180"/>
      <c r="Q38" s="180"/>
      <c r="R38" s="180"/>
      <c r="S38" s="180"/>
      <c r="V38" s="75"/>
      <c r="W38" s="75"/>
      <c r="X38" s="176"/>
      <c r="Y38" s="184"/>
      <c r="Z38" s="168"/>
      <c r="AA38" s="168"/>
      <c r="AB38" s="168"/>
      <c r="AC38" s="168"/>
      <c r="AD38" s="168"/>
      <c r="AE38" s="171"/>
    </row>
    <row r="39" spans="1:31" x14ac:dyDescent="0.2">
      <c r="A39" s="75"/>
      <c r="B39" s="8"/>
      <c r="C39" s="176"/>
      <c r="D39" s="184"/>
      <c r="E39" s="168"/>
      <c r="F39" s="168"/>
      <c r="G39" s="168"/>
      <c r="H39" s="168"/>
      <c r="I39" s="168"/>
      <c r="J39" s="167"/>
      <c r="K39" s="167"/>
      <c r="M39" s="171"/>
      <c r="N39" s="178"/>
      <c r="P39" s="178"/>
      <c r="Q39" s="178"/>
      <c r="R39" s="178"/>
      <c r="S39" s="178"/>
      <c r="V39" s="75"/>
      <c r="W39" s="75"/>
      <c r="X39" s="176"/>
      <c r="Y39" s="184"/>
      <c r="Z39" s="168"/>
      <c r="AA39" s="168"/>
      <c r="AB39" s="168"/>
      <c r="AC39" s="168"/>
      <c r="AD39" s="168"/>
      <c r="AE39" s="171"/>
    </row>
    <row r="40" spans="1:31" x14ac:dyDescent="0.2">
      <c r="A40" s="176" t="s">
        <v>20</v>
      </c>
      <c r="B40" s="176"/>
      <c r="C40" s="176"/>
      <c r="D40" s="184"/>
      <c r="E40" s="184">
        <f>+'CONFIDENTIAL-Bid Data for 2013'!AC33</f>
        <v>1.9481105293041447</v>
      </c>
      <c r="F40" s="184">
        <f>+'CONFIDENTIAL-Bid Data for 2014'!AC28</f>
        <v>2.0299540620476999</v>
      </c>
      <c r="G40" s="184">
        <f>+'CONFIDENTIAL-Bid Data for 2015'!AC28</f>
        <v>2.2052425309553563</v>
      </c>
      <c r="H40" s="184">
        <f>+G40*H43</f>
        <v>2.2449368965125527</v>
      </c>
      <c r="I40" s="184">
        <f>+H40*I43</f>
        <v>2.2851212669601275</v>
      </c>
      <c r="J40" s="167"/>
      <c r="K40" s="167"/>
      <c r="M40" s="171"/>
      <c r="N40" s="179"/>
      <c r="P40" s="178"/>
      <c r="Q40" s="178"/>
      <c r="R40" s="178"/>
      <c r="S40" s="178"/>
      <c r="V40" s="75"/>
      <c r="W40" s="75"/>
      <c r="X40" s="176"/>
      <c r="Y40" s="184"/>
      <c r="Z40" s="168"/>
      <c r="AA40" s="168"/>
      <c r="AB40" s="168"/>
      <c r="AC40" s="168"/>
      <c r="AD40" s="168"/>
      <c r="AE40" s="171"/>
    </row>
    <row r="41" spans="1:31" x14ac:dyDescent="0.2">
      <c r="A41" s="75"/>
      <c r="B41" s="8"/>
      <c r="C41" s="176"/>
      <c r="D41" s="184"/>
      <c r="E41" s="168"/>
      <c r="F41" s="168"/>
      <c r="G41" s="168"/>
      <c r="H41" s="168"/>
      <c r="I41" s="168"/>
      <c r="J41" s="167"/>
      <c r="K41" s="167"/>
      <c r="M41" s="171"/>
      <c r="N41" s="178"/>
      <c r="P41" s="178"/>
      <c r="Q41" s="178"/>
      <c r="R41" s="178"/>
      <c r="S41" s="178"/>
      <c r="V41" s="75"/>
      <c r="W41" s="75"/>
      <c r="X41" s="176"/>
      <c r="Y41" s="184"/>
      <c r="Z41" s="168"/>
      <c r="AA41" s="168"/>
      <c r="AB41" s="168"/>
      <c r="AC41" s="168"/>
      <c r="AD41" s="168"/>
      <c r="AE41" s="171"/>
    </row>
    <row r="42" spans="1:31" x14ac:dyDescent="0.2">
      <c r="A42" s="8"/>
      <c r="B42" s="8"/>
      <c r="C42" s="176"/>
      <c r="D42" s="184"/>
      <c r="E42" s="188"/>
      <c r="F42" s="188"/>
      <c r="G42" s="188"/>
      <c r="H42" s="188"/>
      <c r="I42" s="188"/>
      <c r="J42" s="189"/>
      <c r="K42" s="158"/>
      <c r="Y42" s="15"/>
    </row>
    <row r="43" spans="1:31" x14ac:dyDescent="0.2">
      <c r="A43" s="8" t="s">
        <v>23</v>
      </c>
      <c r="B43" s="8"/>
      <c r="C43" s="176"/>
      <c r="D43" s="181"/>
      <c r="E43" s="181">
        <v>1.0139</v>
      </c>
      <c r="F43" s="181">
        <v>1.0170999999999999</v>
      </c>
      <c r="G43" s="181">
        <v>1.0179</v>
      </c>
      <c r="H43" s="181">
        <v>1.018</v>
      </c>
      <c r="I43" s="181">
        <v>1.0179</v>
      </c>
      <c r="J43" s="190"/>
      <c r="K43" s="191"/>
      <c r="Y43" s="15"/>
    </row>
    <row r="44" spans="1:31" s="15" customFormat="1" x14ac:dyDescent="0.2">
      <c r="A44" s="8"/>
      <c r="B44" s="8"/>
      <c r="C44" s="176"/>
      <c r="D44" s="181"/>
      <c r="E44" s="192"/>
      <c r="F44" s="192"/>
      <c r="G44" s="192"/>
      <c r="H44" s="192"/>
      <c r="I44" s="192"/>
      <c r="J44" s="181"/>
      <c r="K44" s="181"/>
      <c r="L44" s="181"/>
      <c r="M44" s="181"/>
      <c r="P44" s="15" t="s">
        <v>114</v>
      </c>
    </row>
    <row r="45" spans="1:31" s="15" customFormat="1" ht="97.5" customHeight="1" thickBot="1" x14ac:dyDescent="0.3">
      <c r="A45" s="193" t="s">
        <v>93</v>
      </c>
      <c r="B45" s="194"/>
      <c r="C45" s="195"/>
      <c r="D45" s="195"/>
      <c r="E45" s="195">
        <v>2013</v>
      </c>
      <c r="F45" s="195">
        <v>2014</v>
      </c>
      <c r="G45" s="195">
        <v>2015</v>
      </c>
      <c r="H45" s="195">
        <v>2016</v>
      </c>
      <c r="I45" s="195">
        <v>2017</v>
      </c>
      <c r="J45" s="195"/>
      <c r="K45" s="195"/>
      <c r="M45" s="8" t="s">
        <v>115</v>
      </c>
      <c r="P45" s="196">
        <v>2013</v>
      </c>
      <c r="Q45" s="196">
        <v>2014</v>
      </c>
      <c r="R45" s="196">
        <v>2015</v>
      </c>
      <c r="S45" s="196">
        <v>2016</v>
      </c>
    </row>
    <row r="46" spans="1:31" s="15" customFormat="1" x14ac:dyDescent="0.2">
      <c r="A46" s="183"/>
      <c r="B46" s="176"/>
      <c r="C46" s="176"/>
      <c r="D46" s="184"/>
      <c r="E46" s="197"/>
      <c r="F46" s="197"/>
      <c r="G46" s="197"/>
      <c r="H46" s="197"/>
      <c r="I46" s="197"/>
      <c r="J46" s="184"/>
      <c r="K46" s="184"/>
      <c r="M46" s="198"/>
      <c r="N46" s="199"/>
      <c r="P46" s="199"/>
      <c r="Q46" s="199"/>
      <c r="R46" s="199"/>
      <c r="S46" s="199"/>
      <c r="Z46" s="176"/>
      <c r="AA46" s="334"/>
      <c r="AB46" s="334"/>
      <c r="AC46" s="334"/>
      <c r="AD46" s="334"/>
      <c r="AE46" s="334"/>
    </row>
    <row r="47" spans="1:31" s="15" customFormat="1" x14ac:dyDescent="0.2">
      <c r="A47" s="57"/>
      <c r="B47" s="8"/>
      <c r="C47" s="176"/>
      <c r="D47" s="184"/>
      <c r="E47" s="184"/>
      <c r="F47" s="184"/>
      <c r="G47" s="184"/>
      <c r="H47" s="184"/>
      <c r="I47" s="184"/>
      <c r="J47" s="184"/>
      <c r="K47" s="184"/>
      <c r="M47" s="200"/>
      <c r="N47" s="201"/>
      <c r="P47" s="201"/>
      <c r="Q47" s="201"/>
      <c r="R47" s="201"/>
      <c r="S47" s="201"/>
      <c r="Z47" s="176"/>
      <c r="AA47" s="202"/>
      <c r="AB47" s="202"/>
      <c r="AC47" s="202"/>
      <c r="AD47" s="202"/>
      <c r="AE47" s="202"/>
    </row>
    <row r="48" spans="1:31" s="15" customFormat="1" x14ac:dyDescent="0.2">
      <c r="A48" s="57"/>
      <c r="B48" s="8"/>
      <c r="C48" s="176"/>
      <c r="D48" s="184"/>
      <c r="E48" s="184"/>
      <c r="F48" s="184"/>
      <c r="G48" s="184"/>
      <c r="H48" s="184"/>
      <c r="I48" s="184"/>
      <c r="J48" s="184"/>
      <c r="K48" s="184"/>
      <c r="M48" s="200"/>
      <c r="N48" s="201"/>
      <c r="P48" s="201"/>
      <c r="Q48" s="201"/>
      <c r="R48" s="201"/>
      <c r="S48" s="201"/>
      <c r="Z48" s="203"/>
      <c r="AA48" s="184"/>
      <c r="AB48" s="184"/>
      <c r="AC48" s="184"/>
      <c r="AD48" s="184"/>
      <c r="AE48" s="184"/>
    </row>
    <row r="49" spans="1:35" s="15" customFormat="1" x14ac:dyDescent="0.2">
      <c r="A49" s="57"/>
      <c r="B49" s="8"/>
      <c r="C49" s="176"/>
      <c r="D49" s="184"/>
      <c r="E49" s="197"/>
      <c r="F49" s="197"/>
      <c r="G49" s="197"/>
      <c r="H49" s="197"/>
      <c r="I49" s="197"/>
      <c r="J49" s="184"/>
      <c r="K49" s="184"/>
      <c r="M49" s="198"/>
      <c r="N49" s="199"/>
      <c r="P49" s="199"/>
      <c r="Q49" s="199"/>
      <c r="R49" s="199"/>
      <c r="S49" s="199"/>
      <c r="Z49" s="176"/>
      <c r="AA49" s="184"/>
      <c r="AB49" s="184"/>
      <c r="AC49" s="184"/>
      <c r="AD49" s="184"/>
      <c r="AE49" s="184"/>
    </row>
    <row r="50" spans="1:35" s="15" customFormat="1" x14ac:dyDescent="0.2">
      <c r="A50" s="176" t="s">
        <v>20</v>
      </c>
      <c r="B50" s="176"/>
      <c r="C50" s="176"/>
      <c r="D50" s="184"/>
      <c r="E50" s="184">
        <f t="shared" ref="E50" si="0">+E40</f>
        <v>1.9481105293041447</v>
      </c>
      <c r="F50" s="184">
        <f>+F40</f>
        <v>2.0299540620476999</v>
      </c>
      <c r="G50" s="184">
        <f>+G40*0.75+G21*0.25</f>
        <v>2.2341149130798112</v>
      </c>
      <c r="H50" s="184">
        <f>+H40*0.5+H21*0.5</f>
        <v>2.2887054617206086</v>
      </c>
      <c r="I50" s="184">
        <f>+I40*0.25+I21*0.75</f>
        <v>2.407899875348162</v>
      </c>
      <c r="J50" s="184"/>
      <c r="K50" s="184"/>
      <c r="M50" s="171"/>
      <c r="N50" s="178"/>
      <c r="P50" s="178"/>
      <c r="Q50" s="178"/>
      <c r="R50" s="178"/>
      <c r="S50" s="178"/>
      <c r="Z50" s="176"/>
      <c r="AA50" s="184"/>
      <c r="AB50" s="184"/>
      <c r="AC50" s="184"/>
      <c r="AD50" s="184"/>
      <c r="AE50" s="184"/>
    </row>
    <row r="51" spans="1:35" s="15" customFormat="1" x14ac:dyDescent="0.2">
      <c r="A51" s="57"/>
      <c r="B51" s="8"/>
      <c r="C51" s="176"/>
      <c r="D51" s="184"/>
      <c r="E51" s="197"/>
      <c r="F51" s="197"/>
      <c r="G51" s="197"/>
      <c r="H51" s="197"/>
      <c r="I51" s="197"/>
      <c r="J51" s="184"/>
      <c r="K51" s="184"/>
      <c r="M51" s="198"/>
      <c r="N51" s="199"/>
      <c r="P51" s="199"/>
      <c r="Q51" s="199"/>
      <c r="R51" s="199"/>
      <c r="S51" s="199"/>
      <c r="Z51" s="176"/>
      <c r="AA51" s="184"/>
      <c r="AB51" s="184"/>
      <c r="AC51" s="184"/>
      <c r="AD51" s="184"/>
      <c r="AE51" s="184"/>
    </row>
    <row r="52" spans="1:35" s="15" customFormat="1" x14ac:dyDescent="0.2">
      <c r="A52" s="8"/>
      <c r="B52" s="8"/>
      <c r="C52" s="176"/>
      <c r="D52" s="181"/>
      <c r="E52" s="181"/>
      <c r="F52" s="181"/>
      <c r="G52" s="184"/>
      <c r="H52" s="181"/>
      <c r="I52" s="181"/>
      <c r="J52" s="181"/>
      <c r="K52" s="181"/>
    </row>
    <row r="53" spans="1:35" s="15" customFormat="1" ht="13.5" thickBot="1" x14ac:dyDescent="0.25">
      <c r="A53" s="204"/>
      <c r="B53" s="194"/>
      <c r="C53" s="195"/>
      <c r="D53" s="205"/>
      <c r="E53" s="205"/>
      <c r="F53" s="205"/>
      <c r="G53" s="205"/>
      <c r="H53" s="205"/>
      <c r="I53" s="181"/>
      <c r="J53" s="181"/>
      <c r="K53" s="181"/>
    </row>
    <row r="54" spans="1:35" s="15" customFormat="1" x14ac:dyDescent="0.2">
      <c r="A54" s="183"/>
      <c r="B54" s="176"/>
      <c r="C54" s="176"/>
      <c r="D54" s="197"/>
      <c r="E54" s="197"/>
      <c r="F54" s="197"/>
      <c r="G54" s="197"/>
      <c r="H54" s="197"/>
      <c r="I54" s="181"/>
      <c r="J54" s="181"/>
      <c r="K54" s="181"/>
      <c r="M54" s="198"/>
      <c r="N54" s="201"/>
      <c r="P54" s="198"/>
      <c r="Q54" s="198"/>
      <c r="R54" s="198"/>
      <c r="S54" s="198"/>
    </row>
    <row r="55" spans="1:35" s="15" customFormat="1" x14ac:dyDescent="0.2">
      <c r="A55" s="57"/>
      <c r="B55" s="8"/>
      <c r="C55" s="176"/>
      <c r="D55" s="184"/>
      <c r="E55" s="184"/>
      <c r="F55" s="184"/>
      <c r="G55" s="184"/>
      <c r="H55" s="184"/>
      <c r="I55" s="181"/>
      <c r="J55" s="181"/>
      <c r="K55" s="181"/>
      <c r="M55" s="200"/>
      <c r="N55" s="201"/>
      <c r="P55" s="200"/>
      <c r="Q55" s="200"/>
      <c r="R55" s="200"/>
      <c r="S55" s="200"/>
    </row>
    <row r="56" spans="1:35" s="15" customFormat="1" x14ac:dyDescent="0.2">
      <c r="A56" s="57"/>
      <c r="B56" s="8"/>
      <c r="C56" s="176"/>
      <c r="D56" s="197"/>
      <c r="E56" s="197"/>
      <c r="F56" s="197"/>
      <c r="G56" s="197"/>
      <c r="H56" s="197"/>
      <c r="I56" s="181"/>
      <c r="J56" s="181"/>
      <c r="K56" s="181"/>
      <c r="M56" s="198"/>
      <c r="N56" s="201"/>
      <c r="P56" s="200"/>
      <c r="Q56" s="200"/>
      <c r="R56" s="200"/>
      <c r="S56" s="200"/>
    </row>
    <row r="57" spans="1:35" s="15" customFormat="1" x14ac:dyDescent="0.2">
      <c r="A57" s="57"/>
      <c r="B57" s="8"/>
      <c r="C57" s="176"/>
      <c r="D57" s="197"/>
      <c r="E57" s="197"/>
      <c r="F57" s="197"/>
      <c r="G57" s="197"/>
      <c r="H57" s="197"/>
      <c r="I57" s="181"/>
      <c r="J57" s="181"/>
      <c r="K57" s="181"/>
      <c r="M57" s="198"/>
      <c r="N57" s="201"/>
      <c r="P57" s="198"/>
      <c r="Q57" s="198"/>
      <c r="R57" s="198"/>
      <c r="S57" s="198"/>
    </row>
    <row r="58" spans="1:35" s="15" customFormat="1" x14ac:dyDescent="0.2">
      <c r="A58" s="57"/>
      <c r="B58" s="8"/>
      <c r="C58" s="176"/>
      <c r="D58" s="197"/>
      <c r="E58" s="197"/>
      <c r="F58" s="197"/>
      <c r="G58" s="197"/>
      <c r="H58" s="197"/>
      <c r="I58" s="181"/>
      <c r="J58" s="181"/>
      <c r="K58" s="181"/>
      <c r="M58" s="198"/>
      <c r="N58" s="201"/>
      <c r="P58" s="198"/>
      <c r="Q58" s="198"/>
      <c r="R58" s="198"/>
      <c r="S58" s="198"/>
    </row>
    <row r="59" spans="1:35" s="15" customFormat="1" x14ac:dyDescent="0.2">
      <c r="A59" s="57"/>
      <c r="B59" s="8"/>
      <c r="C59" s="176"/>
      <c r="D59" s="197"/>
      <c r="E59" s="197"/>
      <c r="F59" s="197"/>
      <c r="G59" s="197"/>
      <c r="H59" s="197"/>
      <c r="I59" s="181"/>
      <c r="J59" s="181"/>
      <c r="K59" s="181"/>
      <c r="M59" s="198"/>
      <c r="N59" s="201"/>
      <c r="P59" s="198"/>
      <c r="Q59" s="198"/>
      <c r="R59" s="198"/>
      <c r="S59" s="198"/>
    </row>
    <row r="60" spans="1:35" s="15" customFormat="1" x14ac:dyDescent="0.2">
      <c r="A60" s="8"/>
      <c r="B60" s="8"/>
      <c r="C60" s="176"/>
      <c r="D60" s="181"/>
      <c r="E60" s="181"/>
      <c r="F60" s="181"/>
      <c r="G60" s="184"/>
      <c r="H60" s="181"/>
      <c r="I60" s="181"/>
      <c r="J60" s="181"/>
      <c r="K60" s="181"/>
    </row>
    <row r="61" spans="1:35" s="15" customFormat="1" x14ac:dyDescent="0.2">
      <c r="A61" s="176"/>
      <c r="B61" s="176"/>
      <c r="C61" s="176"/>
      <c r="D61" s="184"/>
      <c r="E61" s="184"/>
      <c r="F61" s="184"/>
      <c r="G61" s="184"/>
      <c r="H61" s="184"/>
      <c r="I61" s="184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</row>
    <row r="62" spans="1:35" s="15" customFormat="1" ht="13.5" thickBot="1" x14ac:dyDescent="0.25">
      <c r="A62" s="206"/>
      <c r="B62" s="195">
        <v>2010</v>
      </c>
      <c r="C62" s="195">
        <v>2011</v>
      </c>
      <c r="D62" s="195">
        <v>2012</v>
      </c>
      <c r="E62" s="176"/>
      <c r="F62" s="176"/>
      <c r="G62" s="176"/>
      <c r="H62" s="176"/>
      <c r="I62" s="176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</row>
    <row r="63" spans="1:35" s="15" customFormat="1" x14ac:dyDescent="0.2">
      <c r="A63" s="183"/>
      <c r="B63" s="65"/>
      <c r="C63" s="65"/>
      <c r="D63" s="65"/>
      <c r="E63" s="207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</row>
    <row r="64" spans="1:35" s="15" customFormat="1" x14ac:dyDescent="0.2">
      <c r="A64" s="57"/>
      <c r="B64" s="65"/>
      <c r="C64" s="65"/>
      <c r="D64" s="46"/>
      <c r="E64" s="207"/>
      <c r="F64" s="208"/>
      <c r="G64" s="208"/>
      <c r="H64" s="208"/>
      <c r="I64" s="208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</row>
    <row r="65" spans="1:35" s="15" customFormat="1" x14ac:dyDescent="0.2">
      <c r="A65" s="57"/>
      <c r="B65" s="65"/>
      <c r="C65" s="65"/>
      <c r="D65" s="46"/>
      <c r="E65" s="207"/>
      <c r="F65" s="207"/>
      <c r="G65" s="207"/>
      <c r="H65" s="207"/>
      <c r="I65" s="207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</row>
    <row r="66" spans="1:35" s="15" customFormat="1" x14ac:dyDescent="0.2">
      <c r="A66" s="57"/>
      <c r="B66" s="65"/>
      <c r="C66" s="65"/>
      <c r="D66" s="65"/>
      <c r="E66" s="209"/>
      <c r="F66" s="209"/>
      <c r="G66" s="209"/>
      <c r="H66" s="209"/>
      <c r="I66" s="209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</row>
    <row r="67" spans="1:35" s="15" customFormat="1" x14ac:dyDescent="0.2">
      <c r="A67" s="57"/>
      <c r="B67" s="65"/>
      <c r="C67" s="65"/>
      <c r="D67" s="65"/>
      <c r="E67" s="207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</row>
    <row r="68" spans="1:35" s="15" customFormat="1" x14ac:dyDescent="0.2">
      <c r="A68" s="57"/>
      <c r="B68" s="65"/>
      <c r="C68" s="65"/>
      <c r="D68" s="65"/>
      <c r="E68" s="207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</row>
    <row r="69" spans="1:35" s="15" customFormat="1" x14ac:dyDescent="0.2">
      <c r="A69" s="8"/>
      <c r="B69" s="176"/>
      <c r="C69" s="176"/>
      <c r="D69" s="176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</row>
    <row r="70" spans="1:35" s="15" customFormat="1" x14ac:dyDescent="0.2">
      <c r="A70" s="176"/>
      <c r="B70" s="176"/>
      <c r="C70" s="208"/>
      <c r="D70" s="208"/>
      <c r="E70" s="208"/>
      <c r="F70" s="208"/>
      <c r="G70" s="208"/>
      <c r="H70" s="208"/>
      <c r="I70" s="208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</row>
    <row r="71" spans="1:35" s="15" customFormat="1" ht="13.5" thickBot="1" x14ac:dyDescent="0.25">
      <c r="A71" s="206"/>
      <c r="B71" s="210">
        <v>2010</v>
      </c>
      <c r="C71" s="195">
        <v>2011</v>
      </c>
      <c r="D71" s="195">
        <v>2012</v>
      </c>
      <c r="E71" s="195">
        <v>2013</v>
      </c>
      <c r="F71" s="195">
        <v>2014</v>
      </c>
      <c r="G71" s="195">
        <v>2015</v>
      </c>
      <c r="H71" s="195">
        <v>2016</v>
      </c>
      <c r="I71" s="195"/>
      <c r="J71" s="195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</row>
    <row r="72" spans="1:35" s="15" customFormat="1" x14ac:dyDescent="0.2">
      <c r="A72" s="183"/>
      <c r="B72" s="211"/>
      <c r="C72" s="212"/>
      <c r="D72" s="213"/>
      <c r="E72" s="209"/>
      <c r="F72" s="209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</row>
    <row r="73" spans="1:35" s="15" customFormat="1" x14ac:dyDescent="0.2">
      <c r="A73" s="57"/>
      <c r="B73" s="214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</row>
    <row r="74" spans="1:35" s="15" customFormat="1" x14ac:dyDescent="0.2">
      <c r="A74" s="57"/>
      <c r="B74" s="215"/>
      <c r="C74" s="215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</row>
    <row r="75" spans="1:35" s="15" customFormat="1" x14ac:dyDescent="0.2">
      <c r="A75" s="57"/>
      <c r="B75" s="211"/>
      <c r="C75" s="65"/>
      <c r="D75" s="65"/>
      <c r="E75" s="208"/>
      <c r="F75" s="208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</row>
    <row r="76" spans="1:35" s="15" customFormat="1" x14ac:dyDescent="0.2">
      <c r="A76" s="57"/>
      <c r="B76" s="211"/>
      <c r="C76" s="65"/>
      <c r="D76" s="65"/>
      <c r="E76" s="65"/>
      <c r="F76" s="212"/>
      <c r="G76" s="215"/>
      <c r="H76" s="215"/>
      <c r="I76" s="215"/>
      <c r="J76" s="215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</row>
    <row r="77" spans="1:35" s="15" customFormat="1" x14ac:dyDescent="0.2">
      <c r="A77" s="57"/>
      <c r="B77" s="211"/>
      <c r="C77" s="65"/>
      <c r="D77" s="65"/>
      <c r="E77" s="212"/>
      <c r="F77" s="209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</row>
    <row r="78" spans="1:35" s="15" customFormat="1" x14ac:dyDescent="0.2">
      <c r="A78" s="176"/>
      <c r="B78" s="176"/>
      <c r="C78" s="176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</row>
    <row r="79" spans="1:35" s="15" customFormat="1" x14ac:dyDescent="0.2">
      <c r="A79" s="183"/>
      <c r="B79" s="183"/>
      <c r="C79" s="176"/>
      <c r="D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</row>
    <row r="80" spans="1:35" s="15" customFormat="1" x14ac:dyDescent="0.2">
      <c r="A80" s="183"/>
      <c r="B80" s="183"/>
      <c r="C80" s="176"/>
      <c r="D80" s="208"/>
      <c r="E80" s="208"/>
      <c r="F80" s="208"/>
      <c r="G80" s="208"/>
      <c r="H80" s="208"/>
      <c r="I80" s="208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</row>
    <row r="81" spans="1:35" s="15" customFormat="1" x14ac:dyDescent="0.2">
      <c r="A81" s="216"/>
      <c r="B81" s="183"/>
      <c r="C81" s="176"/>
      <c r="D81" s="207"/>
      <c r="E81" s="207"/>
      <c r="F81" s="207"/>
      <c r="G81" s="207"/>
      <c r="H81" s="207"/>
      <c r="I81" s="207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</row>
    <row r="82" spans="1:35" s="15" customFormat="1" x14ac:dyDescent="0.2">
      <c r="A82" s="216"/>
      <c r="B82" s="183"/>
      <c r="C82" s="176"/>
      <c r="D82" s="207"/>
      <c r="E82" s="207"/>
      <c r="F82" s="207"/>
      <c r="G82" s="207"/>
      <c r="H82" s="207"/>
      <c r="I82" s="209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</row>
    <row r="83" spans="1:35" s="15" customFormat="1" x14ac:dyDescent="0.2">
      <c r="A83" s="176"/>
      <c r="B83" s="176"/>
      <c r="C83" s="176"/>
      <c r="D83" s="207"/>
      <c r="E83" s="207"/>
      <c r="F83" s="207"/>
      <c r="G83" s="207"/>
      <c r="H83" s="207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</row>
  </sheetData>
  <mergeCells count="1">
    <mergeCell ref="AA46:AE46"/>
  </mergeCells>
  <phoneticPr fontId="7" type="noConversion"/>
  <pageMargins left="1" right="1" top="1" bottom="1" header="0.5" footer="0.5"/>
  <pageSetup scale="58" fitToWidth="2" orientation="portrait" r:id="rId1"/>
  <headerFooter alignWithMargins="0">
    <oddHeader xml:space="preserve">&amp;R&amp;"Times New Roman,Bold"&amp;12Attachment to Response to Sierra Club-1 Question No. 46(b)
Page &amp;P of &amp;N
Sinclair&amp;"Arial,Regular"&amp;10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AC66"/>
  <sheetViews>
    <sheetView zoomScaleNormal="100" workbookViewId="0"/>
  </sheetViews>
  <sheetFormatPr defaultRowHeight="12.75" x14ac:dyDescent="0.2"/>
  <cols>
    <col min="1" max="1" width="12" style="15" customWidth="1"/>
    <col min="2" max="2" width="6" style="15" bestFit="1" customWidth="1"/>
    <col min="3" max="3" width="2.42578125" style="15" bestFit="1" customWidth="1"/>
    <col min="4" max="4" width="21.5703125" style="15" customWidth="1"/>
    <col min="5" max="5" width="37.7109375" style="15" bestFit="1" customWidth="1"/>
    <col min="6" max="6" width="12.7109375" style="15" bestFit="1" customWidth="1"/>
    <col min="7" max="7" width="7.7109375" style="15" bestFit="1" customWidth="1"/>
    <col min="8" max="8" width="9.85546875" style="15" bestFit="1" customWidth="1"/>
    <col min="9" max="9" width="11.140625" style="15" bestFit="1" customWidth="1"/>
    <col min="10" max="10" width="7.85546875" style="15" bestFit="1" customWidth="1"/>
    <col min="11" max="11" width="11.7109375" style="15" bestFit="1" customWidth="1"/>
    <col min="12" max="12" width="5" style="15" bestFit="1" customWidth="1"/>
    <col min="13" max="13" width="4.5703125" style="15" bestFit="1" customWidth="1"/>
    <col min="14" max="14" width="4.140625" style="15" bestFit="1" customWidth="1"/>
    <col min="15" max="15" width="7.7109375" style="15" bestFit="1" customWidth="1"/>
    <col min="16" max="16" width="5.140625" style="15" bestFit="1" customWidth="1"/>
    <col min="17" max="17" width="7.7109375" style="15" bestFit="1" customWidth="1"/>
    <col min="18" max="18" width="9.7109375" style="15" bestFit="1" customWidth="1"/>
    <col min="19" max="19" width="7.140625" style="15" bestFit="1" customWidth="1"/>
    <col min="20" max="20" width="9.7109375" style="15" bestFit="1" customWidth="1"/>
    <col min="21" max="21" width="10" style="15" bestFit="1" customWidth="1"/>
    <col min="22" max="22" width="10.7109375" style="15" bestFit="1" customWidth="1"/>
    <col min="23" max="23" width="4.140625" style="15" bestFit="1" customWidth="1"/>
    <col min="24" max="24" width="17.42578125" style="52" bestFit="1" customWidth="1"/>
    <col min="25" max="25" width="26.42578125" style="15" bestFit="1" customWidth="1"/>
    <col min="26" max="26" width="10" style="15" bestFit="1" customWidth="1"/>
    <col min="27" max="27" width="17.28515625" style="15" bestFit="1" customWidth="1"/>
    <col min="28" max="28" width="11.28515625" style="15" bestFit="1" customWidth="1"/>
    <col min="29" max="29" width="9.42578125" style="8" bestFit="1" customWidth="1"/>
    <col min="30" max="16384" width="9.140625" style="15"/>
  </cols>
  <sheetData>
    <row r="1" spans="1:29" ht="15" x14ac:dyDescent="0.25">
      <c r="A1" s="317"/>
    </row>
    <row r="3" spans="1:29" ht="33.75" customHeight="1" x14ac:dyDescent="0.3">
      <c r="A3" s="35" t="s">
        <v>75</v>
      </c>
      <c r="B3" s="35"/>
      <c r="C3" s="35"/>
    </row>
    <row r="4" spans="1:29" x14ac:dyDescent="0.2">
      <c r="A4" s="15" t="s">
        <v>19</v>
      </c>
    </row>
    <row r="5" spans="1:29" ht="20.25" x14ac:dyDescent="0.3">
      <c r="A5" s="217"/>
      <c r="B5" s="217"/>
      <c r="C5" s="217"/>
    </row>
    <row r="8" spans="1:29" ht="25.5" x14ac:dyDescent="0.2">
      <c r="O8" s="218" t="s">
        <v>38</v>
      </c>
      <c r="P8" s="218" t="s">
        <v>39</v>
      </c>
      <c r="Q8" s="335" t="s">
        <v>40</v>
      </c>
      <c r="R8" s="335"/>
      <c r="S8" s="43" t="s">
        <v>44</v>
      </c>
      <c r="T8" s="43" t="s">
        <v>44</v>
      </c>
      <c r="U8" s="43" t="s">
        <v>45</v>
      </c>
      <c r="V8" s="43" t="s">
        <v>45</v>
      </c>
      <c r="W8" s="43"/>
      <c r="Y8" s="219"/>
      <c r="Z8" s="43"/>
      <c r="AC8" s="36" t="s">
        <v>46</v>
      </c>
    </row>
    <row r="9" spans="1:29" x14ac:dyDescent="0.2">
      <c r="A9" s="37" t="s">
        <v>47</v>
      </c>
      <c r="B9" s="336" t="s">
        <v>77</v>
      </c>
      <c r="C9" s="336"/>
      <c r="D9" s="37" t="s">
        <v>76</v>
      </c>
      <c r="E9" s="59" t="s">
        <v>48</v>
      </c>
      <c r="F9" s="59" t="s">
        <v>22</v>
      </c>
      <c r="G9" s="59" t="s">
        <v>49</v>
      </c>
      <c r="H9" s="59" t="s">
        <v>50</v>
      </c>
      <c r="I9" s="59" t="s">
        <v>51</v>
      </c>
      <c r="J9" s="59" t="s">
        <v>17</v>
      </c>
      <c r="K9" s="59" t="s">
        <v>18</v>
      </c>
      <c r="L9" s="59" t="s">
        <v>52</v>
      </c>
      <c r="M9" s="59" t="s">
        <v>53</v>
      </c>
      <c r="N9" s="59" t="s">
        <v>54</v>
      </c>
      <c r="O9" s="59" t="s">
        <v>55</v>
      </c>
      <c r="P9" s="59" t="s">
        <v>55</v>
      </c>
      <c r="Q9" s="59" t="s">
        <v>55</v>
      </c>
      <c r="R9" s="59" t="s">
        <v>56</v>
      </c>
      <c r="S9" s="59" t="s">
        <v>55</v>
      </c>
      <c r="T9" s="59" t="s">
        <v>56</v>
      </c>
      <c r="U9" s="59" t="s">
        <v>57</v>
      </c>
      <c r="V9" s="59" t="s">
        <v>56</v>
      </c>
      <c r="W9" s="59" t="s">
        <v>25</v>
      </c>
      <c r="X9" s="220" t="s">
        <v>58</v>
      </c>
      <c r="Y9" s="221" t="s">
        <v>59</v>
      </c>
      <c r="Z9" s="59" t="s">
        <v>60</v>
      </c>
      <c r="AA9" s="59" t="s">
        <v>16</v>
      </c>
      <c r="AB9" s="59" t="s">
        <v>61</v>
      </c>
      <c r="AC9" s="38" t="s">
        <v>62</v>
      </c>
    </row>
    <row r="10" spans="1:29" x14ac:dyDescent="0.2">
      <c r="A10" s="55"/>
      <c r="B10" s="15">
        <v>8</v>
      </c>
      <c r="C10" s="15" t="s">
        <v>78</v>
      </c>
      <c r="D10" s="55"/>
      <c r="E10" s="56"/>
      <c r="F10" s="41"/>
      <c r="G10" s="56"/>
      <c r="H10" s="58"/>
      <c r="I10" s="58"/>
      <c r="J10" s="58"/>
      <c r="K10" s="58"/>
      <c r="L10" s="43"/>
      <c r="M10" s="43"/>
      <c r="N10" s="43"/>
      <c r="O10" s="48"/>
      <c r="P10" s="43"/>
      <c r="Q10" s="48">
        <v>0</v>
      </c>
      <c r="R10" s="50" t="s">
        <v>117</v>
      </c>
      <c r="S10" s="48">
        <v>0</v>
      </c>
      <c r="T10" s="50"/>
      <c r="U10" s="48">
        <v>0</v>
      </c>
      <c r="V10" s="51">
        <v>0</v>
      </c>
      <c r="W10" s="43"/>
      <c r="AA10" s="41">
        <v>0</v>
      </c>
      <c r="AB10" s="222" t="s">
        <v>117</v>
      </c>
      <c r="AC10" s="61"/>
    </row>
    <row r="11" spans="1:29" x14ac:dyDescent="0.2">
      <c r="B11" s="15">
        <v>8</v>
      </c>
      <c r="C11" s="15" t="s">
        <v>79</v>
      </c>
      <c r="D11" s="55"/>
      <c r="E11" s="56"/>
      <c r="F11" s="56"/>
      <c r="G11" s="56"/>
      <c r="H11" s="58"/>
      <c r="I11" s="58"/>
      <c r="J11" s="58"/>
      <c r="K11" s="58"/>
      <c r="L11" s="43"/>
      <c r="M11" s="43"/>
      <c r="N11" s="43"/>
      <c r="O11" s="223"/>
      <c r="P11" s="40"/>
      <c r="Q11" s="69"/>
      <c r="R11" s="224"/>
      <c r="S11" s="48">
        <v>0</v>
      </c>
      <c r="T11" s="50"/>
      <c r="U11" s="69"/>
      <c r="V11" s="225"/>
      <c r="W11" s="43"/>
      <c r="AA11" s="56"/>
      <c r="AB11" s="226"/>
      <c r="AC11" s="39"/>
    </row>
    <row r="12" spans="1:29" x14ac:dyDescent="0.2">
      <c r="B12" s="15">
        <v>5</v>
      </c>
      <c r="C12" s="15" t="s">
        <v>80</v>
      </c>
      <c r="D12" s="55"/>
      <c r="E12" s="56"/>
      <c r="F12" s="41"/>
      <c r="G12" s="56"/>
      <c r="H12" s="58"/>
      <c r="I12" s="58"/>
      <c r="J12" s="58"/>
      <c r="K12" s="58"/>
      <c r="L12" s="43"/>
      <c r="M12" s="43"/>
      <c r="N12" s="43"/>
      <c r="O12" s="48"/>
      <c r="P12" s="43"/>
      <c r="Q12" s="48">
        <v>0</v>
      </c>
      <c r="R12" s="50" t="s">
        <v>117</v>
      </c>
      <c r="S12" s="48">
        <v>0</v>
      </c>
      <c r="T12" s="50"/>
      <c r="U12" s="48">
        <v>0</v>
      </c>
      <c r="V12" s="51">
        <v>0</v>
      </c>
      <c r="W12" s="43"/>
      <c r="AA12" s="41">
        <v>0</v>
      </c>
      <c r="AB12" s="222" t="s">
        <v>117</v>
      </c>
      <c r="AC12" s="39"/>
    </row>
    <row r="13" spans="1:29" x14ac:dyDescent="0.2">
      <c r="B13" s="15">
        <v>18</v>
      </c>
      <c r="C13" s="15" t="s">
        <v>80</v>
      </c>
      <c r="D13" s="55"/>
      <c r="E13" s="56"/>
      <c r="F13" s="56"/>
      <c r="G13" s="56"/>
      <c r="H13" s="58"/>
      <c r="I13" s="58"/>
      <c r="J13" s="58"/>
      <c r="K13" s="58"/>
      <c r="L13" s="43"/>
      <c r="M13" s="43"/>
      <c r="N13" s="43"/>
      <c r="O13" s="69"/>
      <c r="P13" s="43"/>
      <c r="Q13" s="69"/>
      <c r="R13" s="224"/>
      <c r="S13" s="48">
        <v>0</v>
      </c>
      <c r="T13" s="50"/>
      <c r="U13" s="69"/>
      <c r="V13" s="225"/>
      <c r="W13" s="43"/>
      <c r="AA13" s="56"/>
      <c r="AB13" s="226"/>
      <c r="AC13" s="39"/>
    </row>
    <row r="14" spans="1:29" x14ac:dyDescent="0.2">
      <c r="B14" s="15">
        <v>3</v>
      </c>
      <c r="C14" s="15" t="s">
        <v>80</v>
      </c>
      <c r="D14" s="55"/>
      <c r="E14" s="56"/>
      <c r="F14" s="56"/>
      <c r="G14" s="56"/>
      <c r="H14" s="58"/>
      <c r="I14" s="58"/>
      <c r="J14" s="42"/>
      <c r="K14" s="42"/>
      <c r="L14" s="43"/>
      <c r="M14" s="43"/>
      <c r="N14" s="43"/>
      <c r="O14" s="69"/>
      <c r="P14" s="43"/>
      <c r="Q14" s="69"/>
      <c r="R14" s="224"/>
      <c r="S14" s="48">
        <v>0</v>
      </c>
      <c r="T14" s="50"/>
      <c r="U14" s="69"/>
      <c r="V14" s="225"/>
      <c r="W14" s="43"/>
      <c r="AA14" s="56"/>
      <c r="AB14" s="226"/>
      <c r="AC14" s="39"/>
    </row>
    <row r="15" spans="1:29" x14ac:dyDescent="0.2">
      <c r="B15" s="15">
        <v>8</v>
      </c>
      <c r="C15" s="15" t="s">
        <v>81</v>
      </c>
      <c r="D15" s="55"/>
      <c r="E15" s="56"/>
      <c r="F15" s="41"/>
      <c r="G15" s="56"/>
      <c r="H15" s="58"/>
      <c r="I15" s="58"/>
      <c r="J15" s="58"/>
      <c r="K15" s="58"/>
      <c r="L15" s="40"/>
      <c r="M15" s="40"/>
      <c r="N15" s="40"/>
      <c r="O15" s="48"/>
      <c r="P15" s="40"/>
      <c r="Q15" s="48">
        <v>0</v>
      </c>
      <c r="R15" s="50" t="s">
        <v>117</v>
      </c>
      <c r="S15" s="48">
        <v>0</v>
      </c>
      <c r="T15" s="50"/>
      <c r="U15" s="48">
        <v>0</v>
      </c>
      <c r="V15" s="51">
        <v>0</v>
      </c>
      <c r="W15" s="43"/>
      <c r="AA15" s="41">
        <v>0</v>
      </c>
      <c r="AB15" s="222" t="s">
        <v>117</v>
      </c>
      <c r="AC15" s="39"/>
    </row>
    <row r="16" spans="1:29" x14ac:dyDescent="0.2">
      <c r="B16" s="15">
        <v>8</v>
      </c>
      <c r="C16" s="15" t="s">
        <v>82</v>
      </c>
      <c r="D16" s="55"/>
      <c r="E16" s="56"/>
      <c r="F16" s="41"/>
      <c r="G16" s="56"/>
      <c r="H16" s="58"/>
      <c r="I16" s="58"/>
      <c r="J16" s="58"/>
      <c r="K16" s="58"/>
      <c r="L16" s="40"/>
      <c r="M16" s="40"/>
      <c r="N16" s="40"/>
      <c r="O16" s="48"/>
      <c r="P16" s="40"/>
      <c r="Q16" s="48">
        <v>0</v>
      </c>
      <c r="R16" s="50" t="s">
        <v>117</v>
      </c>
      <c r="S16" s="48">
        <v>0</v>
      </c>
      <c r="T16" s="50"/>
      <c r="U16" s="48">
        <v>0</v>
      </c>
      <c r="V16" s="51">
        <v>0</v>
      </c>
      <c r="W16" s="43"/>
      <c r="AA16" s="41">
        <v>0</v>
      </c>
      <c r="AB16" s="222" t="s">
        <v>117</v>
      </c>
      <c r="AC16" s="39"/>
    </row>
    <row r="17" spans="1:29" x14ac:dyDescent="0.2">
      <c r="B17" s="15">
        <v>8</v>
      </c>
      <c r="C17" s="15" t="s">
        <v>83</v>
      </c>
      <c r="D17" s="55"/>
      <c r="E17" s="56"/>
      <c r="F17" s="41"/>
      <c r="G17" s="56"/>
      <c r="H17" s="58"/>
      <c r="I17" s="58"/>
      <c r="J17" s="58"/>
      <c r="K17" s="58"/>
      <c r="L17" s="40"/>
      <c r="M17" s="40"/>
      <c r="N17" s="40"/>
      <c r="O17" s="48"/>
      <c r="P17" s="40"/>
      <c r="Q17" s="48">
        <v>0</v>
      </c>
      <c r="R17" s="50" t="s">
        <v>117</v>
      </c>
      <c r="S17" s="48">
        <v>0</v>
      </c>
      <c r="T17" s="50"/>
      <c r="U17" s="48">
        <v>0</v>
      </c>
      <c r="V17" s="51">
        <v>0</v>
      </c>
      <c r="W17" s="43"/>
      <c r="AA17" s="41">
        <v>0</v>
      </c>
      <c r="AB17" s="222" t="s">
        <v>117</v>
      </c>
      <c r="AC17" s="39"/>
    </row>
    <row r="18" spans="1:29" x14ac:dyDescent="0.2">
      <c r="B18" s="15">
        <v>3</v>
      </c>
      <c r="C18" s="15" t="s">
        <v>10</v>
      </c>
      <c r="D18" s="55"/>
      <c r="E18" s="56"/>
      <c r="F18" s="41"/>
      <c r="G18" s="56"/>
      <c r="H18" s="58"/>
      <c r="I18" s="58"/>
      <c r="J18" s="58"/>
      <c r="K18" s="58"/>
      <c r="L18" s="40"/>
      <c r="M18" s="40"/>
      <c r="N18" s="40"/>
      <c r="O18" s="48"/>
      <c r="P18" s="40"/>
      <c r="Q18" s="48">
        <v>0</v>
      </c>
      <c r="R18" s="50" t="s">
        <v>117</v>
      </c>
      <c r="S18" s="48">
        <v>0</v>
      </c>
      <c r="T18" s="50"/>
      <c r="U18" s="48">
        <v>0</v>
      </c>
      <c r="V18" s="51">
        <v>0</v>
      </c>
      <c r="W18" s="43"/>
      <c r="AA18" s="41">
        <v>0</v>
      </c>
      <c r="AB18" s="222" t="s">
        <v>117</v>
      </c>
      <c r="AC18" s="39"/>
    </row>
    <row r="19" spans="1:29" x14ac:dyDescent="0.2">
      <c r="B19" s="15">
        <v>8</v>
      </c>
      <c r="C19" s="15" t="s">
        <v>84</v>
      </c>
      <c r="D19" s="55"/>
      <c r="E19" s="56"/>
      <c r="F19" s="41"/>
      <c r="G19" s="56"/>
      <c r="H19" s="58"/>
      <c r="I19" s="58"/>
      <c r="J19" s="58"/>
      <c r="K19" s="58"/>
      <c r="L19" s="40"/>
      <c r="M19" s="40"/>
      <c r="N19" s="40"/>
      <c r="O19" s="48"/>
      <c r="P19" s="40"/>
      <c r="Q19" s="48">
        <v>0</v>
      </c>
      <c r="R19" s="50" t="s">
        <v>117</v>
      </c>
      <c r="S19" s="48">
        <v>0</v>
      </c>
      <c r="T19" s="50"/>
      <c r="U19" s="48">
        <v>0</v>
      </c>
      <c r="V19" s="51">
        <v>0</v>
      </c>
      <c r="W19" s="43"/>
      <c r="Y19" s="55"/>
      <c r="AA19" s="41">
        <v>0</v>
      </c>
      <c r="AB19" s="222" t="s">
        <v>117</v>
      </c>
      <c r="AC19" s="39"/>
    </row>
    <row r="20" spans="1:29" x14ac:dyDescent="0.2">
      <c r="B20" s="15">
        <v>1</v>
      </c>
      <c r="D20" s="55"/>
      <c r="E20" s="56"/>
      <c r="F20" s="41"/>
      <c r="G20" s="56"/>
      <c r="H20" s="58"/>
      <c r="I20" s="58"/>
      <c r="J20" s="58"/>
      <c r="K20" s="58"/>
      <c r="L20" s="40"/>
      <c r="M20" s="40"/>
      <c r="N20" s="40"/>
      <c r="O20" s="48"/>
      <c r="P20" s="40"/>
      <c r="Q20" s="48">
        <v>0</v>
      </c>
      <c r="R20" s="50" t="s">
        <v>117</v>
      </c>
      <c r="S20" s="48">
        <v>0</v>
      </c>
      <c r="T20" s="50"/>
      <c r="U20" s="48">
        <v>0</v>
      </c>
      <c r="V20" s="51">
        <v>0</v>
      </c>
      <c r="W20" s="43"/>
      <c r="AA20" s="41">
        <v>0</v>
      </c>
      <c r="AB20" s="222" t="s">
        <v>117</v>
      </c>
      <c r="AC20" s="39"/>
    </row>
    <row r="21" spans="1:29" x14ac:dyDescent="0.2">
      <c r="B21" s="15">
        <v>14</v>
      </c>
      <c r="D21" s="55"/>
      <c r="E21" s="56"/>
      <c r="F21" s="41"/>
      <c r="G21" s="56"/>
      <c r="H21" s="58"/>
      <c r="I21" s="58"/>
      <c r="J21" s="58"/>
      <c r="K21" s="58"/>
      <c r="L21" s="40"/>
      <c r="M21" s="40"/>
      <c r="N21" s="40"/>
      <c r="O21" s="48"/>
      <c r="P21" s="44"/>
      <c r="Q21" s="48">
        <v>0</v>
      </c>
      <c r="R21" s="50" t="s">
        <v>117</v>
      </c>
      <c r="S21" s="48">
        <v>0</v>
      </c>
      <c r="T21" s="50"/>
      <c r="U21" s="48">
        <v>0</v>
      </c>
      <c r="V21" s="51">
        <v>0</v>
      </c>
      <c r="W21" s="43"/>
      <c r="AA21" s="41">
        <v>0</v>
      </c>
      <c r="AB21" s="222" t="s">
        <v>117</v>
      </c>
      <c r="AC21" s="39"/>
    </row>
    <row r="22" spans="1:29" x14ac:dyDescent="0.2">
      <c r="E22" s="227"/>
      <c r="F22" s="228"/>
      <c r="G22" s="228"/>
      <c r="H22" s="229"/>
      <c r="I22" s="229"/>
      <c r="J22" s="229"/>
      <c r="K22" s="229"/>
      <c r="L22" s="40"/>
      <c r="M22" s="40"/>
      <c r="N22" s="40"/>
      <c r="O22" s="40"/>
      <c r="P22" s="40"/>
      <c r="Q22" s="48"/>
      <c r="R22" s="230"/>
      <c r="S22" s="48"/>
      <c r="T22" s="50"/>
      <c r="U22" s="48"/>
      <c r="V22" s="51"/>
      <c r="W22" s="43"/>
      <c r="AA22" s="41"/>
      <c r="AB22" s="48"/>
      <c r="AC22" s="39"/>
    </row>
    <row r="23" spans="1:29" x14ac:dyDescent="0.2">
      <c r="E23" s="227"/>
      <c r="F23" s="228"/>
      <c r="G23" s="228"/>
      <c r="H23" s="229"/>
      <c r="I23" s="229"/>
      <c r="J23" s="229"/>
      <c r="K23" s="229"/>
      <c r="L23" s="40"/>
      <c r="M23" s="40"/>
      <c r="N23" s="40"/>
      <c r="O23" s="40"/>
      <c r="P23" s="40"/>
      <c r="Q23" s="48"/>
      <c r="R23" s="230"/>
      <c r="S23" s="48"/>
      <c r="T23" s="50"/>
      <c r="U23" s="48"/>
      <c r="V23" s="51"/>
      <c r="W23" s="43"/>
      <c r="AA23" s="41"/>
      <c r="AB23" s="48"/>
      <c r="AC23" s="39"/>
    </row>
    <row r="24" spans="1:29" x14ac:dyDescent="0.2">
      <c r="A24" s="55"/>
      <c r="F24" s="56"/>
      <c r="G24" s="56"/>
      <c r="H24" s="42"/>
      <c r="I24" s="58"/>
      <c r="J24" s="42"/>
      <c r="K24" s="42"/>
      <c r="L24" s="43"/>
      <c r="M24" s="43"/>
      <c r="N24" s="43"/>
      <c r="O24" s="48">
        <v>0</v>
      </c>
      <c r="P24" s="53"/>
      <c r="Q24" s="48">
        <v>0</v>
      </c>
      <c r="R24" s="50" t="s">
        <v>117</v>
      </c>
      <c r="S24" s="69"/>
      <c r="T24" s="224"/>
      <c r="U24" s="69"/>
      <c r="V24" s="225"/>
      <c r="W24" s="43"/>
      <c r="X24" s="231"/>
      <c r="Y24" s="55"/>
      <c r="AA24" s="56"/>
      <c r="AB24" s="48" t="s">
        <v>117</v>
      </c>
      <c r="AC24" s="61"/>
    </row>
    <row r="25" spans="1:29" x14ac:dyDescent="0.2">
      <c r="F25" s="41"/>
      <c r="G25" s="41"/>
      <c r="H25" s="42"/>
      <c r="I25" s="42" t="s">
        <v>19</v>
      </c>
      <c r="J25" s="42"/>
      <c r="K25" s="42"/>
      <c r="L25" s="43"/>
      <c r="M25" s="43"/>
      <c r="N25" s="43"/>
      <c r="O25" s="53"/>
      <c r="P25" s="53"/>
      <c r="Q25" s="48">
        <v>0</v>
      </c>
      <c r="R25" s="50" t="s">
        <v>117</v>
      </c>
      <c r="S25" s="48">
        <v>0</v>
      </c>
      <c r="T25" s="224"/>
      <c r="U25" s="48">
        <v>0</v>
      </c>
      <c r="V25" s="51" t="e">
        <v>#DIV/0!</v>
      </c>
      <c r="W25" s="43"/>
      <c r="X25" s="231"/>
      <c r="Y25" s="55"/>
      <c r="AA25" s="41">
        <v>0</v>
      </c>
      <c r="AB25" s="48" t="s">
        <v>117</v>
      </c>
      <c r="AC25" s="39"/>
    </row>
    <row r="26" spans="1:29" x14ac:dyDescent="0.2">
      <c r="F26" s="41"/>
      <c r="G26" s="41"/>
      <c r="H26" s="42"/>
      <c r="I26" s="42"/>
      <c r="J26" s="42"/>
      <c r="K26" s="42"/>
      <c r="L26" s="43"/>
      <c r="M26" s="43"/>
      <c r="N26" s="43"/>
      <c r="O26" s="43"/>
      <c r="P26" s="43"/>
      <c r="Q26" s="48">
        <v>0</v>
      </c>
      <c r="R26" s="50" t="s">
        <v>117</v>
      </c>
      <c r="S26" s="48">
        <v>0</v>
      </c>
      <c r="T26" s="50"/>
      <c r="U26" s="48">
        <v>0</v>
      </c>
      <c r="V26" s="51" t="e">
        <v>#DIV/0!</v>
      </c>
      <c r="W26" s="43"/>
      <c r="AA26" s="41">
        <v>0</v>
      </c>
      <c r="AB26" s="48" t="s">
        <v>117</v>
      </c>
      <c r="AC26" s="39"/>
    </row>
    <row r="27" spans="1:29" x14ac:dyDescent="0.2">
      <c r="A27" s="55"/>
      <c r="B27" s="15">
        <v>5</v>
      </c>
      <c r="C27" s="15" t="s">
        <v>79</v>
      </c>
      <c r="D27" s="55"/>
      <c r="E27" s="55"/>
      <c r="F27" s="56"/>
      <c r="G27" s="56"/>
      <c r="H27" s="58"/>
      <c r="I27" s="58"/>
      <c r="J27" s="58"/>
      <c r="K27" s="58"/>
      <c r="L27" s="43"/>
      <c r="M27" s="43"/>
      <c r="N27" s="43"/>
      <c r="O27" s="232"/>
      <c r="P27" s="43"/>
      <c r="Q27" s="69"/>
      <c r="R27" s="224"/>
      <c r="S27" s="48">
        <v>0</v>
      </c>
      <c r="T27" s="50"/>
      <c r="U27" s="69"/>
      <c r="V27" s="225"/>
      <c r="W27" s="43"/>
      <c r="AA27" s="56"/>
      <c r="AB27" s="226"/>
      <c r="AC27" s="61"/>
    </row>
    <row r="28" spans="1:29" x14ac:dyDescent="0.2">
      <c r="B28" s="15">
        <v>13</v>
      </c>
      <c r="D28" s="55"/>
      <c r="E28" s="55"/>
      <c r="F28" s="56"/>
      <c r="G28" s="56"/>
      <c r="H28" s="58"/>
      <c r="I28" s="58"/>
      <c r="J28" s="58"/>
      <c r="K28" s="58"/>
      <c r="L28" s="43"/>
      <c r="M28" s="43"/>
      <c r="N28" s="43"/>
      <c r="O28" s="233"/>
      <c r="P28" s="44"/>
      <c r="Q28" s="48">
        <v>0</v>
      </c>
      <c r="R28" s="50" t="s">
        <v>117</v>
      </c>
      <c r="S28" s="48">
        <v>0</v>
      </c>
      <c r="T28" s="50"/>
      <c r="U28" s="48">
        <v>0</v>
      </c>
      <c r="V28" s="51">
        <v>0</v>
      </c>
      <c r="W28" s="43"/>
      <c r="X28" s="231"/>
      <c r="Y28" s="55"/>
      <c r="AA28" s="41">
        <v>0</v>
      </c>
      <c r="AB28" s="222" t="s">
        <v>117</v>
      </c>
      <c r="AC28" s="39"/>
    </row>
    <row r="29" spans="1:29" x14ac:dyDescent="0.2">
      <c r="F29" s="41"/>
      <c r="G29" s="41"/>
      <c r="H29" s="42"/>
      <c r="I29" s="42"/>
      <c r="J29" s="42"/>
      <c r="K29" s="42"/>
      <c r="L29" s="43"/>
      <c r="M29" s="43"/>
      <c r="N29" s="43"/>
      <c r="O29" s="233"/>
      <c r="P29" s="43"/>
      <c r="Q29" s="48">
        <v>0</v>
      </c>
      <c r="R29" s="50" t="s">
        <v>117</v>
      </c>
      <c r="S29" s="48">
        <v>0</v>
      </c>
      <c r="T29" s="50"/>
      <c r="U29" s="48">
        <v>0</v>
      </c>
      <c r="V29" s="51" t="e">
        <v>#DIV/0!</v>
      </c>
      <c r="W29" s="43"/>
      <c r="AA29" s="41">
        <v>0</v>
      </c>
      <c r="AB29" s="222" t="s">
        <v>117</v>
      </c>
      <c r="AC29" s="39"/>
    </row>
    <row r="30" spans="1:29" x14ac:dyDescent="0.2">
      <c r="A30" s="55"/>
      <c r="B30" s="15">
        <v>9</v>
      </c>
      <c r="C30" s="15" t="s">
        <v>10</v>
      </c>
      <c r="D30" s="55"/>
      <c r="E30" s="55"/>
      <c r="F30" s="56"/>
      <c r="G30" s="56"/>
      <c r="H30" s="58"/>
      <c r="I30" s="58"/>
      <c r="J30" s="58"/>
      <c r="K30" s="58"/>
      <c r="L30" s="43"/>
      <c r="M30" s="43"/>
      <c r="N30" s="43"/>
      <c r="O30" s="77"/>
      <c r="P30" s="234"/>
      <c r="Q30" s="69"/>
      <c r="R30" s="224"/>
      <c r="S30" s="48">
        <v>0</v>
      </c>
      <c r="T30" s="50">
        <v>0</v>
      </c>
      <c r="U30" s="69"/>
      <c r="V30" s="225"/>
      <c r="W30" s="43"/>
      <c r="X30" s="231"/>
      <c r="AA30" s="56"/>
      <c r="AB30" s="69"/>
      <c r="AC30" s="61"/>
    </row>
    <row r="31" spans="1:29" s="8" customFormat="1" x14ac:dyDescent="0.2">
      <c r="B31" s="8">
        <v>17</v>
      </c>
      <c r="C31" s="8" t="s">
        <v>10</v>
      </c>
      <c r="D31" s="57"/>
      <c r="E31" s="57"/>
      <c r="F31" s="62"/>
      <c r="G31" s="62"/>
      <c r="H31" s="63"/>
      <c r="I31" s="63"/>
      <c r="J31" s="63"/>
      <c r="K31" s="63"/>
      <c r="L31" s="36"/>
      <c r="M31" s="36"/>
      <c r="N31" s="36"/>
      <c r="O31" s="64"/>
      <c r="P31" s="45"/>
      <c r="Q31" s="65"/>
      <c r="R31" s="66"/>
      <c r="S31" s="46">
        <v>0</v>
      </c>
      <c r="T31" s="47">
        <v>0</v>
      </c>
      <c r="U31" s="65"/>
      <c r="V31" s="67"/>
      <c r="W31" s="36"/>
      <c r="X31" s="68"/>
      <c r="AA31" s="62"/>
      <c r="AB31" s="65"/>
      <c r="AC31" s="39"/>
    </row>
    <row r="32" spans="1:29" x14ac:dyDescent="0.2">
      <c r="F32" s="41"/>
      <c r="G32" s="41"/>
      <c r="H32" s="42"/>
      <c r="I32" s="42"/>
      <c r="J32" s="42"/>
      <c r="K32" s="42"/>
      <c r="L32" s="43"/>
      <c r="M32" s="43"/>
      <c r="N32" s="43"/>
      <c r="O32" s="76"/>
      <c r="P32" s="53"/>
      <c r="Q32" s="48"/>
      <c r="R32" s="50"/>
      <c r="S32" s="48"/>
      <c r="T32" s="50"/>
      <c r="U32" s="48"/>
      <c r="V32" s="51"/>
      <c r="W32" s="43"/>
      <c r="AA32" s="41"/>
      <c r="AB32" s="48"/>
      <c r="AC32" s="39"/>
    </row>
    <row r="33" spans="1:29" x14ac:dyDescent="0.2">
      <c r="A33" s="15" t="s">
        <v>89</v>
      </c>
      <c r="B33" s="15">
        <v>19</v>
      </c>
      <c r="C33" s="15" t="s">
        <v>80</v>
      </c>
      <c r="D33" s="55"/>
      <c r="E33" s="55"/>
      <c r="F33" s="41"/>
      <c r="G33" s="56"/>
      <c r="H33" s="58"/>
      <c r="I33" s="58"/>
      <c r="J33" s="58"/>
      <c r="K33" s="58"/>
      <c r="L33" s="40"/>
      <c r="M33" s="40"/>
      <c r="N33" s="40"/>
      <c r="O33" s="48"/>
      <c r="P33" s="235"/>
      <c r="Q33" s="48">
        <v>0</v>
      </c>
      <c r="R33" s="50" t="s">
        <v>117</v>
      </c>
      <c r="S33" s="240"/>
      <c r="T33" s="241"/>
      <c r="U33" s="240"/>
      <c r="V33" s="242"/>
      <c r="W33" s="43"/>
      <c r="X33" s="231"/>
      <c r="Y33" s="55"/>
      <c r="AA33" s="41">
        <v>0</v>
      </c>
      <c r="AB33" s="222" t="s">
        <v>117</v>
      </c>
      <c r="AC33" s="39">
        <f>SUM(AB33:AB51)/SUM(AA33:AA51)</f>
        <v>1.9481105293041447</v>
      </c>
    </row>
    <row r="34" spans="1:29" x14ac:dyDescent="0.2">
      <c r="B34" s="15">
        <v>19</v>
      </c>
      <c r="C34" s="15" t="s">
        <v>79</v>
      </c>
      <c r="D34" s="55"/>
      <c r="E34" s="55"/>
      <c r="F34" s="56"/>
      <c r="G34" s="56"/>
      <c r="H34" s="58"/>
      <c r="I34" s="58"/>
      <c r="J34" s="58"/>
      <c r="K34" s="58"/>
      <c r="L34" s="40"/>
      <c r="M34" s="40"/>
      <c r="N34" s="40"/>
      <c r="O34" s="69"/>
      <c r="P34" s="236"/>
      <c r="Q34" s="48">
        <v>39.25</v>
      </c>
      <c r="R34" s="50">
        <v>1.7367256637168142</v>
      </c>
      <c r="S34" s="240"/>
      <c r="T34" s="241"/>
      <c r="U34" s="240"/>
      <c r="V34" s="242"/>
      <c r="W34" s="43"/>
      <c r="X34" s="231"/>
      <c r="Y34" s="55"/>
      <c r="AA34" s="41">
        <v>22600</v>
      </c>
      <c r="AB34" s="222">
        <f t="shared" ref="AB34:AB49" si="0">IF(R34="","",AA34*R34)</f>
        <v>39250</v>
      </c>
      <c r="AC34" s="39"/>
    </row>
    <row r="35" spans="1:29" x14ac:dyDescent="0.2">
      <c r="B35" s="15">
        <v>19</v>
      </c>
      <c r="C35" s="15" t="s">
        <v>10</v>
      </c>
      <c r="D35" s="55"/>
      <c r="E35" s="55"/>
      <c r="F35" s="41"/>
      <c r="G35" s="56"/>
      <c r="H35" s="58"/>
      <c r="I35" s="58"/>
      <c r="J35" s="58"/>
      <c r="K35" s="58"/>
      <c r="L35" s="40"/>
      <c r="M35" s="40"/>
      <c r="N35" s="40"/>
      <c r="O35" s="48"/>
      <c r="P35" s="49"/>
      <c r="Q35" s="48">
        <v>0</v>
      </c>
      <c r="R35" s="50" t="s">
        <v>117</v>
      </c>
      <c r="S35" s="240"/>
      <c r="T35" s="241"/>
      <c r="U35" s="240"/>
      <c r="V35" s="242"/>
      <c r="W35" s="43"/>
      <c r="X35" s="231"/>
      <c r="Y35" s="55"/>
      <c r="AA35" s="41">
        <v>0</v>
      </c>
      <c r="AB35" s="222" t="str">
        <f t="shared" si="0"/>
        <v/>
      </c>
      <c r="AC35" s="39"/>
    </row>
    <row r="36" spans="1:29" x14ac:dyDescent="0.2">
      <c r="B36" s="15">
        <v>9</v>
      </c>
      <c r="C36" s="15" t="s">
        <v>79</v>
      </c>
      <c r="D36" s="55"/>
      <c r="E36" s="55"/>
      <c r="F36" s="56"/>
      <c r="G36" s="56"/>
      <c r="H36" s="58"/>
      <c r="I36" s="58"/>
      <c r="J36" s="58"/>
      <c r="K36" s="58"/>
      <c r="L36" s="40"/>
      <c r="M36" s="40"/>
      <c r="N36" s="40"/>
      <c r="O36" s="69"/>
      <c r="P36" s="236"/>
      <c r="Q36" s="48">
        <v>42</v>
      </c>
      <c r="R36" s="50">
        <v>1.8584070796460177</v>
      </c>
      <c r="S36" s="240"/>
      <c r="T36" s="241"/>
      <c r="U36" s="240"/>
      <c r="V36" s="242"/>
      <c r="W36" s="43"/>
      <c r="X36" s="231"/>
      <c r="Y36" s="55"/>
      <c r="AA36" s="41">
        <v>11300</v>
      </c>
      <c r="AB36" s="222">
        <f t="shared" si="0"/>
        <v>21000</v>
      </c>
      <c r="AC36" s="39"/>
    </row>
    <row r="37" spans="1:29" x14ac:dyDescent="0.2">
      <c r="B37" s="15">
        <v>21</v>
      </c>
      <c r="D37" s="55"/>
      <c r="E37" s="55"/>
      <c r="F37" s="56"/>
      <c r="G37" s="56"/>
      <c r="H37" s="58"/>
      <c r="I37" s="58"/>
      <c r="J37" s="58"/>
      <c r="K37" s="58"/>
      <c r="L37" s="40"/>
      <c r="M37" s="40"/>
      <c r="N37" s="40"/>
      <c r="O37" s="69"/>
      <c r="P37" s="236"/>
      <c r="Q37" s="48">
        <v>42.63</v>
      </c>
      <c r="R37" s="50">
        <v>1.8063559322033897</v>
      </c>
      <c r="S37" s="240"/>
      <c r="T37" s="241"/>
      <c r="U37" s="240"/>
      <c r="V37" s="242"/>
      <c r="W37" s="43"/>
      <c r="X37" s="231"/>
      <c r="Y37" s="55"/>
      <c r="AA37" s="41">
        <v>11800</v>
      </c>
      <c r="AB37" s="222">
        <f>IF(R37="","",AA37*R37)</f>
        <v>21315</v>
      </c>
      <c r="AC37" s="39"/>
    </row>
    <row r="38" spans="1:29" x14ac:dyDescent="0.2">
      <c r="B38" s="15">
        <v>22</v>
      </c>
      <c r="D38" s="55"/>
      <c r="E38" s="55"/>
      <c r="F38" s="56"/>
      <c r="G38" s="56"/>
      <c r="H38" s="58"/>
      <c r="I38" s="58"/>
      <c r="J38" s="58"/>
      <c r="K38" s="58"/>
      <c r="L38" s="40"/>
      <c r="M38" s="40"/>
      <c r="N38" s="40"/>
      <c r="O38" s="69"/>
      <c r="P38" s="236"/>
      <c r="Q38" s="48">
        <v>42.9</v>
      </c>
      <c r="R38" s="50">
        <v>1.95</v>
      </c>
      <c r="S38" s="240"/>
      <c r="T38" s="241"/>
      <c r="U38" s="240"/>
      <c r="V38" s="242"/>
      <c r="W38" s="43"/>
      <c r="X38" s="231"/>
      <c r="Y38" s="55"/>
      <c r="AA38" s="41">
        <v>11000</v>
      </c>
      <c r="AB38" s="222">
        <f>IF(R38="","",AA38*R38)</f>
        <v>21450</v>
      </c>
      <c r="AC38" s="39"/>
    </row>
    <row r="39" spans="1:29" x14ac:dyDescent="0.2">
      <c r="B39" s="15">
        <v>7</v>
      </c>
      <c r="D39" s="55"/>
      <c r="E39" s="55"/>
      <c r="F39" s="56"/>
      <c r="G39" s="56"/>
      <c r="H39" s="58"/>
      <c r="I39" s="58"/>
      <c r="J39" s="58"/>
      <c r="K39" s="58"/>
      <c r="L39" s="40"/>
      <c r="M39" s="40"/>
      <c r="N39" s="40"/>
      <c r="O39" s="69"/>
      <c r="P39" s="53"/>
      <c r="Q39" s="48">
        <v>50</v>
      </c>
      <c r="R39" s="50">
        <v>2.1739130434782608</v>
      </c>
      <c r="S39" s="240"/>
      <c r="T39" s="241"/>
      <c r="U39" s="240"/>
      <c r="V39" s="242"/>
      <c r="W39" s="43"/>
      <c r="X39" s="231"/>
      <c r="Y39" s="55"/>
      <c r="AA39" s="41">
        <v>8280</v>
      </c>
      <c r="AB39" s="222">
        <f>IF(R39="","",AA39*R39)</f>
        <v>18000</v>
      </c>
      <c r="AC39" s="39"/>
    </row>
    <row r="40" spans="1:29" x14ac:dyDescent="0.2">
      <c r="B40" s="8">
        <v>6</v>
      </c>
      <c r="C40" s="8" t="s">
        <v>10</v>
      </c>
      <c r="D40" s="55"/>
      <c r="E40" s="55"/>
      <c r="F40" s="56"/>
      <c r="G40" s="56"/>
      <c r="H40" s="58"/>
      <c r="I40" s="58"/>
      <c r="J40" s="58"/>
      <c r="K40" s="58"/>
      <c r="L40" s="43"/>
      <c r="M40" s="43"/>
      <c r="N40" s="43"/>
      <c r="O40" s="237"/>
      <c r="P40" s="49"/>
      <c r="Q40" s="238">
        <v>44</v>
      </c>
      <c r="R40" s="50">
        <v>1.9130434782608696</v>
      </c>
      <c r="S40" s="240"/>
      <c r="T40" s="241"/>
      <c r="U40" s="240"/>
      <c r="V40" s="242"/>
      <c r="W40" s="43"/>
      <c r="X40" s="231"/>
      <c r="Y40" s="55"/>
      <c r="AA40" s="41">
        <v>5750</v>
      </c>
      <c r="AB40" s="222">
        <f>IF(R40="","",AA40*R40)</f>
        <v>11000</v>
      </c>
      <c r="AC40" s="39"/>
    </row>
    <row r="41" spans="1:29" x14ac:dyDescent="0.2">
      <c r="B41" s="15">
        <v>11</v>
      </c>
      <c r="C41" s="15" t="s">
        <v>10</v>
      </c>
      <c r="D41" s="55"/>
      <c r="E41" s="55"/>
      <c r="F41" s="56"/>
      <c r="G41" s="56"/>
      <c r="H41" s="58"/>
      <c r="I41" s="58"/>
      <c r="J41" s="58"/>
      <c r="K41" s="58"/>
      <c r="L41" s="43"/>
      <c r="M41" s="43"/>
      <c r="N41" s="43"/>
      <c r="O41" s="69"/>
      <c r="P41" s="49"/>
      <c r="Q41" s="48">
        <v>51</v>
      </c>
      <c r="R41" s="50">
        <v>2.2173913043478262</v>
      </c>
      <c r="S41" s="240"/>
      <c r="T41" s="241"/>
      <c r="U41" s="240"/>
      <c r="V41" s="242"/>
      <c r="W41" s="43"/>
      <c r="X41" s="231"/>
      <c r="Y41" s="55"/>
      <c r="AA41" s="41">
        <v>23000</v>
      </c>
      <c r="AB41" s="222">
        <f t="shared" si="0"/>
        <v>51000</v>
      </c>
      <c r="AC41" s="39"/>
    </row>
    <row r="42" spans="1:29" x14ac:dyDescent="0.2">
      <c r="B42" s="15">
        <v>2</v>
      </c>
      <c r="D42" s="55"/>
      <c r="E42" s="55"/>
      <c r="F42" s="41"/>
      <c r="G42" s="56"/>
      <c r="H42" s="58"/>
      <c r="I42" s="58"/>
      <c r="J42" s="58"/>
      <c r="K42" s="58"/>
      <c r="L42" s="43"/>
      <c r="M42" s="43"/>
      <c r="N42" s="43"/>
      <c r="O42" s="238"/>
      <c r="P42" s="49"/>
      <c r="Q42" s="238">
        <v>0</v>
      </c>
      <c r="R42" s="50" t="s">
        <v>117</v>
      </c>
      <c r="S42" s="240"/>
      <c r="T42" s="241"/>
      <c r="U42" s="240"/>
      <c r="V42" s="242"/>
      <c r="W42" s="43"/>
      <c r="X42" s="231"/>
      <c r="Y42" s="55"/>
      <c r="AA42" s="41">
        <v>0</v>
      </c>
      <c r="AB42" s="222" t="str">
        <f t="shared" si="0"/>
        <v/>
      </c>
      <c r="AC42" s="39"/>
    </row>
    <row r="43" spans="1:29" x14ac:dyDescent="0.2">
      <c r="B43" s="15">
        <v>8</v>
      </c>
      <c r="C43" s="15" t="s">
        <v>80</v>
      </c>
      <c r="D43" s="55"/>
      <c r="E43" s="55"/>
      <c r="F43" s="56"/>
      <c r="G43" s="56"/>
      <c r="H43" s="58"/>
      <c r="I43" s="58"/>
      <c r="J43" s="58"/>
      <c r="K43" s="58"/>
      <c r="L43" s="43"/>
      <c r="M43" s="43"/>
      <c r="N43" s="43"/>
      <c r="O43" s="237"/>
      <c r="P43" s="236"/>
      <c r="Q43" s="238">
        <v>39</v>
      </c>
      <c r="R43" s="50">
        <v>1.7727272727272727</v>
      </c>
      <c r="S43" s="48"/>
      <c r="T43" s="50"/>
      <c r="U43" s="48"/>
      <c r="V43" s="51"/>
      <c r="W43" s="43"/>
      <c r="AA43" s="41">
        <v>4400</v>
      </c>
      <c r="AB43" s="222">
        <f t="shared" si="0"/>
        <v>7800</v>
      </c>
      <c r="AC43" s="39"/>
    </row>
    <row r="44" spans="1:29" x14ac:dyDescent="0.2">
      <c r="B44" s="15">
        <v>18</v>
      </c>
      <c r="C44" s="15" t="s">
        <v>10</v>
      </c>
      <c r="D44" s="55"/>
      <c r="E44" s="55"/>
      <c r="F44" s="56"/>
      <c r="G44" s="56"/>
      <c r="H44" s="58"/>
      <c r="I44" s="58"/>
      <c r="J44" s="58"/>
      <c r="K44" s="58"/>
      <c r="L44" s="43"/>
      <c r="M44" s="43"/>
      <c r="N44" s="43"/>
      <c r="O44" s="237"/>
      <c r="P44" s="49"/>
      <c r="Q44" s="238">
        <v>42</v>
      </c>
      <c r="R44" s="50">
        <v>1.9090909090909092</v>
      </c>
      <c r="S44" s="48"/>
      <c r="T44" s="50"/>
      <c r="U44" s="48"/>
      <c r="V44" s="51"/>
      <c r="W44" s="43"/>
      <c r="AA44" s="41">
        <v>22000</v>
      </c>
      <c r="AB44" s="222">
        <f t="shared" si="0"/>
        <v>42000</v>
      </c>
      <c r="AC44" s="39"/>
    </row>
    <row r="45" spans="1:29" x14ac:dyDescent="0.2">
      <c r="B45" s="15">
        <v>8</v>
      </c>
      <c r="C45" s="15" t="s">
        <v>10</v>
      </c>
      <c r="D45" s="55"/>
      <c r="E45" s="55"/>
      <c r="F45" s="56"/>
      <c r="G45" s="56"/>
      <c r="H45" s="58"/>
      <c r="I45" s="58"/>
      <c r="J45" s="58"/>
      <c r="K45" s="58"/>
      <c r="L45" s="43"/>
      <c r="M45" s="43"/>
      <c r="N45" s="43"/>
      <c r="O45" s="237"/>
      <c r="P45" s="236"/>
      <c r="Q45" s="238">
        <v>42</v>
      </c>
      <c r="R45" s="50">
        <v>1.875</v>
      </c>
      <c r="S45" s="48"/>
      <c r="T45" s="50"/>
      <c r="U45" s="48"/>
      <c r="V45" s="51"/>
      <c r="W45" s="43"/>
      <c r="AA45" s="41">
        <v>4480</v>
      </c>
      <c r="AB45" s="222">
        <f t="shared" si="0"/>
        <v>8400</v>
      </c>
      <c r="AC45" s="39"/>
    </row>
    <row r="46" spans="1:29" s="8" customFormat="1" x14ac:dyDescent="0.2">
      <c r="B46" s="15">
        <v>17</v>
      </c>
      <c r="C46" s="15" t="s">
        <v>80</v>
      </c>
      <c r="D46" s="55"/>
      <c r="E46" s="55"/>
      <c r="F46" s="56"/>
      <c r="G46" s="56"/>
      <c r="H46" s="58"/>
      <c r="I46" s="58"/>
      <c r="J46" s="58"/>
      <c r="K46" s="58"/>
      <c r="L46" s="43"/>
      <c r="M46" s="43"/>
      <c r="N46" s="43"/>
      <c r="O46" s="69"/>
      <c r="P46" s="49"/>
      <c r="Q46" s="238">
        <v>44.08</v>
      </c>
      <c r="R46" s="50">
        <v>1.9678571428571427</v>
      </c>
      <c r="S46" s="48"/>
      <c r="T46" s="50"/>
      <c r="U46" s="48"/>
      <c r="V46" s="51"/>
      <c r="W46" s="43"/>
      <c r="X46" s="52"/>
      <c r="Y46" s="15"/>
      <c r="Z46" s="15"/>
      <c r="AA46" s="41">
        <v>22400</v>
      </c>
      <c r="AB46" s="222">
        <f t="shared" si="0"/>
        <v>44080</v>
      </c>
      <c r="AC46" s="39"/>
    </row>
    <row r="47" spans="1:29" x14ac:dyDescent="0.2">
      <c r="F47" s="41"/>
      <c r="G47" s="41"/>
      <c r="H47" s="42"/>
      <c r="I47" s="42"/>
      <c r="J47" s="42"/>
      <c r="K47" s="42"/>
      <c r="L47" s="40"/>
      <c r="M47" s="40"/>
      <c r="N47" s="40"/>
      <c r="O47" s="48"/>
      <c r="P47" s="49"/>
      <c r="Q47" s="238">
        <v>0</v>
      </c>
      <c r="R47" s="50" t="s">
        <v>117</v>
      </c>
      <c r="S47" s="48"/>
      <c r="T47" s="50"/>
      <c r="U47" s="48"/>
      <c r="V47" s="51"/>
      <c r="W47" s="43"/>
      <c r="AA47" s="41">
        <v>0</v>
      </c>
      <c r="AB47" s="222" t="str">
        <f t="shared" si="0"/>
        <v/>
      </c>
      <c r="AC47" s="39"/>
    </row>
    <row r="48" spans="1:29" x14ac:dyDescent="0.2">
      <c r="F48" s="41"/>
      <c r="G48" s="41"/>
      <c r="H48" s="42"/>
      <c r="I48" s="42"/>
      <c r="J48" s="42"/>
      <c r="K48" s="42"/>
      <c r="L48" s="40"/>
      <c r="M48" s="40"/>
      <c r="N48" s="40"/>
      <c r="O48" s="48"/>
      <c r="P48" s="49"/>
      <c r="Q48" s="238">
        <v>0</v>
      </c>
      <c r="R48" s="50" t="s">
        <v>117</v>
      </c>
      <c r="S48" s="48"/>
      <c r="T48" s="50"/>
      <c r="U48" s="48"/>
      <c r="V48" s="51"/>
      <c r="W48" s="43"/>
      <c r="AA48" s="41">
        <v>0</v>
      </c>
      <c r="AB48" s="222" t="str">
        <f t="shared" si="0"/>
        <v/>
      </c>
      <c r="AC48" s="39"/>
    </row>
    <row r="49" spans="1:29" x14ac:dyDescent="0.2">
      <c r="B49" s="15">
        <v>11</v>
      </c>
      <c r="C49" s="15" t="s">
        <v>79</v>
      </c>
      <c r="D49" s="55"/>
      <c r="E49" s="55"/>
      <c r="F49" s="56"/>
      <c r="G49" s="56"/>
      <c r="H49" s="58"/>
      <c r="I49" s="58"/>
      <c r="J49" s="58"/>
      <c r="K49" s="58"/>
      <c r="L49" s="40"/>
      <c r="M49" s="40"/>
      <c r="N49" s="40"/>
      <c r="O49" s="69"/>
      <c r="P49" s="49"/>
      <c r="Q49" s="48">
        <v>47</v>
      </c>
      <c r="R49" s="50">
        <v>2.0434782608695654</v>
      </c>
      <c r="S49" s="48"/>
      <c r="T49" s="50"/>
      <c r="U49" s="48"/>
      <c r="V49" s="51"/>
      <c r="W49" s="43"/>
      <c r="AA49" s="41">
        <v>11500</v>
      </c>
      <c r="AB49" s="222">
        <f t="shared" si="0"/>
        <v>23500.000000000004</v>
      </c>
      <c r="AC49" s="39"/>
    </row>
    <row r="50" spans="1:29" x14ac:dyDescent="0.2">
      <c r="F50" s="41"/>
      <c r="G50" s="41"/>
      <c r="H50" s="42"/>
      <c r="I50" s="42"/>
      <c r="J50" s="42"/>
      <c r="K50" s="42"/>
      <c r="L50" s="43"/>
      <c r="M50" s="43"/>
      <c r="N50" s="43"/>
      <c r="O50" s="48"/>
      <c r="P50" s="43"/>
      <c r="Q50" s="48"/>
      <c r="R50" s="50"/>
      <c r="S50" s="48"/>
      <c r="T50" s="50"/>
      <c r="U50" s="48"/>
      <c r="V50" s="51"/>
      <c r="W50" s="43"/>
      <c r="AA50" s="41"/>
      <c r="AB50" s="48"/>
      <c r="AC50" s="39"/>
    </row>
    <row r="51" spans="1:29" x14ac:dyDescent="0.2">
      <c r="F51" s="41"/>
      <c r="G51" s="41"/>
      <c r="H51" s="42"/>
      <c r="I51" s="42"/>
      <c r="J51" s="42"/>
      <c r="K51" s="42"/>
      <c r="L51" s="43"/>
      <c r="M51" s="43"/>
      <c r="N51" s="43"/>
      <c r="O51" s="48"/>
      <c r="P51" s="43"/>
      <c r="Q51" s="48">
        <v>0</v>
      </c>
      <c r="R51" s="50" t="s">
        <v>117</v>
      </c>
      <c r="S51" s="48">
        <v>0</v>
      </c>
      <c r="T51" s="50"/>
      <c r="U51" s="48">
        <v>0</v>
      </c>
      <c r="V51" s="51" t="e">
        <v>#DIV/0!</v>
      </c>
      <c r="W51" s="43"/>
      <c r="AA51" s="41">
        <v>0</v>
      </c>
      <c r="AB51" s="48" t="s">
        <v>117</v>
      </c>
      <c r="AC51" s="39"/>
    </row>
    <row r="52" spans="1:29" x14ac:dyDescent="0.2">
      <c r="A52" s="55"/>
      <c r="B52" s="15">
        <v>5</v>
      </c>
      <c r="C52" s="15" t="s">
        <v>10</v>
      </c>
      <c r="D52" s="55"/>
      <c r="E52" s="55"/>
      <c r="F52" s="56"/>
      <c r="G52" s="56"/>
      <c r="H52" s="58"/>
      <c r="I52" s="58"/>
      <c r="J52" s="58"/>
      <c r="K52" s="58"/>
      <c r="L52" s="43"/>
      <c r="M52" s="43"/>
      <c r="N52" s="43"/>
      <c r="O52" s="69"/>
      <c r="P52" s="53"/>
      <c r="Q52" s="69"/>
      <c r="R52" s="224"/>
      <c r="S52" s="69"/>
      <c r="T52" s="224"/>
      <c r="U52" s="69"/>
      <c r="V52" s="225"/>
      <c r="W52" s="43"/>
      <c r="X52" s="231"/>
      <c r="Y52" s="55"/>
      <c r="AA52" s="56"/>
      <c r="AB52" s="226"/>
      <c r="AC52" s="61"/>
    </row>
    <row r="53" spans="1:29" x14ac:dyDescent="0.2">
      <c r="B53" s="54">
        <v>11</v>
      </c>
      <c r="C53" s="15" t="s">
        <v>80</v>
      </c>
      <c r="D53" s="60"/>
      <c r="E53" s="55"/>
      <c r="F53" s="56"/>
      <c r="G53" s="56"/>
      <c r="H53" s="58"/>
      <c r="I53" s="58"/>
      <c r="J53" s="58"/>
      <c r="K53" s="58"/>
      <c r="L53" s="43"/>
      <c r="M53" s="43"/>
      <c r="N53" s="43"/>
      <c r="O53" s="69"/>
      <c r="P53" s="53"/>
      <c r="Q53" s="69"/>
      <c r="R53" s="224"/>
      <c r="S53" s="69"/>
      <c r="T53" s="224"/>
      <c r="U53" s="69"/>
      <c r="V53" s="225"/>
      <c r="W53" s="43"/>
      <c r="X53" s="231"/>
      <c r="Y53" s="55"/>
      <c r="AA53" s="56"/>
      <c r="AB53" s="226"/>
      <c r="AC53" s="39"/>
    </row>
    <row r="54" spans="1:29" x14ac:dyDescent="0.2">
      <c r="B54" s="54">
        <v>4</v>
      </c>
      <c r="D54" s="60"/>
      <c r="E54" s="55"/>
      <c r="F54" s="56"/>
      <c r="G54" s="56"/>
      <c r="H54" s="58"/>
      <c r="I54" s="58"/>
      <c r="J54" s="58"/>
      <c r="K54" s="58"/>
      <c r="L54" s="43"/>
      <c r="M54" s="43"/>
      <c r="N54" s="43"/>
      <c r="O54" s="69"/>
      <c r="P54" s="53"/>
      <c r="Q54" s="69"/>
      <c r="R54" s="224"/>
      <c r="S54" s="48">
        <v>0</v>
      </c>
      <c r="T54" s="50"/>
      <c r="U54" s="69"/>
      <c r="V54" s="225"/>
      <c r="W54" s="43"/>
      <c r="AA54" s="56"/>
      <c r="AB54" s="226"/>
      <c r="AC54" s="39"/>
    </row>
    <row r="55" spans="1:29" x14ac:dyDescent="0.2">
      <c r="B55" s="15">
        <v>10</v>
      </c>
      <c r="C55" s="15" t="s">
        <v>79</v>
      </c>
      <c r="D55" s="55"/>
      <c r="E55" s="55"/>
      <c r="F55" s="56"/>
      <c r="G55" s="56"/>
      <c r="H55" s="58"/>
      <c r="I55" s="58"/>
      <c r="J55" s="58"/>
      <c r="K55" s="58"/>
      <c r="L55" s="43"/>
      <c r="M55" s="43"/>
      <c r="N55" s="43"/>
      <c r="O55" s="69"/>
      <c r="P55" s="234"/>
      <c r="Q55" s="69"/>
      <c r="R55" s="224"/>
      <c r="S55" s="48">
        <v>0</v>
      </c>
      <c r="T55" s="50"/>
      <c r="U55" s="69"/>
      <c r="V55" s="225"/>
      <c r="W55" s="43"/>
      <c r="AA55" s="56"/>
      <c r="AB55" s="226"/>
      <c r="AC55" s="39"/>
    </row>
    <row r="56" spans="1:29" x14ac:dyDescent="0.2">
      <c r="F56" s="41"/>
      <c r="G56" s="41"/>
      <c r="H56" s="42"/>
      <c r="I56" s="42"/>
      <c r="J56" s="42"/>
      <c r="K56" s="42"/>
      <c r="L56" s="43"/>
      <c r="M56" s="43"/>
      <c r="N56" s="43"/>
      <c r="O56" s="48"/>
      <c r="P56" s="53"/>
      <c r="Q56" s="48"/>
      <c r="R56" s="50"/>
      <c r="S56" s="48"/>
      <c r="T56" s="50"/>
      <c r="U56" s="48"/>
      <c r="V56" s="51"/>
      <c r="W56" s="43"/>
      <c r="AC56" s="39"/>
    </row>
    <row r="59" spans="1:29" x14ac:dyDescent="0.2">
      <c r="B59" s="15" t="s">
        <v>74</v>
      </c>
      <c r="D59" s="57"/>
      <c r="E59" s="57"/>
      <c r="F59" s="57"/>
      <c r="G59" s="57"/>
      <c r="H59" s="57"/>
      <c r="I59" s="57"/>
      <c r="J59" s="55"/>
      <c r="K59" s="55"/>
      <c r="Q59" s="8"/>
    </row>
    <row r="60" spans="1:29" x14ac:dyDescent="0.2">
      <c r="D60" s="57"/>
      <c r="E60" s="57"/>
      <c r="F60" s="55"/>
      <c r="G60" s="55"/>
      <c r="H60" s="55"/>
      <c r="I60" s="55"/>
      <c r="J60" s="55"/>
      <c r="K60" s="55"/>
    </row>
    <row r="61" spans="1:29" x14ac:dyDescent="0.2">
      <c r="D61" s="57"/>
      <c r="E61" s="57"/>
      <c r="F61" s="57"/>
      <c r="G61" s="57"/>
      <c r="H61" s="57"/>
      <c r="I61" s="55"/>
      <c r="J61" s="55"/>
      <c r="K61" s="55"/>
    </row>
    <row r="62" spans="1:29" x14ac:dyDescent="0.2">
      <c r="D62" s="57"/>
      <c r="E62" s="55"/>
      <c r="F62" s="55"/>
      <c r="G62" s="55"/>
      <c r="H62" s="55"/>
      <c r="I62" s="55"/>
      <c r="J62" s="55"/>
      <c r="K62" s="55"/>
    </row>
    <row r="63" spans="1:29" x14ac:dyDescent="0.2">
      <c r="D63" s="57"/>
      <c r="E63" s="55"/>
      <c r="F63" s="55"/>
      <c r="G63" s="55"/>
      <c r="H63" s="55"/>
      <c r="I63" s="55"/>
      <c r="J63" s="55"/>
      <c r="K63" s="55"/>
    </row>
    <row r="64" spans="1:29" x14ac:dyDescent="0.2">
      <c r="D64" s="57"/>
      <c r="E64" s="55"/>
      <c r="F64" s="55"/>
      <c r="G64" s="55"/>
      <c r="H64" s="55"/>
      <c r="I64" s="55"/>
      <c r="J64" s="55"/>
      <c r="K64" s="55"/>
    </row>
    <row r="65" spans="4:11" x14ac:dyDescent="0.2">
      <c r="D65" s="57"/>
      <c r="E65" s="55"/>
      <c r="F65" s="55"/>
      <c r="G65" s="55"/>
      <c r="H65" s="55"/>
      <c r="I65" s="55"/>
      <c r="J65" s="55"/>
      <c r="K65" s="55"/>
    </row>
    <row r="66" spans="4:11" x14ac:dyDescent="0.2">
      <c r="D66" s="57"/>
      <c r="E66" s="55"/>
      <c r="F66" s="55"/>
      <c r="G66" s="55"/>
      <c r="H66" s="55"/>
      <c r="I66" s="55"/>
      <c r="J66" s="55"/>
      <c r="K66" s="55"/>
    </row>
  </sheetData>
  <mergeCells count="2">
    <mergeCell ref="Q8:R8"/>
    <mergeCell ref="B9:C9"/>
  </mergeCells>
  <phoneticPr fontId="7" type="noConversion"/>
  <conditionalFormatting sqref="C57:C81 B57:B58 B60:B81 A10:A37 A39:A81 AK10:IX81">
    <cfRule type="cellIs" dxfId="38" priority="1" stopIfTrue="1" operator="equal">
      <formula>#REF!</formula>
    </cfRule>
    <cfRule type="cellIs" dxfId="37" priority="2" stopIfTrue="1" operator="equal">
      <formula>#REF!</formula>
    </cfRule>
    <cfRule type="cellIs" dxfId="36" priority="3" stopIfTrue="1" operator="equal">
      <formula>#REF!</formula>
    </cfRule>
  </conditionalFormatting>
  <pageMargins left="1" right="1" top="1" bottom="1" header="0.5" footer="0.5"/>
  <pageSetup scale="52" fitToWidth="2" orientation="landscape" r:id="rId1"/>
  <headerFooter alignWithMargins="0">
    <oddFooter>&amp;R&amp;"Times New Roman,Bold"&amp;12Attachment to Response to Sierra Club-1 Question No. 46(b)
Page &amp;P of &amp;N
Sinclair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A1:AC58"/>
  <sheetViews>
    <sheetView zoomScaleNormal="100" workbookViewId="0"/>
  </sheetViews>
  <sheetFormatPr defaultRowHeight="12.75" x14ac:dyDescent="0.2"/>
  <cols>
    <col min="1" max="1" width="19.140625" style="15" customWidth="1"/>
    <col min="2" max="3" width="3.7109375" style="15" customWidth="1"/>
    <col min="4" max="4" width="32.7109375" style="15" customWidth="1"/>
    <col min="5" max="5" width="18.42578125" style="15" bestFit="1" customWidth="1"/>
    <col min="6" max="6" width="13.42578125" style="15" customWidth="1"/>
    <col min="7" max="7" width="9.140625" style="15"/>
    <col min="8" max="8" width="9.85546875" style="15" bestFit="1" customWidth="1"/>
    <col min="9" max="9" width="11.140625" style="15" bestFit="1" customWidth="1"/>
    <col min="10" max="10" width="8" style="15" customWidth="1"/>
    <col min="11" max="11" width="11.7109375" style="15" bestFit="1" customWidth="1"/>
    <col min="12" max="12" width="5" style="15" customWidth="1"/>
    <col min="13" max="13" width="4.5703125" style="15" customWidth="1"/>
    <col min="14" max="14" width="4.140625" style="15" customWidth="1"/>
    <col min="15" max="15" width="8.28515625" style="15" customWidth="1"/>
    <col min="16" max="16" width="7.28515625" style="15" customWidth="1"/>
    <col min="17" max="17" width="9.140625" style="15"/>
    <col min="18" max="18" width="11.5703125" style="15" bestFit="1" customWidth="1"/>
    <col min="19" max="19" width="9.42578125" style="15" customWidth="1"/>
    <col min="20" max="20" width="11.5703125" style="15" customWidth="1"/>
    <col min="21" max="21" width="10.140625" style="15" customWidth="1"/>
    <col min="22" max="22" width="12.28515625" style="15" customWidth="1"/>
    <col min="23" max="23" width="4.28515625" style="15" customWidth="1"/>
    <col min="24" max="24" width="10.28515625" style="52" customWidth="1"/>
    <col min="25" max="25" width="24.7109375" style="15" customWidth="1"/>
    <col min="26" max="26" width="10" style="15" customWidth="1"/>
    <col min="27" max="27" width="17.28515625" style="15" bestFit="1" customWidth="1"/>
    <col min="28" max="28" width="16" style="15" customWidth="1"/>
    <col min="29" max="29" width="11.5703125" style="8" bestFit="1" customWidth="1"/>
    <col min="30" max="16384" width="9.140625" style="15"/>
  </cols>
  <sheetData>
    <row r="1" spans="1:29" ht="15" x14ac:dyDescent="0.25">
      <c r="A1" s="317"/>
    </row>
    <row r="3" spans="1:29" ht="33.75" customHeight="1" x14ac:dyDescent="0.3">
      <c r="A3" s="35" t="s">
        <v>86</v>
      </c>
      <c r="B3" s="35"/>
      <c r="C3" s="35"/>
    </row>
    <row r="4" spans="1:29" x14ac:dyDescent="0.2">
      <c r="A4" s="15" t="s">
        <v>19</v>
      </c>
    </row>
    <row r="8" spans="1:29" ht="25.5" x14ac:dyDescent="0.2">
      <c r="O8" s="218" t="s">
        <v>38</v>
      </c>
      <c r="P8" s="218" t="s">
        <v>39</v>
      </c>
      <c r="Q8" s="335" t="s">
        <v>40</v>
      </c>
      <c r="R8" s="335"/>
      <c r="S8" s="43" t="s">
        <v>44</v>
      </c>
      <c r="T8" s="43" t="s">
        <v>44</v>
      </c>
      <c r="U8" s="43" t="s">
        <v>45</v>
      </c>
      <c r="V8" s="43" t="s">
        <v>45</v>
      </c>
      <c r="W8" s="43"/>
      <c r="Y8" s="219"/>
      <c r="Z8" s="43"/>
      <c r="AC8" s="36" t="s">
        <v>46</v>
      </c>
    </row>
    <row r="9" spans="1:29" x14ac:dyDescent="0.2">
      <c r="A9" s="37" t="s">
        <v>47</v>
      </c>
      <c r="B9" s="336" t="s">
        <v>77</v>
      </c>
      <c r="C9" s="336"/>
      <c r="D9" s="37" t="s">
        <v>76</v>
      </c>
      <c r="E9" s="59" t="s">
        <v>48</v>
      </c>
      <c r="F9" s="59" t="s">
        <v>22</v>
      </c>
      <c r="G9" s="59" t="s">
        <v>49</v>
      </c>
      <c r="H9" s="59" t="s">
        <v>50</v>
      </c>
      <c r="I9" s="59" t="s">
        <v>51</v>
      </c>
      <c r="J9" s="59" t="s">
        <v>17</v>
      </c>
      <c r="K9" s="59" t="s">
        <v>18</v>
      </c>
      <c r="L9" s="59" t="s">
        <v>52</v>
      </c>
      <c r="M9" s="59" t="s">
        <v>53</v>
      </c>
      <c r="N9" s="59" t="s">
        <v>54</v>
      </c>
      <c r="O9" s="59" t="s">
        <v>55</v>
      </c>
      <c r="P9" s="59" t="s">
        <v>55</v>
      </c>
      <c r="Q9" s="59" t="s">
        <v>55</v>
      </c>
      <c r="R9" s="59" t="s">
        <v>56</v>
      </c>
      <c r="S9" s="59" t="s">
        <v>55</v>
      </c>
      <c r="T9" s="59" t="s">
        <v>56</v>
      </c>
      <c r="U9" s="59" t="s">
        <v>57</v>
      </c>
      <c r="V9" s="59" t="s">
        <v>56</v>
      </c>
      <c r="W9" s="59" t="s">
        <v>25</v>
      </c>
      <c r="X9" s="220" t="s">
        <v>58</v>
      </c>
      <c r="Y9" s="221" t="s">
        <v>59</v>
      </c>
      <c r="Z9" s="59" t="s">
        <v>60</v>
      </c>
      <c r="AA9" s="59" t="s">
        <v>16</v>
      </c>
      <c r="AB9" s="59" t="s">
        <v>61</v>
      </c>
      <c r="AC9" s="38" t="s">
        <v>62</v>
      </c>
    </row>
    <row r="10" spans="1:29" x14ac:dyDescent="0.2">
      <c r="A10" s="70"/>
      <c r="B10" s="15">
        <v>8</v>
      </c>
      <c r="C10" s="15" t="s">
        <v>78</v>
      </c>
      <c r="D10" s="70"/>
      <c r="E10" s="71"/>
      <c r="F10" s="41"/>
      <c r="G10" s="71"/>
      <c r="H10" s="72"/>
      <c r="I10" s="72"/>
      <c r="J10" s="72"/>
      <c r="K10" s="72"/>
      <c r="L10" s="43"/>
      <c r="M10" s="43"/>
      <c r="N10" s="43"/>
      <c r="O10" s="48"/>
      <c r="P10" s="43"/>
      <c r="Q10" s="48">
        <v>0</v>
      </c>
      <c r="R10" s="50" t="s">
        <v>117</v>
      </c>
      <c r="S10" s="48">
        <v>0</v>
      </c>
      <c r="T10" s="50"/>
      <c r="U10" s="48">
        <v>0</v>
      </c>
      <c r="V10" s="51">
        <v>0</v>
      </c>
      <c r="W10" s="43"/>
      <c r="AA10" s="41">
        <v>0</v>
      </c>
      <c r="AB10" s="222" t="s">
        <v>117</v>
      </c>
      <c r="AC10" s="73"/>
    </row>
    <row r="11" spans="1:29" x14ac:dyDescent="0.2">
      <c r="B11" s="15">
        <v>8</v>
      </c>
      <c r="C11" s="15" t="s">
        <v>79</v>
      </c>
      <c r="D11" s="70"/>
      <c r="E11" s="71"/>
      <c r="F11" s="71"/>
      <c r="G11" s="71"/>
      <c r="H11" s="72"/>
      <c r="I11" s="72"/>
      <c r="J11" s="72"/>
      <c r="K11" s="72"/>
      <c r="L11" s="43"/>
      <c r="M11" s="43"/>
      <c r="N11" s="43"/>
      <c r="O11" s="239"/>
      <c r="P11" s="40"/>
      <c r="Q11" s="240"/>
      <c r="R11" s="241"/>
      <c r="S11" s="240"/>
      <c r="T11" s="241"/>
      <c r="U11" s="240"/>
      <c r="V11" s="242"/>
      <c r="W11" s="243"/>
      <c r="X11" s="244"/>
      <c r="Y11" s="70"/>
      <c r="Z11" s="70"/>
      <c r="AA11" s="71"/>
      <c r="AB11" s="245"/>
      <c r="AC11" s="39"/>
    </row>
    <row r="12" spans="1:29" x14ac:dyDescent="0.2">
      <c r="B12" s="15">
        <v>8</v>
      </c>
      <c r="C12" s="15" t="s">
        <v>81</v>
      </c>
      <c r="D12" s="70"/>
      <c r="E12" s="71"/>
      <c r="F12" s="41"/>
      <c r="G12" s="71"/>
      <c r="H12" s="72"/>
      <c r="I12" s="72"/>
      <c r="J12" s="72"/>
      <c r="K12" s="72"/>
      <c r="L12" s="40"/>
      <c r="M12" s="40"/>
      <c r="N12" s="40"/>
      <c r="O12" s="48"/>
      <c r="P12" s="40"/>
      <c r="Q12" s="48">
        <v>0</v>
      </c>
      <c r="R12" s="50" t="s">
        <v>117</v>
      </c>
      <c r="S12" s="48">
        <v>0</v>
      </c>
      <c r="T12" s="50"/>
      <c r="U12" s="48">
        <v>0</v>
      </c>
      <c r="V12" s="51">
        <v>0</v>
      </c>
      <c r="W12" s="43"/>
      <c r="AA12" s="41">
        <v>0</v>
      </c>
      <c r="AB12" s="222" t="s">
        <v>117</v>
      </c>
      <c r="AC12" s="39"/>
    </row>
    <row r="13" spans="1:29" x14ac:dyDescent="0.2">
      <c r="B13" s="15">
        <v>8</v>
      </c>
      <c r="C13" s="15" t="s">
        <v>82</v>
      </c>
      <c r="D13" s="70"/>
      <c r="E13" s="71"/>
      <c r="F13" s="41"/>
      <c r="G13" s="71"/>
      <c r="H13" s="72"/>
      <c r="I13" s="72"/>
      <c r="J13" s="72"/>
      <c r="K13" s="72"/>
      <c r="L13" s="40"/>
      <c r="M13" s="40"/>
      <c r="N13" s="40"/>
      <c r="O13" s="48"/>
      <c r="P13" s="40"/>
      <c r="Q13" s="48">
        <v>0</v>
      </c>
      <c r="R13" s="50" t="s">
        <v>117</v>
      </c>
      <c r="S13" s="48">
        <v>0</v>
      </c>
      <c r="T13" s="50"/>
      <c r="U13" s="48">
        <v>0</v>
      </c>
      <c r="V13" s="51">
        <v>0</v>
      </c>
      <c r="W13" s="43"/>
      <c r="AA13" s="41">
        <v>0</v>
      </c>
      <c r="AB13" s="222" t="s">
        <v>117</v>
      </c>
      <c r="AC13" s="39"/>
    </row>
    <row r="14" spans="1:29" x14ac:dyDescent="0.2">
      <c r="B14" s="15">
        <v>8</v>
      </c>
      <c r="C14" s="15" t="s">
        <v>83</v>
      </c>
      <c r="D14" s="70"/>
      <c r="E14" s="71"/>
      <c r="F14" s="41"/>
      <c r="G14" s="71"/>
      <c r="H14" s="72"/>
      <c r="I14" s="72"/>
      <c r="J14" s="72"/>
      <c r="K14" s="72"/>
      <c r="L14" s="40"/>
      <c r="M14" s="40"/>
      <c r="N14" s="40"/>
      <c r="O14" s="48"/>
      <c r="P14" s="40"/>
      <c r="Q14" s="48">
        <v>0</v>
      </c>
      <c r="R14" s="50" t="s">
        <v>117</v>
      </c>
      <c r="S14" s="48">
        <v>0</v>
      </c>
      <c r="T14" s="50"/>
      <c r="U14" s="48">
        <v>0</v>
      </c>
      <c r="V14" s="51">
        <v>0</v>
      </c>
      <c r="W14" s="43"/>
      <c r="AA14" s="41">
        <v>0</v>
      </c>
      <c r="AB14" s="222" t="s">
        <v>117</v>
      </c>
      <c r="AC14" s="39"/>
    </row>
    <row r="15" spans="1:29" x14ac:dyDescent="0.2">
      <c r="B15" s="15">
        <v>8</v>
      </c>
      <c r="C15" s="15" t="s">
        <v>84</v>
      </c>
      <c r="D15" s="70"/>
      <c r="E15" s="71"/>
      <c r="F15" s="41"/>
      <c r="G15" s="71"/>
      <c r="H15" s="72"/>
      <c r="I15" s="72"/>
      <c r="J15" s="72"/>
      <c r="K15" s="72"/>
      <c r="L15" s="40"/>
      <c r="M15" s="40"/>
      <c r="N15" s="40"/>
      <c r="O15" s="48"/>
      <c r="P15" s="40"/>
      <c r="Q15" s="48">
        <v>0</v>
      </c>
      <c r="R15" s="50" t="s">
        <v>117</v>
      </c>
      <c r="S15" s="48">
        <v>0</v>
      </c>
      <c r="T15" s="50"/>
      <c r="U15" s="48">
        <v>0</v>
      </c>
      <c r="V15" s="51">
        <v>0</v>
      </c>
      <c r="W15" s="43"/>
      <c r="AA15" s="41">
        <v>0</v>
      </c>
      <c r="AB15" s="222" t="s">
        <v>117</v>
      </c>
      <c r="AC15" s="39"/>
    </row>
    <row r="16" spans="1:29" x14ac:dyDescent="0.2">
      <c r="B16" s="15">
        <v>1</v>
      </c>
      <c r="D16" s="70"/>
      <c r="E16" s="71"/>
      <c r="F16" s="41"/>
      <c r="G16" s="71"/>
      <c r="H16" s="72"/>
      <c r="I16" s="72"/>
      <c r="J16" s="72"/>
      <c r="K16" s="72"/>
      <c r="L16" s="40"/>
      <c r="M16" s="40"/>
      <c r="N16" s="40"/>
      <c r="O16" s="48"/>
      <c r="P16" s="40"/>
      <c r="Q16" s="48">
        <v>0</v>
      </c>
      <c r="R16" s="50" t="s">
        <v>117</v>
      </c>
      <c r="S16" s="48">
        <v>0</v>
      </c>
      <c r="T16" s="50"/>
      <c r="U16" s="48">
        <v>0</v>
      </c>
      <c r="V16" s="51">
        <v>0</v>
      </c>
      <c r="W16" s="43"/>
      <c r="AA16" s="41">
        <v>0</v>
      </c>
      <c r="AB16" s="222" t="s">
        <v>117</v>
      </c>
      <c r="AC16" s="39"/>
    </row>
    <row r="17" spans="1:29" x14ac:dyDescent="0.2">
      <c r="F17" s="41"/>
      <c r="G17" s="41"/>
      <c r="H17" s="42"/>
      <c r="I17" s="42"/>
      <c r="J17" s="42"/>
      <c r="K17" s="42"/>
      <c r="L17" s="43"/>
      <c r="M17" s="43"/>
      <c r="N17" s="43"/>
      <c r="O17" s="76"/>
      <c r="P17" s="43"/>
      <c r="Q17" s="48"/>
      <c r="R17" s="50"/>
      <c r="S17" s="48"/>
      <c r="T17" s="50"/>
      <c r="U17" s="48"/>
      <c r="V17" s="51"/>
      <c r="W17" s="43"/>
      <c r="AA17" s="41"/>
      <c r="AB17" s="48"/>
      <c r="AC17" s="39"/>
    </row>
    <row r="18" spans="1:29" x14ac:dyDescent="0.2">
      <c r="F18" s="41"/>
      <c r="G18" s="41"/>
      <c r="H18" s="42"/>
      <c r="I18" s="42"/>
      <c r="J18" s="42"/>
      <c r="K18" s="42"/>
      <c r="L18" s="43"/>
      <c r="M18" s="43"/>
      <c r="N18" s="43"/>
      <c r="O18" s="76"/>
      <c r="P18" s="43"/>
      <c r="Q18" s="48"/>
      <c r="R18" s="50"/>
      <c r="S18" s="48"/>
      <c r="T18" s="50"/>
      <c r="U18" s="48"/>
      <c r="V18" s="51"/>
      <c r="W18" s="43"/>
      <c r="AA18" s="41"/>
      <c r="AB18" s="48"/>
      <c r="AC18" s="39"/>
    </row>
    <row r="19" spans="1:29" x14ac:dyDescent="0.2">
      <c r="A19" s="70"/>
      <c r="D19" s="15" t="s">
        <v>19</v>
      </c>
      <c r="F19" s="71"/>
      <c r="G19" s="71"/>
      <c r="H19" s="246"/>
      <c r="I19" s="247"/>
      <c r="J19" s="246"/>
      <c r="K19" s="246"/>
      <c r="L19" s="43"/>
      <c r="M19" s="43"/>
      <c r="N19" s="43"/>
      <c r="O19" s="48">
        <v>0</v>
      </c>
      <c r="P19" s="53"/>
      <c r="Q19" s="48">
        <v>0</v>
      </c>
      <c r="R19" s="50" t="s">
        <v>117</v>
      </c>
      <c r="S19" s="240"/>
      <c r="T19" s="241"/>
      <c r="U19" s="240"/>
      <c r="V19" s="242"/>
      <c r="W19" s="243"/>
      <c r="X19" s="244"/>
      <c r="Y19" s="70"/>
      <c r="AA19" s="71"/>
      <c r="AB19" s="48" t="s">
        <v>117</v>
      </c>
      <c r="AC19" s="73"/>
    </row>
    <row r="20" spans="1:29" x14ac:dyDescent="0.2">
      <c r="D20" s="15" t="s">
        <v>19</v>
      </c>
      <c r="F20" s="41"/>
      <c r="G20" s="41"/>
      <c r="H20" s="246"/>
      <c r="I20" s="246" t="s">
        <v>19</v>
      </c>
      <c r="J20" s="246"/>
      <c r="K20" s="246"/>
      <c r="L20" s="43"/>
      <c r="M20" s="43"/>
      <c r="N20" s="43"/>
      <c r="O20" s="48"/>
      <c r="P20" s="53"/>
      <c r="Q20" s="48">
        <v>0</v>
      </c>
      <c r="R20" s="50" t="s">
        <v>117</v>
      </c>
      <c r="S20" s="48">
        <v>0</v>
      </c>
      <c r="T20" s="241"/>
      <c r="U20" s="48">
        <v>0</v>
      </c>
      <c r="V20" s="51" t="e">
        <v>#DIV/0!</v>
      </c>
      <c r="W20" s="43"/>
      <c r="X20" s="244"/>
      <c r="Y20" s="70"/>
      <c r="AA20" s="41">
        <v>0</v>
      </c>
      <c r="AB20" s="48" t="s">
        <v>117</v>
      </c>
      <c r="AC20" s="39"/>
    </row>
    <row r="21" spans="1:29" x14ac:dyDescent="0.2">
      <c r="F21" s="41"/>
      <c r="G21" s="41"/>
      <c r="H21" s="246"/>
      <c r="I21" s="246"/>
      <c r="J21" s="246"/>
      <c r="K21" s="246"/>
      <c r="L21" s="43"/>
      <c r="M21" s="43"/>
      <c r="N21" s="43"/>
      <c r="O21" s="48"/>
      <c r="P21" s="43"/>
      <c r="Q21" s="48">
        <v>0</v>
      </c>
      <c r="R21" s="50" t="s">
        <v>117</v>
      </c>
      <c r="S21" s="48">
        <v>0</v>
      </c>
      <c r="T21" s="50"/>
      <c r="U21" s="48">
        <v>0</v>
      </c>
      <c r="V21" s="51" t="e">
        <v>#DIV/0!</v>
      </c>
      <c r="W21" s="43"/>
      <c r="AA21" s="41">
        <v>0</v>
      </c>
      <c r="AB21" s="48" t="s">
        <v>117</v>
      </c>
      <c r="AC21" s="39"/>
    </row>
    <row r="22" spans="1:29" x14ac:dyDescent="0.2">
      <c r="A22" s="70"/>
      <c r="F22" s="71"/>
      <c r="G22" s="71"/>
      <c r="H22" s="42"/>
      <c r="I22" s="72"/>
      <c r="J22" s="42"/>
      <c r="K22" s="42"/>
      <c r="L22" s="43"/>
      <c r="M22" s="43"/>
      <c r="N22" s="43"/>
      <c r="O22" s="48">
        <v>0</v>
      </c>
      <c r="P22" s="53"/>
      <c r="Q22" s="48">
        <v>0</v>
      </c>
      <c r="R22" s="50" t="s">
        <v>117</v>
      </c>
      <c r="S22" s="240"/>
      <c r="T22" s="241"/>
      <c r="U22" s="240"/>
      <c r="V22" s="242"/>
      <c r="W22" s="43"/>
      <c r="X22" s="244"/>
      <c r="AA22" s="71"/>
      <c r="AB22" s="48" t="s">
        <v>117</v>
      </c>
      <c r="AC22" s="73"/>
    </row>
    <row r="23" spans="1:29" x14ac:dyDescent="0.2">
      <c r="F23" s="41"/>
      <c r="G23" s="41"/>
      <c r="H23" s="42"/>
      <c r="I23" s="42"/>
      <c r="J23" s="42"/>
      <c r="K23" s="42"/>
      <c r="L23" s="43"/>
      <c r="M23" s="43"/>
      <c r="N23" s="43"/>
      <c r="O23" s="48"/>
      <c r="P23" s="248"/>
      <c r="Q23" s="48">
        <v>0</v>
      </c>
      <c r="R23" s="50" t="s">
        <v>117</v>
      </c>
      <c r="S23" s="48">
        <v>0</v>
      </c>
      <c r="T23" s="241"/>
      <c r="U23" s="48">
        <v>0</v>
      </c>
      <c r="V23" s="51" t="e">
        <v>#DIV/0!</v>
      </c>
      <c r="W23" s="43"/>
      <c r="X23" s="244"/>
      <c r="AA23" s="41">
        <v>0</v>
      </c>
      <c r="AB23" s="48" t="s">
        <v>117</v>
      </c>
      <c r="AC23" s="39"/>
    </row>
    <row r="24" spans="1:29" x14ac:dyDescent="0.2">
      <c r="F24" s="41"/>
      <c r="G24" s="41"/>
      <c r="H24" s="246"/>
      <c r="I24" s="246"/>
      <c r="J24" s="246"/>
      <c r="K24" s="246"/>
      <c r="L24" s="43"/>
      <c r="M24" s="43"/>
      <c r="N24" s="43"/>
      <c r="O24" s="43"/>
      <c r="P24" s="43"/>
      <c r="Q24" s="48">
        <v>0</v>
      </c>
      <c r="R24" s="50" t="s">
        <v>117</v>
      </c>
      <c r="S24" s="48">
        <v>0</v>
      </c>
      <c r="T24" s="50"/>
      <c r="U24" s="48">
        <v>0</v>
      </c>
      <c r="V24" s="51" t="e">
        <v>#DIV/0!</v>
      </c>
      <c r="W24" s="43"/>
      <c r="AA24" s="41">
        <v>0</v>
      </c>
      <c r="AB24" s="48" t="s">
        <v>117</v>
      </c>
      <c r="AC24" s="39"/>
    </row>
    <row r="25" spans="1:29" x14ac:dyDescent="0.2">
      <c r="A25" s="70"/>
      <c r="B25" s="15">
        <v>9</v>
      </c>
      <c r="C25" s="15" t="s">
        <v>10</v>
      </c>
      <c r="D25" s="70"/>
      <c r="E25" s="70"/>
      <c r="F25" s="71"/>
      <c r="G25" s="71"/>
      <c r="H25" s="72"/>
      <c r="I25" s="72"/>
      <c r="J25" s="72"/>
      <c r="K25" s="72"/>
      <c r="L25" s="243"/>
      <c r="M25" s="243"/>
      <c r="N25" s="243"/>
      <c r="O25" s="78"/>
      <c r="P25" s="79"/>
      <c r="Q25" s="240"/>
      <c r="R25" s="241"/>
      <c r="S25" s="240"/>
      <c r="T25" s="241"/>
      <c r="U25" s="240"/>
      <c r="V25" s="242"/>
      <c r="W25" s="243"/>
      <c r="X25" s="244"/>
      <c r="Y25" s="70"/>
      <c r="Z25" s="70"/>
      <c r="AA25" s="71"/>
      <c r="AB25" s="240"/>
      <c r="AC25" s="73"/>
    </row>
    <row r="26" spans="1:29" x14ac:dyDescent="0.2">
      <c r="B26" s="15">
        <v>17</v>
      </c>
      <c r="C26" s="15" t="s">
        <v>10</v>
      </c>
      <c r="D26" s="70"/>
      <c r="E26" s="70"/>
      <c r="F26" s="71"/>
      <c r="G26" s="71"/>
      <c r="H26" s="72"/>
      <c r="I26" s="72"/>
      <c r="J26" s="72"/>
      <c r="K26" s="72"/>
      <c r="L26" s="243"/>
      <c r="M26" s="243"/>
      <c r="N26" s="243"/>
      <c r="O26" s="78"/>
      <c r="P26" s="53"/>
      <c r="Q26" s="240"/>
      <c r="R26" s="241"/>
      <c r="S26" s="240"/>
      <c r="T26" s="241"/>
      <c r="U26" s="240"/>
      <c r="V26" s="242"/>
      <c r="W26" s="243"/>
      <c r="X26" s="244"/>
      <c r="Y26" s="70"/>
      <c r="Z26" s="70"/>
      <c r="AA26" s="71"/>
      <c r="AB26" s="240"/>
      <c r="AC26" s="39"/>
    </row>
    <row r="27" spans="1:29" x14ac:dyDescent="0.2">
      <c r="F27" s="41"/>
      <c r="G27" s="41"/>
      <c r="H27" s="42"/>
      <c r="I27" s="42"/>
      <c r="J27" s="42"/>
      <c r="K27" s="42"/>
      <c r="L27" s="43"/>
      <c r="M27" s="43"/>
      <c r="N27" s="43"/>
      <c r="O27" s="76"/>
      <c r="P27" s="53"/>
      <c r="Q27" s="48"/>
      <c r="R27" s="50"/>
      <c r="S27" s="48"/>
      <c r="T27" s="50"/>
      <c r="U27" s="48"/>
      <c r="V27" s="51"/>
      <c r="W27" s="43"/>
      <c r="AA27" s="41"/>
      <c r="AB27" s="48"/>
      <c r="AC27" s="39"/>
    </row>
    <row r="28" spans="1:29" x14ac:dyDescent="0.2">
      <c r="A28" s="15" t="s">
        <v>89</v>
      </c>
      <c r="B28" s="15">
        <v>19</v>
      </c>
      <c r="C28" s="15" t="s">
        <v>80</v>
      </c>
      <c r="D28" s="70"/>
      <c r="E28" s="70"/>
      <c r="F28" s="41"/>
      <c r="G28" s="71"/>
      <c r="H28" s="72"/>
      <c r="I28" s="72"/>
      <c r="J28" s="72"/>
      <c r="K28" s="72"/>
      <c r="L28" s="40"/>
      <c r="M28" s="40"/>
      <c r="N28" s="40"/>
      <c r="O28" s="48"/>
      <c r="P28" s="235"/>
      <c r="Q28" s="48">
        <v>0</v>
      </c>
      <c r="R28" s="50" t="s">
        <v>117</v>
      </c>
      <c r="S28" s="240"/>
      <c r="T28" s="241"/>
      <c r="U28" s="240"/>
      <c r="V28" s="242"/>
      <c r="W28" s="43"/>
      <c r="X28" s="244"/>
      <c r="Y28" s="70"/>
      <c r="AA28" s="41">
        <v>0</v>
      </c>
      <c r="AB28" s="222" t="s">
        <v>117</v>
      </c>
      <c r="AC28" s="39">
        <f>SUM(AB28:AB43)/SUM(AA28:AA43)</f>
        <v>2.0299540620476999</v>
      </c>
    </row>
    <row r="29" spans="1:29" x14ac:dyDescent="0.2">
      <c r="B29" s="15">
        <v>19</v>
      </c>
      <c r="C29" s="15" t="s">
        <v>79</v>
      </c>
      <c r="D29" s="70"/>
      <c r="E29" s="70"/>
      <c r="F29" s="71"/>
      <c r="G29" s="71"/>
      <c r="H29" s="72"/>
      <c r="I29" s="72"/>
      <c r="J29" s="72"/>
      <c r="K29" s="72"/>
      <c r="L29" s="40"/>
      <c r="M29" s="40"/>
      <c r="N29" s="40"/>
      <c r="O29" s="240"/>
      <c r="P29" s="249"/>
      <c r="Q29" s="48">
        <v>41.25</v>
      </c>
      <c r="R29" s="50">
        <v>1.8252212389380531</v>
      </c>
      <c r="S29" s="240"/>
      <c r="T29" s="241"/>
      <c r="U29" s="240"/>
      <c r="V29" s="242"/>
      <c r="W29" s="43"/>
      <c r="X29" s="244"/>
      <c r="Y29" s="70"/>
      <c r="AA29" s="41">
        <v>22600</v>
      </c>
      <c r="AB29" s="222">
        <f t="shared" ref="AB29:AB43" si="0">IF(R29="","",AA29*R29)</f>
        <v>41250</v>
      </c>
      <c r="AC29" s="39"/>
    </row>
    <row r="30" spans="1:29" x14ac:dyDescent="0.2">
      <c r="B30" s="15">
        <v>19</v>
      </c>
      <c r="C30" s="15" t="s">
        <v>10</v>
      </c>
      <c r="D30" s="70"/>
      <c r="E30" s="70"/>
      <c r="F30" s="41"/>
      <c r="G30" s="71"/>
      <c r="H30" s="72"/>
      <c r="I30" s="72"/>
      <c r="J30" s="72"/>
      <c r="K30" s="72"/>
      <c r="L30" s="40"/>
      <c r="M30" s="40"/>
      <c r="N30" s="40"/>
      <c r="O30" s="48"/>
      <c r="P30" s="49"/>
      <c r="Q30" s="48">
        <v>0</v>
      </c>
      <c r="R30" s="50" t="s">
        <v>117</v>
      </c>
      <c r="S30" s="240"/>
      <c r="T30" s="241"/>
      <c r="U30" s="240"/>
      <c r="V30" s="242"/>
      <c r="W30" s="43"/>
      <c r="X30" s="244"/>
      <c r="Y30" s="70"/>
      <c r="AA30" s="41">
        <v>0</v>
      </c>
      <c r="AB30" s="222" t="str">
        <f t="shared" si="0"/>
        <v/>
      </c>
      <c r="AC30" s="39"/>
    </row>
    <row r="31" spans="1:29" x14ac:dyDescent="0.2">
      <c r="B31" s="15">
        <v>9</v>
      </c>
      <c r="C31" s="15" t="s">
        <v>79</v>
      </c>
      <c r="D31" s="70"/>
      <c r="E31" s="70"/>
      <c r="F31" s="71"/>
      <c r="G31" s="71"/>
      <c r="H31" s="72"/>
      <c r="I31" s="72"/>
      <c r="J31" s="72"/>
      <c r="K31" s="72"/>
      <c r="L31" s="40"/>
      <c r="M31" s="40"/>
      <c r="N31" s="40"/>
      <c r="O31" s="240"/>
      <c r="P31" s="249"/>
      <c r="Q31" s="48">
        <v>44.5</v>
      </c>
      <c r="R31" s="50">
        <v>1.9690265486725664</v>
      </c>
      <c r="S31" s="240"/>
      <c r="T31" s="241"/>
      <c r="U31" s="240"/>
      <c r="V31" s="242"/>
      <c r="W31" s="43"/>
      <c r="X31" s="244"/>
      <c r="Y31" s="70"/>
      <c r="AA31" s="41">
        <v>16950</v>
      </c>
      <c r="AB31" s="222">
        <f t="shared" si="0"/>
        <v>33375</v>
      </c>
      <c r="AC31" s="39"/>
    </row>
    <row r="32" spans="1:29" x14ac:dyDescent="0.2">
      <c r="B32" s="15">
        <v>21</v>
      </c>
      <c r="D32" s="70"/>
      <c r="E32" s="70"/>
      <c r="F32" s="71"/>
      <c r="G32" s="71"/>
      <c r="H32" s="72"/>
      <c r="I32" s="72"/>
      <c r="J32" s="72"/>
      <c r="K32" s="72"/>
      <c r="L32" s="40"/>
      <c r="M32" s="40"/>
      <c r="N32" s="40"/>
      <c r="O32" s="240"/>
      <c r="P32" s="249"/>
      <c r="Q32" s="48">
        <v>45.75</v>
      </c>
      <c r="R32" s="50">
        <v>1.9385593220338984</v>
      </c>
      <c r="S32" s="240"/>
      <c r="T32" s="241"/>
      <c r="U32" s="240"/>
      <c r="V32" s="242"/>
      <c r="W32" s="43"/>
      <c r="X32" s="244"/>
      <c r="Y32" s="70"/>
      <c r="AA32" s="41">
        <v>11800</v>
      </c>
      <c r="AB32" s="222">
        <f>IF(R32="","",AA32*R32)</f>
        <v>22875</v>
      </c>
      <c r="AC32" s="39"/>
    </row>
    <row r="33" spans="1:29" x14ac:dyDescent="0.2">
      <c r="B33" s="15">
        <v>7</v>
      </c>
      <c r="D33" s="70"/>
      <c r="E33" s="70"/>
      <c r="F33" s="71"/>
      <c r="G33" s="71"/>
      <c r="H33" s="72"/>
      <c r="I33" s="72"/>
      <c r="J33" s="72"/>
      <c r="K33" s="72"/>
      <c r="L33" s="40"/>
      <c r="M33" s="40"/>
      <c r="N33" s="40"/>
      <c r="O33" s="240"/>
      <c r="P33" s="53"/>
      <c r="Q33" s="48">
        <v>52.5</v>
      </c>
      <c r="R33" s="50">
        <v>2.2826086956521738</v>
      </c>
      <c r="S33" s="240"/>
      <c r="T33" s="241"/>
      <c r="U33" s="240"/>
      <c r="V33" s="242"/>
      <c r="W33" s="43"/>
      <c r="X33" s="244"/>
      <c r="Y33" s="70"/>
      <c r="AA33" s="41">
        <v>8280</v>
      </c>
      <c r="AB33" s="222">
        <f>IF(R33="","",AA33*R33)</f>
        <v>18900</v>
      </c>
      <c r="AC33" s="39"/>
    </row>
    <row r="34" spans="1:29" x14ac:dyDescent="0.2">
      <c r="B34" s="15">
        <v>6</v>
      </c>
      <c r="C34" s="15" t="s">
        <v>10</v>
      </c>
      <c r="D34" s="70"/>
      <c r="E34" s="70"/>
      <c r="F34" s="71"/>
      <c r="G34" s="71"/>
      <c r="H34" s="72"/>
      <c r="I34" s="72"/>
      <c r="J34" s="72"/>
      <c r="K34" s="72"/>
      <c r="L34" s="43"/>
      <c r="M34" s="43"/>
      <c r="N34" s="43"/>
      <c r="O34" s="250"/>
      <c r="P34" s="49"/>
      <c r="Q34" s="238">
        <v>46</v>
      </c>
      <c r="R34" s="50">
        <v>2</v>
      </c>
      <c r="S34" s="240"/>
      <c r="T34" s="241"/>
      <c r="U34" s="240"/>
      <c r="V34" s="242"/>
      <c r="W34" s="43"/>
      <c r="X34" s="244"/>
      <c r="Y34" s="70"/>
      <c r="AA34" s="41">
        <v>11500</v>
      </c>
      <c r="AB34" s="222">
        <f>IF(R34="","",AA34*R34)</f>
        <v>23000</v>
      </c>
      <c r="AC34" s="39"/>
    </row>
    <row r="35" spans="1:29" x14ac:dyDescent="0.2">
      <c r="B35" s="15">
        <v>11</v>
      </c>
      <c r="C35" s="15" t="s">
        <v>10</v>
      </c>
      <c r="D35" s="70"/>
      <c r="E35" s="70"/>
      <c r="F35" s="71"/>
      <c r="G35" s="71"/>
      <c r="H35" s="72"/>
      <c r="I35" s="72"/>
      <c r="J35" s="72"/>
      <c r="K35" s="72"/>
      <c r="L35" s="43"/>
      <c r="M35" s="43"/>
      <c r="N35" s="43"/>
      <c r="O35" s="240"/>
      <c r="P35" s="49"/>
      <c r="Q35" s="48">
        <v>53.04</v>
      </c>
      <c r="R35" s="50">
        <v>2.3060869565217392</v>
      </c>
      <c r="S35" s="240"/>
      <c r="T35" s="241"/>
      <c r="U35" s="240"/>
      <c r="V35" s="242"/>
      <c r="W35" s="43"/>
      <c r="X35" s="244"/>
      <c r="Y35" s="70"/>
      <c r="AA35" s="41">
        <v>23000</v>
      </c>
      <c r="AB35" s="222">
        <f t="shared" si="0"/>
        <v>53040</v>
      </c>
      <c r="AC35" s="39"/>
    </row>
    <row r="36" spans="1:29" x14ac:dyDescent="0.2">
      <c r="B36" s="15">
        <v>2</v>
      </c>
      <c r="D36" s="70"/>
      <c r="E36" s="70"/>
      <c r="F36" s="41"/>
      <c r="G36" s="71"/>
      <c r="H36" s="72"/>
      <c r="I36" s="72"/>
      <c r="J36" s="72"/>
      <c r="K36" s="72"/>
      <c r="L36" s="43"/>
      <c r="M36" s="43"/>
      <c r="N36" s="43"/>
      <c r="O36" s="238"/>
      <c r="P36" s="49"/>
      <c r="Q36" s="238">
        <v>0</v>
      </c>
      <c r="R36" s="50" t="s">
        <v>117</v>
      </c>
      <c r="S36" s="240"/>
      <c r="T36" s="241"/>
      <c r="U36" s="240"/>
      <c r="V36" s="242"/>
      <c r="W36" s="43"/>
      <c r="X36" s="244"/>
      <c r="Y36" s="70"/>
      <c r="AA36" s="41">
        <v>0</v>
      </c>
      <c r="AB36" s="222" t="str">
        <f t="shared" si="0"/>
        <v/>
      </c>
      <c r="AC36" s="39"/>
    </row>
    <row r="37" spans="1:29" x14ac:dyDescent="0.2">
      <c r="B37" s="15">
        <v>8</v>
      </c>
      <c r="C37" s="15" t="s">
        <v>80</v>
      </c>
      <c r="D37" s="70"/>
      <c r="E37" s="70"/>
      <c r="F37" s="71"/>
      <c r="G37" s="71"/>
      <c r="H37" s="72"/>
      <c r="I37" s="72"/>
      <c r="J37" s="72"/>
      <c r="K37" s="72"/>
      <c r="L37" s="43"/>
      <c r="M37" s="43"/>
      <c r="N37" s="43"/>
      <c r="O37" s="250"/>
      <c r="P37" s="249"/>
      <c r="Q37" s="238">
        <v>39.799999999999997</v>
      </c>
      <c r="R37" s="50">
        <v>1.8090909090909091</v>
      </c>
      <c r="S37" s="48"/>
      <c r="T37" s="50"/>
      <c r="U37" s="48"/>
      <c r="V37" s="51"/>
      <c r="W37" s="43"/>
      <c r="AA37" s="41">
        <v>4400</v>
      </c>
      <c r="AB37" s="222">
        <f t="shared" si="0"/>
        <v>7960</v>
      </c>
      <c r="AC37" s="39"/>
    </row>
    <row r="38" spans="1:29" x14ac:dyDescent="0.2">
      <c r="B38" s="15">
        <v>18</v>
      </c>
      <c r="C38" s="15" t="s">
        <v>10</v>
      </c>
      <c r="D38" s="70"/>
      <c r="E38" s="70"/>
      <c r="F38" s="71"/>
      <c r="G38" s="71"/>
      <c r="H38" s="72"/>
      <c r="I38" s="72"/>
      <c r="J38" s="72"/>
      <c r="K38" s="72"/>
      <c r="L38" s="43"/>
      <c r="M38" s="43"/>
      <c r="N38" s="43"/>
      <c r="O38" s="250"/>
      <c r="P38" s="49"/>
      <c r="Q38" s="238">
        <v>44</v>
      </c>
      <c r="R38" s="50">
        <v>2</v>
      </c>
      <c r="S38" s="48"/>
      <c r="T38" s="50"/>
      <c r="U38" s="48"/>
      <c r="V38" s="51"/>
      <c r="W38" s="43"/>
      <c r="AA38" s="41">
        <v>22000</v>
      </c>
      <c r="AB38" s="222">
        <f t="shared" si="0"/>
        <v>44000</v>
      </c>
      <c r="AC38" s="39"/>
    </row>
    <row r="39" spans="1:29" x14ac:dyDescent="0.2">
      <c r="B39" s="15">
        <v>8</v>
      </c>
      <c r="C39" s="15" t="s">
        <v>10</v>
      </c>
      <c r="D39" s="70"/>
      <c r="E39" s="70"/>
      <c r="F39" s="71"/>
      <c r="G39" s="71"/>
      <c r="H39" s="72"/>
      <c r="I39" s="72"/>
      <c r="J39" s="72"/>
      <c r="K39" s="72"/>
      <c r="L39" s="43"/>
      <c r="M39" s="43"/>
      <c r="N39" s="43"/>
      <c r="O39" s="250"/>
      <c r="P39" s="249"/>
      <c r="Q39" s="238">
        <v>42.8</v>
      </c>
      <c r="R39" s="50">
        <v>1.9107142857142858</v>
      </c>
      <c r="S39" s="48"/>
      <c r="T39" s="50"/>
      <c r="U39" s="48"/>
      <c r="V39" s="51"/>
      <c r="W39" s="43"/>
      <c r="AA39" s="41">
        <v>4480</v>
      </c>
      <c r="AB39" s="222">
        <f t="shared" si="0"/>
        <v>8560</v>
      </c>
      <c r="AC39" s="39"/>
    </row>
    <row r="40" spans="1:29" x14ac:dyDescent="0.2">
      <c r="B40" s="15">
        <v>17</v>
      </c>
      <c r="C40" s="15" t="s">
        <v>80</v>
      </c>
      <c r="D40" s="70"/>
      <c r="E40" s="70"/>
      <c r="F40" s="71"/>
      <c r="G40" s="71"/>
      <c r="H40" s="72"/>
      <c r="I40" s="72"/>
      <c r="J40" s="72"/>
      <c r="K40" s="72"/>
      <c r="L40" s="43"/>
      <c r="M40" s="43"/>
      <c r="N40" s="43"/>
      <c r="O40" s="240"/>
      <c r="P40" s="49"/>
      <c r="Q40" s="238">
        <v>45.18</v>
      </c>
      <c r="R40" s="50">
        <v>2.0169642857142858</v>
      </c>
      <c r="S40" s="48"/>
      <c r="T40" s="50"/>
      <c r="U40" s="48"/>
      <c r="V40" s="51"/>
      <c r="W40" s="43"/>
      <c r="AA40" s="41">
        <v>22400</v>
      </c>
      <c r="AB40" s="222">
        <f t="shared" si="0"/>
        <v>45180</v>
      </c>
      <c r="AC40" s="39"/>
    </row>
    <row r="41" spans="1:29" x14ac:dyDescent="0.2">
      <c r="F41" s="41"/>
      <c r="G41" s="41"/>
      <c r="H41" s="42"/>
      <c r="I41" s="72"/>
      <c r="J41" s="42"/>
      <c r="K41" s="42"/>
      <c r="L41" s="40"/>
      <c r="M41" s="40"/>
      <c r="N41" s="40"/>
      <c r="O41" s="48"/>
      <c r="P41" s="49"/>
      <c r="Q41" s="238">
        <v>0</v>
      </c>
      <c r="R41" s="50" t="s">
        <v>117</v>
      </c>
      <c r="S41" s="48"/>
      <c r="T41" s="50"/>
      <c r="U41" s="48"/>
      <c r="V41" s="51"/>
      <c r="W41" s="43"/>
      <c r="AA41" s="41">
        <v>0</v>
      </c>
      <c r="AB41" s="222" t="str">
        <f t="shared" si="0"/>
        <v/>
      </c>
      <c r="AC41" s="39"/>
    </row>
    <row r="42" spans="1:29" x14ac:dyDescent="0.2">
      <c r="B42" s="15">
        <v>10</v>
      </c>
      <c r="C42" s="15" t="s">
        <v>10</v>
      </c>
      <c r="D42" s="70"/>
      <c r="E42" s="70"/>
      <c r="F42" s="41"/>
      <c r="G42" s="71"/>
      <c r="H42" s="72"/>
      <c r="I42" s="72"/>
      <c r="J42" s="72"/>
      <c r="K42" s="72"/>
      <c r="L42" s="43"/>
      <c r="M42" s="43"/>
      <c r="N42" s="43"/>
      <c r="O42" s="48"/>
      <c r="P42" s="43"/>
      <c r="Q42" s="48">
        <v>0</v>
      </c>
      <c r="R42" s="50" t="s">
        <v>117</v>
      </c>
      <c r="S42" s="48">
        <v>0</v>
      </c>
      <c r="T42" s="50"/>
      <c r="U42" s="48">
        <v>0</v>
      </c>
      <c r="V42" s="51">
        <v>0</v>
      </c>
      <c r="W42" s="43"/>
      <c r="AA42" s="41">
        <v>0</v>
      </c>
      <c r="AB42" s="222" t="str">
        <f t="shared" si="0"/>
        <v/>
      </c>
      <c r="AC42" s="39"/>
    </row>
    <row r="43" spans="1:29" x14ac:dyDescent="0.2">
      <c r="B43" s="15">
        <v>11</v>
      </c>
      <c r="C43" s="15" t="s">
        <v>79</v>
      </c>
      <c r="D43" s="70"/>
      <c r="E43" s="70"/>
      <c r="F43" s="71"/>
      <c r="G43" s="71"/>
      <c r="H43" s="72"/>
      <c r="I43" s="72"/>
      <c r="J43" s="72"/>
      <c r="K43" s="72"/>
      <c r="L43" s="40"/>
      <c r="M43" s="40"/>
      <c r="N43" s="40"/>
      <c r="O43" s="240"/>
      <c r="P43" s="49"/>
      <c r="Q43" s="48">
        <v>48.88</v>
      </c>
      <c r="R43" s="50">
        <v>2.1252173913043477</v>
      </c>
      <c r="S43" s="48">
        <v>0</v>
      </c>
      <c r="T43" s="50"/>
      <c r="U43" s="240"/>
      <c r="V43" s="242"/>
      <c r="W43" s="43"/>
      <c r="AA43" s="41">
        <v>11500</v>
      </c>
      <c r="AB43" s="222">
        <f t="shared" si="0"/>
        <v>24440</v>
      </c>
      <c r="AC43" s="39"/>
    </row>
    <row r="44" spans="1:29" x14ac:dyDescent="0.2">
      <c r="F44" s="41"/>
      <c r="G44" s="41"/>
      <c r="H44" s="42"/>
      <c r="I44" s="42"/>
      <c r="J44" s="42"/>
      <c r="K44" s="42"/>
      <c r="L44" s="40"/>
      <c r="M44" s="40"/>
      <c r="N44" s="40"/>
      <c r="O44" s="48"/>
      <c r="P44" s="49"/>
      <c r="Q44" s="48"/>
      <c r="R44" s="50"/>
      <c r="S44" s="48"/>
      <c r="T44" s="50"/>
      <c r="U44" s="48"/>
      <c r="V44" s="51"/>
      <c r="W44" s="43"/>
      <c r="AA44" s="41"/>
      <c r="AB44" s="48"/>
      <c r="AC44" s="39"/>
    </row>
    <row r="45" spans="1:29" x14ac:dyDescent="0.2">
      <c r="F45" s="41"/>
      <c r="G45" s="41"/>
      <c r="H45" s="246"/>
      <c r="I45" s="246"/>
      <c r="J45" s="246"/>
      <c r="K45" s="246"/>
      <c r="L45" s="43"/>
      <c r="M45" s="43"/>
      <c r="N45" s="43"/>
      <c r="O45" s="43"/>
      <c r="P45" s="43"/>
      <c r="Q45" s="48"/>
      <c r="R45" s="50" t="s">
        <v>117</v>
      </c>
      <c r="S45" s="48">
        <v>0</v>
      </c>
      <c r="T45" s="50"/>
      <c r="U45" s="48">
        <v>0</v>
      </c>
      <c r="V45" s="51" t="e">
        <v>#DIV/0!</v>
      </c>
      <c r="W45" s="43"/>
      <c r="AA45" s="41"/>
      <c r="AB45" s="48" t="s">
        <v>117</v>
      </c>
      <c r="AC45" s="39"/>
    </row>
    <row r="46" spans="1:29" x14ac:dyDescent="0.2">
      <c r="A46" s="70"/>
      <c r="B46" s="54">
        <v>11</v>
      </c>
      <c r="C46" s="15" t="s">
        <v>80</v>
      </c>
      <c r="D46" s="74"/>
      <c r="E46" s="70"/>
      <c r="F46" s="71"/>
      <c r="G46" s="71"/>
      <c r="H46" s="72"/>
      <c r="I46" s="72"/>
      <c r="J46" s="72"/>
      <c r="K46" s="72"/>
      <c r="L46" s="243"/>
      <c r="M46" s="243"/>
      <c r="N46" s="243"/>
      <c r="O46" s="240"/>
      <c r="P46" s="53"/>
      <c r="Q46" s="240"/>
      <c r="R46" s="241"/>
      <c r="S46" s="240"/>
      <c r="T46" s="241"/>
      <c r="U46" s="240"/>
      <c r="V46" s="242"/>
      <c r="W46" s="43"/>
      <c r="X46" s="244"/>
      <c r="Y46" s="70"/>
      <c r="AA46" s="71"/>
      <c r="AB46" s="245"/>
      <c r="AC46" s="73"/>
    </row>
    <row r="47" spans="1:29" x14ac:dyDescent="0.2">
      <c r="B47" s="54">
        <v>4</v>
      </c>
      <c r="D47" s="74"/>
      <c r="E47" s="70"/>
      <c r="F47" s="71"/>
      <c r="G47" s="71"/>
      <c r="H47" s="72"/>
      <c r="I47" s="72"/>
      <c r="J47" s="72"/>
      <c r="K47" s="72"/>
      <c r="L47" s="243"/>
      <c r="M47" s="243"/>
      <c r="N47" s="243"/>
      <c r="O47" s="240"/>
      <c r="P47" s="53"/>
      <c r="Q47" s="240"/>
      <c r="R47" s="241"/>
      <c r="S47" s="48">
        <v>0</v>
      </c>
      <c r="T47" s="50"/>
      <c r="U47" s="240"/>
      <c r="V47" s="242"/>
      <c r="W47" s="43"/>
      <c r="AA47" s="71"/>
      <c r="AB47" s="245"/>
      <c r="AC47" s="39"/>
    </row>
    <row r="48" spans="1:29" x14ac:dyDescent="0.2">
      <c r="B48" s="15">
        <v>10</v>
      </c>
      <c r="C48" s="15" t="s">
        <v>79</v>
      </c>
      <c r="D48" s="70"/>
      <c r="E48" s="70"/>
      <c r="F48" s="71"/>
      <c r="G48" s="71"/>
      <c r="H48" s="72"/>
      <c r="I48" s="72"/>
      <c r="J48" s="72"/>
      <c r="K48" s="72"/>
      <c r="L48" s="243"/>
      <c r="M48" s="243"/>
      <c r="N48" s="243"/>
      <c r="O48" s="240"/>
      <c r="P48" s="79"/>
      <c r="Q48" s="240"/>
      <c r="R48" s="241"/>
      <c r="S48" s="48">
        <v>0</v>
      </c>
      <c r="T48" s="50"/>
      <c r="U48" s="240"/>
      <c r="V48" s="242"/>
      <c r="W48" s="43"/>
      <c r="AA48" s="71"/>
      <c r="AB48" s="245"/>
      <c r="AC48" s="39"/>
    </row>
    <row r="49" spans="2:29" x14ac:dyDescent="0.2">
      <c r="F49" s="41"/>
      <c r="G49" s="41"/>
      <c r="H49" s="42"/>
      <c r="I49" s="42"/>
      <c r="J49" s="42"/>
      <c r="K49" s="42"/>
      <c r="L49" s="43"/>
      <c r="M49" s="43"/>
      <c r="N49" s="43"/>
      <c r="O49" s="48"/>
      <c r="P49" s="53"/>
      <c r="Q49" s="48"/>
      <c r="R49" s="50"/>
      <c r="S49" s="48"/>
      <c r="T49" s="50"/>
      <c r="U49" s="48"/>
      <c r="V49" s="51"/>
      <c r="W49" s="43"/>
      <c r="AA49" s="41"/>
      <c r="AB49" s="222"/>
      <c r="AC49" s="39"/>
    </row>
    <row r="51" spans="2:29" x14ac:dyDescent="0.2">
      <c r="B51" s="15" t="s">
        <v>74</v>
      </c>
      <c r="D51" s="75"/>
      <c r="E51" s="75"/>
      <c r="F51" s="75"/>
      <c r="G51" s="75"/>
      <c r="H51" s="75"/>
      <c r="I51" s="75"/>
      <c r="J51" s="70"/>
      <c r="K51" s="70"/>
      <c r="L51" s="70"/>
      <c r="M51" s="70"/>
      <c r="N51" s="70"/>
      <c r="O51" s="70"/>
    </row>
    <row r="52" spans="2:29" x14ac:dyDescent="0.2">
      <c r="D52" s="75"/>
      <c r="E52" s="75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2:29" x14ac:dyDescent="0.2">
      <c r="D53" s="75"/>
      <c r="E53" s="75"/>
      <c r="F53" s="75"/>
      <c r="G53" s="75"/>
      <c r="H53" s="75"/>
      <c r="I53" s="70"/>
      <c r="J53" s="70"/>
      <c r="K53" s="70"/>
      <c r="L53" s="70"/>
      <c r="M53" s="70"/>
      <c r="N53" s="70"/>
      <c r="O53" s="70"/>
    </row>
    <row r="54" spans="2:29" x14ac:dyDescent="0.2">
      <c r="D54" s="75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2:29" x14ac:dyDescent="0.2">
      <c r="D55" s="75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2:29" x14ac:dyDescent="0.2">
      <c r="D56" s="75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2:29" x14ac:dyDescent="0.2">
      <c r="D57" s="75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2:29" x14ac:dyDescent="0.2">
      <c r="D58" s="75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</sheetData>
  <mergeCells count="2">
    <mergeCell ref="Q8:R8"/>
    <mergeCell ref="B9:C9"/>
  </mergeCells>
  <phoneticPr fontId="7" type="noConversion"/>
  <conditionalFormatting sqref="B50:C73 A10:A21 AK10:IX73 A25:C27 A23:A73">
    <cfRule type="cellIs" dxfId="35" priority="28" stopIfTrue="1" operator="equal">
      <formula>#REF!</formula>
    </cfRule>
    <cfRule type="cellIs" dxfId="34" priority="29" stopIfTrue="1" operator="equal">
      <formula>#REF!</formula>
    </cfRule>
    <cfRule type="cellIs" dxfId="33" priority="30" stopIfTrue="1" operator="equal">
      <formula>#REF!</formula>
    </cfRule>
  </conditionalFormatting>
  <conditionalFormatting sqref="A22">
    <cfRule type="cellIs" dxfId="32" priority="1" stopIfTrue="1" operator="equal">
      <formula>#REF!</formula>
    </cfRule>
    <cfRule type="cellIs" dxfId="31" priority="2" stopIfTrue="1" operator="equal">
      <formula>#REF!</formula>
    </cfRule>
    <cfRule type="cellIs" dxfId="30" priority="3" stopIfTrue="1" operator="equal">
      <formula>#REF!</formula>
    </cfRule>
  </conditionalFormatting>
  <pageMargins left="1" right="1" top="1" bottom="1" header="0.5" footer="0.5"/>
  <pageSetup scale="52" fitToWidth="2" orientation="landscape" r:id="rId1"/>
  <headerFooter alignWithMargins="0">
    <oddFooter>&amp;R&amp;"Times New Roman,Bold"&amp;12Attachment to Response to Sierra Club-1 Question No. 46(b)
Page &amp;P of &amp;N
Sinclair</oddFooter>
  </headerFooter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</sheetPr>
  <dimension ref="A1:AC47"/>
  <sheetViews>
    <sheetView zoomScaleNormal="100" workbookViewId="0">
      <selection activeCell="AA28" sqref="AA28:AC36"/>
    </sheetView>
  </sheetViews>
  <sheetFormatPr defaultRowHeight="12.75" x14ac:dyDescent="0.2"/>
  <cols>
    <col min="1" max="1" width="17" style="15" customWidth="1"/>
    <col min="2" max="3" width="3.7109375" style="15" customWidth="1"/>
    <col min="4" max="4" width="32.7109375" style="15" customWidth="1"/>
    <col min="5" max="5" width="18.42578125" style="15" bestFit="1" customWidth="1"/>
    <col min="6" max="6" width="13.42578125" style="15" customWidth="1"/>
    <col min="7" max="7" width="9.140625" style="15"/>
    <col min="8" max="8" width="9.85546875" style="15" bestFit="1" customWidth="1"/>
    <col min="9" max="9" width="11.140625" style="15" bestFit="1" customWidth="1"/>
    <col min="10" max="10" width="8" style="15" customWidth="1"/>
    <col min="11" max="11" width="11.7109375" style="15" bestFit="1" customWidth="1"/>
    <col min="12" max="12" width="5" style="15" customWidth="1"/>
    <col min="13" max="13" width="4.5703125" style="15" customWidth="1"/>
    <col min="14" max="14" width="4.140625" style="15" customWidth="1"/>
    <col min="15" max="15" width="8.28515625" style="15" customWidth="1"/>
    <col min="16" max="16" width="7.28515625" style="15" customWidth="1"/>
    <col min="17" max="17" width="9.140625" style="15"/>
    <col min="18" max="18" width="11.5703125" style="15" bestFit="1" customWidth="1"/>
    <col min="19" max="19" width="9.42578125" style="15" customWidth="1"/>
    <col min="20" max="20" width="11.5703125" style="15" customWidth="1"/>
    <col min="21" max="21" width="10.140625" style="15" customWidth="1"/>
    <col min="22" max="22" width="12.28515625" style="15" customWidth="1"/>
    <col min="23" max="23" width="4.28515625" style="15" customWidth="1"/>
    <col min="24" max="24" width="10.28515625" style="52" customWidth="1"/>
    <col min="25" max="25" width="26.42578125" style="15" bestFit="1" customWidth="1"/>
    <col min="26" max="26" width="10" style="15" customWidth="1"/>
    <col min="27" max="27" width="15.5703125" style="15" customWidth="1"/>
    <col min="28" max="28" width="15.7109375" style="15" customWidth="1"/>
    <col min="29" max="29" width="11.5703125" style="8" bestFit="1" customWidth="1"/>
    <col min="30" max="16384" width="9.140625" style="15"/>
  </cols>
  <sheetData>
    <row r="1" spans="1:29" ht="15" x14ac:dyDescent="0.25">
      <c r="A1" s="317"/>
    </row>
    <row r="3" spans="1:29" ht="33.75" customHeight="1" x14ac:dyDescent="0.3">
      <c r="A3" s="35" t="s">
        <v>85</v>
      </c>
      <c r="B3" s="35"/>
      <c r="C3" s="35"/>
    </row>
    <row r="4" spans="1:29" x14ac:dyDescent="0.2">
      <c r="A4" s="15" t="s">
        <v>19</v>
      </c>
    </row>
    <row r="8" spans="1:29" ht="25.5" x14ac:dyDescent="0.2">
      <c r="O8" s="218" t="s">
        <v>38</v>
      </c>
      <c r="P8" s="218" t="s">
        <v>39</v>
      </c>
      <c r="Q8" s="335" t="s">
        <v>40</v>
      </c>
      <c r="R8" s="335"/>
      <c r="S8" s="43" t="s">
        <v>44</v>
      </c>
      <c r="T8" s="43" t="s">
        <v>44</v>
      </c>
      <c r="U8" s="43" t="s">
        <v>45</v>
      </c>
      <c r="V8" s="43" t="s">
        <v>45</v>
      </c>
      <c r="W8" s="43"/>
      <c r="Y8" s="219"/>
      <c r="Z8" s="43"/>
      <c r="AC8" s="36" t="s">
        <v>46</v>
      </c>
    </row>
    <row r="9" spans="1:29" x14ac:dyDescent="0.2">
      <c r="A9" s="37" t="s">
        <v>47</v>
      </c>
      <c r="B9" s="336" t="s">
        <v>77</v>
      </c>
      <c r="C9" s="336"/>
      <c r="D9" s="37" t="s">
        <v>76</v>
      </c>
      <c r="E9" s="59" t="s">
        <v>48</v>
      </c>
      <c r="F9" s="59" t="s">
        <v>22</v>
      </c>
      <c r="G9" s="59" t="s">
        <v>49</v>
      </c>
      <c r="H9" s="59" t="s">
        <v>50</v>
      </c>
      <c r="I9" s="59" t="s">
        <v>51</v>
      </c>
      <c r="J9" s="59" t="s">
        <v>17</v>
      </c>
      <c r="K9" s="59" t="s">
        <v>18</v>
      </c>
      <c r="L9" s="59" t="s">
        <v>52</v>
      </c>
      <c r="M9" s="59" t="s">
        <v>53</v>
      </c>
      <c r="N9" s="59" t="s">
        <v>54</v>
      </c>
      <c r="O9" s="59" t="s">
        <v>55</v>
      </c>
      <c r="P9" s="59" t="s">
        <v>55</v>
      </c>
      <c r="Q9" s="59" t="s">
        <v>55</v>
      </c>
      <c r="R9" s="59" t="s">
        <v>56</v>
      </c>
      <c r="S9" s="59" t="s">
        <v>55</v>
      </c>
      <c r="T9" s="59" t="s">
        <v>56</v>
      </c>
      <c r="U9" s="59" t="s">
        <v>57</v>
      </c>
      <c r="V9" s="59" t="s">
        <v>56</v>
      </c>
      <c r="W9" s="59" t="s">
        <v>25</v>
      </c>
      <c r="X9" s="220" t="s">
        <v>58</v>
      </c>
      <c r="Y9" s="221" t="s">
        <v>59</v>
      </c>
      <c r="Z9" s="59" t="s">
        <v>60</v>
      </c>
      <c r="AA9" s="59" t="s">
        <v>16</v>
      </c>
      <c r="AB9" s="59" t="s">
        <v>61</v>
      </c>
      <c r="AC9" s="38" t="s">
        <v>62</v>
      </c>
    </row>
    <row r="10" spans="1:29" x14ac:dyDescent="0.2">
      <c r="A10" s="70"/>
      <c r="B10" s="15">
        <v>8</v>
      </c>
      <c r="C10" s="15" t="s">
        <v>78</v>
      </c>
      <c r="D10" s="70"/>
      <c r="E10" s="71"/>
      <c r="F10" s="41"/>
      <c r="G10" s="71"/>
      <c r="H10" s="72"/>
      <c r="I10" s="72"/>
      <c r="J10" s="72"/>
      <c r="K10" s="72"/>
      <c r="L10" s="43"/>
      <c r="M10" s="43"/>
      <c r="N10" s="43"/>
      <c r="O10" s="48"/>
      <c r="P10" s="43"/>
      <c r="Q10" s="48">
        <v>0</v>
      </c>
      <c r="R10" s="50" t="s">
        <v>117</v>
      </c>
      <c r="S10" s="48">
        <v>0</v>
      </c>
      <c r="T10" s="50"/>
      <c r="U10" s="48">
        <v>0</v>
      </c>
      <c r="V10" s="51">
        <v>0</v>
      </c>
      <c r="W10" s="43"/>
      <c r="AA10" s="41">
        <v>0</v>
      </c>
      <c r="AB10" s="222" t="s">
        <v>117</v>
      </c>
      <c r="AC10" s="73"/>
    </row>
    <row r="11" spans="1:29" x14ac:dyDescent="0.2">
      <c r="B11" s="15">
        <v>8</v>
      </c>
      <c r="C11" s="15" t="s">
        <v>79</v>
      </c>
      <c r="D11" s="70"/>
      <c r="E11" s="71"/>
      <c r="F11" s="71"/>
      <c r="G11" s="71"/>
      <c r="H11" s="72"/>
      <c r="I11" s="72"/>
      <c r="J11" s="72"/>
      <c r="K11" s="72"/>
      <c r="L11" s="43"/>
      <c r="M11" s="43"/>
      <c r="N11" s="43"/>
      <c r="O11" s="239"/>
      <c r="P11" s="40"/>
      <c r="Q11" s="240"/>
      <c r="R11" s="241"/>
      <c r="S11" s="48">
        <v>0</v>
      </c>
      <c r="T11" s="50"/>
      <c r="U11" s="240"/>
      <c r="V11" s="242"/>
      <c r="W11" s="43"/>
      <c r="AA11" s="71"/>
      <c r="AB11" s="245"/>
      <c r="AC11" s="39"/>
    </row>
    <row r="12" spans="1:29" x14ac:dyDescent="0.2">
      <c r="B12" s="15">
        <v>8</v>
      </c>
      <c r="C12" s="15" t="s">
        <v>81</v>
      </c>
      <c r="D12" s="70"/>
      <c r="E12" s="71"/>
      <c r="F12" s="41"/>
      <c r="G12" s="71"/>
      <c r="H12" s="72"/>
      <c r="I12" s="72"/>
      <c r="J12" s="72"/>
      <c r="K12" s="72"/>
      <c r="L12" s="40"/>
      <c r="M12" s="40"/>
      <c r="N12" s="40"/>
      <c r="O12" s="48"/>
      <c r="P12" s="40"/>
      <c r="Q12" s="48">
        <v>0</v>
      </c>
      <c r="R12" s="50" t="s">
        <v>117</v>
      </c>
      <c r="S12" s="48">
        <v>0</v>
      </c>
      <c r="T12" s="50"/>
      <c r="U12" s="48">
        <v>0</v>
      </c>
      <c r="V12" s="51">
        <v>0</v>
      </c>
      <c r="W12" s="43"/>
      <c r="AA12" s="41">
        <v>0</v>
      </c>
      <c r="AB12" s="222" t="s">
        <v>117</v>
      </c>
      <c r="AC12" s="39"/>
    </row>
    <row r="13" spans="1:29" x14ac:dyDescent="0.2">
      <c r="B13" s="15">
        <v>8</v>
      </c>
      <c r="C13" s="15" t="s">
        <v>82</v>
      </c>
      <c r="D13" s="70"/>
      <c r="E13" s="71"/>
      <c r="F13" s="41"/>
      <c r="G13" s="71"/>
      <c r="H13" s="72"/>
      <c r="I13" s="72"/>
      <c r="J13" s="72"/>
      <c r="K13" s="72"/>
      <c r="L13" s="40"/>
      <c r="M13" s="40"/>
      <c r="N13" s="40"/>
      <c r="O13" s="48"/>
      <c r="P13" s="40"/>
      <c r="Q13" s="48">
        <v>0</v>
      </c>
      <c r="R13" s="50" t="s">
        <v>117</v>
      </c>
      <c r="S13" s="48">
        <v>0</v>
      </c>
      <c r="T13" s="50"/>
      <c r="U13" s="48">
        <v>0</v>
      </c>
      <c r="V13" s="51">
        <v>0</v>
      </c>
      <c r="W13" s="43"/>
      <c r="AA13" s="41">
        <v>0</v>
      </c>
      <c r="AB13" s="222" t="s">
        <v>117</v>
      </c>
      <c r="AC13" s="39"/>
    </row>
    <row r="14" spans="1:29" x14ac:dyDescent="0.2">
      <c r="B14" s="15">
        <v>8</v>
      </c>
      <c r="C14" s="15" t="s">
        <v>83</v>
      </c>
      <c r="D14" s="70"/>
      <c r="E14" s="71"/>
      <c r="F14" s="41"/>
      <c r="G14" s="71"/>
      <c r="H14" s="72"/>
      <c r="I14" s="72"/>
      <c r="J14" s="72"/>
      <c r="K14" s="72"/>
      <c r="L14" s="40"/>
      <c r="M14" s="40"/>
      <c r="N14" s="40"/>
      <c r="O14" s="48"/>
      <c r="P14" s="40"/>
      <c r="Q14" s="48">
        <v>0</v>
      </c>
      <c r="R14" s="50" t="s">
        <v>117</v>
      </c>
      <c r="S14" s="48">
        <v>0</v>
      </c>
      <c r="T14" s="50"/>
      <c r="U14" s="48">
        <v>0</v>
      </c>
      <c r="V14" s="51">
        <v>0</v>
      </c>
      <c r="W14" s="43"/>
      <c r="AA14" s="41">
        <v>0</v>
      </c>
      <c r="AB14" s="222" t="s">
        <v>117</v>
      </c>
      <c r="AC14" s="39"/>
    </row>
    <row r="15" spans="1:29" x14ac:dyDescent="0.2">
      <c r="B15" s="15">
        <v>8</v>
      </c>
      <c r="C15" s="15" t="s">
        <v>84</v>
      </c>
      <c r="D15" s="70"/>
      <c r="E15" s="71"/>
      <c r="F15" s="41"/>
      <c r="G15" s="71"/>
      <c r="H15" s="72"/>
      <c r="I15" s="72"/>
      <c r="J15" s="72"/>
      <c r="K15" s="72"/>
      <c r="L15" s="40"/>
      <c r="M15" s="40"/>
      <c r="N15" s="40"/>
      <c r="O15" s="48"/>
      <c r="P15" s="40"/>
      <c r="Q15" s="48">
        <v>0</v>
      </c>
      <c r="R15" s="50" t="s">
        <v>117</v>
      </c>
      <c r="S15" s="48">
        <v>0</v>
      </c>
      <c r="T15" s="50"/>
      <c r="U15" s="48">
        <v>0</v>
      </c>
      <c r="V15" s="51">
        <v>0</v>
      </c>
      <c r="W15" s="43"/>
      <c r="AA15" s="41">
        <v>0</v>
      </c>
      <c r="AB15" s="222" t="s">
        <v>117</v>
      </c>
      <c r="AC15" s="39"/>
    </row>
    <row r="16" spans="1:29" x14ac:dyDescent="0.2">
      <c r="B16" s="15">
        <v>1</v>
      </c>
      <c r="D16" s="70"/>
      <c r="E16" s="71"/>
      <c r="F16" s="41"/>
      <c r="G16" s="71"/>
      <c r="H16" s="72"/>
      <c r="I16" s="72"/>
      <c r="J16" s="72"/>
      <c r="K16" s="72"/>
      <c r="L16" s="40"/>
      <c r="M16" s="40"/>
      <c r="N16" s="40"/>
      <c r="O16" s="48"/>
      <c r="P16" s="40"/>
      <c r="Q16" s="48">
        <v>0</v>
      </c>
      <c r="R16" s="50" t="s">
        <v>117</v>
      </c>
      <c r="S16" s="48">
        <v>0</v>
      </c>
      <c r="T16" s="50"/>
      <c r="U16" s="48">
        <v>0</v>
      </c>
      <c r="V16" s="51">
        <v>0</v>
      </c>
      <c r="W16" s="43"/>
      <c r="AA16" s="41">
        <v>0</v>
      </c>
      <c r="AB16" s="222" t="s">
        <v>117</v>
      </c>
      <c r="AC16" s="39"/>
    </row>
    <row r="17" spans="1:29" x14ac:dyDescent="0.2">
      <c r="F17" s="41"/>
      <c r="G17" s="41"/>
      <c r="H17" s="42"/>
      <c r="I17" s="42"/>
      <c r="J17" s="42"/>
      <c r="K17" s="42"/>
      <c r="L17" s="43"/>
      <c r="M17" s="43"/>
      <c r="N17" s="43"/>
      <c r="O17" s="76"/>
      <c r="P17" s="43"/>
      <c r="Q17" s="48"/>
      <c r="R17" s="50"/>
      <c r="S17" s="48"/>
      <c r="T17" s="50"/>
      <c r="U17" s="48"/>
      <c r="V17" s="51"/>
      <c r="W17" s="43"/>
      <c r="AA17" s="41"/>
      <c r="AB17" s="48"/>
      <c r="AC17" s="39"/>
    </row>
    <row r="18" spans="1:29" x14ac:dyDescent="0.2">
      <c r="F18" s="41"/>
      <c r="G18" s="41"/>
      <c r="H18" s="42"/>
      <c r="I18" s="42"/>
      <c r="J18" s="42"/>
      <c r="K18" s="42"/>
      <c r="L18" s="43"/>
      <c r="M18" s="43"/>
      <c r="N18" s="43"/>
      <c r="O18" s="76"/>
      <c r="P18" s="43"/>
      <c r="Q18" s="48"/>
      <c r="R18" s="50"/>
      <c r="S18" s="48"/>
      <c r="T18" s="50"/>
      <c r="U18" s="48"/>
      <c r="V18" s="51"/>
      <c r="W18" s="43"/>
      <c r="AA18" s="41"/>
      <c r="AB18" s="48"/>
      <c r="AC18" s="39"/>
    </row>
    <row r="19" spans="1:29" x14ac:dyDescent="0.2">
      <c r="A19" s="70"/>
      <c r="F19" s="71"/>
      <c r="G19" s="71"/>
      <c r="H19" s="246"/>
      <c r="I19" s="247"/>
      <c r="J19" s="246"/>
      <c r="K19" s="246"/>
      <c r="L19" s="43"/>
      <c r="M19" s="43"/>
      <c r="N19" s="43"/>
      <c r="O19" s="48">
        <v>0</v>
      </c>
      <c r="P19" s="53"/>
      <c r="Q19" s="48">
        <v>0</v>
      </c>
      <c r="R19" s="50" t="s">
        <v>117</v>
      </c>
      <c r="S19" s="240"/>
      <c r="T19" s="241"/>
      <c r="U19" s="240"/>
      <c r="V19" s="242"/>
      <c r="W19" s="243"/>
      <c r="X19" s="244"/>
      <c r="Y19" s="70"/>
      <c r="AA19" s="71"/>
      <c r="AB19" s="48" t="s">
        <v>117</v>
      </c>
      <c r="AC19" s="73"/>
    </row>
    <row r="20" spans="1:29" x14ac:dyDescent="0.2">
      <c r="F20" s="41"/>
      <c r="G20" s="41"/>
      <c r="H20" s="246"/>
      <c r="I20" s="246" t="s">
        <v>19</v>
      </c>
      <c r="J20" s="246"/>
      <c r="K20" s="246"/>
      <c r="L20" s="43"/>
      <c r="M20" s="43"/>
      <c r="N20" s="43"/>
      <c r="O20" s="53"/>
      <c r="P20" s="53"/>
      <c r="Q20" s="48">
        <v>0</v>
      </c>
      <c r="R20" s="50" t="s">
        <v>117</v>
      </c>
      <c r="S20" s="48">
        <v>0</v>
      </c>
      <c r="T20" s="241"/>
      <c r="U20" s="48">
        <v>0</v>
      </c>
      <c r="V20" s="51" t="e">
        <v>#DIV/0!</v>
      </c>
      <c r="W20" s="43"/>
      <c r="X20" s="244"/>
      <c r="Y20" s="70"/>
      <c r="AA20" s="41">
        <v>0</v>
      </c>
      <c r="AB20" s="48" t="s">
        <v>117</v>
      </c>
      <c r="AC20" s="39"/>
    </row>
    <row r="21" spans="1:29" x14ac:dyDescent="0.2">
      <c r="F21" s="41"/>
      <c r="G21" s="41"/>
      <c r="H21" s="246"/>
      <c r="I21" s="246"/>
      <c r="J21" s="246"/>
      <c r="K21" s="246"/>
      <c r="L21" s="43"/>
      <c r="M21" s="43"/>
      <c r="N21" s="43"/>
      <c r="O21" s="43"/>
      <c r="P21" s="43"/>
      <c r="Q21" s="48">
        <v>0</v>
      </c>
      <c r="R21" s="50" t="s">
        <v>117</v>
      </c>
      <c r="S21" s="48">
        <v>0</v>
      </c>
      <c r="T21" s="50"/>
      <c r="U21" s="48">
        <v>0</v>
      </c>
      <c r="V21" s="51" t="e">
        <v>#DIV/0!</v>
      </c>
      <c r="W21" s="43"/>
      <c r="AA21" s="41">
        <v>0</v>
      </c>
      <c r="AB21" s="48" t="s">
        <v>117</v>
      </c>
      <c r="AC21" s="39"/>
    </row>
    <row r="22" spans="1:29" x14ac:dyDescent="0.2">
      <c r="A22" s="70"/>
      <c r="F22" s="71"/>
      <c r="G22" s="71"/>
      <c r="H22" s="42"/>
      <c r="I22" s="72"/>
      <c r="J22" s="42"/>
      <c r="K22" s="48"/>
      <c r="L22" s="43"/>
      <c r="M22" s="43"/>
      <c r="N22" s="43"/>
      <c r="O22" s="48">
        <v>0</v>
      </c>
      <c r="P22" s="53"/>
      <c r="Q22" s="48">
        <v>0</v>
      </c>
      <c r="R22" s="50" t="s">
        <v>117</v>
      </c>
      <c r="S22" s="240"/>
      <c r="T22" s="241"/>
      <c r="U22" s="240"/>
      <c r="V22" s="242"/>
      <c r="W22" s="43"/>
      <c r="X22" s="244"/>
      <c r="AA22" s="71"/>
      <c r="AB22" s="48" t="s">
        <v>117</v>
      </c>
      <c r="AC22" s="73"/>
    </row>
    <row r="23" spans="1:29" x14ac:dyDescent="0.2">
      <c r="F23" s="41"/>
      <c r="G23" s="41"/>
      <c r="H23" s="42"/>
      <c r="I23" s="42"/>
      <c r="J23" s="42"/>
      <c r="K23" s="42"/>
      <c r="L23" s="43"/>
      <c r="M23" s="43"/>
      <c r="N23" s="43"/>
      <c r="O23" s="76"/>
      <c r="P23" s="248"/>
      <c r="Q23" s="48">
        <v>0</v>
      </c>
      <c r="R23" s="50" t="s">
        <v>117</v>
      </c>
      <c r="S23" s="48">
        <v>0</v>
      </c>
      <c r="T23" s="241"/>
      <c r="U23" s="48">
        <v>0</v>
      </c>
      <c r="V23" s="51" t="e">
        <v>#DIV/0!</v>
      </c>
      <c r="W23" s="43"/>
      <c r="X23" s="244"/>
      <c r="AA23" s="41">
        <v>0</v>
      </c>
      <c r="AB23" s="48" t="s">
        <v>117</v>
      </c>
      <c r="AC23" s="39"/>
    </row>
    <row r="24" spans="1:29" x14ac:dyDescent="0.2">
      <c r="F24" s="41"/>
      <c r="G24" s="41"/>
      <c r="H24" s="42"/>
      <c r="I24" s="42"/>
      <c r="J24" s="42"/>
      <c r="K24" s="42"/>
      <c r="L24" s="43"/>
      <c r="M24" s="43"/>
      <c r="N24" s="43"/>
      <c r="O24" s="76"/>
      <c r="P24" s="53"/>
      <c r="Q24" s="48">
        <v>0</v>
      </c>
      <c r="R24" s="50" t="s">
        <v>117</v>
      </c>
      <c r="S24" s="48">
        <v>0</v>
      </c>
      <c r="T24" s="241"/>
      <c r="U24" s="48">
        <v>0</v>
      </c>
      <c r="V24" s="51" t="e">
        <v>#DIV/0!</v>
      </c>
      <c r="W24" s="43"/>
      <c r="X24" s="244"/>
      <c r="AA24" s="41">
        <v>0</v>
      </c>
      <c r="AB24" s="48" t="s">
        <v>117</v>
      </c>
      <c r="AC24" s="39"/>
    </row>
    <row r="25" spans="1:29" x14ac:dyDescent="0.2">
      <c r="A25" s="70"/>
      <c r="B25" s="15">
        <v>17</v>
      </c>
      <c r="C25" s="15" t="s">
        <v>10</v>
      </c>
      <c r="D25" s="70"/>
      <c r="E25" s="70"/>
      <c r="F25" s="71"/>
      <c r="G25" s="71"/>
      <c r="H25" s="72"/>
      <c r="I25" s="72"/>
      <c r="J25" s="72"/>
      <c r="K25" s="72"/>
      <c r="L25" s="243"/>
      <c r="M25" s="243"/>
      <c r="N25" s="243"/>
      <c r="O25" s="78"/>
      <c r="P25" s="49"/>
      <c r="Q25" s="240"/>
      <c r="R25" s="241"/>
      <c r="S25" s="240"/>
      <c r="T25" s="241"/>
      <c r="U25" s="240"/>
      <c r="V25" s="242"/>
      <c r="W25" s="43"/>
      <c r="X25" s="244"/>
      <c r="AA25" s="71"/>
      <c r="AB25" s="240"/>
      <c r="AC25" s="73"/>
    </row>
    <row r="26" spans="1:29" x14ac:dyDescent="0.2">
      <c r="F26" s="41"/>
      <c r="G26" s="41"/>
      <c r="H26" s="42"/>
      <c r="I26" s="42"/>
      <c r="J26" s="42"/>
      <c r="K26" s="42"/>
      <c r="L26" s="43"/>
      <c r="M26" s="43"/>
      <c r="N26" s="43"/>
      <c r="O26" s="76"/>
      <c r="P26" s="53"/>
      <c r="Q26" s="48"/>
      <c r="R26" s="50"/>
      <c r="S26" s="48"/>
      <c r="T26" s="50"/>
      <c r="U26" s="48"/>
      <c r="V26" s="51"/>
      <c r="W26" s="43"/>
      <c r="AA26" s="41"/>
      <c r="AB26" s="48"/>
      <c r="AC26" s="39"/>
    </row>
    <row r="27" spans="1:29" x14ac:dyDescent="0.2">
      <c r="F27" s="41"/>
      <c r="G27" s="41"/>
      <c r="H27" s="42"/>
      <c r="I27" s="42"/>
      <c r="J27" s="42"/>
      <c r="K27" s="42"/>
      <c r="L27" s="43"/>
      <c r="M27" s="43"/>
      <c r="N27" s="43"/>
      <c r="O27" s="76"/>
      <c r="P27" s="53"/>
      <c r="Q27" s="48"/>
      <c r="R27" s="50"/>
      <c r="S27" s="48"/>
      <c r="T27" s="50"/>
      <c r="U27" s="48"/>
      <c r="V27" s="51"/>
      <c r="W27" s="43"/>
      <c r="AA27" s="41"/>
      <c r="AB27" s="48"/>
      <c r="AC27" s="39"/>
    </row>
    <row r="28" spans="1:29" x14ac:dyDescent="0.2">
      <c r="A28" s="15" t="s">
        <v>89</v>
      </c>
      <c r="B28" s="15">
        <v>9</v>
      </c>
      <c r="C28" s="15" t="s">
        <v>79</v>
      </c>
      <c r="D28" s="70"/>
      <c r="E28" s="70"/>
      <c r="F28" s="71"/>
      <c r="G28" s="71"/>
      <c r="H28" s="72"/>
      <c r="I28" s="72"/>
      <c r="J28" s="72"/>
      <c r="K28" s="72"/>
      <c r="L28" s="251"/>
      <c r="M28" s="251"/>
      <c r="N28" s="251"/>
      <c r="O28" s="240"/>
      <c r="P28" s="249"/>
      <c r="Q28" s="48">
        <v>47.25</v>
      </c>
      <c r="R28" s="50">
        <v>2.0907079646017701</v>
      </c>
      <c r="S28" s="48">
        <v>0</v>
      </c>
      <c r="T28" s="50"/>
      <c r="U28" s="240"/>
      <c r="V28" s="242"/>
      <c r="W28" s="43"/>
      <c r="X28" s="244"/>
      <c r="Y28" s="70"/>
      <c r="AA28" s="41">
        <v>16950</v>
      </c>
      <c r="AB28" s="222">
        <f t="shared" ref="AB28:AB36" si="0">IF(R28="","",AA28*R28)</f>
        <v>35437.5</v>
      </c>
      <c r="AC28" s="39">
        <f>SUM(AB28:AB36)/SUM(AA28:AA36)</f>
        <v>2.2052425309553563</v>
      </c>
    </row>
    <row r="29" spans="1:29" x14ac:dyDescent="0.2">
      <c r="B29" s="15">
        <v>21</v>
      </c>
      <c r="D29" s="70"/>
      <c r="E29" s="70"/>
      <c r="F29" s="71"/>
      <c r="G29" s="71"/>
      <c r="H29" s="72"/>
      <c r="I29" s="72"/>
      <c r="J29" s="72"/>
      <c r="K29" s="72"/>
      <c r="L29" s="251"/>
      <c r="M29" s="251"/>
      <c r="N29" s="251"/>
      <c r="O29" s="240"/>
      <c r="P29" s="249"/>
      <c r="Q29" s="48">
        <v>48</v>
      </c>
      <c r="R29" s="50">
        <v>2.0338983050847457</v>
      </c>
      <c r="S29" s="240"/>
      <c r="T29" s="241"/>
      <c r="U29" s="240"/>
      <c r="V29" s="242"/>
      <c r="W29" s="43"/>
      <c r="X29" s="244"/>
      <c r="Y29" s="70"/>
      <c r="AA29" s="41">
        <v>5900</v>
      </c>
      <c r="AB29" s="222">
        <f>IF(R29="","",AA29*R29)</f>
        <v>12000</v>
      </c>
      <c r="AC29" s="39"/>
    </row>
    <row r="30" spans="1:29" x14ac:dyDescent="0.2">
      <c r="B30" s="15">
        <v>7</v>
      </c>
      <c r="D30" s="70"/>
      <c r="E30" s="70"/>
      <c r="F30" s="71"/>
      <c r="G30" s="71"/>
      <c r="H30" s="72"/>
      <c r="I30" s="72"/>
      <c r="J30" s="72"/>
      <c r="K30" s="72"/>
      <c r="L30" s="251"/>
      <c r="M30" s="251"/>
      <c r="N30" s="251"/>
      <c r="O30" s="240"/>
      <c r="P30" s="53"/>
      <c r="Q30" s="48">
        <v>55</v>
      </c>
      <c r="R30" s="50">
        <v>2.3913043478260869</v>
      </c>
      <c r="S30" s="240"/>
      <c r="T30" s="241"/>
      <c r="U30" s="240"/>
      <c r="V30" s="242"/>
      <c r="W30" s="43"/>
      <c r="X30" s="244"/>
      <c r="Y30" s="70"/>
      <c r="AA30" s="41">
        <v>8280</v>
      </c>
      <c r="AB30" s="222">
        <f>IF(R30="","",AA30*R30)</f>
        <v>19800</v>
      </c>
      <c r="AC30" s="39"/>
    </row>
    <row r="31" spans="1:29" x14ac:dyDescent="0.2">
      <c r="B31" s="15">
        <v>11</v>
      </c>
      <c r="C31" s="15" t="s">
        <v>10</v>
      </c>
      <c r="D31" s="70"/>
      <c r="E31" s="70"/>
      <c r="F31" s="71"/>
      <c r="G31" s="71"/>
      <c r="H31" s="72"/>
      <c r="I31" s="72"/>
      <c r="J31" s="72"/>
      <c r="K31" s="72"/>
      <c r="L31" s="243"/>
      <c r="M31" s="243"/>
      <c r="N31" s="243"/>
      <c r="O31" s="240"/>
      <c r="P31" s="49"/>
      <c r="Q31" s="48">
        <v>55.16</v>
      </c>
      <c r="R31" s="50">
        <v>2.3982608695652172</v>
      </c>
      <c r="S31" s="240"/>
      <c r="T31" s="241"/>
      <c r="U31" s="240"/>
      <c r="V31" s="242"/>
      <c r="W31" s="43"/>
      <c r="X31" s="244"/>
      <c r="Y31" s="70"/>
      <c r="AA31" s="41">
        <v>23000</v>
      </c>
      <c r="AB31" s="222">
        <f t="shared" si="0"/>
        <v>55159.999999999993</v>
      </c>
      <c r="AC31" s="39"/>
    </row>
    <row r="32" spans="1:29" x14ac:dyDescent="0.2">
      <c r="B32" s="15">
        <v>2</v>
      </c>
      <c r="D32" s="70"/>
      <c r="E32" s="70"/>
      <c r="F32" s="41"/>
      <c r="G32" s="71"/>
      <c r="H32" s="72"/>
      <c r="I32" s="72"/>
      <c r="J32" s="72"/>
      <c r="K32" s="72"/>
      <c r="L32" s="43"/>
      <c r="M32" s="43"/>
      <c r="N32" s="43"/>
      <c r="O32" s="238"/>
      <c r="P32" s="49"/>
      <c r="Q32" s="238">
        <v>0</v>
      </c>
      <c r="R32" s="50" t="s">
        <v>117</v>
      </c>
      <c r="S32" s="240"/>
      <c r="T32" s="241"/>
      <c r="U32" s="240"/>
      <c r="V32" s="242"/>
      <c r="W32" s="43"/>
      <c r="X32" s="244"/>
      <c r="Y32" s="70"/>
      <c r="AA32" s="41">
        <v>0</v>
      </c>
      <c r="AB32" s="222" t="str">
        <f t="shared" si="0"/>
        <v/>
      </c>
      <c r="AC32" s="39"/>
    </row>
    <row r="33" spans="1:29" x14ac:dyDescent="0.2">
      <c r="B33" s="15">
        <v>17</v>
      </c>
      <c r="C33" s="15" t="s">
        <v>80</v>
      </c>
      <c r="D33" s="70"/>
      <c r="E33" s="70"/>
      <c r="F33" s="71"/>
      <c r="G33" s="71"/>
      <c r="H33" s="72"/>
      <c r="I33" s="72"/>
      <c r="J33" s="72"/>
      <c r="K33" s="72"/>
      <c r="L33" s="243"/>
      <c r="M33" s="243"/>
      <c r="N33" s="243"/>
      <c r="O33" s="240"/>
      <c r="P33" s="49"/>
      <c r="Q33" s="238">
        <v>46.31</v>
      </c>
      <c r="R33" s="50">
        <v>2.0674107142857143</v>
      </c>
      <c r="S33" s="48"/>
      <c r="T33" s="50"/>
      <c r="U33" s="48"/>
      <c r="V33" s="51"/>
      <c r="W33" s="43"/>
      <c r="AA33" s="41">
        <v>22400</v>
      </c>
      <c r="AB33" s="222">
        <f t="shared" si="0"/>
        <v>46310</v>
      </c>
      <c r="AC33" s="39"/>
    </row>
    <row r="34" spans="1:29" x14ac:dyDescent="0.2">
      <c r="F34" s="41"/>
      <c r="G34" s="41"/>
      <c r="H34" s="42"/>
      <c r="I34" s="42"/>
      <c r="J34" s="42"/>
      <c r="K34" s="42"/>
      <c r="L34" s="40"/>
      <c r="M34" s="40"/>
      <c r="N34" s="40"/>
      <c r="O34" s="48"/>
      <c r="P34" s="49"/>
      <c r="Q34" s="238">
        <v>0</v>
      </c>
      <c r="R34" s="50" t="s">
        <v>117</v>
      </c>
      <c r="S34" s="48"/>
      <c r="T34" s="50"/>
      <c r="U34" s="48"/>
      <c r="V34" s="51"/>
      <c r="W34" s="43"/>
      <c r="AA34" s="41">
        <v>0</v>
      </c>
      <c r="AB34" s="222" t="str">
        <f t="shared" si="0"/>
        <v/>
      </c>
      <c r="AC34" s="39"/>
    </row>
    <row r="35" spans="1:29" x14ac:dyDescent="0.2">
      <c r="B35" s="15">
        <v>10</v>
      </c>
      <c r="C35" s="15" t="s">
        <v>10</v>
      </c>
      <c r="D35" s="70"/>
      <c r="E35" s="70"/>
      <c r="F35" s="41"/>
      <c r="G35" s="71"/>
      <c r="H35" s="72"/>
      <c r="I35" s="72"/>
      <c r="J35" s="72"/>
      <c r="K35" s="72"/>
      <c r="L35" s="43"/>
      <c r="M35" s="43"/>
      <c r="N35" s="43"/>
      <c r="O35" s="48"/>
      <c r="P35" s="43"/>
      <c r="Q35" s="48">
        <v>0</v>
      </c>
      <c r="R35" s="50" t="s">
        <v>117</v>
      </c>
      <c r="S35" s="48">
        <v>0</v>
      </c>
      <c r="T35" s="50"/>
      <c r="U35" s="48">
        <v>0</v>
      </c>
      <c r="V35" s="51">
        <v>0</v>
      </c>
      <c r="W35" s="43"/>
      <c r="AA35" s="41">
        <v>0</v>
      </c>
      <c r="AB35" s="222" t="str">
        <f t="shared" si="0"/>
        <v/>
      </c>
      <c r="AC35" s="39"/>
    </row>
    <row r="36" spans="1:29" x14ac:dyDescent="0.2">
      <c r="B36" s="15">
        <v>11</v>
      </c>
      <c r="C36" s="15" t="s">
        <v>79</v>
      </c>
      <c r="D36" s="70"/>
      <c r="E36" s="70"/>
      <c r="F36" s="71"/>
      <c r="G36" s="71"/>
      <c r="H36" s="72"/>
      <c r="I36" s="72"/>
      <c r="J36" s="72"/>
      <c r="K36" s="72"/>
      <c r="L36" s="40"/>
      <c r="M36" s="40"/>
      <c r="N36" s="40"/>
      <c r="O36" s="240"/>
      <c r="P36" s="49"/>
      <c r="Q36" s="48">
        <v>50.84</v>
      </c>
      <c r="R36" s="50">
        <v>2.2104347826086959</v>
      </c>
      <c r="S36" s="48">
        <v>0</v>
      </c>
      <c r="T36" s="50"/>
      <c r="U36" s="240"/>
      <c r="V36" s="242"/>
      <c r="W36" s="43"/>
      <c r="AA36" s="41">
        <v>11500</v>
      </c>
      <c r="AB36" s="222">
        <f t="shared" si="0"/>
        <v>25420.000000000004</v>
      </c>
      <c r="AC36" s="39"/>
    </row>
    <row r="37" spans="1:29" x14ac:dyDescent="0.2">
      <c r="F37" s="41"/>
      <c r="G37" s="41"/>
      <c r="H37" s="246"/>
      <c r="I37" s="246"/>
      <c r="J37" s="246"/>
      <c r="K37" s="246"/>
      <c r="L37" s="43"/>
      <c r="M37" s="43"/>
      <c r="N37" s="43"/>
      <c r="O37" s="43"/>
      <c r="P37" s="43"/>
      <c r="Q37" s="48"/>
      <c r="R37" s="50"/>
      <c r="S37" s="48"/>
      <c r="T37" s="50"/>
      <c r="U37" s="48"/>
      <c r="V37" s="51"/>
      <c r="W37" s="43"/>
      <c r="AA37" s="41"/>
      <c r="AB37" s="48"/>
      <c r="AC37" s="39"/>
    </row>
    <row r="38" spans="1:29" x14ac:dyDescent="0.2">
      <c r="F38" s="41"/>
      <c r="G38" s="41"/>
      <c r="H38" s="246"/>
      <c r="I38" s="246"/>
      <c r="J38" s="246"/>
      <c r="K38" s="246"/>
      <c r="L38" s="43"/>
      <c r="M38" s="43"/>
      <c r="N38" s="43"/>
      <c r="O38" s="43"/>
      <c r="P38" s="43"/>
      <c r="Q38" s="48"/>
      <c r="R38" s="50"/>
      <c r="S38" s="48"/>
      <c r="T38" s="50"/>
      <c r="U38" s="48"/>
      <c r="V38" s="51"/>
      <c r="W38" s="43"/>
      <c r="AA38" s="41"/>
      <c r="AB38" s="48"/>
      <c r="AC38" s="39"/>
    </row>
    <row r="39" spans="1:29" x14ac:dyDescent="0.2">
      <c r="A39" s="70"/>
      <c r="B39" s="54">
        <v>11</v>
      </c>
      <c r="C39" s="15" t="s">
        <v>80</v>
      </c>
      <c r="D39" s="74"/>
      <c r="E39" s="70"/>
      <c r="F39" s="71"/>
      <c r="G39" s="71"/>
      <c r="H39" s="72"/>
      <c r="I39" s="72"/>
      <c r="J39" s="72"/>
      <c r="K39" s="72"/>
      <c r="L39" s="243"/>
      <c r="M39" s="243"/>
      <c r="N39" s="243"/>
      <c r="O39" s="240"/>
      <c r="P39" s="53"/>
      <c r="Q39" s="240"/>
      <c r="R39" s="241"/>
      <c r="S39" s="240"/>
      <c r="T39" s="241"/>
      <c r="U39" s="240"/>
      <c r="V39" s="242"/>
      <c r="W39" s="43"/>
      <c r="X39" s="244"/>
      <c r="Y39" s="70"/>
      <c r="AA39" s="71"/>
      <c r="AB39" s="245"/>
      <c r="AC39" s="73"/>
    </row>
    <row r="40" spans="1:29" x14ac:dyDescent="0.2">
      <c r="B40" s="54"/>
      <c r="D40" s="54"/>
      <c r="F40" s="41"/>
      <c r="G40" s="41"/>
      <c r="H40" s="42"/>
      <c r="I40" s="42"/>
      <c r="J40" s="42"/>
      <c r="K40" s="42"/>
      <c r="L40" s="43"/>
      <c r="M40" s="43"/>
      <c r="N40" s="43"/>
      <c r="O40" s="48"/>
      <c r="P40" s="53"/>
      <c r="Q40" s="48"/>
      <c r="R40" s="50"/>
      <c r="S40" s="48"/>
      <c r="T40" s="50"/>
      <c r="U40" s="48"/>
      <c r="V40" s="51"/>
      <c r="W40" s="43"/>
      <c r="AA40" s="41"/>
      <c r="AB40" s="222" t="s">
        <v>117</v>
      </c>
      <c r="AC40" s="39"/>
    </row>
    <row r="41" spans="1:29" x14ac:dyDescent="0.2">
      <c r="F41" s="41"/>
      <c r="G41" s="41"/>
      <c r="H41" s="42"/>
      <c r="I41" s="42"/>
      <c r="J41" s="42"/>
      <c r="K41" s="42"/>
      <c r="L41" s="43"/>
      <c r="M41" s="43"/>
      <c r="N41" s="43"/>
      <c r="O41" s="48"/>
      <c r="P41" s="53"/>
      <c r="Q41" s="48"/>
      <c r="R41" s="50"/>
      <c r="S41" s="48"/>
      <c r="T41" s="50"/>
      <c r="U41" s="48"/>
      <c r="V41" s="51"/>
      <c r="W41" s="43"/>
      <c r="AA41" s="41"/>
      <c r="AB41" s="222" t="s">
        <v>117</v>
      </c>
      <c r="AC41" s="39"/>
    </row>
    <row r="42" spans="1:29" x14ac:dyDescent="0.2">
      <c r="F42" s="41"/>
      <c r="G42" s="41"/>
      <c r="H42" s="42"/>
      <c r="I42" s="42"/>
      <c r="J42" s="42"/>
      <c r="K42" s="42"/>
      <c r="L42" s="43"/>
      <c r="M42" s="43"/>
      <c r="N42" s="43"/>
      <c r="O42" s="53"/>
      <c r="P42" s="53"/>
      <c r="Q42" s="48"/>
      <c r="R42" s="50"/>
      <c r="S42" s="48"/>
      <c r="T42" s="50"/>
      <c r="U42" s="48"/>
      <c r="V42" s="51"/>
      <c r="W42" s="43"/>
      <c r="AA42" s="41"/>
      <c r="AB42" s="48" t="s">
        <v>117</v>
      </c>
      <c r="AC42" s="39"/>
    </row>
    <row r="44" spans="1:29" x14ac:dyDescent="0.2">
      <c r="B44" s="15" t="s">
        <v>74</v>
      </c>
      <c r="D44" s="57"/>
      <c r="E44" s="57"/>
      <c r="F44" s="57"/>
      <c r="G44" s="57"/>
      <c r="H44" s="57"/>
      <c r="I44" s="57"/>
    </row>
    <row r="45" spans="1:29" x14ac:dyDescent="0.2">
      <c r="D45" s="57"/>
      <c r="E45" s="55"/>
      <c r="F45" s="55"/>
      <c r="G45" s="55"/>
      <c r="H45" s="55"/>
      <c r="I45" s="55"/>
    </row>
    <row r="46" spans="1:29" x14ac:dyDescent="0.2">
      <c r="D46" s="57"/>
      <c r="E46" s="55"/>
      <c r="F46" s="55"/>
      <c r="G46" s="55"/>
      <c r="H46" s="55"/>
      <c r="I46" s="55"/>
    </row>
    <row r="47" spans="1:29" x14ac:dyDescent="0.2">
      <c r="D47" s="57"/>
      <c r="E47" s="55"/>
      <c r="F47" s="55"/>
      <c r="G47" s="55"/>
      <c r="H47" s="55"/>
      <c r="I47" s="55"/>
    </row>
  </sheetData>
  <mergeCells count="2">
    <mergeCell ref="Q8:R8"/>
    <mergeCell ref="B9:C9"/>
  </mergeCells>
  <phoneticPr fontId="7" type="noConversion"/>
  <conditionalFormatting sqref="B43:C64 AK10:IX64 A10:A21 A23:A64">
    <cfRule type="cellIs" dxfId="29" priority="13" stopIfTrue="1" operator="equal">
      <formula>#REF!</formula>
    </cfRule>
    <cfRule type="cellIs" dxfId="28" priority="14" stopIfTrue="1" operator="equal">
      <formula>#REF!</formula>
    </cfRule>
    <cfRule type="cellIs" dxfId="27" priority="15" stopIfTrue="1" operator="equal">
      <formula>#REF!</formula>
    </cfRule>
  </conditionalFormatting>
  <conditionalFormatting sqref="B44:C44">
    <cfRule type="cellIs" dxfId="26" priority="7" stopIfTrue="1" operator="equal">
      <formula>#REF!</formula>
    </cfRule>
    <cfRule type="cellIs" dxfId="25" priority="8" stopIfTrue="1" operator="equal">
      <formula>#REF!</formula>
    </cfRule>
    <cfRule type="cellIs" dxfId="24" priority="9" stopIfTrue="1" operator="equal">
      <formula>#REF!</formula>
    </cfRule>
  </conditionalFormatting>
  <conditionalFormatting sqref="A22">
    <cfRule type="cellIs" dxfId="23" priority="1" stopIfTrue="1" operator="equal">
      <formula>#REF!</formula>
    </cfRule>
    <cfRule type="cellIs" dxfId="22" priority="2" stopIfTrue="1" operator="equal">
      <formula>#REF!</formula>
    </cfRule>
    <cfRule type="cellIs" dxfId="21" priority="3" stopIfTrue="1" operator="equal">
      <formula>#REF!</formula>
    </cfRule>
  </conditionalFormatting>
  <pageMargins left="1" right="1" top="1" bottom="1" header="0.5" footer="0.5"/>
  <pageSetup scale="52" fitToWidth="2" orientation="landscape" r:id="rId1"/>
  <headerFooter alignWithMargins="0">
    <oddFooter>&amp;R&amp;"Times New Roman,Bold"&amp;12
Attachment to Response to Sierra Club-1 Question No. 46(b)
Page &amp;P of &amp;N
Sinclair</oddFooter>
  </headerFooter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FF00"/>
  </sheetPr>
  <dimension ref="A1:AC32"/>
  <sheetViews>
    <sheetView zoomScaleNormal="100" workbookViewId="0"/>
  </sheetViews>
  <sheetFormatPr defaultRowHeight="12.75" x14ac:dyDescent="0.2"/>
  <cols>
    <col min="1" max="1" width="20.28515625" style="33" customWidth="1"/>
    <col min="2" max="3" width="3.7109375" style="33" customWidth="1"/>
    <col min="4" max="4" width="30.140625" style="33" customWidth="1"/>
    <col min="5" max="5" width="5.85546875" style="33" bestFit="1" customWidth="1"/>
    <col min="6" max="6" width="14.42578125" style="33" bestFit="1" customWidth="1"/>
    <col min="7" max="7" width="8.7109375" style="33" bestFit="1" customWidth="1"/>
    <col min="8" max="8" width="11.140625" style="33" bestFit="1" customWidth="1"/>
    <col min="9" max="9" width="12.28515625" style="33" bestFit="1" customWidth="1"/>
    <col min="10" max="10" width="9" style="33" bestFit="1" customWidth="1"/>
    <col min="11" max="11" width="13.42578125" style="33" bestFit="1" customWidth="1"/>
    <col min="12" max="12" width="5.85546875" style="33" bestFit="1" customWidth="1"/>
    <col min="13" max="13" width="5.42578125" style="33" bestFit="1" customWidth="1"/>
    <col min="14" max="14" width="4.85546875" style="33" bestFit="1" customWidth="1"/>
    <col min="15" max="15" width="7" style="33" bestFit="1" customWidth="1"/>
    <col min="16" max="17" width="8.7109375" style="33" bestFit="1" customWidth="1"/>
    <col min="18" max="18" width="11.5703125" style="33" bestFit="1" customWidth="1"/>
    <col min="19" max="19" width="8" style="33" bestFit="1" customWidth="1"/>
    <col min="20" max="20" width="11.5703125" style="33" customWidth="1"/>
    <col min="21" max="21" width="10.85546875" style="33" bestFit="1" customWidth="1"/>
    <col min="22" max="22" width="11.5703125" style="33" bestFit="1" customWidth="1"/>
    <col min="23" max="23" width="4.7109375" style="33" bestFit="1" customWidth="1"/>
    <col min="24" max="24" width="10.5703125" style="253" bestFit="1" customWidth="1"/>
    <col min="25" max="25" width="10.42578125" style="33" bestFit="1" customWidth="1"/>
    <col min="26" max="26" width="10.85546875" style="33" bestFit="1" customWidth="1"/>
    <col min="27" max="27" width="20.140625" style="33" bestFit="1" customWidth="1"/>
    <col min="28" max="28" width="9.85546875" style="33" bestFit="1" customWidth="1"/>
    <col min="29" max="29" width="13.28515625" style="32" bestFit="1" customWidth="1"/>
    <col min="30" max="16384" width="9.140625" style="33"/>
  </cols>
  <sheetData>
    <row r="1" spans="1:29" ht="15" x14ac:dyDescent="0.25">
      <c r="A1" s="317"/>
    </row>
    <row r="3" spans="1:29" ht="33.75" customHeight="1" x14ac:dyDescent="0.3">
      <c r="A3" s="252" t="s">
        <v>87</v>
      </c>
      <c r="B3" s="252"/>
      <c r="C3" s="252"/>
    </row>
    <row r="4" spans="1:29" x14ac:dyDescent="0.2">
      <c r="A4" s="33" t="s">
        <v>19</v>
      </c>
    </row>
    <row r="8" spans="1:29" x14ac:dyDescent="0.2">
      <c r="O8" s="254" t="s">
        <v>38</v>
      </c>
      <c r="P8" s="254" t="s">
        <v>39</v>
      </c>
      <c r="Q8" s="337" t="s">
        <v>40</v>
      </c>
      <c r="R8" s="337"/>
      <c r="S8" s="255" t="s">
        <v>44</v>
      </c>
      <c r="T8" s="255" t="s">
        <v>44</v>
      </c>
      <c r="U8" s="255" t="s">
        <v>45</v>
      </c>
      <c r="V8" s="255" t="s">
        <v>45</v>
      </c>
      <c r="W8" s="255"/>
      <c r="Y8" s="256"/>
      <c r="Z8" s="255"/>
      <c r="AC8" s="257" t="s">
        <v>46</v>
      </c>
    </row>
    <row r="9" spans="1:29" x14ac:dyDescent="0.2">
      <c r="A9" s="258" t="s">
        <v>47</v>
      </c>
      <c r="B9" s="338" t="s">
        <v>77</v>
      </c>
      <c r="C9" s="338"/>
      <c r="D9" s="258" t="s">
        <v>76</v>
      </c>
      <c r="E9" s="259" t="s">
        <v>48</v>
      </c>
      <c r="F9" s="259" t="s">
        <v>22</v>
      </c>
      <c r="G9" s="259" t="s">
        <v>49</v>
      </c>
      <c r="H9" s="259" t="s">
        <v>50</v>
      </c>
      <c r="I9" s="259" t="s">
        <v>51</v>
      </c>
      <c r="J9" s="259" t="s">
        <v>17</v>
      </c>
      <c r="K9" s="259" t="s">
        <v>18</v>
      </c>
      <c r="L9" s="259" t="s">
        <v>52</v>
      </c>
      <c r="M9" s="259" t="s">
        <v>53</v>
      </c>
      <c r="N9" s="259" t="s">
        <v>54</v>
      </c>
      <c r="O9" s="259" t="s">
        <v>55</v>
      </c>
      <c r="P9" s="259" t="s">
        <v>55</v>
      </c>
      <c r="Q9" s="259" t="s">
        <v>55</v>
      </c>
      <c r="R9" s="259" t="s">
        <v>56</v>
      </c>
      <c r="S9" s="259" t="s">
        <v>55</v>
      </c>
      <c r="T9" s="259" t="s">
        <v>56</v>
      </c>
      <c r="U9" s="259" t="s">
        <v>57</v>
      </c>
      <c r="V9" s="259" t="s">
        <v>56</v>
      </c>
      <c r="W9" s="259" t="s">
        <v>25</v>
      </c>
      <c r="X9" s="260" t="s">
        <v>58</v>
      </c>
      <c r="Y9" s="261" t="s">
        <v>59</v>
      </c>
      <c r="Z9" s="259" t="s">
        <v>60</v>
      </c>
      <c r="AA9" s="259" t="s">
        <v>16</v>
      </c>
      <c r="AB9" s="259" t="s">
        <v>61</v>
      </c>
      <c r="AC9" s="262" t="s">
        <v>62</v>
      </c>
    </row>
    <row r="10" spans="1:29" x14ac:dyDescent="0.2">
      <c r="A10" s="263"/>
      <c r="E10" s="264"/>
      <c r="F10" s="265"/>
      <c r="G10" s="265"/>
      <c r="H10" s="266"/>
      <c r="I10" s="266"/>
      <c r="J10" s="266"/>
      <c r="K10" s="266"/>
      <c r="L10" s="255"/>
      <c r="M10" s="255"/>
      <c r="N10" s="255"/>
      <c r="O10" s="267"/>
      <c r="P10" s="255"/>
      <c r="Q10" s="267">
        <v>0</v>
      </c>
      <c r="R10" s="268" t="s">
        <v>117</v>
      </c>
      <c r="S10" s="267">
        <v>0</v>
      </c>
      <c r="T10" s="268"/>
      <c r="U10" s="267">
        <v>0</v>
      </c>
      <c r="V10" s="269">
        <v>0</v>
      </c>
      <c r="W10" s="255"/>
      <c r="AA10" s="265"/>
      <c r="AB10" s="270" t="s">
        <v>117</v>
      </c>
      <c r="AC10" s="271"/>
    </row>
    <row r="11" spans="1:29" x14ac:dyDescent="0.2">
      <c r="E11" s="264"/>
      <c r="F11" s="264"/>
      <c r="G11" s="264"/>
      <c r="H11" s="266"/>
      <c r="I11" s="266"/>
      <c r="J11" s="266"/>
      <c r="K11" s="266"/>
      <c r="L11" s="255"/>
      <c r="M11" s="255"/>
      <c r="N11" s="255"/>
      <c r="O11" s="267"/>
      <c r="P11" s="272"/>
      <c r="Q11" s="267"/>
      <c r="R11" s="268"/>
      <c r="S11" s="267"/>
      <c r="T11" s="268"/>
      <c r="U11" s="267"/>
      <c r="V11" s="269"/>
      <c r="W11" s="255"/>
      <c r="AA11" s="264"/>
      <c r="AB11" s="270" t="s">
        <v>117</v>
      </c>
      <c r="AC11" s="273"/>
    </row>
    <row r="12" spans="1:29" x14ac:dyDescent="0.2">
      <c r="E12" s="264"/>
      <c r="F12" s="264"/>
      <c r="G12" s="264"/>
      <c r="H12" s="266"/>
      <c r="I12" s="266"/>
      <c r="J12" s="266"/>
      <c r="K12" s="266"/>
      <c r="L12" s="255"/>
      <c r="M12" s="255"/>
      <c r="N12" s="255"/>
      <c r="O12" s="267"/>
      <c r="P12" s="255"/>
      <c r="Q12" s="267"/>
      <c r="R12" s="268"/>
      <c r="S12" s="267"/>
      <c r="T12" s="268"/>
      <c r="U12" s="267"/>
      <c r="V12" s="269"/>
      <c r="W12" s="255"/>
      <c r="AA12" s="264"/>
      <c r="AB12" s="270" t="s">
        <v>117</v>
      </c>
      <c r="AC12" s="273"/>
    </row>
    <row r="13" spans="1:29" x14ac:dyDescent="0.2">
      <c r="A13" s="263"/>
      <c r="F13" s="265"/>
      <c r="G13" s="265"/>
      <c r="H13" s="274"/>
      <c r="I13" s="275"/>
      <c r="J13" s="274"/>
      <c r="K13" s="274"/>
      <c r="L13" s="255"/>
      <c r="M13" s="255"/>
      <c r="N13" s="255"/>
      <c r="O13" s="267">
        <v>0</v>
      </c>
      <c r="P13" s="255"/>
      <c r="Q13" s="267">
        <v>0</v>
      </c>
      <c r="R13" s="268" t="s">
        <v>117</v>
      </c>
      <c r="S13" s="276"/>
      <c r="T13" s="277"/>
      <c r="U13" s="276"/>
      <c r="V13" s="278"/>
      <c r="W13" s="255"/>
      <c r="X13" s="279"/>
      <c r="Y13" s="263"/>
      <c r="AA13" s="265"/>
      <c r="AB13" s="267"/>
      <c r="AC13" s="271"/>
    </row>
    <row r="14" spans="1:29" x14ac:dyDescent="0.2">
      <c r="F14" s="264"/>
      <c r="G14" s="264"/>
      <c r="H14" s="274"/>
      <c r="I14" s="274"/>
      <c r="J14" s="274"/>
      <c r="K14" s="274"/>
      <c r="L14" s="255"/>
      <c r="M14" s="255"/>
      <c r="N14" s="255"/>
      <c r="O14" s="280"/>
      <c r="P14" s="255"/>
      <c r="Q14" s="267">
        <v>0</v>
      </c>
      <c r="R14" s="268" t="s">
        <v>117</v>
      </c>
      <c r="S14" s="267">
        <v>0</v>
      </c>
      <c r="T14" s="277"/>
      <c r="U14" s="267">
        <v>0</v>
      </c>
      <c r="V14" s="269" t="e">
        <v>#DIV/0!</v>
      </c>
      <c r="W14" s="255"/>
      <c r="X14" s="279"/>
      <c r="Y14" s="263"/>
      <c r="AA14" s="264">
        <v>0</v>
      </c>
      <c r="AB14" s="267" t="s">
        <v>117</v>
      </c>
      <c r="AC14" s="273"/>
    </row>
    <row r="15" spans="1:29" x14ac:dyDescent="0.2">
      <c r="F15" s="264"/>
      <c r="G15" s="264"/>
      <c r="H15" s="274"/>
      <c r="I15" s="274"/>
      <c r="J15" s="274"/>
      <c r="K15" s="274"/>
      <c r="L15" s="255"/>
      <c r="M15" s="255"/>
      <c r="N15" s="255"/>
      <c r="O15" s="280"/>
      <c r="P15" s="255"/>
      <c r="Q15" s="267">
        <v>0</v>
      </c>
      <c r="R15" s="268" t="s">
        <v>117</v>
      </c>
      <c r="S15" s="267">
        <v>0</v>
      </c>
      <c r="T15" s="277"/>
      <c r="U15" s="267">
        <v>0</v>
      </c>
      <c r="V15" s="269" t="e">
        <v>#DIV/0!</v>
      </c>
      <c r="W15" s="255"/>
      <c r="X15" s="279"/>
      <c r="Y15" s="263"/>
      <c r="AA15" s="264">
        <v>0</v>
      </c>
      <c r="AB15" s="267" t="s">
        <v>117</v>
      </c>
      <c r="AC15" s="273"/>
    </row>
    <row r="16" spans="1:29" x14ac:dyDescent="0.2">
      <c r="A16" s="263"/>
      <c r="B16" s="281"/>
      <c r="D16" s="281"/>
      <c r="F16" s="265"/>
      <c r="G16" s="265"/>
      <c r="H16" s="274"/>
      <c r="I16" s="275"/>
      <c r="J16" s="274"/>
      <c r="K16" s="274"/>
      <c r="L16" s="255"/>
      <c r="M16" s="255"/>
      <c r="N16" s="255"/>
      <c r="O16" s="267">
        <v>0</v>
      </c>
      <c r="P16" s="255"/>
      <c r="Q16" s="267">
        <v>0</v>
      </c>
      <c r="R16" s="268" t="s">
        <v>117</v>
      </c>
      <c r="S16" s="276"/>
      <c r="T16" s="277"/>
      <c r="U16" s="276"/>
      <c r="V16" s="278"/>
      <c r="W16" s="255"/>
      <c r="X16" s="279"/>
      <c r="AA16" s="265"/>
      <c r="AB16" s="267"/>
      <c r="AC16" s="271"/>
    </row>
    <row r="17" spans="1:29" x14ac:dyDescent="0.2">
      <c r="B17" s="281"/>
      <c r="D17" s="281"/>
      <c r="F17" s="264"/>
      <c r="G17" s="264"/>
      <c r="H17" s="274"/>
      <c r="I17" s="274" t="s">
        <v>19</v>
      </c>
      <c r="J17" s="274"/>
      <c r="K17" s="274"/>
      <c r="L17" s="255"/>
      <c r="M17" s="255"/>
      <c r="N17" s="255"/>
      <c r="O17" s="280"/>
      <c r="P17" s="255"/>
      <c r="Q17" s="267">
        <v>0</v>
      </c>
      <c r="R17" s="268" t="s">
        <v>117</v>
      </c>
      <c r="S17" s="267">
        <v>0</v>
      </c>
      <c r="T17" s="277"/>
      <c r="U17" s="267">
        <v>0</v>
      </c>
      <c r="V17" s="269" t="e">
        <v>#DIV/0!</v>
      </c>
      <c r="W17" s="255"/>
      <c r="X17" s="279"/>
      <c r="AA17" s="264">
        <v>0</v>
      </c>
      <c r="AB17" s="267" t="s">
        <v>117</v>
      </c>
      <c r="AC17" s="273"/>
    </row>
    <row r="18" spans="1:29" x14ac:dyDescent="0.2">
      <c r="B18" s="281"/>
      <c r="D18" s="281"/>
      <c r="F18" s="264"/>
      <c r="G18" s="264"/>
      <c r="H18" s="274"/>
      <c r="I18" s="274" t="s">
        <v>19</v>
      </c>
      <c r="J18" s="274"/>
      <c r="K18" s="274"/>
      <c r="L18" s="255"/>
      <c r="M18" s="255"/>
      <c r="N18" s="255"/>
      <c r="O18" s="280"/>
      <c r="P18" s="255"/>
      <c r="Q18" s="267">
        <v>0</v>
      </c>
      <c r="R18" s="268" t="s">
        <v>117</v>
      </c>
      <c r="S18" s="267">
        <v>0</v>
      </c>
      <c r="T18" s="277"/>
      <c r="U18" s="267">
        <v>0</v>
      </c>
      <c r="V18" s="269" t="e">
        <v>#DIV/0!</v>
      </c>
      <c r="W18" s="255"/>
      <c r="X18" s="279"/>
      <c r="AA18" s="264">
        <v>0</v>
      </c>
      <c r="AB18" s="267" t="s">
        <v>117</v>
      </c>
      <c r="AC18" s="273"/>
    </row>
    <row r="19" spans="1:29" x14ac:dyDescent="0.2">
      <c r="A19" s="263"/>
      <c r="B19" s="33">
        <v>17</v>
      </c>
      <c r="C19" s="33" t="s">
        <v>10</v>
      </c>
      <c r="D19" s="263"/>
      <c r="E19" s="263"/>
      <c r="F19" s="265"/>
      <c r="G19" s="265"/>
      <c r="H19" s="282"/>
      <c r="I19" s="282"/>
      <c r="J19" s="282"/>
      <c r="K19" s="282"/>
      <c r="L19" s="283"/>
      <c r="M19" s="283"/>
      <c r="N19" s="283"/>
      <c r="O19" s="284"/>
      <c r="P19" s="285"/>
      <c r="Q19" s="276"/>
      <c r="R19" s="277"/>
      <c r="S19" s="276"/>
      <c r="T19" s="277"/>
      <c r="U19" s="276"/>
      <c r="V19" s="278"/>
      <c r="W19" s="255"/>
      <c r="X19" s="279"/>
      <c r="AA19" s="265"/>
      <c r="AB19" s="276"/>
      <c r="AC19" s="271"/>
    </row>
    <row r="20" spans="1:29" x14ac:dyDescent="0.2">
      <c r="F20" s="264"/>
      <c r="G20" s="264"/>
      <c r="H20" s="266"/>
      <c r="I20" s="266"/>
      <c r="J20" s="266"/>
      <c r="K20" s="266"/>
      <c r="L20" s="255"/>
      <c r="M20" s="255"/>
      <c r="N20" s="255"/>
      <c r="O20" s="286"/>
      <c r="P20" s="280"/>
      <c r="Q20" s="267"/>
      <c r="R20" s="268"/>
      <c r="S20" s="267"/>
      <c r="T20" s="268"/>
      <c r="U20" s="267"/>
      <c r="V20" s="269"/>
      <c r="W20" s="255"/>
      <c r="AA20" s="264"/>
      <c r="AB20" s="267"/>
      <c r="AC20" s="273"/>
    </row>
    <row r="21" spans="1:29" x14ac:dyDescent="0.2">
      <c r="F21" s="264"/>
      <c r="G21" s="264"/>
      <c r="H21" s="266"/>
      <c r="I21" s="266"/>
      <c r="J21" s="266"/>
      <c r="K21" s="266"/>
      <c r="L21" s="255"/>
      <c r="M21" s="255"/>
      <c r="N21" s="255"/>
      <c r="O21" s="286"/>
      <c r="P21" s="280"/>
      <c r="Q21" s="267"/>
      <c r="R21" s="268"/>
      <c r="S21" s="267"/>
      <c r="T21" s="268"/>
      <c r="U21" s="267"/>
      <c r="V21" s="269"/>
      <c r="W21" s="255"/>
      <c r="AA21" s="264"/>
      <c r="AB21" s="267"/>
      <c r="AC21" s="273"/>
    </row>
    <row r="22" spans="1:29" x14ac:dyDescent="0.2">
      <c r="A22" s="33" t="s">
        <v>89</v>
      </c>
      <c r="B22" s="33">
        <v>2</v>
      </c>
      <c r="D22" s="263"/>
      <c r="E22" s="263"/>
      <c r="F22" s="264"/>
      <c r="G22" s="265"/>
      <c r="H22" s="282"/>
      <c r="I22" s="282"/>
      <c r="J22" s="282"/>
      <c r="K22" s="282"/>
      <c r="L22" s="255"/>
      <c r="M22" s="255"/>
      <c r="N22" s="255"/>
      <c r="O22" s="287"/>
      <c r="P22" s="285"/>
      <c r="Q22" s="287">
        <v>0</v>
      </c>
      <c r="R22" s="268" t="s">
        <v>117</v>
      </c>
      <c r="S22" s="288"/>
      <c r="T22" s="289"/>
      <c r="U22" s="288"/>
      <c r="V22" s="290"/>
      <c r="W22" s="255"/>
      <c r="X22" s="279"/>
      <c r="Y22" s="263"/>
      <c r="AA22" s="264">
        <v>0</v>
      </c>
      <c r="AB22" s="270" t="s">
        <v>117</v>
      </c>
      <c r="AC22" s="273">
        <f>SUM(AB22:AB26)/SUM(AA22:AA26)</f>
        <v>2.1191964285714286</v>
      </c>
    </row>
    <row r="23" spans="1:29" x14ac:dyDescent="0.2">
      <c r="B23" s="33">
        <v>17</v>
      </c>
      <c r="C23" s="33" t="s">
        <v>80</v>
      </c>
      <c r="D23" s="263"/>
      <c r="E23" s="263"/>
      <c r="F23" s="265"/>
      <c r="G23" s="265"/>
      <c r="H23" s="282"/>
      <c r="I23" s="282"/>
      <c r="J23" s="282"/>
      <c r="K23" s="282"/>
      <c r="L23" s="283"/>
      <c r="M23" s="283"/>
      <c r="N23" s="283"/>
      <c r="O23" s="276"/>
      <c r="P23" s="285"/>
      <c r="Q23" s="287">
        <v>47.47</v>
      </c>
      <c r="R23" s="268">
        <v>2.1191964285714286</v>
      </c>
      <c r="S23" s="267"/>
      <c r="T23" s="268"/>
      <c r="U23" s="267"/>
      <c r="V23" s="269"/>
      <c r="W23" s="255"/>
      <c r="AA23" s="264">
        <v>22400</v>
      </c>
      <c r="AB23" s="270">
        <f t="shared" ref="AB23" si="0">IF(R23="","",AA23*R23)</f>
        <v>47470</v>
      </c>
      <c r="AC23" s="273"/>
    </row>
    <row r="24" spans="1:29" x14ac:dyDescent="0.2">
      <c r="F24" s="264"/>
      <c r="G24" s="264"/>
      <c r="H24" s="266"/>
      <c r="I24" s="266"/>
      <c r="J24" s="266"/>
      <c r="K24" s="266"/>
      <c r="L24" s="272"/>
      <c r="M24" s="272"/>
      <c r="N24" s="272"/>
      <c r="O24" s="267"/>
      <c r="P24" s="285"/>
      <c r="Q24" s="287">
        <v>0</v>
      </c>
      <c r="R24" s="268" t="s">
        <v>117</v>
      </c>
      <c r="S24" s="267"/>
      <c r="T24" s="268"/>
      <c r="U24" s="267"/>
      <c r="V24" s="269"/>
      <c r="W24" s="255"/>
      <c r="AA24" s="264">
        <v>0</v>
      </c>
      <c r="AB24" s="270" t="s">
        <v>117</v>
      </c>
      <c r="AC24" s="273"/>
    </row>
    <row r="25" spans="1:29" x14ac:dyDescent="0.2">
      <c r="B25" s="33">
        <v>10</v>
      </c>
      <c r="C25" s="33" t="s">
        <v>10</v>
      </c>
      <c r="D25" s="263"/>
      <c r="E25" s="263"/>
      <c r="F25" s="264"/>
      <c r="G25" s="265"/>
      <c r="H25" s="282"/>
      <c r="I25" s="282"/>
      <c r="J25" s="282"/>
      <c r="K25" s="282"/>
      <c r="L25" s="255"/>
      <c r="M25" s="255"/>
      <c r="N25" s="255"/>
      <c r="O25" s="267"/>
      <c r="P25" s="255"/>
      <c r="Q25" s="267">
        <v>0</v>
      </c>
      <c r="R25" s="268" t="s">
        <v>117</v>
      </c>
      <c r="S25" s="267">
        <v>0</v>
      </c>
      <c r="T25" s="268"/>
      <c r="U25" s="267">
        <v>0</v>
      </c>
      <c r="V25" s="269">
        <v>0</v>
      </c>
      <c r="W25" s="255"/>
      <c r="AA25" s="264">
        <v>0</v>
      </c>
      <c r="AB25" s="270" t="s">
        <v>117</v>
      </c>
      <c r="AC25" s="273"/>
    </row>
    <row r="26" spans="1:29" x14ac:dyDescent="0.2">
      <c r="F26" s="264"/>
      <c r="G26" s="264"/>
      <c r="H26" s="266"/>
      <c r="I26" s="266"/>
      <c r="J26" s="266"/>
      <c r="K26" s="266"/>
      <c r="L26" s="255"/>
      <c r="M26" s="255"/>
      <c r="N26" s="255"/>
      <c r="O26" s="286"/>
      <c r="P26" s="255"/>
      <c r="Q26" s="267"/>
      <c r="R26" s="268"/>
      <c r="S26" s="267"/>
      <c r="T26" s="268"/>
      <c r="U26" s="267"/>
      <c r="V26" s="269"/>
      <c r="W26" s="255"/>
      <c r="AA26" s="264"/>
      <c r="AB26" s="267"/>
      <c r="AC26" s="273"/>
    </row>
    <row r="27" spans="1:29" x14ac:dyDescent="0.2">
      <c r="F27" s="264"/>
      <c r="G27" s="264"/>
      <c r="H27" s="274"/>
      <c r="I27" s="274"/>
      <c r="J27" s="274"/>
      <c r="K27" s="274"/>
      <c r="L27" s="255"/>
      <c r="M27" s="255"/>
      <c r="N27" s="255"/>
      <c r="O27" s="255"/>
      <c r="P27" s="255"/>
      <c r="Q27" s="267"/>
      <c r="R27" s="268"/>
      <c r="S27" s="267"/>
      <c r="T27" s="268"/>
      <c r="U27" s="267"/>
      <c r="V27" s="269"/>
      <c r="W27" s="255"/>
      <c r="AA27" s="264"/>
      <c r="AB27" s="267"/>
      <c r="AC27" s="273"/>
    </row>
    <row r="28" spans="1:29" x14ac:dyDescent="0.2">
      <c r="A28" s="263"/>
      <c r="F28" s="265"/>
      <c r="G28" s="265"/>
      <c r="H28" s="266"/>
      <c r="I28" s="282"/>
      <c r="J28" s="266"/>
      <c r="K28" s="266"/>
      <c r="L28" s="255"/>
      <c r="M28" s="255"/>
      <c r="N28" s="255"/>
      <c r="O28" s="284"/>
      <c r="P28" s="280"/>
      <c r="Q28" s="267">
        <v>0</v>
      </c>
      <c r="R28" s="268" t="s">
        <v>117</v>
      </c>
      <c r="S28" s="276"/>
      <c r="T28" s="277"/>
      <c r="U28" s="276"/>
      <c r="V28" s="278"/>
      <c r="W28" s="255"/>
      <c r="X28" s="279"/>
      <c r="Y28" s="263"/>
      <c r="AA28" s="265"/>
      <c r="AB28" s="267" t="s">
        <v>117</v>
      </c>
      <c r="AC28" s="271"/>
    </row>
    <row r="29" spans="1:29" x14ac:dyDescent="0.2">
      <c r="F29" s="264"/>
      <c r="G29" s="264"/>
      <c r="H29" s="274"/>
      <c r="I29" s="274" t="s">
        <v>19</v>
      </c>
      <c r="J29" s="274"/>
      <c r="K29" s="274"/>
      <c r="L29" s="255"/>
      <c r="M29" s="255"/>
      <c r="N29" s="255"/>
      <c r="O29" s="280"/>
      <c r="P29" s="280"/>
      <c r="Q29" s="267">
        <v>0</v>
      </c>
      <c r="R29" s="268" t="s">
        <v>117</v>
      </c>
      <c r="S29" s="267">
        <v>0</v>
      </c>
      <c r="T29" s="268"/>
      <c r="U29" s="267">
        <v>0</v>
      </c>
      <c r="V29" s="269" t="e">
        <v>#DIV/0!</v>
      </c>
      <c r="W29" s="255"/>
      <c r="AA29" s="264">
        <v>0</v>
      </c>
      <c r="AB29" s="267" t="s">
        <v>117</v>
      </c>
      <c r="AC29" s="273"/>
    </row>
    <row r="30" spans="1:29" x14ac:dyDescent="0.2">
      <c r="F30" s="264"/>
      <c r="G30" s="264"/>
      <c r="H30" s="274"/>
      <c r="I30" s="274"/>
      <c r="J30" s="274"/>
      <c r="K30" s="274"/>
      <c r="L30" s="255"/>
      <c r="M30" s="255"/>
      <c r="N30" s="255"/>
      <c r="O30" s="255"/>
      <c r="P30" s="255"/>
      <c r="Q30" s="267">
        <v>0</v>
      </c>
      <c r="R30" s="268" t="s">
        <v>117</v>
      </c>
      <c r="S30" s="267">
        <v>0</v>
      </c>
      <c r="T30" s="268"/>
      <c r="U30" s="267">
        <v>0</v>
      </c>
      <c r="V30" s="269" t="e">
        <v>#DIV/0!</v>
      </c>
      <c r="W30" s="255"/>
      <c r="AA30" s="264">
        <v>0</v>
      </c>
      <c r="AB30" s="267" t="s">
        <v>117</v>
      </c>
      <c r="AC30" s="273"/>
    </row>
    <row r="32" spans="1:29" x14ac:dyDescent="0.2">
      <c r="B32" s="33" t="s">
        <v>74</v>
      </c>
      <c r="D32" s="34"/>
      <c r="E32" s="34"/>
      <c r="F32" s="34"/>
      <c r="G32" s="34"/>
      <c r="H32" s="34"/>
      <c r="I32" s="34"/>
      <c r="J32" s="263"/>
    </row>
  </sheetData>
  <mergeCells count="2">
    <mergeCell ref="Q8:R8"/>
    <mergeCell ref="B9:C9"/>
  </mergeCells>
  <phoneticPr fontId="7" type="noConversion"/>
  <conditionalFormatting sqref="B31:C51 A25:A51 A19:A22 AK10:IX51 A10:A15 A17">
    <cfRule type="cellIs" dxfId="20" priority="16" stopIfTrue="1" operator="equal">
      <formula>#REF!</formula>
    </cfRule>
    <cfRule type="cellIs" dxfId="19" priority="17" stopIfTrue="1" operator="equal">
      <formula>#REF!</formula>
    </cfRule>
    <cfRule type="cellIs" dxfId="18" priority="18" stopIfTrue="1" operator="equal">
      <formula>#REF!</formula>
    </cfRule>
  </conditionalFormatting>
  <conditionalFormatting sqref="B32:C32">
    <cfRule type="cellIs" dxfId="17" priority="10" stopIfTrue="1" operator="equal">
      <formula>#REF!</formula>
    </cfRule>
    <cfRule type="cellIs" dxfId="16" priority="11" stopIfTrue="1" operator="equal">
      <formula>#REF!</formula>
    </cfRule>
    <cfRule type="cellIs" dxfId="15" priority="12" stopIfTrue="1" operator="equal">
      <formula>#REF!</formula>
    </cfRule>
  </conditionalFormatting>
  <conditionalFormatting sqref="A16">
    <cfRule type="cellIs" dxfId="14" priority="1" stopIfTrue="1" operator="equal">
      <formula>#REF!</formula>
    </cfRule>
    <cfRule type="cellIs" dxfId="13" priority="2" stopIfTrue="1" operator="equal">
      <formula>#REF!</formula>
    </cfRule>
    <cfRule type="cellIs" dxfId="12" priority="3" stopIfTrue="1" operator="equal">
      <formula>#REF!</formula>
    </cfRule>
  </conditionalFormatting>
  <pageMargins left="1" right="1" top="1" bottom="1" header="0.5" footer="0.5"/>
  <pageSetup scale="52" fitToWidth="2" orientation="landscape" r:id="rId1"/>
  <headerFooter alignWithMargins="0">
    <oddFooter>&amp;R&amp;"Times New Roman,Bold"&amp;12Attachment to Response to Sierra Club-1 Question No. 46(b)
Page &amp;P of &amp;N
Sinclair</oddFooter>
  </headerFooter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00"/>
  </sheetPr>
  <dimension ref="A1:AC32"/>
  <sheetViews>
    <sheetView zoomScaleNormal="100" workbookViewId="0"/>
  </sheetViews>
  <sheetFormatPr defaultRowHeight="12.75" x14ac:dyDescent="0.2"/>
  <cols>
    <col min="1" max="1" width="17" style="15" customWidth="1"/>
    <col min="2" max="3" width="3.7109375" style="15" customWidth="1"/>
    <col min="4" max="4" width="32.7109375" style="15" customWidth="1"/>
    <col min="5" max="5" width="18.42578125" style="15" bestFit="1" customWidth="1"/>
    <col min="6" max="6" width="13.42578125" style="15" customWidth="1"/>
    <col min="7" max="7" width="9.140625" style="15"/>
    <col min="8" max="8" width="9.85546875" style="15" bestFit="1" customWidth="1"/>
    <col min="9" max="9" width="11.140625" style="15" bestFit="1" customWidth="1"/>
    <col min="10" max="10" width="8" style="15" customWidth="1"/>
    <col min="11" max="11" width="11.7109375" style="15" bestFit="1" customWidth="1"/>
    <col min="12" max="12" width="5" style="15" customWidth="1"/>
    <col min="13" max="13" width="4.5703125" style="15" customWidth="1"/>
    <col min="14" max="14" width="4.140625" style="15" customWidth="1"/>
    <col min="15" max="15" width="9" style="15" bestFit="1" customWidth="1"/>
    <col min="16" max="16" width="7.28515625" style="15" customWidth="1"/>
    <col min="17" max="17" width="9.140625" style="15"/>
    <col min="18" max="18" width="11.5703125" style="15" bestFit="1" customWidth="1"/>
    <col min="19" max="19" width="9.42578125" style="15" customWidth="1"/>
    <col min="20" max="20" width="11.5703125" style="15" customWidth="1"/>
    <col min="21" max="21" width="10.140625" style="15" customWidth="1"/>
    <col min="22" max="22" width="12.28515625" style="15" customWidth="1"/>
    <col min="23" max="23" width="4.28515625" style="15" customWidth="1"/>
    <col min="24" max="24" width="10.28515625" style="52" customWidth="1"/>
    <col min="25" max="25" width="24.7109375" style="15" customWidth="1"/>
    <col min="26" max="26" width="10" style="15" customWidth="1"/>
    <col min="27" max="27" width="17.28515625" style="15" bestFit="1" customWidth="1"/>
    <col min="28" max="28" width="16.7109375" style="15" customWidth="1"/>
    <col min="29" max="29" width="11.5703125" style="8" bestFit="1" customWidth="1"/>
    <col min="30" max="16384" width="9.140625" style="15"/>
  </cols>
  <sheetData>
    <row r="1" spans="1:29" ht="15" x14ac:dyDescent="0.25">
      <c r="A1" s="317"/>
    </row>
    <row r="3" spans="1:29" ht="33.75" customHeight="1" x14ac:dyDescent="0.3">
      <c r="A3" s="35" t="s">
        <v>88</v>
      </c>
      <c r="B3" s="35"/>
      <c r="C3" s="35"/>
    </row>
    <row r="4" spans="1:29" x14ac:dyDescent="0.2">
      <c r="A4" s="15" t="s">
        <v>19</v>
      </c>
    </row>
    <row r="8" spans="1:29" ht="25.5" x14ac:dyDescent="0.2">
      <c r="O8" s="218" t="s">
        <v>38</v>
      </c>
      <c r="P8" s="218" t="s">
        <v>39</v>
      </c>
      <c r="Q8" s="335" t="s">
        <v>40</v>
      </c>
      <c r="R8" s="335"/>
      <c r="S8" s="43" t="s">
        <v>44</v>
      </c>
      <c r="T8" s="43" t="s">
        <v>44</v>
      </c>
      <c r="U8" s="43" t="s">
        <v>45</v>
      </c>
      <c r="V8" s="43" t="s">
        <v>45</v>
      </c>
      <c r="W8" s="43"/>
      <c r="Y8" s="219"/>
      <c r="Z8" s="43"/>
      <c r="AC8" s="36" t="s">
        <v>46</v>
      </c>
    </row>
    <row r="9" spans="1:29" x14ac:dyDescent="0.2">
      <c r="A9" s="37" t="s">
        <v>47</v>
      </c>
      <c r="B9" s="336" t="s">
        <v>77</v>
      </c>
      <c r="C9" s="336"/>
      <c r="D9" s="37" t="s">
        <v>76</v>
      </c>
      <c r="E9" s="59" t="s">
        <v>48</v>
      </c>
      <c r="F9" s="59" t="s">
        <v>22</v>
      </c>
      <c r="G9" s="59" t="s">
        <v>49</v>
      </c>
      <c r="H9" s="59" t="s">
        <v>50</v>
      </c>
      <c r="I9" s="59" t="s">
        <v>51</v>
      </c>
      <c r="J9" s="59" t="s">
        <v>17</v>
      </c>
      <c r="K9" s="59" t="s">
        <v>18</v>
      </c>
      <c r="L9" s="59" t="s">
        <v>52</v>
      </c>
      <c r="M9" s="59" t="s">
        <v>53</v>
      </c>
      <c r="N9" s="59" t="s">
        <v>54</v>
      </c>
      <c r="O9" s="59" t="s">
        <v>55</v>
      </c>
      <c r="P9" s="59" t="s">
        <v>55</v>
      </c>
      <c r="Q9" s="59" t="s">
        <v>55</v>
      </c>
      <c r="R9" s="59" t="s">
        <v>56</v>
      </c>
      <c r="S9" s="59" t="s">
        <v>55</v>
      </c>
      <c r="T9" s="59" t="s">
        <v>56</v>
      </c>
      <c r="U9" s="59" t="s">
        <v>57</v>
      </c>
      <c r="V9" s="59" t="s">
        <v>56</v>
      </c>
      <c r="W9" s="59" t="s">
        <v>25</v>
      </c>
      <c r="X9" s="220" t="s">
        <v>58</v>
      </c>
      <c r="Y9" s="221" t="s">
        <v>59</v>
      </c>
      <c r="Z9" s="59" t="s">
        <v>60</v>
      </c>
      <c r="AA9" s="59" t="s">
        <v>16</v>
      </c>
      <c r="AB9" s="59" t="s">
        <v>61</v>
      </c>
      <c r="AC9" s="38" t="s">
        <v>62</v>
      </c>
    </row>
    <row r="10" spans="1:29" x14ac:dyDescent="0.2">
      <c r="A10" s="70"/>
      <c r="E10" s="41"/>
      <c r="F10" s="71"/>
      <c r="G10" s="71"/>
      <c r="H10" s="42"/>
      <c r="I10" s="42"/>
      <c r="J10" s="42"/>
      <c r="K10" s="42"/>
      <c r="L10" s="43"/>
      <c r="M10" s="43"/>
      <c r="N10" s="43"/>
      <c r="O10" s="48"/>
      <c r="P10" s="43"/>
      <c r="Q10" s="48">
        <v>0</v>
      </c>
      <c r="R10" s="50" t="s">
        <v>117</v>
      </c>
      <c r="S10" s="48">
        <v>0</v>
      </c>
      <c r="T10" s="50"/>
      <c r="U10" s="48">
        <v>0</v>
      </c>
      <c r="V10" s="51">
        <v>0</v>
      </c>
      <c r="W10" s="43"/>
      <c r="AA10" s="71"/>
      <c r="AB10" s="222" t="s">
        <v>117</v>
      </c>
      <c r="AC10" s="73"/>
    </row>
    <row r="11" spans="1:29" x14ac:dyDescent="0.2">
      <c r="E11" s="41"/>
      <c r="F11" s="41"/>
      <c r="G11" s="41"/>
      <c r="H11" s="42"/>
      <c r="I11" s="42"/>
      <c r="J11" s="42"/>
      <c r="K11" s="42"/>
      <c r="L11" s="43"/>
      <c r="M11" s="43"/>
      <c r="N11" s="43"/>
      <c r="O11" s="48"/>
      <c r="P11" s="40"/>
      <c r="Q11" s="48"/>
      <c r="R11" s="50"/>
      <c r="S11" s="48"/>
      <c r="T11" s="50"/>
      <c r="U11" s="48"/>
      <c r="V11" s="51"/>
      <c r="W11" s="43"/>
      <c r="AA11" s="41"/>
      <c r="AB11" s="222" t="s">
        <v>117</v>
      </c>
      <c r="AC11" s="39"/>
    </row>
    <row r="12" spans="1:29" x14ac:dyDescent="0.2">
      <c r="E12" s="41"/>
      <c r="F12" s="41"/>
      <c r="G12" s="41"/>
      <c r="H12" s="42"/>
      <c r="I12" s="42"/>
      <c r="J12" s="42"/>
      <c r="K12" s="42"/>
      <c r="L12" s="43"/>
      <c r="M12" s="43"/>
      <c r="N12" s="43"/>
      <c r="O12" s="48"/>
      <c r="P12" s="43"/>
      <c r="Q12" s="48"/>
      <c r="R12" s="50"/>
      <c r="S12" s="48"/>
      <c r="T12" s="50"/>
      <c r="U12" s="48"/>
      <c r="V12" s="51"/>
      <c r="W12" s="43"/>
      <c r="AA12" s="41"/>
      <c r="AB12" s="222" t="s">
        <v>117</v>
      </c>
      <c r="AC12" s="39"/>
    </row>
    <row r="13" spans="1:29" x14ac:dyDescent="0.2">
      <c r="A13" s="70"/>
      <c r="F13" s="71"/>
      <c r="G13" s="71"/>
      <c r="H13" s="246"/>
      <c r="I13" s="247"/>
      <c r="J13" s="246"/>
      <c r="K13" s="246"/>
      <c r="L13" s="43"/>
      <c r="M13" s="43"/>
      <c r="N13" s="43"/>
      <c r="O13" s="48">
        <v>0</v>
      </c>
      <c r="P13" s="43"/>
      <c r="Q13" s="48">
        <v>0</v>
      </c>
      <c r="R13" s="50" t="s">
        <v>117</v>
      </c>
      <c r="S13" s="48">
        <v>0</v>
      </c>
      <c r="T13" s="50"/>
      <c r="U13" s="48">
        <v>0</v>
      </c>
      <c r="V13" s="51">
        <v>0</v>
      </c>
      <c r="W13" s="43"/>
      <c r="AA13" s="71"/>
      <c r="AB13" s="48" t="s">
        <v>117</v>
      </c>
      <c r="AC13" s="73"/>
    </row>
    <row r="14" spans="1:29" x14ac:dyDescent="0.2">
      <c r="F14" s="41"/>
      <c r="G14" s="41"/>
      <c r="H14" s="246"/>
      <c r="I14" s="246"/>
      <c r="J14" s="246"/>
      <c r="K14" s="246"/>
      <c r="L14" s="43"/>
      <c r="M14" s="43"/>
      <c r="N14" s="43"/>
      <c r="O14" s="43"/>
      <c r="P14" s="43"/>
      <c r="Q14" s="48">
        <v>0</v>
      </c>
      <c r="R14" s="50" t="s">
        <v>117</v>
      </c>
      <c r="S14" s="48">
        <v>0</v>
      </c>
      <c r="T14" s="50"/>
      <c r="U14" s="48">
        <v>0</v>
      </c>
      <c r="V14" s="51" t="e">
        <v>#DIV/0!</v>
      </c>
      <c r="W14" s="43"/>
      <c r="AA14" s="41">
        <v>0</v>
      </c>
      <c r="AB14" s="48" t="s">
        <v>117</v>
      </c>
      <c r="AC14" s="39"/>
    </row>
    <row r="15" spans="1:29" x14ac:dyDescent="0.2">
      <c r="F15" s="41"/>
      <c r="G15" s="41"/>
      <c r="H15" s="246"/>
      <c r="I15" s="246"/>
      <c r="J15" s="246"/>
      <c r="K15" s="246"/>
      <c r="L15" s="43"/>
      <c r="M15" s="43"/>
      <c r="N15" s="43"/>
      <c r="O15" s="43"/>
      <c r="P15" s="43"/>
      <c r="Q15" s="48">
        <v>0</v>
      </c>
      <c r="R15" s="50" t="s">
        <v>117</v>
      </c>
      <c r="S15" s="48">
        <v>0</v>
      </c>
      <c r="T15" s="50"/>
      <c r="U15" s="48">
        <v>0</v>
      </c>
      <c r="V15" s="51" t="e">
        <v>#DIV/0!</v>
      </c>
      <c r="W15" s="43"/>
      <c r="AA15" s="41">
        <v>0</v>
      </c>
      <c r="AB15" s="48" t="s">
        <v>117</v>
      </c>
      <c r="AC15" s="39"/>
    </row>
    <row r="16" spans="1:29" x14ac:dyDescent="0.2">
      <c r="A16" s="70"/>
      <c r="B16" s="54"/>
      <c r="D16" s="54"/>
      <c r="F16" s="71"/>
      <c r="G16" s="71"/>
      <c r="H16" s="246"/>
      <c r="I16" s="247"/>
      <c r="J16" s="246"/>
      <c r="K16" s="246"/>
      <c r="L16" s="43"/>
      <c r="M16" s="43"/>
      <c r="N16" s="43"/>
      <c r="O16" s="48">
        <v>0</v>
      </c>
      <c r="P16" s="43"/>
      <c r="Q16" s="48">
        <v>0</v>
      </c>
      <c r="R16" s="50" t="s">
        <v>117</v>
      </c>
      <c r="S16" s="240"/>
      <c r="T16" s="241"/>
      <c r="U16" s="240"/>
      <c r="V16" s="242"/>
      <c r="W16" s="43"/>
      <c r="X16" s="244"/>
      <c r="AA16" s="71"/>
      <c r="AB16" s="48" t="s">
        <v>117</v>
      </c>
      <c r="AC16" s="73"/>
    </row>
    <row r="17" spans="1:29" x14ac:dyDescent="0.2">
      <c r="B17" s="54"/>
      <c r="D17" s="54"/>
      <c r="F17" s="41"/>
      <c r="G17" s="41"/>
      <c r="H17" s="246"/>
      <c r="I17" s="246" t="s">
        <v>19</v>
      </c>
      <c r="J17" s="246"/>
      <c r="K17" s="246"/>
      <c r="L17" s="43"/>
      <c r="M17" s="43"/>
      <c r="N17" s="43"/>
      <c r="O17" s="53"/>
      <c r="P17" s="43"/>
      <c r="Q17" s="48">
        <v>0</v>
      </c>
      <c r="R17" s="50" t="s">
        <v>117</v>
      </c>
      <c r="S17" s="48">
        <v>0</v>
      </c>
      <c r="T17" s="241"/>
      <c r="U17" s="48">
        <v>0</v>
      </c>
      <c r="V17" s="51" t="e">
        <v>#DIV/0!</v>
      </c>
      <c r="W17" s="43"/>
      <c r="X17" s="244"/>
      <c r="AA17" s="41">
        <v>0</v>
      </c>
      <c r="AB17" s="48" t="s">
        <v>117</v>
      </c>
      <c r="AC17" s="39"/>
    </row>
    <row r="18" spans="1:29" x14ac:dyDescent="0.2">
      <c r="F18" s="41"/>
      <c r="G18" s="41"/>
      <c r="H18" s="246"/>
      <c r="I18" s="246" t="s">
        <v>19</v>
      </c>
      <c r="J18" s="246"/>
      <c r="K18" s="246"/>
      <c r="L18" s="43"/>
      <c r="M18" s="43"/>
      <c r="N18" s="43"/>
      <c r="O18" s="53"/>
      <c r="P18" s="43"/>
      <c r="Q18" s="48">
        <v>0</v>
      </c>
      <c r="R18" s="50" t="s">
        <v>117</v>
      </c>
      <c r="S18" s="48">
        <v>0</v>
      </c>
      <c r="T18" s="241"/>
      <c r="U18" s="48">
        <v>0</v>
      </c>
      <c r="V18" s="51" t="e">
        <v>#DIV/0!</v>
      </c>
      <c r="W18" s="43"/>
      <c r="X18" s="244"/>
      <c r="AA18" s="41">
        <v>0</v>
      </c>
      <c r="AB18" s="48" t="s">
        <v>117</v>
      </c>
      <c r="AC18" s="39"/>
    </row>
    <row r="19" spans="1:29" x14ac:dyDescent="0.2">
      <c r="A19" s="70"/>
      <c r="B19" s="15">
        <v>17</v>
      </c>
      <c r="C19" s="15" t="s">
        <v>10</v>
      </c>
      <c r="D19" s="70"/>
      <c r="E19" s="70"/>
      <c r="F19" s="71"/>
      <c r="G19" s="71"/>
      <c r="H19" s="72"/>
      <c r="I19" s="72"/>
      <c r="J19" s="72"/>
      <c r="K19" s="72"/>
      <c r="L19" s="243"/>
      <c r="M19" s="243"/>
      <c r="N19" s="243"/>
      <c r="O19" s="78"/>
      <c r="P19" s="49"/>
      <c r="Q19" s="240"/>
      <c r="R19" s="241"/>
      <c r="S19" s="240"/>
      <c r="T19" s="241"/>
      <c r="U19" s="240"/>
      <c r="V19" s="242"/>
      <c r="W19" s="43"/>
      <c r="X19" s="244"/>
      <c r="AA19" s="71"/>
      <c r="AB19" s="240"/>
      <c r="AC19" s="73"/>
    </row>
    <row r="20" spans="1:29" x14ac:dyDescent="0.2">
      <c r="F20" s="41"/>
      <c r="G20" s="41"/>
      <c r="H20" s="42"/>
      <c r="I20" s="42"/>
      <c r="J20" s="42"/>
      <c r="K20" s="42"/>
      <c r="L20" s="43"/>
      <c r="M20" s="43"/>
      <c r="N20" s="43"/>
      <c r="O20" s="76"/>
      <c r="P20" s="53"/>
      <c r="Q20" s="48"/>
      <c r="R20" s="50"/>
      <c r="S20" s="48"/>
      <c r="T20" s="50"/>
      <c r="U20" s="48"/>
      <c r="V20" s="51"/>
      <c r="W20" s="43"/>
      <c r="AA20" s="41"/>
      <c r="AB20" s="48"/>
      <c r="AC20" s="39"/>
    </row>
    <row r="21" spans="1:29" x14ac:dyDescent="0.2">
      <c r="F21" s="41"/>
      <c r="G21" s="41"/>
      <c r="H21" s="42"/>
      <c r="I21" s="42"/>
      <c r="J21" s="42"/>
      <c r="K21" s="42"/>
      <c r="L21" s="43"/>
      <c r="M21" s="43"/>
      <c r="N21" s="43"/>
      <c r="O21" s="76"/>
      <c r="P21" s="53"/>
      <c r="Q21" s="48"/>
      <c r="R21" s="50"/>
      <c r="S21" s="48"/>
      <c r="T21" s="50"/>
      <c r="U21" s="48"/>
      <c r="V21" s="51"/>
      <c r="W21" s="43"/>
      <c r="AA21" s="41"/>
      <c r="AB21" s="48"/>
      <c r="AC21" s="39"/>
    </row>
    <row r="22" spans="1:29" x14ac:dyDescent="0.2">
      <c r="A22" s="15" t="s">
        <v>89</v>
      </c>
      <c r="B22" s="15">
        <v>2</v>
      </c>
      <c r="D22" s="70"/>
      <c r="E22" s="70"/>
      <c r="F22" s="41"/>
      <c r="G22" s="71"/>
      <c r="H22" s="72"/>
      <c r="I22" s="72"/>
      <c r="J22" s="72"/>
      <c r="K22" s="72"/>
      <c r="L22" s="43"/>
      <c r="M22" s="43"/>
      <c r="N22" s="43"/>
      <c r="O22" s="238"/>
      <c r="P22" s="49"/>
      <c r="Q22" s="238">
        <v>0</v>
      </c>
      <c r="R22" s="50" t="s">
        <v>117</v>
      </c>
      <c r="S22" s="240"/>
      <c r="T22" s="241"/>
      <c r="U22" s="240"/>
      <c r="V22" s="242"/>
      <c r="W22" s="43"/>
      <c r="X22" s="244"/>
      <c r="Y22" s="70"/>
      <c r="AA22" s="41">
        <v>0</v>
      </c>
      <c r="AB22" s="222" t="s">
        <v>117</v>
      </c>
      <c r="AC22" s="39">
        <f>SUM(AB22:AB26)/SUM(AA22:AA26)</f>
        <v>2.1723214285714287</v>
      </c>
    </row>
    <row r="23" spans="1:29" x14ac:dyDescent="0.2">
      <c r="B23" s="15">
        <v>17</v>
      </c>
      <c r="C23" s="15" t="s">
        <v>80</v>
      </c>
      <c r="D23" s="70"/>
      <c r="E23" s="70"/>
      <c r="F23" s="71"/>
      <c r="G23" s="71"/>
      <c r="H23" s="72"/>
      <c r="I23" s="72"/>
      <c r="J23" s="72"/>
      <c r="K23" s="72"/>
      <c r="L23" s="243"/>
      <c r="M23" s="243"/>
      <c r="N23" s="243"/>
      <c r="O23" s="240"/>
      <c r="P23" s="49"/>
      <c r="Q23" s="238">
        <v>48.66</v>
      </c>
      <c r="R23" s="50">
        <v>2.1723214285714287</v>
      </c>
      <c r="S23" s="48"/>
      <c r="T23" s="50"/>
      <c r="U23" s="48"/>
      <c r="V23" s="51"/>
      <c r="W23" s="43"/>
      <c r="AA23" s="41">
        <v>22400</v>
      </c>
      <c r="AB23" s="222">
        <f t="shared" ref="AB23" si="0">IF(R23="","",AA23*R23)</f>
        <v>48660.000000000007</v>
      </c>
      <c r="AC23" s="39"/>
    </row>
    <row r="24" spans="1:29" x14ac:dyDescent="0.2">
      <c r="F24" s="41"/>
      <c r="G24" s="41"/>
      <c r="H24" s="42"/>
      <c r="I24" s="42"/>
      <c r="J24" s="42"/>
      <c r="K24" s="42"/>
      <c r="L24" s="40"/>
      <c r="M24" s="40"/>
      <c r="N24" s="40"/>
      <c r="O24" s="48"/>
      <c r="P24" s="49"/>
      <c r="Q24" s="238">
        <v>0</v>
      </c>
      <c r="R24" s="50" t="s">
        <v>117</v>
      </c>
      <c r="S24" s="48"/>
      <c r="T24" s="50"/>
      <c r="U24" s="48"/>
      <c r="V24" s="51"/>
      <c r="W24" s="43"/>
      <c r="AA24" s="41">
        <v>0</v>
      </c>
      <c r="AB24" s="222" t="s">
        <v>117</v>
      </c>
      <c r="AC24" s="39"/>
    </row>
    <row r="25" spans="1:29" x14ac:dyDescent="0.2">
      <c r="B25" s="15">
        <v>10</v>
      </c>
      <c r="C25" s="15" t="s">
        <v>10</v>
      </c>
      <c r="D25" s="70"/>
      <c r="E25" s="70"/>
      <c r="F25" s="41"/>
      <c r="G25" s="71"/>
      <c r="H25" s="72"/>
      <c r="I25" s="72"/>
      <c r="J25" s="72"/>
      <c r="K25" s="72"/>
      <c r="L25" s="43"/>
      <c r="M25" s="43"/>
      <c r="N25" s="43"/>
      <c r="O25" s="48"/>
      <c r="P25" s="43"/>
      <c r="Q25" s="48">
        <v>0</v>
      </c>
      <c r="R25" s="50" t="s">
        <v>117</v>
      </c>
      <c r="S25" s="48">
        <v>0</v>
      </c>
      <c r="T25" s="50"/>
      <c r="U25" s="48">
        <v>0</v>
      </c>
      <c r="V25" s="51">
        <v>0</v>
      </c>
      <c r="W25" s="43"/>
      <c r="AA25" s="41">
        <v>0</v>
      </c>
      <c r="AB25" s="222" t="s">
        <v>117</v>
      </c>
      <c r="AC25" s="39"/>
    </row>
    <row r="26" spans="1:29" x14ac:dyDescent="0.2">
      <c r="F26" s="41"/>
      <c r="G26" s="41"/>
      <c r="H26" s="42"/>
      <c r="I26" s="42"/>
      <c r="J26" s="42"/>
      <c r="K26" s="42"/>
      <c r="L26" s="43"/>
      <c r="M26" s="43"/>
      <c r="N26" s="43"/>
      <c r="O26" s="76"/>
      <c r="P26" s="43"/>
      <c r="Q26" s="48"/>
      <c r="R26" s="50"/>
      <c r="S26" s="48"/>
      <c r="T26" s="50"/>
      <c r="U26" s="48"/>
      <c r="V26" s="51"/>
      <c r="W26" s="43"/>
      <c r="AA26" s="41"/>
      <c r="AB26" s="48"/>
      <c r="AC26" s="39"/>
    </row>
    <row r="27" spans="1:29" x14ac:dyDescent="0.2">
      <c r="F27" s="41"/>
      <c r="G27" s="41"/>
      <c r="H27" s="246"/>
      <c r="I27" s="246"/>
      <c r="J27" s="246"/>
      <c r="K27" s="246"/>
      <c r="L27" s="43"/>
      <c r="M27" s="43"/>
      <c r="N27" s="43"/>
      <c r="O27" s="43"/>
      <c r="P27" s="43"/>
      <c r="Q27" s="48"/>
      <c r="R27" s="50"/>
      <c r="S27" s="48"/>
      <c r="T27" s="50"/>
      <c r="U27" s="48"/>
      <c r="V27" s="51"/>
      <c r="W27" s="43"/>
      <c r="AA27" s="41"/>
      <c r="AB27" s="48"/>
      <c r="AC27" s="39"/>
    </row>
    <row r="28" spans="1:29" x14ac:dyDescent="0.2">
      <c r="A28" s="70"/>
      <c r="F28" s="71"/>
      <c r="G28" s="71"/>
      <c r="H28" s="42"/>
      <c r="I28" s="72"/>
      <c r="J28" s="42"/>
      <c r="K28" s="42"/>
      <c r="L28" s="43"/>
      <c r="M28" s="43"/>
      <c r="N28" s="43"/>
      <c r="O28" s="78"/>
      <c r="P28" s="79"/>
      <c r="Q28" s="48">
        <v>0</v>
      </c>
      <c r="R28" s="50" t="s">
        <v>117</v>
      </c>
      <c r="S28" s="240"/>
      <c r="T28" s="241"/>
      <c r="U28" s="240"/>
      <c r="V28" s="242"/>
      <c r="W28" s="43"/>
      <c r="X28" s="244"/>
      <c r="Y28" s="70"/>
      <c r="AA28" s="71"/>
      <c r="AB28" s="48" t="s">
        <v>117</v>
      </c>
      <c r="AC28" s="73"/>
    </row>
    <row r="29" spans="1:29" x14ac:dyDescent="0.2">
      <c r="F29" s="41"/>
      <c r="G29" s="41"/>
      <c r="H29" s="42"/>
      <c r="I29" s="42"/>
      <c r="J29" s="42"/>
      <c r="K29" s="42"/>
      <c r="L29" s="43"/>
      <c r="M29" s="43"/>
      <c r="N29" s="43"/>
      <c r="O29" s="76"/>
      <c r="P29" s="53"/>
      <c r="Q29" s="48"/>
      <c r="R29" s="50"/>
      <c r="S29" s="48"/>
      <c r="T29" s="50"/>
      <c r="U29" s="48"/>
      <c r="V29" s="51"/>
      <c r="W29" s="43"/>
      <c r="AA29" s="41"/>
      <c r="AB29" s="48"/>
      <c r="AC29" s="39"/>
    </row>
    <row r="30" spans="1:29" x14ac:dyDescent="0.2">
      <c r="F30" s="41"/>
      <c r="G30" s="41"/>
      <c r="H30" s="246"/>
      <c r="I30" s="246"/>
      <c r="J30" s="246"/>
      <c r="K30" s="246"/>
      <c r="L30" s="43"/>
      <c r="M30" s="43"/>
      <c r="N30" s="43"/>
      <c r="O30" s="43"/>
      <c r="P30" s="43"/>
      <c r="Q30" s="48">
        <v>0</v>
      </c>
      <c r="R30" s="50" t="s">
        <v>117</v>
      </c>
      <c r="S30" s="240"/>
      <c r="T30" s="50"/>
      <c r="U30" s="240"/>
      <c r="V30" s="242"/>
      <c r="W30" s="43"/>
      <c r="AA30" s="41">
        <v>0</v>
      </c>
      <c r="AB30" s="48" t="s">
        <v>117</v>
      </c>
      <c r="AC30" s="39"/>
    </row>
    <row r="32" spans="1:29" x14ac:dyDescent="0.2">
      <c r="B32" s="15" t="s">
        <v>74</v>
      </c>
      <c r="D32" s="75"/>
      <c r="E32" s="75"/>
      <c r="F32" s="75"/>
      <c r="G32" s="75"/>
      <c r="H32" s="75"/>
      <c r="I32" s="75"/>
    </row>
  </sheetData>
  <mergeCells count="2">
    <mergeCell ref="Q8:R8"/>
    <mergeCell ref="B9:C9"/>
  </mergeCells>
  <phoneticPr fontId="7" type="noConversion"/>
  <conditionalFormatting sqref="B31:C51 A26:A51 AK10:IX51 A10:A15 A17:A24">
    <cfRule type="cellIs" dxfId="11" priority="25" stopIfTrue="1" operator="equal">
      <formula>#REF!</formula>
    </cfRule>
    <cfRule type="cellIs" dxfId="10" priority="26" stopIfTrue="1" operator="equal">
      <formula>#REF!</formula>
    </cfRule>
    <cfRule type="cellIs" dxfId="9" priority="27" stopIfTrue="1" operator="equal">
      <formula>#REF!</formula>
    </cfRule>
  </conditionalFormatting>
  <conditionalFormatting sqref="B32:C32">
    <cfRule type="cellIs" dxfId="8" priority="13" stopIfTrue="1" operator="equal">
      <formula>#REF!</formula>
    </cfRule>
    <cfRule type="cellIs" dxfId="7" priority="14" stopIfTrue="1" operator="equal">
      <formula>#REF!</formula>
    </cfRule>
    <cfRule type="cellIs" dxfId="6" priority="15" stopIfTrue="1" operator="equal">
      <formula>#REF!</formula>
    </cfRule>
  </conditionalFormatting>
  <conditionalFormatting sqref="B32:C32">
    <cfRule type="cellIs" dxfId="5" priority="10" stopIfTrue="1" operator="equal">
      <formula>#REF!</formula>
    </cfRule>
    <cfRule type="cellIs" dxfId="4" priority="11" stopIfTrue="1" operator="equal">
      <formula>#REF!</formula>
    </cfRule>
    <cfRule type="cellIs" dxfId="3" priority="12" stopIfTrue="1" operator="equal">
      <formula>#REF!</formula>
    </cfRule>
  </conditionalFormatting>
  <conditionalFormatting sqref="A16">
    <cfRule type="cellIs" dxfId="2" priority="1" stopIfTrue="1" operator="equal">
      <formula>#REF!</formula>
    </cfRule>
    <cfRule type="cellIs" dxfId="1" priority="2" stopIfTrue="1" operator="equal">
      <formula>#REF!</formula>
    </cfRule>
    <cfRule type="cellIs" dxfId="0" priority="3" stopIfTrue="1" operator="equal">
      <formula>#REF!</formula>
    </cfRule>
  </conditionalFormatting>
  <pageMargins left="1" right="1" top="1" bottom="1" header="0.5" footer="0.5"/>
  <pageSetup scale="52" fitToWidth="2" orientation="landscape" r:id="rId1"/>
  <headerFooter alignWithMargins="0">
    <oddFooter>&amp;R&amp;"Times New Roman,Bold"&amp;12
Attachment to Response to Sierra Club-1 Question No. 46(b)
Page &amp;P of &amp;N
Sinclair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14"/>
  <sheetViews>
    <sheetView zoomScaleNormal="100" workbookViewId="0"/>
  </sheetViews>
  <sheetFormatPr defaultColWidth="8" defaultRowHeight="12.75" x14ac:dyDescent="0.2"/>
  <cols>
    <col min="1" max="1" width="4.85546875" style="94" bestFit="1" customWidth="1"/>
    <col min="2" max="2" width="23.42578125" style="82" bestFit="1" customWidth="1"/>
    <col min="3" max="3" width="32.140625" style="82" bestFit="1" customWidth="1"/>
    <col min="4" max="4" width="9.7109375" style="82" bestFit="1" customWidth="1"/>
    <col min="5" max="5" width="10" style="82" bestFit="1" customWidth="1"/>
    <col min="6" max="6" width="10.7109375" style="94" bestFit="1" customWidth="1"/>
    <col min="7" max="7" width="8.28515625" style="94" bestFit="1" customWidth="1"/>
    <col min="8" max="8" width="10.28515625" style="94" bestFit="1" customWidth="1"/>
    <col min="9" max="16" width="9.42578125" style="94" bestFit="1" customWidth="1"/>
    <col min="17" max="17" width="9.7109375" style="94" bestFit="1" customWidth="1"/>
    <col min="18" max="18" width="9.42578125" style="94" bestFit="1" customWidth="1"/>
    <col min="19" max="19" width="8.85546875" style="94" bestFit="1" customWidth="1"/>
    <col min="20" max="20" width="8.5703125" style="94" bestFit="1" customWidth="1"/>
    <col min="21" max="21" width="8.85546875" style="94" bestFit="1" customWidth="1"/>
    <col min="22" max="23" width="8.5703125" style="94" bestFit="1" customWidth="1"/>
    <col min="24" max="24" width="8.85546875" style="94" bestFit="1" customWidth="1"/>
    <col min="25" max="25" width="8.85546875" style="94" customWidth="1"/>
    <col min="26" max="28" width="8.85546875" style="94" bestFit="1" customWidth="1"/>
    <col min="29" max="16384" width="8" style="94"/>
  </cols>
  <sheetData>
    <row r="1" spans="1:32" ht="15" x14ac:dyDescent="0.25">
      <c r="A1" s="317"/>
    </row>
    <row r="3" spans="1:32" ht="27" x14ac:dyDescent="0.35">
      <c r="A3" s="80" t="s">
        <v>94</v>
      </c>
    </row>
    <row r="4" spans="1:32" ht="27" x14ac:dyDescent="0.35">
      <c r="A4" s="81"/>
      <c r="B4" s="82" t="s">
        <v>102</v>
      </c>
    </row>
    <row r="5" spans="1:32" ht="15.75" customHeight="1" x14ac:dyDescent="0.35">
      <c r="A5" s="81"/>
      <c r="B5" s="83"/>
      <c r="F5" s="98"/>
      <c r="G5" s="98"/>
      <c r="H5" s="98">
        <v>1.25</v>
      </c>
      <c r="I5" s="98">
        <v>1.39</v>
      </c>
      <c r="J5" s="98">
        <v>1.71</v>
      </c>
      <c r="K5" s="20">
        <v>1.79</v>
      </c>
      <c r="L5" s="21">
        <v>1.8</v>
      </c>
      <c r="M5" s="21">
        <v>1.79</v>
      </c>
      <c r="N5" s="21">
        <v>1.76</v>
      </c>
      <c r="O5" s="20">
        <v>1.64</v>
      </c>
      <c r="P5" s="22">
        <v>1.62</v>
      </c>
      <c r="Q5" s="22">
        <v>1.66</v>
      </c>
      <c r="R5" s="22">
        <v>1.71</v>
      </c>
      <c r="S5" s="22">
        <v>1.71</v>
      </c>
      <c r="T5" s="22">
        <v>1.72</v>
      </c>
      <c r="U5" s="22">
        <v>1.73</v>
      </c>
      <c r="V5" s="22">
        <v>1.76</v>
      </c>
      <c r="W5" s="22">
        <v>1.77</v>
      </c>
      <c r="X5" s="22">
        <v>1.78</v>
      </c>
      <c r="Y5" s="22">
        <v>1.8</v>
      </c>
      <c r="Z5" s="22">
        <v>1.81</v>
      </c>
      <c r="AA5" s="22">
        <v>1.86</v>
      </c>
      <c r="AB5" s="22">
        <v>1.85</v>
      </c>
    </row>
    <row r="6" spans="1:32" ht="13.5" thickBot="1" x14ac:dyDescent="0.25"/>
    <row r="7" spans="1:32" x14ac:dyDescent="0.2">
      <c r="B7" s="99" t="s">
        <v>35</v>
      </c>
      <c r="C7" s="100"/>
      <c r="D7" s="100"/>
      <c r="E7" s="100"/>
      <c r="F7" s="100"/>
      <c r="G7" s="101">
        <v>1</v>
      </c>
      <c r="H7" s="101">
        <v>1.0125</v>
      </c>
      <c r="I7" s="101">
        <v>1.0139</v>
      </c>
      <c r="J7" s="101">
        <v>1.0170999999999999</v>
      </c>
      <c r="K7" s="101">
        <v>1.0179</v>
      </c>
      <c r="L7" s="101">
        <v>1.018</v>
      </c>
      <c r="M7" s="101">
        <v>1.0179</v>
      </c>
      <c r="N7" s="101">
        <v>1.0176000000000001</v>
      </c>
      <c r="O7" s="101">
        <v>1.0164</v>
      </c>
      <c r="P7" s="101">
        <v>1.0162</v>
      </c>
      <c r="Q7" s="101">
        <v>1.0165999999999999</v>
      </c>
      <c r="R7" s="101">
        <v>1.0170999999999999</v>
      </c>
      <c r="S7" s="101">
        <v>1.0170999999999999</v>
      </c>
      <c r="T7" s="101">
        <v>1.0172000000000001</v>
      </c>
      <c r="U7" s="101">
        <v>1.0173000000000001</v>
      </c>
      <c r="V7" s="101">
        <v>1.0176000000000001</v>
      </c>
      <c r="W7" s="101">
        <v>1.0177</v>
      </c>
      <c r="X7" s="101">
        <v>1.0178</v>
      </c>
      <c r="Y7" s="101">
        <v>1.018</v>
      </c>
      <c r="Z7" s="101">
        <v>1.0181</v>
      </c>
      <c r="AA7" s="101">
        <v>1.0185999999999999</v>
      </c>
      <c r="AB7" s="84">
        <v>1.0185</v>
      </c>
      <c r="AC7" s="84"/>
      <c r="AD7" s="84"/>
      <c r="AE7" s="84"/>
      <c r="AF7" s="84"/>
    </row>
    <row r="8" spans="1:32" ht="13.5" thickBot="1" x14ac:dyDescent="0.25">
      <c r="B8" s="102"/>
      <c r="C8" s="103"/>
      <c r="D8" s="103"/>
      <c r="E8" s="103"/>
      <c r="F8" s="103"/>
      <c r="G8" s="103">
        <v>1</v>
      </c>
      <c r="H8" s="103">
        <v>1.0125</v>
      </c>
      <c r="I8" s="103">
        <v>1.0265737500000001</v>
      </c>
      <c r="J8" s="103">
        <v>1.044128161125</v>
      </c>
      <c r="K8" s="103">
        <v>1.0628180552091375</v>
      </c>
      <c r="L8" s="103">
        <v>1.081948780202902</v>
      </c>
      <c r="M8" s="103">
        <v>1.1013156633685339</v>
      </c>
      <c r="N8" s="103">
        <v>1.1206988190438203</v>
      </c>
      <c r="O8" s="103">
        <v>1.1390782796761389</v>
      </c>
      <c r="P8" s="103">
        <v>1.1575313478068925</v>
      </c>
      <c r="Q8" s="103">
        <v>1.1767463681804868</v>
      </c>
      <c r="R8" s="103">
        <v>1.196868731076373</v>
      </c>
      <c r="S8" s="103">
        <v>1.2173351863777788</v>
      </c>
      <c r="T8" s="103">
        <v>1.2382733515834767</v>
      </c>
      <c r="U8" s="103">
        <v>1.2596954805658711</v>
      </c>
      <c r="V8" s="103">
        <v>1.2818661210238305</v>
      </c>
      <c r="W8" s="103">
        <v>1.3045551513659523</v>
      </c>
      <c r="X8" s="103">
        <v>1.3277762330602663</v>
      </c>
      <c r="Y8" s="103">
        <v>1.351676205255351</v>
      </c>
      <c r="Z8" s="103">
        <v>1.376141544570473</v>
      </c>
      <c r="AA8" s="103">
        <v>1.4017377772994837</v>
      </c>
      <c r="AB8" s="103">
        <v>1.427669926179524</v>
      </c>
    </row>
    <row r="9" spans="1:32" ht="13.5" thickBot="1" x14ac:dyDescent="0.25"/>
    <row r="10" spans="1:32" ht="16.5" thickBot="1" x14ac:dyDescent="0.3">
      <c r="B10" s="140"/>
      <c r="C10" s="141"/>
      <c r="D10" s="82" t="s">
        <v>55</v>
      </c>
      <c r="E10" s="105" t="s">
        <v>24</v>
      </c>
      <c r="F10" s="106" t="s">
        <v>70</v>
      </c>
      <c r="G10" s="107"/>
      <c r="H10" s="86">
        <v>2012</v>
      </c>
      <c r="I10" s="86">
        <v>2013</v>
      </c>
      <c r="J10" s="86">
        <v>2014</v>
      </c>
      <c r="K10" s="86">
        <v>2015</v>
      </c>
      <c r="L10" s="86">
        <v>2016</v>
      </c>
      <c r="M10" s="86">
        <v>2017</v>
      </c>
      <c r="N10" s="86">
        <v>2018</v>
      </c>
      <c r="O10" s="86">
        <v>2019</v>
      </c>
      <c r="P10" s="86">
        <v>2020</v>
      </c>
      <c r="Q10" s="86">
        <v>2021</v>
      </c>
      <c r="R10" s="86">
        <v>2022</v>
      </c>
      <c r="S10" s="86">
        <v>2023</v>
      </c>
      <c r="T10" s="86">
        <v>2024</v>
      </c>
      <c r="U10" s="86">
        <v>2025</v>
      </c>
      <c r="V10" s="86">
        <v>2026</v>
      </c>
      <c r="W10" s="86">
        <v>2027</v>
      </c>
      <c r="X10" s="86">
        <v>2028</v>
      </c>
      <c r="Y10" s="86">
        <v>2029</v>
      </c>
      <c r="Z10" s="86">
        <v>2030</v>
      </c>
      <c r="AA10" s="86">
        <v>2031</v>
      </c>
      <c r="AB10" s="86">
        <v>2032</v>
      </c>
    </row>
    <row r="11" spans="1:32" x14ac:dyDescent="0.2">
      <c r="A11" s="108">
        <v>6</v>
      </c>
      <c r="B11" s="125"/>
      <c r="C11" s="126"/>
      <c r="D11" s="110"/>
      <c r="E11" s="129"/>
      <c r="F11" s="130"/>
      <c r="G11" s="112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</row>
    <row r="12" spans="1:32" x14ac:dyDescent="0.2">
      <c r="A12" s="108">
        <v>37</v>
      </c>
      <c r="B12" s="127"/>
      <c r="C12" s="128"/>
      <c r="D12" s="7"/>
      <c r="E12" s="131"/>
      <c r="F12" s="132"/>
      <c r="G12" s="114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</row>
    <row r="13" spans="1:32" x14ac:dyDescent="0.2">
      <c r="A13" s="108">
        <v>42</v>
      </c>
      <c r="B13" s="127"/>
      <c r="C13" s="128"/>
      <c r="D13" s="7"/>
      <c r="E13" s="131"/>
      <c r="F13" s="132"/>
      <c r="G13" s="114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</row>
    <row r="14" spans="1:32" x14ac:dyDescent="0.2">
      <c r="A14" s="108">
        <v>79</v>
      </c>
      <c r="B14" s="127"/>
      <c r="C14" s="128"/>
      <c r="D14" s="7"/>
      <c r="E14" s="131"/>
      <c r="F14" s="132"/>
      <c r="G14" s="114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</row>
    <row r="15" spans="1:32" x14ac:dyDescent="0.2">
      <c r="A15" s="108"/>
      <c r="B15" s="92" t="s">
        <v>117</v>
      </c>
      <c r="C15" s="7" t="s">
        <v>117</v>
      </c>
      <c r="D15" s="7"/>
      <c r="E15" s="5" t="s">
        <v>117</v>
      </c>
      <c r="F15" s="113" t="s">
        <v>117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32" x14ac:dyDescent="0.2">
      <c r="A16" s="108"/>
      <c r="B16" s="92" t="s">
        <v>117</v>
      </c>
      <c r="C16" s="7" t="s">
        <v>117</v>
      </c>
      <c r="D16" s="7"/>
      <c r="E16" s="5" t="s">
        <v>117</v>
      </c>
      <c r="F16" s="113" t="s">
        <v>117</v>
      </c>
      <c r="G16" s="114"/>
      <c r="H16" s="114"/>
      <c r="I16" s="114"/>
      <c r="J16" s="114"/>
      <c r="K16" s="114" t="s">
        <v>117</v>
      </c>
      <c r="L16" s="114" t="s">
        <v>117</v>
      </c>
      <c r="M16" s="114" t="s">
        <v>117</v>
      </c>
      <c r="N16" s="114" t="s">
        <v>117</v>
      </c>
      <c r="O16" s="114" t="s">
        <v>117</v>
      </c>
      <c r="P16" s="114" t="s">
        <v>117</v>
      </c>
      <c r="Q16" s="114" t="s">
        <v>117</v>
      </c>
      <c r="R16" s="114" t="s">
        <v>117</v>
      </c>
      <c r="S16" s="114" t="s">
        <v>117</v>
      </c>
      <c r="T16" s="114" t="s">
        <v>117</v>
      </c>
      <c r="U16" s="114" t="s">
        <v>117</v>
      </c>
      <c r="V16" s="114" t="s">
        <v>117</v>
      </c>
      <c r="W16" s="114" t="s">
        <v>117</v>
      </c>
      <c r="X16" s="114" t="s">
        <v>117</v>
      </c>
      <c r="Y16" s="114" t="s">
        <v>117</v>
      </c>
      <c r="Z16" s="114" t="s">
        <v>117</v>
      </c>
      <c r="AA16" s="114" t="s">
        <v>117</v>
      </c>
      <c r="AB16" s="114" t="s">
        <v>117</v>
      </c>
    </row>
    <row r="17" spans="1:28" x14ac:dyDescent="0.2">
      <c r="A17" s="108"/>
      <c r="B17" s="92" t="s">
        <v>117</v>
      </c>
      <c r="C17" s="7" t="s">
        <v>117</v>
      </c>
      <c r="D17" s="7"/>
      <c r="E17" s="5" t="s">
        <v>117</v>
      </c>
      <c r="F17" s="113" t="s">
        <v>117</v>
      </c>
      <c r="G17" s="114"/>
      <c r="H17" s="114"/>
      <c r="I17" s="114"/>
      <c r="J17" s="114"/>
      <c r="K17" s="114" t="s">
        <v>117</v>
      </c>
      <c r="L17" s="114" t="s">
        <v>117</v>
      </c>
      <c r="M17" s="114" t="s">
        <v>117</v>
      </c>
      <c r="N17" s="114" t="s">
        <v>117</v>
      </c>
      <c r="O17" s="114" t="s">
        <v>117</v>
      </c>
      <c r="P17" s="114" t="s">
        <v>117</v>
      </c>
      <c r="Q17" s="114" t="s">
        <v>117</v>
      </c>
      <c r="R17" s="114" t="s">
        <v>117</v>
      </c>
      <c r="S17" s="114" t="s">
        <v>117</v>
      </c>
      <c r="T17" s="114" t="s">
        <v>117</v>
      </c>
      <c r="U17" s="114" t="s">
        <v>117</v>
      </c>
      <c r="V17" s="114" t="s">
        <v>117</v>
      </c>
      <c r="W17" s="114" t="s">
        <v>117</v>
      </c>
      <c r="X17" s="114" t="s">
        <v>117</v>
      </c>
      <c r="Y17" s="114" t="s">
        <v>117</v>
      </c>
      <c r="Z17" s="114" t="s">
        <v>117</v>
      </c>
      <c r="AA17" s="114" t="s">
        <v>117</v>
      </c>
      <c r="AB17" s="114" t="s">
        <v>117</v>
      </c>
    </row>
    <row r="18" spans="1:28" x14ac:dyDescent="0.2">
      <c r="A18" s="108"/>
      <c r="B18" s="92" t="s">
        <v>117</v>
      </c>
      <c r="C18" s="7" t="s">
        <v>117</v>
      </c>
      <c r="D18" s="7"/>
      <c r="E18" s="5" t="s">
        <v>117</v>
      </c>
      <c r="F18" s="113" t="s">
        <v>117</v>
      </c>
      <c r="G18" s="114"/>
      <c r="H18" s="114"/>
      <c r="I18" s="114"/>
      <c r="J18" s="114"/>
      <c r="K18" s="114" t="s">
        <v>117</v>
      </c>
      <c r="L18" s="114" t="s">
        <v>117</v>
      </c>
      <c r="M18" s="114" t="s">
        <v>117</v>
      </c>
      <c r="N18" s="114" t="s">
        <v>117</v>
      </c>
      <c r="O18" s="114" t="s">
        <v>117</v>
      </c>
      <c r="P18" s="114" t="s">
        <v>117</v>
      </c>
      <c r="Q18" s="114" t="s">
        <v>117</v>
      </c>
      <c r="R18" s="114" t="s">
        <v>117</v>
      </c>
      <c r="S18" s="114" t="s">
        <v>117</v>
      </c>
      <c r="T18" s="114" t="s">
        <v>117</v>
      </c>
      <c r="U18" s="114" t="s">
        <v>117</v>
      </c>
      <c r="V18" s="114" t="s">
        <v>117</v>
      </c>
      <c r="W18" s="114" t="s">
        <v>117</v>
      </c>
      <c r="X18" s="114" t="s">
        <v>117</v>
      </c>
      <c r="Y18" s="114" t="s">
        <v>117</v>
      </c>
      <c r="Z18" s="114" t="s">
        <v>117</v>
      </c>
      <c r="AA18" s="114" t="s">
        <v>117</v>
      </c>
      <c r="AB18" s="114" t="s">
        <v>117</v>
      </c>
    </row>
    <row r="19" spans="1:28" x14ac:dyDescent="0.2">
      <c r="A19" s="108"/>
      <c r="B19" s="92" t="s">
        <v>117</v>
      </c>
      <c r="C19" s="7" t="s">
        <v>117</v>
      </c>
      <c r="D19" s="7" t="s">
        <v>117</v>
      </c>
      <c r="E19" s="5" t="s">
        <v>117</v>
      </c>
      <c r="F19" s="113" t="s">
        <v>117</v>
      </c>
      <c r="G19" s="114"/>
      <c r="H19" s="114"/>
      <c r="I19" s="114"/>
      <c r="J19" s="114"/>
      <c r="K19" s="114" t="s">
        <v>117</v>
      </c>
      <c r="L19" s="114" t="s">
        <v>117</v>
      </c>
      <c r="M19" s="114" t="s">
        <v>117</v>
      </c>
      <c r="N19" s="114" t="s">
        <v>117</v>
      </c>
      <c r="O19" s="114" t="s">
        <v>117</v>
      </c>
      <c r="P19" s="114" t="s">
        <v>117</v>
      </c>
      <c r="Q19" s="114" t="s">
        <v>117</v>
      </c>
      <c r="R19" s="114" t="s">
        <v>117</v>
      </c>
      <c r="S19" s="114" t="s">
        <v>117</v>
      </c>
      <c r="T19" s="114" t="s">
        <v>117</v>
      </c>
      <c r="U19" s="114" t="s">
        <v>117</v>
      </c>
      <c r="V19" s="114" t="s">
        <v>117</v>
      </c>
      <c r="W19" s="114" t="s">
        <v>117</v>
      </c>
      <c r="X19" s="114" t="s">
        <v>117</v>
      </c>
      <c r="Y19" s="114" t="s">
        <v>117</v>
      </c>
      <c r="Z19" s="114" t="s">
        <v>117</v>
      </c>
      <c r="AA19" s="114" t="s">
        <v>117</v>
      </c>
      <c r="AB19" s="114" t="s">
        <v>117</v>
      </c>
    </row>
    <row r="20" spans="1:28" ht="13.5" thickBot="1" x14ac:dyDescent="0.25">
      <c r="B20" s="87" t="s">
        <v>12</v>
      </c>
      <c r="C20" s="115"/>
      <c r="D20" s="115"/>
      <c r="E20" s="115"/>
      <c r="F20" s="88"/>
      <c r="G20" s="116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</row>
    <row r="21" spans="1:28" ht="13.5" thickBot="1" x14ac:dyDescent="0.25"/>
    <row r="22" spans="1:28" ht="16.5" thickBot="1" x14ac:dyDescent="0.3">
      <c r="B22" s="138"/>
      <c r="C22" s="139"/>
      <c r="D22" s="82" t="s">
        <v>11</v>
      </c>
      <c r="F22" s="116"/>
      <c r="G22" s="107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x14ac:dyDescent="0.2">
      <c r="A23" s="94">
        <v>6</v>
      </c>
      <c r="B23" s="127"/>
      <c r="C23" s="135"/>
      <c r="D23" s="112"/>
      <c r="E23" s="129"/>
      <c r="F23" s="136"/>
      <c r="G23" s="110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</row>
    <row r="24" spans="1:28" x14ac:dyDescent="0.2">
      <c r="A24" s="94">
        <v>37</v>
      </c>
      <c r="B24" s="127"/>
      <c r="C24" s="128"/>
      <c r="D24" s="7"/>
      <c r="E24" s="131"/>
      <c r="F24" s="137"/>
      <c r="G24" s="114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</row>
    <row r="25" spans="1:28" x14ac:dyDescent="0.2">
      <c r="A25" s="94">
        <v>42</v>
      </c>
      <c r="B25" s="127"/>
      <c r="C25" s="128"/>
      <c r="D25" s="7"/>
      <c r="E25" s="131"/>
      <c r="F25" s="137"/>
      <c r="G25" s="114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</row>
    <row r="26" spans="1:28" x14ac:dyDescent="0.2">
      <c r="A26" s="94">
        <v>79</v>
      </c>
      <c r="B26" s="127"/>
      <c r="C26" s="128"/>
      <c r="D26" s="7"/>
      <c r="E26" s="131"/>
      <c r="F26" s="137"/>
      <c r="G26" s="114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</row>
    <row r="27" spans="1:28" x14ac:dyDescent="0.2">
      <c r="A27" s="94" t="s">
        <v>117</v>
      </c>
      <c r="B27" s="92" t="s">
        <v>117</v>
      </c>
      <c r="C27" s="7" t="s">
        <v>117</v>
      </c>
      <c r="D27" s="7"/>
      <c r="E27" s="5" t="s">
        <v>117</v>
      </c>
      <c r="F27" s="6" t="s">
        <v>117</v>
      </c>
      <c r="G27" s="114"/>
      <c r="H27" s="114" t="s">
        <v>117</v>
      </c>
      <c r="I27" s="114" t="s">
        <v>117</v>
      </c>
      <c r="J27" s="114" t="s">
        <v>117</v>
      </c>
      <c r="K27" s="114" t="s">
        <v>117</v>
      </c>
      <c r="L27" s="114" t="s">
        <v>117</v>
      </c>
      <c r="M27" s="114" t="s">
        <v>117</v>
      </c>
      <c r="N27" s="114" t="s">
        <v>117</v>
      </c>
      <c r="O27" s="114" t="s">
        <v>117</v>
      </c>
      <c r="P27" s="114" t="s">
        <v>117</v>
      </c>
      <c r="Q27" s="114" t="s">
        <v>117</v>
      </c>
      <c r="R27" s="114" t="s">
        <v>117</v>
      </c>
      <c r="S27" s="114" t="s">
        <v>117</v>
      </c>
      <c r="T27" s="114" t="s">
        <v>117</v>
      </c>
      <c r="U27" s="114" t="s">
        <v>117</v>
      </c>
      <c r="V27" s="114" t="s">
        <v>117</v>
      </c>
      <c r="W27" s="114" t="s">
        <v>117</v>
      </c>
      <c r="X27" s="114" t="s">
        <v>117</v>
      </c>
      <c r="Y27" s="114" t="s">
        <v>117</v>
      </c>
      <c r="Z27" s="114" t="s">
        <v>117</v>
      </c>
      <c r="AA27" s="114" t="s">
        <v>117</v>
      </c>
      <c r="AB27" s="114" t="s">
        <v>117</v>
      </c>
    </row>
    <row r="28" spans="1:28" x14ac:dyDescent="0.2">
      <c r="A28" s="94" t="s">
        <v>117</v>
      </c>
      <c r="B28" s="92" t="s">
        <v>117</v>
      </c>
      <c r="C28" s="7" t="s">
        <v>117</v>
      </c>
      <c r="D28" s="7"/>
      <c r="E28" s="5" t="s">
        <v>117</v>
      </c>
      <c r="F28" s="6" t="s">
        <v>117</v>
      </c>
      <c r="G28" s="114"/>
      <c r="H28" s="114" t="s">
        <v>117</v>
      </c>
      <c r="I28" s="114" t="s">
        <v>117</v>
      </c>
      <c r="J28" s="114" t="s">
        <v>117</v>
      </c>
      <c r="K28" s="114" t="s">
        <v>117</v>
      </c>
      <c r="L28" s="114" t="s">
        <v>117</v>
      </c>
      <c r="M28" s="114" t="s">
        <v>117</v>
      </c>
      <c r="N28" s="114" t="s">
        <v>117</v>
      </c>
      <c r="O28" s="114" t="s">
        <v>117</v>
      </c>
      <c r="P28" s="114" t="s">
        <v>117</v>
      </c>
      <c r="Q28" s="114" t="s">
        <v>117</v>
      </c>
      <c r="R28" s="114" t="s">
        <v>117</v>
      </c>
      <c r="S28" s="114" t="s">
        <v>117</v>
      </c>
      <c r="T28" s="114" t="s">
        <v>117</v>
      </c>
      <c r="U28" s="114" t="s">
        <v>117</v>
      </c>
      <c r="V28" s="114" t="s">
        <v>117</v>
      </c>
      <c r="W28" s="114" t="s">
        <v>117</v>
      </c>
      <c r="X28" s="114" t="s">
        <v>117</v>
      </c>
      <c r="Y28" s="114" t="s">
        <v>117</v>
      </c>
      <c r="Z28" s="114" t="s">
        <v>117</v>
      </c>
      <c r="AA28" s="114" t="s">
        <v>117</v>
      </c>
      <c r="AB28" s="114" t="s">
        <v>117</v>
      </c>
    </row>
    <row r="29" spans="1:28" x14ac:dyDescent="0.2">
      <c r="A29" s="94" t="s">
        <v>117</v>
      </c>
      <c r="B29" s="92" t="s">
        <v>117</v>
      </c>
      <c r="C29" s="7" t="s">
        <v>117</v>
      </c>
      <c r="D29" s="7"/>
      <c r="E29" s="5" t="s">
        <v>117</v>
      </c>
      <c r="F29" s="6" t="s">
        <v>117</v>
      </c>
      <c r="G29" s="114"/>
      <c r="H29" s="114" t="s">
        <v>117</v>
      </c>
      <c r="I29" s="114" t="s">
        <v>117</v>
      </c>
      <c r="J29" s="114" t="s">
        <v>117</v>
      </c>
      <c r="K29" s="114" t="s">
        <v>117</v>
      </c>
      <c r="L29" s="114" t="s">
        <v>117</v>
      </c>
      <c r="M29" s="114" t="s">
        <v>117</v>
      </c>
      <c r="N29" s="114" t="s">
        <v>117</v>
      </c>
      <c r="O29" s="114" t="s">
        <v>117</v>
      </c>
      <c r="P29" s="114" t="s">
        <v>117</v>
      </c>
      <c r="Q29" s="114" t="s">
        <v>117</v>
      </c>
      <c r="R29" s="114" t="s">
        <v>117</v>
      </c>
      <c r="S29" s="114" t="s">
        <v>117</v>
      </c>
      <c r="T29" s="114" t="s">
        <v>117</v>
      </c>
      <c r="U29" s="114" t="s">
        <v>117</v>
      </c>
      <c r="V29" s="114" t="s">
        <v>117</v>
      </c>
      <c r="W29" s="114" t="s">
        <v>117</v>
      </c>
      <c r="X29" s="114" t="s">
        <v>117</v>
      </c>
      <c r="Y29" s="114" t="s">
        <v>117</v>
      </c>
      <c r="Z29" s="114" t="s">
        <v>117</v>
      </c>
      <c r="AA29" s="114" t="s">
        <v>117</v>
      </c>
      <c r="AB29" s="114" t="s">
        <v>117</v>
      </c>
    </row>
    <row r="30" spans="1:28" x14ac:dyDescent="0.2">
      <c r="A30" s="94" t="s">
        <v>117</v>
      </c>
      <c r="B30" s="92" t="s">
        <v>117</v>
      </c>
      <c r="C30" s="7" t="s">
        <v>117</v>
      </c>
      <c r="D30" s="7"/>
      <c r="E30" s="5" t="s">
        <v>117</v>
      </c>
      <c r="F30" s="6" t="s">
        <v>117</v>
      </c>
      <c r="G30" s="114"/>
      <c r="H30" s="114" t="s">
        <v>117</v>
      </c>
      <c r="I30" s="114" t="s">
        <v>117</v>
      </c>
      <c r="J30" s="114" t="s">
        <v>117</v>
      </c>
      <c r="K30" s="114" t="s">
        <v>117</v>
      </c>
      <c r="L30" s="114" t="s">
        <v>117</v>
      </c>
      <c r="M30" s="114" t="s">
        <v>117</v>
      </c>
      <c r="N30" s="114" t="s">
        <v>117</v>
      </c>
      <c r="O30" s="114" t="s">
        <v>117</v>
      </c>
      <c r="P30" s="114" t="s">
        <v>117</v>
      </c>
      <c r="Q30" s="114" t="s">
        <v>117</v>
      </c>
      <c r="R30" s="114" t="s">
        <v>117</v>
      </c>
      <c r="S30" s="114" t="s">
        <v>117</v>
      </c>
      <c r="T30" s="114" t="s">
        <v>117</v>
      </c>
      <c r="U30" s="114" t="s">
        <v>117</v>
      </c>
      <c r="V30" s="114" t="s">
        <v>117</v>
      </c>
      <c r="W30" s="114" t="s">
        <v>117</v>
      </c>
      <c r="X30" s="114" t="s">
        <v>117</v>
      </c>
      <c r="Y30" s="114" t="s">
        <v>117</v>
      </c>
      <c r="Z30" s="114" t="s">
        <v>117</v>
      </c>
      <c r="AA30" s="114" t="s">
        <v>117</v>
      </c>
      <c r="AB30" s="114" t="s">
        <v>117</v>
      </c>
    </row>
    <row r="31" spans="1:28" x14ac:dyDescent="0.2">
      <c r="A31" s="94" t="s">
        <v>117</v>
      </c>
      <c r="B31" s="92" t="s">
        <v>117</v>
      </c>
      <c r="C31" s="7" t="s">
        <v>117</v>
      </c>
      <c r="D31" s="7" t="s">
        <v>117</v>
      </c>
      <c r="E31" s="5" t="s">
        <v>117</v>
      </c>
      <c r="F31" s="6" t="s">
        <v>117</v>
      </c>
      <c r="G31" s="114"/>
      <c r="H31" s="114" t="s">
        <v>117</v>
      </c>
      <c r="I31" s="114" t="s">
        <v>117</v>
      </c>
      <c r="J31" s="114" t="s">
        <v>117</v>
      </c>
      <c r="K31" s="114" t="s">
        <v>117</v>
      </c>
      <c r="L31" s="114" t="s">
        <v>117</v>
      </c>
      <c r="M31" s="114" t="s">
        <v>117</v>
      </c>
      <c r="N31" s="114" t="s">
        <v>117</v>
      </c>
      <c r="O31" s="114" t="s">
        <v>117</v>
      </c>
      <c r="P31" s="114" t="s">
        <v>117</v>
      </c>
      <c r="Q31" s="114" t="s">
        <v>117</v>
      </c>
      <c r="R31" s="114" t="s">
        <v>117</v>
      </c>
      <c r="S31" s="114" t="s">
        <v>117</v>
      </c>
      <c r="T31" s="114" t="s">
        <v>117</v>
      </c>
      <c r="U31" s="114" t="s">
        <v>117</v>
      </c>
      <c r="V31" s="114" t="s">
        <v>117</v>
      </c>
      <c r="W31" s="114" t="s">
        <v>117</v>
      </c>
      <c r="X31" s="114" t="s">
        <v>117</v>
      </c>
      <c r="Y31" s="114" t="s">
        <v>117</v>
      </c>
      <c r="Z31" s="114" t="s">
        <v>117</v>
      </c>
      <c r="AA31" s="114" t="s">
        <v>117</v>
      </c>
      <c r="AB31" s="114" t="s">
        <v>117</v>
      </c>
    </row>
    <row r="32" spans="1:28" ht="13.5" thickBot="1" x14ac:dyDescent="0.25">
      <c r="B32" s="87"/>
      <c r="C32" s="115"/>
      <c r="D32" s="115"/>
      <c r="E32" s="88"/>
      <c r="F32" s="90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3.5" thickBot="1" x14ac:dyDescent="0.25">
      <c r="E33" s="118"/>
      <c r="F33" s="91"/>
    </row>
    <row r="34" spans="1:28" ht="16.5" thickBot="1" x14ac:dyDescent="0.3">
      <c r="B34" s="140"/>
      <c r="C34" s="141"/>
      <c r="D34" s="82" t="s">
        <v>21</v>
      </c>
      <c r="E34" s="119" t="s">
        <v>24</v>
      </c>
      <c r="F34" s="120" t="s">
        <v>70</v>
      </c>
      <c r="G34" s="107"/>
      <c r="H34" s="86">
        <v>2012</v>
      </c>
      <c r="I34" s="86">
        <v>2013</v>
      </c>
      <c r="J34" s="86">
        <v>2014</v>
      </c>
      <c r="K34" s="86">
        <v>2015</v>
      </c>
      <c r="L34" s="86">
        <v>2016</v>
      </c>
      <c r="M34" s="86">
        <v>2017</v>
      </c>
      <c r="N34" s="86">
        <v>2018</v>
      </c>
      <c r="O34" s="86">
        <v>2019</v>
      </c>
      <c r="P34" s="86">
        <v>2020</v>
      </c>
      <c r="Q34" s="86">
        <v>2021</v>
      </c>
      <c r="R34" s="86">
        <v>2022</v>
      </c>
      <c r="S34" s="86">
        <v>2023</v>
      </c>
      <c r="T34" s="86">
        <v>2024</v>
      </c>
      <c r="U34" s="86">
        <v>2025</v>
      </c>
      <c r="V34" s="86">
        <v>2026</v>
      </c>
      <c r="W34" s="86">
        <v>2027</v>
      </c>
      <c r="X34" s="86">
        <v>2028</v>
      </c>
      <c r="Y34" s="86">
        <v>2029</v>
      </c>
      <c r="Z34" s="86">
        <v>2030</v>
      </c>
      <c r="AA34" s="86">
        <v>2031</v>
      </c>
      <c r="AB34" s="86">
        <v>2032</v>
      </c>
    </row>
    <row r="35" spans="1:28" x14ac:dyDescent="0.2">
      <c r="A35" s="94">
        <v>7</v>
      </c>
      <c r="B35" s="142"/>
      <c r="C35" s="135"/>
      <c r="D35" s="112"/>
      <c r="E35" s="129"/>
      <c r="F35" s="136"/>
      <c r="G35" s="110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</row>
    <row r="36" spans="1:28" x14ac:dyDescent="0.2">
      <c r="A36" s="94">
        <v>46</v>
      </c>
      <c r="B36" s="127"/>
      <c r="C36" s="128"/>
      <c r="D36" s="7"/>
      <c r="E36" s="131"/>
      <c r="F36" s="137"/>
      <c r="G36" s="11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</row>
    <row r="37" spans="1:28" x14ac:dyDescent="0.2">
      <c r="A37" s="94">
        <v>56</v>
      </c>
      <c r="B37" s="127"/>
      <c r="C37" s="128"/>
      <c r="D37" s="7"/>
      <c r="E37" s="131"/>
      <c r="F37" s="137"/>
      <c r="G37" s="11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</row>
    <row r="38" spans="1:28" x14ac:dyDescent="0.2">
      <c r="A38" s="94">
        <v>93</v>
      </c>
      <c r="B38" s="127"/>
      <c r="C38" s="128"/>
      <c r="D38" s="7"/>
      <c r="E38" s="131"/>
      <c r="F38" s="137"/>
      <c r="G38" s="11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</row>
    <row r="39" spans="1:28" x14ac:dyDescent="0.2">
      <c r="A39" s="94" t="s">
        <v>117</v>
      </c>
      <c r="B39" s="92" t="s">
        <v>117</v>
      </c>
      <c r="C39" s="7" t="s">
        <v>117</v>
      </c>
      <c r="D39" s="7"/>
      <c r="E39" s="5" t="s">
        <v>117</v>
      </c>
      <c r="F39" s="6" t="s">
        <v>117</v>
      </c>
      <c r="G39" s="11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">
      <c r="A40" s="94" t="s">
        <v>117</v>
      </c>
      <c r="B40" s="92" t="s">
        <v>117</v>
      </c>
      <c r="C40" s="7" t="s">
        <v>117</v>
      </c>
      <c r="D40" s="7"/>
      <c r="E40" s="5" t="s">
        <v>117</v>
      </c>
      <c r="F40" s="6" t="s">
        <v>117</v>
      </c>
      <c r="G40" s="114"/>
      <c r="H40" s="5"/>
      <c r="I40" s="5"/>
      <c r="J40" s="5"/>
      <c r="K40" s="121" t="s">
        <v>117</v>
      </c>
      <c r="L40" s="121" t="s">
        <v>117</v>
      </c>
      <c r="M40" s="121" t="s">
        <v>117</v>
      </c>
      <c r="N40" s="121" t="s">
        <v>117</v>
      </c>
      <c r="O40" s="121" t="s">
        <v>117</v>
      </c>
      <c r="P40" s="121" t="s">
        <v>117</v>
      </c>
      <c r="Q40" s="121" t="s">
        <v>117</v>
      </c>
      <c r="R40" s="121" t="s">
        <v>117</v>
      </c>
      <c r="S40" s="121" t="s">
        <v>117</v>
      </c>
      <c r="T40" s="121" t="s">
        <v>117</v>
      </c>
      <c r="U40" s="121" t="s">
        <v>117</v>
      </c>
      <c r="V40" s="121" t="s">
        <v>117</v>
      </c>
      <c r="W40" s="121" t="s">
        <v>117</v>
      </c>
      <c r="X40" s="121" t="s">
        <v>117</v>
      </c>
      <c r="Y40" s="121" t="s">
        <v>117</v>
      </c>
      <c r="Z40" s="121" t="s">
        <v>117</v>
      </c>
      <c r="AA40" s="121" t="s">
        <v>117</v>
      </c>
      <c r="AB40" s="121" t="s">
        <v>117</v>
      </c>
    </row>
    <row r="41" spans="1:28" x14ac:dyDescent="0.2">
      <c r="A41" s="94" t="s">
        <v>117</v>
      </c>
      <c r="B41" s="92" t="s">
        <v>117</v>
      </c>
      <c r="C41" s="7" t="s">
        <v>117</v>
      </c>
      <c r="D41" s="7"/>
      <c r="E41" s="5" t="s">
        <v>117</v>
      </c>
      <c r="F41" s="6" t="s">
        <v>117</v>
      </c>
      <c r="G41" s="114"/>
      <c r="H41" s="5"/>
      <c r="I41" s="5"/>
      <c r="J41" s="5"/>
      <c r="K41" s="121" t="s">
        <v>117</v>
      </c>
      <c r="L41" s="121" t="s">
        <v>117</v>
      </c>
      <c r="M41" s="121" t="s">
        <v>117</v>
      </c>
      <c r="N41" s="121" t="s">
        <v>117</v>
      </c>
      <c r="O41" s="121" t="s">
        <v>117</v>
      </c>
      <c r="P41" s="121" t="s">
        <v>117</v>
      </c>
      <c r="Q41" s="121" t="s">
        <v>117</v>
      </c>
      <c r="R41" s="121" t="s">
        <v>117</v>
      </c>
      <c r="S41" s="121" t="s">
        <v>117</v>
      </c>
      <c r="T41" s="121" t="s">
        <v>117</v>
      </c>
      <c r="U41" s="121" t="s">
        <v>117</v>
      </c>
      <c r="V41" s="121" t="s">
        <v>117</v>
      </c>
      <c r="W41" s="121" t="s">
        <v>117</v>
      </c>
      <c r="X41" s="121" t="s">
        <v>117</v>
      </c>
      <c r="Y41" s="121" t="s">
        <v>117</v>
      </c>
      <c r="Z41" s="121" t="s">
        <v>117</v>
      </c>
      <c r="AA41" s="121" t="s">
        <v>117</v>
      </c>
      <c r="AB41" s="121" t="s">
        <v>117</v>
      </c>
    </row>
    <row r="42" spans="1:28" x14ac:dyDescent="0.2">
      <c r="A42" s="94" t="s">
        <v>117</v>
      </c>
      <c r="B42" s="92" t="s">
        <v>117</v>
      </c>
      <c r="C42" s="7" t="s">
        <v>117</v>
      </c>
      <c r="D42" s="7"/>
      <c r="E42" s="5" t="s">
        <v>117</v>
      </c>
      <c r="F42" s="6" t="s">
        <v>117</v>
      </c>
      <c r="G42" s="114"/>
      <c r="H42" s="5"/>
      <c r="I42" s="5"/>
      <c r="J42" s="5"/>
      <c r="K42" s="121" t="s">
        <v>117</v>
      </c>
      <c r="L42" s="121" t="s">
        <v>117</v>
      </c>
      <c r="M42" s="121" t="s">
        <v>117</v>
      </c>
      <c r="N42" s="121" t="s">
        <v>117</v>
      </c>
      <c r="O42" s="121" t="s">
        <v>117</v>
      </c>
      <c r="P42" s="121" t="s">
        <v>117</v>
      </c>
      <c r="Q42" s="121" t="s">
        <v>117</v>
      </c>
      <c r="R42" s="121" t="s">
        <v>117</v>
      </c>
      <c r="S42" s="121" t="s">
        <v>117</v>
      </c>
      <c r="T42" s="121" t="s">
        <v>117</v>
      </c>
      <c r="U42" s="121" t="s">
        <v>117</v>
      </c>
      <c r="V42" s="121" t="s">
        <v>117</v>
      </c>
      <c r="W42" s="121" t="s">
        <v>117</v>
      </c>
      <c r="X42" s="121" t="s">
        <v>117</v>
      </c>
      <c r="Y42" s="121" t="s">
        <v>117</v>
      </c>
      <c r="Z42" s="121" t="s">
        <v>117</v>
      </c>
      <c r="AA42" s="121" t="s">
        <v>117</v>
      </c>
      <c r="AB42" s="121" t="s">
        <v>117</v>
      </c>
    </row>
    <row r="43" spans="1:28" x14ac:dyDescent="0.2">
      <c r="A43" s="94" t="s">
        <v>117</v>
      </c>
      <c r="B43" s="92" t="s">
        <v>117</v>
      </c>
      <c r="C43" s="7" t="s">
        <v>117</v>
      </c>
      <c r="D43" s="7"/>
      <c r="E43" s="5" t="s">
        <v>117</v>
      </c>
      <c r="F43" s="6" t="s">
        <v>117</v>
      </c>
      <c r="G43" s="114"/>
      <c r="H43" s="5"/>
      <c r="I43" s="5"/>
      <c r="J43" s="5"/>
      <c r="K43" s="121" t="s">
        <v>117</v>
      </c>
      <c r="L43" s="121" t="s">
        <v>117</v>
      </c>
      <c r="M43" s="121" t="s">
        <v>117</v>
      </c>
      <c r="N43" s="121" t="s">
        <v>117</v>
      </c>
      <c r="O43" s="121" t="s">
        <v>117</v>
      </c>
      <c r="P43" s="121" t="s">
        <v>117</v>
      </c>
      <c r="Q43" s="121" t="s">
        <v>117</v>
      </c>
      <c r="R43" s="121" t="s">
        <v>117</v>
      </c>
      <c r="S43" s="121" t="s">
        <v>117</v>
      </c>
      <c r="T43" s="121" t="s">
        <v>117</v>
      </c>
      <c r="U43" s="121" t="s">
        <v>117</v>
      </c>
      <c r="V43" s="121" t="s">
        <v>117</v>
      </c>
      <c r="W43" s="121" t="s">
        <v>117</v>
      </c>
      <c r="X43" s="121" t="s">
        <v>117</v>
      </c>
      <c r="Y43" s="121" t="s">
        <v>117</v>
      </c>
      <c r="Z43" s="121" t="s">
        <v>117</v>
      </c>
      <c r="AA43" s="121" t="s">
        <v>117</v>
      </c>
      <c r="AB43" s="121" t="s">
        <v>117</v>
      </c>
    </row>
    <row r="44" spans="1:28" x14ac:dyDescent="0.2">
      <c r="B44" s="92" t="s">
        <v>13</v>
      </c>
      <c r="C44" s="7"/>
      <c r="D44" s="7"/>
      <c r="E44" s="5"/>
      <c r="F44" s="6"/>
      <c r="G44" s="114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1:28" ht="13.5" thickBot="1" x14ac:dyDescent="0.25">
      <c r="B45" s="87" t="s">
        <v>14</v>
      </c>
      <c r="C45" s="115"/>
      <c r="D45" s="115"/>
      <c r="E45" s="88"/>
      <c r="F45" s="90"/>
      <c r="G45" s="116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</row>
    <row r="46" spans="1:28" ht="13.5" thickBot="1" x14ac:dyDescent="0.25"/>
    <row r="47" spans="1:28" ht="16.5" thickBot="1" x14ac:dyDescent="0.3">
      <c r="B47" s="140"/>
      <c r="C47" s="141"/>
      <c r="D47" s="82" t="s">
        <v>15</v>
      </c>
      <c r="F47" s="114"/>
      <c r="G47" s="107"/>
      <c r="H47" s="86">
        <v>2012</v>
      </c>
      <c r="I47" s="86">
        <v>2013</v>
      </c>
      <c r="J47" s="86">
        <v>2014</v>
      </c>
      <c r="K47" s="86">
        <v>2015</v>
      </c>
      <c r="L47" s="86">
        <v>2016</v>
      </c>
      <c r="M47" s="86">
        <v>2017</v>
      </c>
      <c r="N47" s="86">
        <v>2018</v>
      </c>
      <c r="O47" s="86">
        <v>2019</v>
      </c>
      <c r="P47" s="86">
        <v>2020</v>
      </c>
      <c r="Q47" s="86">
        <v>2021</v>
      </c>
      <c r="R47" s="86">
        <v>2022</v>
      </c>
      <c r="S47" s="86">
        <v>2023</v>
      </c>
      <c r="T47" s="86">
        <v>2024</v>
      </c>
      <c r="U47" s="86">
        <v>2025</v>
      </c>
      <c r="V47" s="86">
        <v>2026</v>
      </c>
      <c r="W47" s="86">
        <v>2027</v>
      </c>
      <c r="X47" s="86">
        <v>2028</v>
      </c>
      <c r="Y47" s="86">
        <v>2029</v>
      </c>
      <c r="Z47" s="86">
        <v>2030</v>
      </c>
      <c r="AA47" s="86">
        <v>2031</v>
      </c>
      <c r="AB47" s="86">
        <v>2032</v>
      </c>
    </row>
    <row r="48" spans="1:28" x14ac:dyDescent="0.2">
      <c r="B48" s="93" t="s">
        <v>41</v>
      </c>
      <c r="C48" s="112"/>
      <c r="D48" s="112"/>
      <c r="E48" s="112"/>
      <c r="F48" s="111"/>
      <c r="G48" s="110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</row>
    <row r="49" spans="1:28" ht="13.5" thickBot="1" x14ac:dyDescent="0.25">
      <c r="B49" s="87" t="s">
        <v>42</v>
      </c>
      <c r="C49" s="115"/>
      <c r="D49" s="115"/>
      <c r="E49" s="115"/>
      <c r="F49" s="88"/>
      <c r="G49" s="116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</row>
    <row r="50" spans="1:28" x14ac:dyDescent="0.2">
      <c r="B50" s="7"/>
      <c r="C50" s="7"/>
      <c r="D50" s="7"/>
      <c r="E50" s="7"/>
      <c r="F50" s="5"/>
      <c r="G50" s="11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x14ac:dyDescent="0.2">
      <c r="B51" s="7"/>
      <c r="C51" s="7"/>
      <c r="D51" s="7"/>
      <c r="E51" s="7"/>
      <c r="F51" s="5"/>
      <c r="G51" s="11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3.5" thickBot="1" x14ac:dyDescent="0.25"/>
    <row r="53" spans="1:28" s="124" customFormat="1" ht="7.5" customHeight="1" thickBot="1" x14ac:dyDescent="0.25">
      <c r="A53" s="122"/>
      <c r="B53" s="123"/>
      <c r="C53" s="123"/>
      <c r="D53" s="123"/>
      <c r="E53" s="123"/>
    </row>
    <row r="54" spans="1:28" ht="13.5" thickBot="1" x14ac:dyDescent="0.25"/>
    <row r="55" spans="1:28" ht="16.5" thickBot="1" x14ac:dyDescent="0.3">
      <c r="B55" s="148"/>
      <c r="C55" s="141"/>
      <c r="D55" s="82" t="s">
        <v>55</v>
      </c>
      <c r="E55" s="105" t="s">
        <v>24</v>
      </c>
      <c r="F55" s="106" t="s">
        <v>70</v>
      </c>
      <c r="G55" s="107"/>
      <c r="H55" s="86">
        <v>2012</v>
      </c>
      <c r="I55" s="86">
        <v>2013</v>
      </c>
      <c r="J55" s="86">
        <v>2014</v>
      </c>
      <c r="K55" s="86">
        <v>2015</v>
      </c>
      <c r="L55" s="86">
        <v>2016</v>
      </c>
      <c r="M55" s="86">
        <v>2017</v>
      </c>
      <c r="N55" s="86">
        <v>2018</v>
      </c>
      <c r="O55" s="86">
        <v>2019</v>
      </c>
      <c r="P55" s="86">
        <v>2020</v>
      </c>
      <c r="Q55" s="86">
        <v>2021</v>
      </c>
      <c r="R55" s="86">
        <v>2022</v>
      </c>
      <c r="S55" s="86">
        <v>2023</v>
      </c>
      <c r="T55" s="86">
        <v>2024</v>
      </c>
      <c r="U55" s="86">
        <v>2025</v>
      </c>
      <c r="V55" s="86">
        <v>2026</v>
      </c>
      <c r="W55" s="86">
        <v>2027</v>
      </c>
      <c r="X55" s="86">
        <v>2028</v>
      </c>
      <c r="Y55" s="86">
        <v>2029</v>
      </c>
      <c r="Z55" s="86">
        <v>2030</v>
      </c>
      <c r="AA55" s="86">
        <v>2031</v>
      </c>
      <c r="AB55" s="86">
        <v>2032</v>
      </c>
    </row>
    <row r="56" spans="1:28" x14ac:dyDescent="0.2">
      <c r="A56" s="94">
        <v>13</v>
      </c>
      <c r="B56" s="125"/>
      <c r="C56" s="126"/>
      <c r="D56" s="110"/>
      <c r="E56" s="129"/>
      <c r="F56" s="130"/>
      <c r="G56" s="112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</row>
    <row r="57" spans="1:28" x14ac:dyDescent="0.2">
      <c r="A57" s="94">
        <v>14</v>
      </c>
      <c r="B57" s="127"/>
      <c r="C57" s="128"/>
      <c r="D57" s="7"/>
      <c r="E57" s="131"/>
      <c r="F57" s="132"/>
      <c r="G57" s="114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</row>
    <row r="58" spans="1:28" x14ac:dyDescent="0.2">
      <c r="A58" s="94">
        <v>15</v>
      </c>
      <c r="B58" s="127"/>
      <c r="C58" s="128"/>
      <c r="D58" s="7"/>
      <c r="E58" s="131"/>
      <c r="F58" s="132"/>
      <c r="G58" s="114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</row>
    <row r="59" spans="1:28" x14ac:dyDescent="0.2">
      <c r="A59" s="94">
        <v>18</v>
      </c>
      <c r="B59" s="127"/>
      <c r="C59" s="128"/>
      <c r="D59" s="7"/>
      <c r="E59" s="131"/>
      <c r="F59" s="132"/>
      <c r="G59" s="114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</row>
    <row r="60" spans="1:28" x14ac:dyDescent="0.2">
      <c r="A60" s="94">
        <v>54</v>
      </c>
      <c r="B60" s="127"/>
      <c r="C60" s="128"/>
      <c r="D60" s="7"/>
      <c r="E60" s="131"/>
      <c r="F60" s="132"/>
      <c r="G60" s="114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</row>
    <row r="61" spans="1:28" x14ac:dyDescent="0.2">
      <c r="A61" s="94">
        <v>55</v>
      </c>
      <c r="B61" s="127"/>
      <c r="C61" s="128"/>
      <c r="D61" s="7"/>
      <c r="E61" s="131"/>
      <c r="F61" s="132"/>
      <c r="G61" s="114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</row>
    <row r="62" spans="1:28" x14ac:dyDescent="0.2">
      <c r="A62" s="94">
        <v>56</v>
      </c>
      <c r="B62" s="127"/>
      <c r="C62" s="128"/>
      <c r="D62" s="7"/>
      <c r="E62" s="131"/>
      <c r="F62" s="132"/>
      <c r="G62" s="114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</row>
    <row r="63" spans="1:28" x14ac:dyDescent="0.2">
      <c r="A63" s="94">
        <v>59</v>
      </c>
      <c r="B63" s="127"/>
      <c r="C63" s="128"/>
      <c r="D63" s="7"/>
      <c r="E63" s="131"/>
      <c r="F63" s="132"/>
      <c r="G63" s="114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</row>
    <row r="64" spans="1:28" x14ac:dyDescent="0.2">
      <c r="B64" s="92" t="s">
        <v>117</v>
      </c>
      <c r="C64" s="7" t="s">
        <v>117</v>
      </c>
      <c r="D64" s="7" t="s">
        <v>117</v>
      </c>
      <c r="E64" s="5" t="s">
        <v>117</v>
      </c>
      <c r="F64" s="113" t="s">
        <v>117</v>
      </c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</row>
    <row r="65" spans="1:28" ht="13.5" thickBot="1" x14ac:dyDescent="0.25">
      <c r="B65" s="87" t="s">
        <v>12</v>
      </c>
      <c r="C65" s="115"/>
      <c r="D65" s="115"/>
      <c r="E65" s="115"/>
      <c r="F65" s="88"/>
      <c r="G65" s="116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</row>
    <row r="66" spans="1:28" ht="13.5" thickBot="1" x14ac:dyDescent="0.25"/>
    <row r="67" spans="1:28" ht="16.5" thickBot="1" x14ac:dyDescent="0.3">
      <c r="B67" s="138"/>
      <c r="C67" s="139"/>
      <c r="D67" s="82" t="s">
        <v>11</v>
      </c>
      <c r="F67" s="116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</row>
    <row r="68" spans="1:28" x14ac:dyDescent="0.2">
      <c r="A68" s="94">
        <v>13</v>
      </c>
      <c r="B68" s="142"/>
      <c r="C68" s="135"/>
      <c r="D68" s="112"/>
      <c r="E68" s="129"/>
      <c r="F68" s="136"/>
      <c r="G68" s="110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x14ac:dyDescent="0.2">
      <c r="A69" s="94">
        <v>14</v>
      </c>
      <c r="B69" s="127"/>
      <c r="C69" s="128"/>
      <c r="D69" s="7"/>
      <c r="E69" s="131"/>
      <c r="F69" s="137"/>
      <c r="G69" s="114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</row>
    <row r="70" spans="1:28" x14ac:dyDescent="0.2">
      <c r="A70" s="94">
        <v>15</v>
      </c>
      <c r="B70" s="127"/>
      <c r="C70" s="128"/>
      <c r="D70" s="7"/>
      <c r="E70" s="131"/>
      <c r="F70" s="137"/>
      <c r="G70" s="114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</row>
    <row r="71" spans="1:28" x14ac:dyDescent="0.2">
      <c r="A71" s="94">
        <v>18</v>
      </c>
      <c r="B71" s="127"/>
      <c r="C71" s="128"/>
      <c r="D71" s="7"/>
      <c r="E71" s="131"/>
      <c r="F71" s="137"/>
      <c r="G71" s="114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</row>
    <row r="72" spans="1:28" x14ac:dyDescent="0.2">
      <c r="A72" s="94">
        <v>54</v>
      </c>
      <c r="B72" s="127"/>
      <c r="C72" s="128"/>
      <c r="D72" s="7"/>
      <c r="E72" s="131"/>
      <c r="F72" s="137"/>
      <c r="G72" s="114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</row>
    <row r="73" spans="1:28" x14ac:dyDescent="0.2">
      <c r="A73" s="94">
        <v>55</v>
      </c>
      <c r="B73" s="127"/>
      <c r="C73" s="128"/>
      <c r="D73" s="7"/>
      <c r="E73" s="131"/>
      <c r="F73" s="137"/>
      <c r="G73" s="114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</row>
    <row r="74" spans="1:28" x14ac:dyDescent="0.2">
      <c r="A74" s="94">
        <v>56</v>
      </c>
      <c r="B74" s="127"/>
      <c r="C74" s="128"/>
      <c r="D74" s="7"/>
      <c r="E74" s="131"/>
      <c r="F74" s="137"/>
      <c r="G74" s="114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</row>
    <row r="75" spans="1:28" x14ac:dyDescent="0.2">
      <c r="A75" s="94">
        <v>59</v>
      </c>
      <c r="B75" s="127"/>
      <c r="C75" s="128"/>
      <c r="D75" s="7"/>
      <c r="E75" s="131"/>
      <c r="F75" s="137"/>
      <c r="G75" s="114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</row>
    <row r="76" spans="1:28" x14ac:dyDescent="0.2">
      <c r="A76" s="94" t="s">
        <v>117</v>
      </c>
      <c r="B76" s="92" t="s">
        <v>117</v>
      </c>
      <c r="C76" s="7" t="s">
        <v>117</v>
      </c>
      <c r="D76" s="7"/>
      <c r="E76" s="5" t="s">
        <v>117</v>
      </c>
      <c r="F76" s="6"/>
      <c r="G76" s="114"/>
      <c r="H76" s="114"/>
      <c r="I76" s="114" t="s">
        <v>117</v>
      </c>
      <c r="J76" s="114" t="s">
        <v>117</v>
      </c>
      <c r="K76" s="114" t="s">
        <v>117</v>
      </c>
      <c r="L76" s="114" t="s">
        <v>117</v>
      </c>
      <c r="M76" s="114" t="s">
        <v>117</v>
      </c>
      <c r="N76" s="114" t="s">
        <v>117</v>
      </c>
      <c r="O76" s="114" t="s">
        <v>117</v>
      </c>
      <c r="P76" s="114" t="s">
        <v>117</v>
      </c>
      <c r="Q76" s="114" t="s">
        <v>117</v>
      </c>
      <c r="R76" s="114" t="s">
        <v>117</v>
      </c>
      <c r="S76" s="114" t="s">
        <v>117</v>
      </c>
      <c r="T76" s="114" t="s">
        <v>117</v>
      </c>
      <c r="U76" s="114" t="s">
        <v>117</v>
      </c>
      <c r="V76" s="114" t="s">
        <v>117</v>
      </c>
      <c r="W76" s="114" t="s">
        <v>117</v>
      </c>
      <c r="X76" s="114" t="s">
        <v>117</v>
      </c>
      <c r="Y76" s="114" t="s">
        <v>117</v>
      </c>
      <c r="Z76" s="114" t="s">
        <v>117</v>
      </c>
      <c r="AA76" s="114" t="s">
        <v>117</v>
      </c>
      <c r="AB76" s="114" t="s">
        <v>117</v>
      </c>
    </row>
    <row r="77" spans="1:28" ht="13.5" thickBot="1" x14ac:dyDescent="0.25">
      <c r="A77" s="94" t="s">
        <v>117</v>
      </c>
      <c r="B77" s="87"/>
      <c r="C77" s="115"/>
      <c r="D77" s="115"/>
      <c r="E77" s="115"/>
      <c r="F77" s="88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</row>
    <row r="78" spans="1:28" ht="13.5" thickBot="1" x14ac:dyDescent="0.25"/>
    <row r="79" spans="1:28" ht="16.5" thickBot="1" x14ac:dyDescent="0.3">
      <c r="B79" s="140"/>
      <c r="C79" s="141"/>
      <c r="D79" s="82" t="s">
        <v>21</v>
      </c>
      <c r="E79" s="119" t="s">
        <v>24</v>
      </c>
      <c r="F79" s="120" t="s">
        <v>70</v>
      </c>
      <c r="G79" s="107"/>
      <c r="H79" s="86">
        <v>2012</v>
      </c>
      <c r="I79" s="86">
        <v>2013</v>
      </c>
      <c r="J79" s="86">
        <v>2014</v>
      </c>
      <c r="K79" s="86">
        <v>2015</v>
      </c>
      <c r="L79" s="86">
        <v>2016</v>
      </c>
      <c r="M79" s="86">
        <v>2017</v>
      </c>
      <c r="N79" s="86">
        <v>2018</v>
      </c>
      <c r="O79" s="86">
        <v>2019</v>
      </c>
      <c r="P79" s="86">
        <v>2020</v>
      </c>
      <c r="Q79" s="86">
        <v>2021</v>
      </c>
      <c r="R79" s="86">
        <v>2022</v>
      </c>
      <c r="S79" s="86">
        <v>2023</v>
      </c>
      <c r="T79" s="86">
        <v>2024</v>
      </c>
      <c r="U79" s="86">
        <v>2025</v>
      </c>
      <c r="V79" s="86">
        <v>2026</v>
      </c>
      <c r="W79" s="86">
        <v>2027</v>
      </c>
      <c r="X79" s="86">
        <v>2028</v>
      </c>
      <c r="Y79" s="86">
        <v>2029</v>
      </c>
      <c r="Z79" s="86">
        <v>2030</v>
      </c>
      <c r="AA79" s="86">
        <v>2031</v>
      </c>
      <c r="AB79" s="86">
        <v>2032</v>
      </c>
    </row>
    <row r="80" spans="1:28" x14ac:dyDescent="0.2">
      <c r="A80" s="94">
        <v>14</v>
      </c>
      <c r="B80" s="142"/>
      <c r="C80" s="135"/>
      <c r="D80" s="112"/>
      <c r="E80" s="129"/>
      <c r="F80" s="136"/>
      <c r="G80" s="110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</row>
    <row r="81" spans="1:28" x14ac:dyDescent="0.2">
      <c r="A81" s="94">
        <v>15</v>
      </c>
      <c r="B81" s="127"/>
      <c r="C81" s="128"/>
      <c r="D81" s="7"/>
      <c r="E81" s="131"/>
      <c r="F81" s="137"/>
      <c r="G81" s="11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</row>
    <row r="82" spans="1:28" x14ac:dyDescent="0.2">
      <c r="A82" s="94">
        <v>16</v>
      </c>
      <c r="B82" s="127"/>
      <c r="C82" s="128"/>
      <c r="D82" s="7"/>
      <c r="E82" s="131"/>
      <c r="F82" s="137"/>
      <c r="G82" s="11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</row>
    <row r="83" spans="1:28" x14ac:dyDescent="0.2">
      <c r="A83" s="94">
        <v>19</v>
      </c>
      <c r="B83" s="127"/>
      <c r="C83" s="128"/>
      <c r="D83" s="7"/>
      <c r="E83" s="131"/>
      <c r="F83" s="137"/>
      <c r="G83" s="11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</row>
    <row r="84" spans="1:28" x14ac:dyDescent="0.2">
      <c r="A84" s="94">
        <v>68</v>
      </c>
      <c r="B84" s="127"/>
      <c r="C84" s="128"/>
      <c r="D84" s="7"/>
      <c r="E84" s="131"/>
      <c r="F84" s="137"/>
      <c r="G84" s="11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</row>
    <row r="85" spans="1:28" x14ac:dyDescent="0.2">
      <c r="A85" s="94">
        <v>69</v>
      </c>
      <c r="B85" s="127"/>
      <c r="C85" s="128"/>
      <c r="D85" s="7"/>
      <c r="E85" s="131"/>
      <c r="F85" s="137"/>
      <c r="G85" s="11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</row>
    <row r="86" spans="1:28" x14ac:dyDescent="0.2">
      <c r="A86" s="94">
        <v>70</v>
      </c>
      <c r="B86" s="127"/>
      <c r="C86" s="128"/>
      <c r="D86" s="7"/>
      <c r="E86" s="131"/>
      <c r="F86" s="137"/>
      <c r="G86" s="11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</row>
    <row r="87" spans="1:28" x14ac:dyDescent="0.2">
      <c r="A87" s="94">
        <v>73</v>
      </c>
      <c r="B87" s="127"/>
      <c r="C87" s="128"/>
      <c r="D87" s="7"/>
      <c r="E87" s="131"/>
      <c r="F87" s="137"/>
      <c r="G87" s="11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</row>
    <row r="88" spans="1:28" x14ac:dyDescent="0.2">
      <c r="A88" s="94" t="s">
        <v>117</v>
      </c>
      <c r="B88" s="92" t="s">
        <v>117</v>
      </c>
      <c r="C88" s="7" t="s">
        <v>117</v>
      </c>
      <c r="D88" s="7"/>
      <c r="E88" s="5"/>
      <c r="F88" s="6"/>
      <c r="G88" s="114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</row>
    <row r="89" spans="1:28" x14ac:dyDescent="0.2">
      <c r="B89" s="92" t="s">
        <v>13</v>
      </c>
      <c r="C89" s="7"/>
      <c r="D89" s="7"/>
      <c r="E89" s="7"/>
      <c r="F89" s="5"/>
      <c r="G89" s="114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</row>
    <row r="90" spans="1:28" ht="13.5" thickBot="1" x14ac:dyDescent="0.25">
      <c r="B90" s="87" t="s">
        <v>14</v>
      </c>
      <c r="C90" s="115"/>
      <c r="D90" s="115"/>
      <c r="E90" s="115"/>
      <c r="F90" s="88"/>
      <c r="G90" s="116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</row>
    <row r="91" spans="1:28" ht="13.5" thickBot="1" x14ac:dyDescent="0.25"/>
    <row r="92" spans="1:28" ht="16.5" thickBot="1" x14ac:dyDescent="0.3">
      <c r="B92" s="140"/>
      <c r="C92" s="141"/>
      <c r="D92" s="82" t="s">
        <v>15</v>
      </c>
      <c r="F92" s="114"/>
      <c r="G92" s="107"/>
      <c r="H92" s="86">
        <v>2012</v>
      </c>
      <c r="I92" s="86">
        <v>2013</v>
      </c>
      <c r="J92" s="86">
        <v>2014</v>
      </c>
      <c r="K92" s="86">
        <v>2015</v>
      </c>
      <c r="L92" s="86">
        <v>2016</v>
      </c>
      <c r="M92" s="86">
        <v>2017</v>
      </c>
      <c r="N92" s="86">
        <v>2018</v>
      </c>
      <c r="O92" s="86">
        <v>2019</v>
      </c>
      <c r="P92" s="86">
        <v>2020</v>
      </c>
      <c r="Q92" s="86">
        <v>2021</v>
      </c>
      <c r="R92" s="86">
        <v>2022</v>
      </c>
      <c r="S92" s="86">
        <v>2023</v>
      </c>
      <c r="T92" s="86">
        <v>2024</v>
      </c>
      <c r="U92" s="86">
        <v>2025</v>
      </c>
      <c r="V92" s="86">
        <v>2026</v>
      </c>
      <c r="W92" s="86">
        <v>2027</v>
      </c>
      <c r="X92" s="86">
        <v>2028</v>
      </c>
      <c r="Y92" s="86">
        <v>2029</v>
      </c>
      <c r="Z92" s="86">
        <v>2030</v>
      </c>
      <c r="AA92" s="86">
        <v>2031</v>
      </c>
      <c r="AB92" s="86">
        <v>2032</v>
      </c>
    </row>
    <row r="93" spans="1:28" x14ac:dyDescent="0.2">
      <c r="B93" s="93" t="s">
        <v>41</v>
      </c>
      <c r="C93" s="112"/>
      <c r="D93" s="112"/>
      <c r="E93" s="112"/>
      <c r="F93" s="111"/>
      <c r="G93" s="110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</row>
    <row r="94" spans="1:28" ht="13.5" thickBot="1" x14ac:dyDescent="0.25">
      <c r="B94" s="87" t="s">
        <v>42</v>
      </c>
      <c r="C94" s="115"/>
      <c r="D94" s="115"/>
      <c r="E94" s="115"/>
      <c r="F94" s="88"/>
      <c r="G94" s="116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</row>
    <row r="96" spans="1:28" ht="13.5" thickBot="1" x14ac:dyDescent="0.25"/>
    <row r="97" spans="1:28" s="124" customFormat="1" ht="13.5" thickBot="1" x14ac:dyDescent="0.25">
      <c r="A97" s="122"/>
      <c r="B97" s="123"/>
      <c r="C97" s="123"/>
      <c r="D97" s="123"/>
      <c r="E97" s="123"/>
    </row>
    <row r="98" spans="1:28" ht="16.5" thickBot="1" x14ac:dyDescent="0.3">
      <c r="B98" s="95"/>
    </row>
    <row r="99" spans="1:28" ht="16.5" thickBot="1" x14ac:dyDescent="0.3">
      <c r="B99" s="149"/>
      <c r="C99" s="141"/>
      <c r="D99" s="82" t="s">
        <v>55</v>
      </c>
      <c r="E99" s="105" t="s">
        <v>24</v>
      </c>
      <c r="F99" s="106" t="s">
        <v>70</v>
      </c>
      <c r="G99" s="107"/>
      <c r="H99" s="86">
        <v>2012</v>
      </c>
      <c r="I99" s="86">
        <v>2013</v>
      </c>
      <c r="J99" s="86">
        <v>2014</v>
      </c>
      <c r="K99" s="86">
        <v>2015</v>
      </c>
      <c r="L99" s="86">
        <v>2016</v>
      </c>
      <c r="M99" s="86">
        <v>2017</v>
      </c>
      <c r="N99" s="86">
        <v>2018</v>
      </c>
      <c r="O99" s="86">
        <v>2019</v>
      </c>
      <c r="P99" s="86">
        <v>2020</v>
      </c>
      <c r="Q99" s="86">
        <v>2021</v>
      </c>
      <c r="R99" s="86">
        <v>2022</v>
      </c>
      <c r="S99" s="86">
        <v>2023</v>
      </c>
      <c r="T99" s="86">
        <v>2024</v>
      </c>
      <c r="U99" s="86">
        <v>2025</v>
      </c>
      <c r="V99" s="86">
        <v>2026</v>
      </c>
      <c r="W99" s="86">
        <v>2027</v>
      </c>
      <c r="X99" s="86">
        <v>2028</v>
      </c>
      <c r="Y99" s="86">
        <v>2029</v>
      </c>
      <c r="Z99" s="86">
        <v>2030</v>
      </c>
      <c r="AA99" s="86">
        <v>2031</v>
      </c>
      <c r="AB99" s="86">
        <v>2032</v>
      </c>
    </row>
    <row r="100" spans="1:28" x14ac:dyDescent="0.2">
      <c r="A100" s="94">
        <v>16</v>
      </c>
      <c r="B100" s="125"/>
      <c r="C100" s="126"/>
      <c r="D100" s="110"/>
      <c r="E100" s="129"/>
      <c r="F100" s="130"/>
      <c r="G100" s="112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</row>
    <row r="101" spans="1:28" x14ac:dyDescent="0.2">
      <c r="A101" s="94">
        <v>17</v>
      </c>
      <c r="B101" s="127"/>
      <c r="C101" s="128"/>
      <c r="D101" s="7"/>
      <c r="E101" s="131"/>
      <c r="F101" s="132"/>
      <c r="G101" s="114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</row>
    <row r="102" spans="1:28" x14ac:dyDescent="0.2">
      <c r="A102" s="94">
        <v>19</v>
      </c>
      <c r="B102" s="127"/>
      <c r="C102" s="128"/>
      <c r="D102" s="7"/>
      <c r="E102" s="131"/>
      <c r="F102" s="132"/>
      <c r="G102" s="114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</row>
    <row r="103" spans="1:28" x14ac:dyDescent="0.2">
      <c r="A103" s="94">
        <v>20</v>
      </c>
      <c r="B103" s="127"/>
      <c r="C103" s="128"/>
      <c r="D103" s="7"/>
      <c r="E103" s="131"/>
      <c r="F103" s="132"/>
      <c r="G103" s="114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</row>
    <row r="104" spans="1:28" x14ac:dyDescent="0.2">
      <c r="B104" s="92" t="s">
        <v>117</v>
      </c>
      <c r="C104" s="7" t="s">
        <v>117</v>
      </c>
      <c r="D104" s="7"/>
      <c r="E104" s="5" t="s">
        <v>117</v>
      </c>
      <c r="F104" s="113" t="s">
        <v>117</v>
      </c>
      <c r="G104" s="114"/>
      <c r="H104" s="114" t="s">
        <v>117</v>
      </c>
      <c r="I104" s="114" t="s">
        <v>117</v>
      </c>
      <c r="J104" s="114" t="s">
        <v>117</v>
      </c>
      <c r="K104" s="114" t="s">
        <v>117</v>
      </c>
      <c r="L104" s="114" t="s">
        <v>117</v>
      </c>
      <c r="M104" s="114" t="s">
        <v>117</v>
      </c>
      <c r="N104" s="114" t="s">
        <v>117</v>
      </c>
      <c r="O104" s="114" t="s">
        <v>117</v>
      </c>
      <c r="P104" s="114" t="s">
        <v>117</v>
      </c>
      <c r="Q104" s="114" t="s">
        <v>117</v>
      </c>
      <c r="R104" s="114" t="s">
        <v>117</v>
      </c>
      <c r="S104" s="114" t="s">
        <v>117</v>
      </c>
      <c r="T104" s="114" t="s">
        <v>117</v>
      </c>
      <c r="U104" s="114" t="s">
        <v>117</v>
      </c>
      <c r="V104" s="114" t="s">
        <v>117</v>
      </c>
      <c r="W104" s="114" t="s">
        <v>117</v>
      </c>
      <c r="X104" s="114" t="s">
        <v>117</v>
      </c>
      <c r="Y104" s="114" t="s">
        <v>117</v>
      </c>
      <c r="Z104" s="114" t="s">
        <v>117</v>
      </c>
      <c r="AA104" s="114" t="s">
        <v>117</v>
      </c>
      <c r="AB104" s="114" t="s">
        <v>117</v>
      </c>
    </row>
    <row r="105" spans="1:28" x14ac:dyDescent="0.2">
      <c r="B105" s="92" t="s">
        <v>117</v>
      </c>
      <c r="C105" s="7" t="s">
        <v>117</v>
      </c>
      <c r="D105" s="7"/>
      <c r="E105" s="5" t="s">
        <v>117</v>
      </c>
      <c r="F105" s="113" t="s">
        <v>117</v>
      </c>
      <c r="G105" s="114"/>
      <c r="H105" s="114" t="s">
        <v>117</v>
      </c>
      <c r="I105" s="114" t="s">
        <v>117</v>
      </c>
      <c r="J105" s="114" t="s">
        <v>117</v>
      </c>
      <c r="K105" s="114" t="s">
        <v>117</v>
      </c>
      <c r="L105" s="114" t="s">
        <v>117</v>
      </c>
      <c r="M105" s="114" t="s">
        <v>117</v>
      </c>
      <c r="N105" s="114" t="s">
        <v>117</v>
      </c>
      <c r="O105" s="114" t="s">
        <v>117</v>
      </c>
      <c r="P105" s="114" t="s">
        <v>117</v>
      </c>
      <c r="Q105" s="114" t="s">
        <v>117</v>
      </c>
      <c r="R105" s="114" t="s">
        <v>117</v>
      </c>
      <c r="S105" s="114" t="s">
        <v>117</v>
      </c>
      <c r="T105" s="114" t="s">
        <v>117</v>
      </c>
      <c r="U105" s="114" t="s">
        <v>117</v>
      </c>
      <c r="V105" s="114" t="s">
        <v>117</v>
      </c>
      <c r="W105" s="114" t="s">
        <v>117</v>
      </c>
      <c r="X105" s="114" t="s">
        <v>117</v>
      </c>
      <c r="Y105" s="114" t="s">
        <v>117</v>
      </c>
      <c r="Z105" s="114" t="s">
        <v>117</v>
      </c>
      <c r="AA105" s="114" t="s">
        <v>117</v>
      </c>
      <c r="AB105" s="114" t="s">
        <v>117</v>
      </c>
    </row>
    <row r="106" spans="1:28" x14ac:dyDescent="0.2">
      <c r="B106" s="92" t="s">
        <v>117</v>
      </c>
      <c r="C106" s="7" t="s">
        <v>117</v>
      </c>
      <c r="D106" s="7"/>
      <c r="E106" s="5" t="s">
        <v>117</v>
      </c>
      <c r="F106" s="113" t="s">
        <v>117</v>
      </c>
      <c r="G106" s="114"/>
      <c r="H106" s="114" t="s">
        <v>117</v>
      </c>
      <c r="I106" s="114" t="s">
        <v>117</v>
      </c>
      <c r="J106" s="114" t="s">
        <v>117</v>
      </c>
      <c r="K106" s="114" t="s">
        <v>117</v>
      </c>
      <c r="L106" s="114" t="s">
        <v>117</v>
      </c>
      <c r="M106" s="114" t="s">
        <v>117</v>
      </c>
      <c r="N106" s="114" t="s">
        <v>117</v>
      </c>
      <c r="O106" s="114" t="s">
        <v>117</v>
      </c>
      <c r="P106" s="114" t="s">
        <v>117</v>
      </c>
      <c r="Q106" s="114" t="s">
        <v>117</v>
      </c>
      <c r="R106" s="114" t="s">
        <v>117</v>
      </c>
      <c r="S106" s="114" t="s">
        <v>117</v>
      </c>
      <c r="T106" s="114" t="s">
        <v>117</v>
      </c>
      <c r="U106" s="114" t="s">
        <v>117</v>
      </c>
      <c r="V106" s="114" t="s">
        <v>117</v>
      </c>
      <c r="W106" s="114" t="s">
        <v>117</v>
      </c>
      <c r="X106" s="114" t="s">
        <v>117</v>
      </c>
      <c r="Y106" s="114" t="s">
        <v>117</v>
      </c>
      <c r="Z106" s="114" t="s">
        <v>117</v>
      </c>
      <c r="AA106" s="114" t="s">
        <v>117</v>
      </c>
      <c r="AB106" s="114" t="s">
        <v>117</v>
      </c>
    </row>
    <row r="107" spans="1:28" x14ac:dyDescent="0.2">
      <c r="B107" s="92" t="s">
        <v>117</v>
      </c>
      <c r="C107" s="7" t="s">
        <v>117</v>
      </c>
      <c r="D107" s="7"/>
      <c r="E107" s="5" t="s">
        <v>117</v>
      </c>
      <c r="F107" s="113" t="s">
        <v>117</v>
      </c>
      <c r="G107" s="114"/>
      <c r="H107" s="114" t="s">
        <v>117</v>
      </c>
      <c r="I107" s="114" t="s">
        <v>117</v>
      </c>
      <c r="J107" s="114" t="s">
        <v>117</v>
      </c>
      <c r="K107" s="114" t="s">
        <v>117</v>
      </c>
      <c r="L107" s="114" t="s">
        <v>117</v>
      </c>
      <c r="M107" s="114" t="s">
        <v>117</v>
      </c>
      <c r="N107" s="114" t="s">
        <v>117</v>
      </c>
      <c r="O107" s="114" t="s">
        <v>117</v>
      </c>
      <c r="P107" s="114" t="s">
        <v>117</v>
      </c>
      <c r="Q107" s="114" t="s">
        <v>117</v>
      </c>
      <c r="R107" s="114" t="s">
        <v>117</v>
      </c>
      <c r="S107" s="114" t="s">
        <v>117</v>
      </c>
      <c r="T107" s="114" t="s">
        <v>117</v>
      </c>
      <c r="U107" s="114" t="s">
        <v>117</v>
      </c>
      <c r="V107" s="114" t="s">
        <v>117</v>
      </c>
      <c r="W107" s="114" t="s">
        <v>117</v>
      </c>
      <c r="X107" s="114" t="s">
        <v>117</v>
      </c>
      <c r="Y107" s="114" t="s">
        <v>117</v>
      </c>
      <c r="Z107" s="114" t="s">
        <v>117</v>
      </c>
      <c r="AA107" s="114" t="s">
        <v>117</v>
      </c>
      <c r="AB107" s="114" t="s">
        <v>117</v>
      </c>
    </row>
    <row r="108" spans="1:28" x14ac:dyDescent="0.2">
      <c r="B108" s="92" t="s">
        <v>117</v>
      </c>
      <c r="C108" s="7" t="s">
        <v>117</v>
      </c>
      <c r="D108" s="7"/>
      <c r="E108" s="5" t="s">
        <v>117</v>
      </c>
      <c r="F108" s="113" t="s">
        <v>117</v>
      </c>
      <c r="G108" s="114"/>
      <c r="H108" s="114" t="s">
        <v>117</v>
      </c>
      <c r="I108" s="114" t="s">
        <v>117</v>
      </c>
      <c r="J108" s="114" t="s">
        <v>117</v>
      </c>
      <c r="K108" s="114" t="s">
        <v>117</v>
      </c>
      <c r="L108" s="114" t="s">
        <v>117</v>
      </c>
      <c r="M108" s="114" t="s">
        <v>117</v>
      </c>
      <c r="N108" s="114" t="s">
        <v>117</v>
      </c>
      <c r="O108" s="114" t="s">
        <v>117</v>
      </c>
      <c r="P108" s="114" t="s">
        <v>117</v>
      </c>
      <c r="Q108" s="114" t="s">
        <v>117</v>
      </c>
      <c r="R108" s="114" t="s">
        <v>117</v>
      </c>
      <c r="S108" s="114" t="s">
        <v>117</v>
      </c>
      <c r="T108" s="114" t="s">
        <v>117</v>
      </c>
      <c r="U108" s="114" t="s">
        <v>117</v>
      </c>
      <c r="V108" s="114" t="s">
        <v>117</v>
      </c>
      <c r="W108" s="114" t="s">
        <v>117</v>
      </c>
      <c r="X108" s="114" t="s">
        <v>117</v>
      </c>
      <c r="Y108" s="114" t="s">
        <v>117</v>
      </c>
      <c r="Z108" s="114" t="s">
        <v>117</v>
      </c>
      <c r="AA108" s="114" t="s">
        <v>117</v>
      </c>
      <c r="AB108" s="114" t="s">
        <v>117</v>
      </c>
    </row>
    <row r="109" spans="1:28" ht="13.5" thickBot="1" x14ac:dyDescent="0.25">
      <c r="B109" s="87" t="s">
        <v>12</v>
      </c>
      <c r="C109" s="115"/>
      <c r="D109" s="115"/>
      <c r="E109" s="115"/>
      <c r="F109" s="88"/>
      <c r="G109" s="116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</row>
    <row r="110" spans="1:28" ht="13.5" thickBot="1" x14ac:dyDescent="0.25"/>
    <row r="111" spans="1:28" ht="16.5" thickBot="1" x14ac:dyDescent="0.3">
      <c r="B111" s="138"/>
      <c r="C111" s="139"/>
      <c r="D111" s="82" t="s">
        <v>11</v>
      </c>
      <c r="F111" s="116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</row>
    <row r="112" spans="1:28" x14ac:dyDescent="0.2">
      <c r="A112" s="94">
        <v>16</v>
      </c>
      <c r="B112" s="142"/>
      <c r="C112" s="135"/>
      <c r="D112" s="112"/>
      <c r="E112" s="129"/>
      <c r="F112" s="136"/>
      <c r="G112" s="110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</row>
    <row r="113" spans="1:28" x14ac:dyDescent="0.2">
      <c r="A113" s="94">
        <v>17</v>
      </c>
      <c r="B113" s="127"/>
      <c r="C113" s="128"/>
      <c r="D113" s="7"/>
      <c r="E113" s="131"/>
      <c r="F113" s="137"/>
      <c r="G113" s="114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</row>
    <row r="114" spans="1:28" x14ac:dyDescent="0.2">
      <c r="A114" s="94">
        <v>19</v>
      </c>
      <c r="B114" s="127"/>
      <c r="C114" s="128"/>
      <c r="D114" s="7"/>
      <c r="E114" s="131"/>
      <c r="F114" s="137"/>
      <c r="G114" s="114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</row>
    <row r="115" spans="1:28" x14ac:dyDescent="0.2">
      <c r="A115" s="94">
        <v>20</v>
      </c>
      <c r="B115" s="127"/>
      <c r="C115" s="128"/>
      <c r="D115" s="7"/>
      <c r="E115" s="131"/>
      <c r="F115" s="137"/>
      <c r="G115" s="114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</row>
    <row r="116" spans="1:28" x14ac:dyDescent="0.2">
      <c r="A116" s="94" t="s">
        <v>117</v>
      </c>
      <c r="B116" s="92" t="s">
        <v>117</v>
      </c>
      <c r="C116" s="7" t="s">
        <v>117</v>
      </c>
      <c r="D116" s="7"/>
      <c r="E116" s="5" t="s">
        <v>117</v>
      </c>
      <c r="F116" s="6" t="s">
        <v>117</v>
      </c>
      <c r="G116" s="114"/>
      <c r="H116" s="114" t="s">
        <v>117</v>
      </c>
      <c r="I116" s="114" t="s">
        <v>117</v>
      </c>
      <c r="J116" s="114" t="s">
        <v>117</v>
      </c>
      <c r="K116" s="114" t="s">
        <v>117</v>
      </c>
      <c r="L116" s="114" t="s">
        <v>117</v>
      </c>
      <c r="M116" s="114" t="s">
        <v>117</v>
      </c>
      <c r="N116" s="114" t="s">
        <v>117</v>
      </c>
      <c r="O116" s="114" t="s">
        <v>117</v>
      </c>
      <c r="P116" s="114" t="s">
        <v>117</v>
      </c>
      <c r="Q116" s="114" t="s">
        <v>117</v>
      </c>
      <c r="R116" s="114" t="s">
        <v>117</v>
      </c>
      <c r="S116" s="114" t="s">
        <v>117</v>
      </c>
      <c r="T116" s="114" t="s">
        <v>117</v>
      </c>
      <c r="U116" s="114" t="s">
        <v>117</v>
      </c>
      <c r="V116" s="114" t="s">
        <v>117</v>
      </c>
      <c r="W116" s="114" t="s">
        <v>117</v>
      </c>
      <c r="X116" s="114" t="s">
        <v>117</v>
      </c>
      <c r="Y116" s="114" t="s">
        <v>117</v>
      </c>
      <c r="Z116" s="114" t="s">
        <v>117</v>
      </c>
      <c r="AA116" s="114" t="s">
        <v>117</v>
      </c>
      <c r="AB116" s="114" t="s">
        <v>117</v>
      </c>
    </row>
    <row r="117" spans="1:28" x14ac:dyDescent="0.2">
      <c r="A117" s="94" t="s">
        <v>117</v>
      </c>
      <c r="B117" s="92" t="s">
        <v>117</v>
      </c>
      <c r="C117" s="7" t="s">
        <v>117</v>
      </c>
      <c r="D117" s="7"/>
      <c r="E117" s="5" t="s">
        <v>117</v>
      </c>
      <c r="F117" s="6" t="s">
        <v>117</v>
      </c>
      <c r="G117" s="114"/>
      <c r="H117" s="114" t="s">
        <v>117</v>
      </c>
      <c r="I117" s="114" t="s">
        <v>117</v>
      </c>
      <c r="J117" s="114" t="s">
        <v>117</v>
      </c>
      <c r="K117" s="114" t="s">
        <v>117</v>
      </c>
      <c r="L117" s="114" t="s">
        <v>117</v>
      </c>
      <c r="M117" s="114" t="s">
        <v>117</v>
      </c>
      <c r="N117" s="114" t="s">
        <v>117</v>
      </c>
      <c r="O117" s="114" t="s">
        <v>117</v>
      </c>
      <c r="P117" s="114" t="s">
        <v>117</v>
      </c>
      <c r="Q117" s="114" t="s">
        <v>117</v>
      </c>
      <c r="R117" s="114" t="s">
        <v>117</v>
      </c>
      <c r="S117" s="114" t="s">
        <v>117</v>
      </c>
      <c r="T117" s="114" t="s">
        <v>117</v>
      </c>
      <c r="U117" s="114" t="s">
        <v>117</v>
      </c>
      <c r="V117" s="114" t="s">
        <v>117</v>
      </c>
      <c r="W117" s="114" t="s">
        <v>117</v>
      </c>
      <c r="X117" s="114" t="s">
        <v>117</v>
      </c>
      <c r="Y117" s="114" t="s">
        <v>117</v>
      </c>
      <c r="Z117" s="114" t="s">
        <v>117</v>
      </c>
      <c r="AA117" s="114" t="s">
        <v>117</v>
      </c>
      <c r="AB117" s="114" t="s">
        <v>117</v>
      </c>
    </row>
    <row r="118" spans="1:28" x14ac:dyDescent="0.2">
      <c r="A118" s="94" t="s">
        <v>117</v>
      </c>
      <c r="B118" s="92" t="s">
        <v>117</v>
      </c>
      <c r="C118" s="7" t="s">
        <v>117</v>
      </c>
      <c r="D118" s="7"/>
      <c r="E118" s="5" t="s">
        <v>117</v>
      </c>
      <c r="F118" s="6" t="s">
        <v>117</v>
      </c>
      <c r="G118" s="114"/>
      <c r="H118" s="114" t="s">
        <v>117</v>
      </c>
      <c r="I118" s="114" t="s">
        <v>117</v>
      </c>
      <c r="J118" s="114" t="s">
        <v>117</v>
      </c>
      <c r="K118" s="114" t="s">
        <v>117</v>
      </c>
      <c r="L118" s="114" t="s">
        <v>117</v>
      </c>
      <c r="M118" s="114" t="s">
        <v>117</v>
      </c>
      <c r="N118" s="114" t="s">
        <v>117</v>
      </c>
      <c r="O118" s="114" t="s">
        <v>117</v>
      </c>
      <c r="P118" s="114" t="s">
        <v>117</v>
      </c>
      <c r="Q118" s="114" t="s">
        <v>117</v>
      </c>
      <c r="R118" s="114" t="s">
        <v>117</v>
      </c>
      <c r="S118" s="114" t="s">
        <v>117</v>
      </c>
      <c r="T118" s="114" t="s">
        <v>117</v>
      </c>
      <c r="U118" s="114" t="s">
        <v>117</v>
      </c>
      <c r="V118" s="114" t="s">
        <v>117</v>
      </c>
      <c r="W118" s="114" t="s">
        <v>117</v>
      </c>
      <c r="X118" s="114" t="s">
        <v>117</v>
      </c>
      <c r="Y118" s="114" t="s">
        <v>117</v>
      </c>
      <c r="Z118" s="114" t="s">
        <v>117</v>
      </c>
      <c r="AA118" s="114" t="s">
        <v>117</v>
      </c>
      <c r="AB118" s="114" t="s">
        <v>117</v>
      </c>
    </row>
    <row r="119" spans="1:28" x14ac:dyDescent="0.2">
      <c r="A119" s="94" t="s">
        <v>117</v>
      </c>
      <c r="B119" s="92" t="s">
        <v>117</v>
      </c>
      <c r="C119" s="7" t="s">
        <v>117</v>
      </c>
      <c r="D119" s="7"/>
      <c r="E119" s="5" t="s">
        <v>117</v>
      </c>
      <c r="F119" s="6" t="s">
        <v>117</v>
      </c>
      <c r="G119" s="114"/>
      <c r="H119" s="114" t="s">
        <v>117</v>
      </c>
      <c r="I119" s="114" t="s">
        <v>117</v>
      </c>
      <c r="J119" s="114" t="s">
        <v>117</v>
      </c>
      <c r="K119" s="114" t="s">
        <v>117</v>
      </c>
      <c r="L119" s="114" t="s">
        <v>117</v>
      </c>
      <c r="M119" s="114" t="s">
        <v>117</v>
      </c>
      <c r="N119" s="114" t="s">
        <v>117</v>
      </c>
      <c r="O119" s="114" t="s">
        <v>117</v>
      </c>
      <c r="P119" s="114" t="s">
        <v>117</v>
      </c>
      <c r="Q119" s="114" t="s">
        <v>117</v>
      </c>
      <c r="R119" s="114" t="s">
        <v>117</v>
      </c>
      <c r="S119" s="114" t="s">
        <v>117</v>
      </c>
      <c r="T119" s="114" t="s">
        <v>117</v>
      </c>
      <c r="U119" s="114" t="s">
        <v>117</v>
      </c>
      <c r="V119" s="114" t="s">
        <v>117</v>
      </c>
      <c r="W119" s="114" t="s">
        <v>117</v>
      </c>
      <c r="X119" s="114" t="s">
        <v>117</v>
      </c>
      <c r="Y119" s="114" t="s">
        <v>117</v>
      </c>
      <c r="Z119" s="114" t="s">
        <v>117</v>
      </c>
      <c r="AA119" s="114" t="s">
        <v>117</v>
      </c>
      <c r="AB119" s="114" t="s">
        <v>117</v>
      </c>
    </row>
    <row r="120" spans="1:28" x14ac:dyDescent="0.2">
      <c r="A120" s="94" t="s">
        <v>117</v>
      </c>
      <c r="B120" s="92" t="s">
        <v>117</v>
      </c>
      <c r="C120" s="7" t="s">
        <v>117</v>
      </c>
      <c r="D120" s="7"/>
      <c r="E120" s="5" t="s">
        <v>117</v>
      </c>
      <c r="F120" s="6" t="s">
        <v>117</v>
      </c>
      <c r="G120" s="114"/>
      <c r="H120" s="114" t="s">
        <v>117</v>
      </c>
      <c r="I120" s="114" t="s">
        <v>117</v>
      </c>
      <c r="J120" s="114" t="s">
        <v>117</v>
      </c>
      <c r="K120" s="114" t="s">
        <v>117</v>
      </c>
      <c r="L120" s="114" t="s">
        <v>117</v>
      </c>
      <c r="M120" s="114" t="s">
        <v>117</v>
      </c>
      <c r="N120" s="114" t="s">
        <v>117</v>
      </c>
      <c r="O120" s="114" t="s">
        <v>117</v>
      </c>
      <c r="P120" s="114" t="s">
        <v>117</v>
      </c>
      <c r="Q120" s="114" t="s">
        <v>117</v>
      </c>
      <c r="R120" s="114" t="s">
        <v>117</v>
      </c>
      <c r="S120" s="114" t="s">
        <v>117</v>
      </c>
      <c r="T120" s="114" t="s">
        <v>117</v>
      </c>
      <c r="U120" s="114" t="s">
        <v>117</v>
      </c>
      <c r="V120" s="114" t="s">
        <v>117</v>
      </c>
      <c r="W120" s="114" t="s">
        <v>117</v>
      </c>
      <c r="X120" s="114" t="s">
        <v>117</v>
      </c>
      <c r="Y120" s="114" t="s">
        <v>117</v>
      </c>
      <c r="Z120" s="114" t="s">
        <v>117</v>
      </c>
      <c r="AA120" s="114" t="s">
        <v>117</v>
      </c>
      <c r="AB120" s="114" t="s">
        <v>117</v>
      </c>
    </row>
    <row r="121" spans="1:28" ht="13.5" thickBot="1" x14ac:dyDescent="0.25">
      <c r="B121" s="87"/>
      <c r="C121" s="115"/>
      <c r="D121" s="115"/>
      <c r="E121" s="115"/>
      <c r="F121" s="88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</row>
    <row r="122" spans="1:28" ht="13.5" thickBot="1" x14ac:dyDescent="0.25"/>
    <row r="123" spans="1:28" ht="16.5" thickBot="1" x14ac:dyDescent="0.3">
      <c r="B123" s="140"/>
      <c r="C123" s="141"/>
      <c r="D123" s="82" t="s">
        <v>21</v>
      </c>
      <c r="E123" s="119" t="s">
        <v>24</v>
      </c>
      <c r="F123" s="120" t="s">
        <v>70</v>
      </c>
      <c r="G123" s="107"/>
      <c r="H123" s="86">
        <v>2012</v>
      </c>
      <c r="I123" s="86">
        <v>2013</v>
      </c>
      <c r="J123" s="86">
        <v>2014</v>
      </c>
      <c r="K123" s="86">
        <v>2015</v>
      </c>
      <c r="L123" s="86">
        <v>2016</v>
      </c>
      <c r="M123" s="86">
        <v>2017</v>
      </c>
      <c r="N123" s="86">
        <v>2018</v>
      </c>
      <c r="O123" s="86">
        <v>2019</v>
      </c>
      <c r="P123" s="86">
        <v>2020</v>
      </c>
      <c r="Q123" s="86">
        <v>2021</v>
      </c>
      <c r="R123" s="86">
        <v>2022</v>
      </c>
      <c r="S123" s="86">
        <v>2023</v>
      </c>
      <c r="T123" s="86">
        <v>2024</v>
      </c>
      <c r="U123" s="86">
        <v>2025</v>
      </c>
      <c r="V123" s="86">
        <v>2026</v>
      </c>
      <c r="W123" s="86">
        <v>2027</v>
      </c>
      <c r="X123" s="86">
        <v>2028</v>
      </c>
      <c r="Y123" s="86">
        <v>2029</v>
      </c>
      <c r="Z123" s="86">
        <v>2030</v>
      </c>
      <c r="AA123" s="86">
        <v>2031</v>
      </c>
      <c r="AB123" s="86">
        <v>2032</v>
      </c>
    </row>
    <row r="124" spans="1:28" x14ac:dyDescent="0.2">
      <c r="A124" s="94">
        <v>17</v>
      </c>
      <c r="B124" s="142"/>
      <c r="C124" s="135"/>
      <c r="D124" s="112"/>
      <c r="E124" s="129"/>
      <c r="F124" s="136"/>
      <c r="G124" s="110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</row>
    <row r="125" spans="1:28" x14ac:dyDescent="0.2">
      <c r="A125" s="94">
        <v>18</v>
      </c>
      <c r="B125" s="127"/>
      <c r="C125" s="128"/>
      <c r="D125" s="7"/>
      <c r="E125" s="131"/>
      <c r="F125" s="137"/>
      <c r="G125" s="11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</row>
    <row r="126" spans="1:28" x14ac:dyDescent="0.2">
      <c r="A126" s="94">
        <v>20</v>
      </c>
      <c r="B126" s="127"/>
      <c r="C126" s="128"/>
      <c r="D126" s="7"/>
      <c r="E126" s="131"/>
      <c r="F126" s="137"/>
      <c r="G126" s="11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</row>
    <row r="127" spans="1:28" x14ac:dyDescent="0.2">
      <c r="A127" s="94">
        <v>21</v>
      </c>
      <c r="B127" s="127"/>
      <c r="C127" s="128"/>
      <c r="D127" s="7"/>
      <c r="E127" s="131"/>
      <c r="F127" s="137"/>
      <c r="G127" s="11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</row>
    <row r="128" spans="1:28" x14ac:dyDescent="0.2">
      <c r="A128" s="94" t="s">
        <v>117</v>
      </c>
      <c r="B128" s="92" t="s">
        <v>117</v>
      </c>
      <c r="C128" s="7" t="s">
        <v>117</v>
      </c>
      <c r="D128" s="7"/>
      <c r="E128" s="5" t="s">
        <v>117</v>
      </c>
      <c r="F128" s="6" t="s">
        <v>117</v>
      </c>
      <c r="G128" s="114"/>
      <c r="H128" s="121" t="s">
        <v>117</v>
      </c>
      <c r="I128" s="121" t="s">
        <v>117</v>
      </c>
      <c r="J128" s="121" t="s">
        <v>117</v>
      </c>
      <c r="K128" s="121" t="s">
        <v>117</v>
      </c>
      <c r="L128" s="121" t="s">
        <v>117</v>
      </c>
      <c r="M128" s="121" t="s">
        <v>117</v>
      </c>
      <c r="N128" s="121" t="s">
        <v>117</v>
      </c>
      <c r="O128" s="121" t="s">
        <v>117</v>
      </c>
      <c r="P128" s="121" t="s">
        <v>117</v>
      </c>
      <c r="Q128" s="121" t="s">
        <v>117</v>
      </c>
      <c r="R128" s="121" t="s">
        <v>117</v>
      </c>
      <c r="S128" s="121" t="s">
        <v>117</v>
      </c>
      <c r="T128" s="121" t="s">
        <v>117</v>
      </c>
      <c r="U128" s="121" t="s">
        <v>117</v>
      </c>
      <c r="V128" s="121" t="s">
        <v>117</v>
      </c>
      <c r="W128" s="121" t="s">
        <v>117</v>
      </c>
      <c r="X128" s="121" t="s">
        <v>117</v>
      </c>
      <c r="Y128" s="121" t="s">
        <v>117</v>
      </c>
      <c r="Z128" s="121" t="s">
        <v>117</v>
      </c>
      <c r="AA128" s="121" t="s">
        <v>117</v>
      </c>
      <c r="AB128" s="121" t="s">
        <v>117</v>
      </c>
    </row>
    <row r="129" spans="1:28" x14ac:dyDescent="0.2">
      <c r="A129" s="94" t="s">
        <v>117</v>
      </c>
      <c r="B129" s="92" t="s">
        <v>117</v>
      </c>
      <c r="C129" s="7" t="s">
        <v>117</v>
      </c>
      <c r="D129" s="7"/>
      <c r="E129" s="5" t="s">
        <v>117</v>
      </c>
      <c r="F129" s="6" t="s">
        <v>117</v>
      </c>
      <c r="G129" s="114"/>
      <c r="H129" s="121" t="s">
        <v>117</v>
      </c>
      <c r="I129" s="121" t="s">
        <v>117</v>
      </c>
      <c r="J129" s="121" t="s">
        <v>117</v>
      </c>
      <c r="K129" s="121" t="s">
        <v>117</v>
      </c>
      <c r="L129" s="121" t="s">
        <v>117</v>
      </c>
      <c r="M129" s="121" t="s">
        <v>117</v>
      </c>
      <c r="N129" s="121" t="s">
        <v>117</v>
      </c>
      <c r="O129" s="121" t="s">
        <v>117</v>
      </c>
      <c r="P129" s="121" t="s">
        <v>117</v>
      </c>
      <c r="Q129" s="121" t="s">
        <v>117</v>
      </c>
      <c r="R129" s="121" t="s">
        <v>117</v>
      </c>
      <c r="S129" s="121" t="s">
        <v>117</v>
      </c>
      <c r="T129" s="121" t="s">
        <v>117</v>
      </c>
      <c r="U129" s="121" t="s">
        <v>117</v>
      </c>
      <c r="V129" s="121" t="s">
        <v>117</v>
      </c>
      <c r="W129" s="121" t="s">
        <v>117</v>
      </c>
      <c r="X129" s="121" t="s">
        <v>117</v>
      </c>
      <c r="Y129" s="121" t="s">
        <v>117</v>
      </c>
      <c r="Z129" s="121" t="s">
        <v>117</v>
      </c>
      <c r="AA129" s="121" t="s">
        <v>117</v>
      </c>
      <c r="AB129" s="121" t="s">
        <v>117</v>
      </c>
    </row>
    <row r="130" spans="1:28" x14ac:dyDescent="0.2">
      <c r="A130" s="94" t="s">
        <v>117</v>
      </c>
      <c r="B130" s="92" t="s">
        <v>117</v>
      </c>
      <c r="C130" s="7" t="s">
        <v>117</v>
      </c>
      <c r="D130" s="7"/>
      <c r="E130" s="5" t="s">
        <v>117</v>
      </c>
      <c r="F130" s="6" t="s">
        <v>117</v>
      </c>
      <c r="G130" s="114"/>
      <c r="H130" s="121" t="s">
        <v>117</v>
      </c>
      <c r="I130" s="121" t="s">
        <v>117</v>
      </c>
      <c r="J130" s="121" t="s">
        <v>117</v>
      </c>
      <c r="K130" s="121" t="s">
        <v>117</v>
      </c>
      <c r="L130" s="121" t="s">
        <v>117</v>
      </c>
      <c r="M130" s="121" t="s">
        <v>117</v>
      </c>
      <c r="N130" s="121" t="s">
        <v>117</v>
      </c>
      <c r="O130" s="121" t="s">
        <v>117</v>
      </c>
      <c r="P130" s="121" t="s">
        <v>117</v>
      </c>
      <c r="Q130" s="121" t="s">
        <v>117</v>
      </c>
      <c r="R130" s="121" t="s">
        <v>117</v>
      </c>
      <c r="S130" s="121" t="s">
        <v>117</v>
      </c>
      <c r="T130" s="121" t="s">
        <v>117</v>
      </c>
      <c r="U130" s="121" t="s">
        <v>117</v>
      </c>
      <c r="V130" s="121" t="s">
        <v>117</v>
      </c>
      <c r="W130" s="121" t="s">
        <v>117</v>
      </c>
      <c r="X130" s="121" t="s">
        <v>117</v>
      </c>
      <c r="Y130" s="121" t="s">
        <v>117</v>
      </c>
      <c r="Z130" s="121" t="s">
        <v>117</v>
      </c>
      <c r="AA130" s="121" t="s">
        <v>117</v>
      </c>
      <c r="AB130" s="121" t="s">
        <v>117</v>
      </c>
    </row>
    <row r="131" spans="1:28" x14ac:dyDescent="0.2">
      <c r="A131" s="94" t="s">
        <v>117</v>
      </c>
      <c r="B131" s="92" t="s">
        <v>117</v>
      </c>
      <c r="C131" s="7" t="s">
        <v>117</v>
      </c>
      <c r="D131" s="7"/>
      <c r="E131" s="5" t="s">
        <v>117</v>
      </c>
      <c r="F131" s="6" t="s">
        <v>117</v>
      </c>
      <c r="G131" s="114"/>
      <c r="H131" s="121" t="s">
        <v>117</v>
      </c>
      <c r="I131" s="121" t="s">
        <v>117</v>
      </c>
      <c r="J131" s="121" t="s">
        <v>117</v>
      </c>
      <c r="K131" s="121" t="s">
        <v>117</v>
      </c>
      <c r="L131" s="121" t="s">
        <v>117</v>
      </c>
      <c r="M131" s="121" t="s">
        <v>117</v>
      </c>
      <c r="N131" s="121" t="s">
        <v>117</v>
      </c>
      <c r="O131" s="121" t="s">
        <v>117</v>
      </c>
      <c r="P131" s="121" t="s">
        <v>117</v>
      </c>
      <c r="Q131" s="121" t="s">
        <v>117</v>
      </c>
      <c r="R131" s="121" t="s">
        <v>117</v>
      </c>
      <c r="S131" s="121" t="s">
        <v>117</v>
      </c>
      <c r="T131" s="121" t="s">
        <v>117</v>
      </c>
      <c r="U131" s="121" t="s">
        <v>117</v>
      </c>
      <c r="V131" s="121" t="s">
        <v>117</v>
      </c>
      <c r="W131" s="121" t="s">
        <v>117</v>
      </c>
      <c r="X131" s="121" t="s">
        <v>117</v>
      </c>
      <c r="Y131" s="121" t="s">
        <v>117</v>
      </c>
      <c r="Z131" s="121" t="s">
        <v>117</v>
      </c>
      <c r="AA131" s="121" t="s">
        <v>117</v>
      </c>
      <c r="AB131" s="121" t="s">
        <v>117</v>
      </c>
    </row>
    <row r="132" spans="1:28" x14ac:dyDescent="0.2">
      <c r="A132" s="94" t="s">
        <v>117</v>
      </c>
      <c r="B132" s="92" t="s">
        <v>117</v>
      </c>
      <c r="C132" s="7" t="s">
        <v>117</v>
      </c>
      <c r="D132" s="7"/>
      <c r="E132" s="5" t="s">
        <v>117</v>
      </c>
      <c r="F132" s="6" t="s">
        <v>117</v>
      </c>
      <c r="G132" s="114"/>
      <c r="H132" s="121" t="s">
        <v>117</v>
      </c>
      <c r="I132" s="121" t="s">
        <v>117</v>
      </c>
      <c r="J132" s="121" t="s">
        <v>117</v>
      </c>
      <c r="K132" s="121" t="s">
        <v>117</v>
      </c>
      <c r="L132" s="121" t="s">
        <v>117</v>
      </c>
      <c r="M132" s="121" t="s">
        <v>117</v>
      </c>
      <c r="N132" s="121" t="s">
        <v>117</v>
      </c>
      <c r="O132" s="121" t="s">
        <v>117</v>
      </c>
      <c r="P132" s="121" t="s">
        <v>117</v>
      </c>
      <c r="Q132" s="121" t="s">
        <v>117</v>
      </c>
      <c r="R132" s="121" t="s">
        <v>117</v>
      </c>
      <c r="S132" s="121" t="s">
        <v>117</v>
      </c>
      <c r="T132" s="121" t="s">
        <v>117</v>
      </c>
      <c r="U132" s="121" t="s">
        <v>117</v>
      </c>
      <c r="V132" s="121" t="s">
        <v>117</v>
      </c>
      <c r="W132" s="121" t="s">
        <v>117</v>
      </c>
      <c r="X132" s="121" t="s">
        <v>117</v>
      </c>
      <c r="Y132" s="121" t="s">
        <v>117</v>
      </c>
      <c r="Z132" s="121" t="s">
        <v>117</v>
      </c>
      <c r="AA132" s="121" t="s">
        <v>117</v>
      </c>
      <c r="AB132" s="121" t="s">
        <v>117</v>
      </c>
    </row>
    <row r="133" spans="1:28" x14ac:dyDescent="0.2">
      <c r="B133" s="92" t="s">
        <v>13</v>
      </c>
      <c r="C133" s="7"/>
      <c r="D133" s="7"/>
      <c r="E133" s="7"/>
      <c r="F133" s="5"/>
      <c r="G133" s="114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</row>
    <row r="134" spans="1:28" ht="13.5" thickBot="1" x14ac:dyDescent="0.25">
      <c r="B134" s="87" t="s">
        <v>14</v>
      </c>
      <c r="C134" s="115"/>
      <c r="D134" s="115"/>
      <c r="E134" s="115"/>
      <c r="F134" s="88"/>
      <c r="G134" s="116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</row>
    <row r="135" spans="1:28" ht="13.5" thickBot="1" x14ac:dyDescent="0.25"/>
    <row r="136" spans="1:28" ht="16.5" thickBot="1" x14ac:dyDescent="0.3">
      <c r="B136" s="140"/>
      <c r="C136" s="141"/>
      <c r="D136" s="82" t="s">
        <v>15</v>
      </c>
      <c r="F136" s="114"/>
      <c r="G136" s="107"/>
      <c r="H136" s="86">
        <v>2012</v>
      </c>
      <c r="I136" s="86">
        <v>2013</v>
      </c>
      <c r="J136" s="86">
        <v>2014</v>
      </c>
      <c r="K136" s="86">
        <v>2015</v>
      </c>
      <c r="L136" s="86">
        <v>2016</v>
      </c>
      <c r="M136" s="86">
        <v>2017</v>
      </c>
      <c r="N136" s="86">
        <v>2018</v>
      </c>
      <c r="O136" s="86">
        <v>2019</v>
      </c>
      <c r="P136" s="86">
        <v>2020</v>
      </c>
      <c r="Q136" s="86">
        <v>2021</v>
      </c>
      <c r="R136" s="86">
        <v>2022</v>
      </c>
      <c r="S136" s="86">
        <v>2023</v>
      </c>
      <c r="T136" s="86">
        <v>2024</v>
      </c>
      <c r="U136" s="86">
        <v>2025</v>
      </c>
      <c r="V136" s="86">
        <v>2026</v>
      </c>
      <c r="W136" s="86">
        <v>2027</v>
      </c>
      <c r="X136" s="86">
        <v>2028</v>
      </c>
      <c r="Y136" s="86">
        <v>2029</v>
      </c>
      <c r="Z136" s="86">
        <v>2030</v>
      </c>
      <c r="AA136" s="86">
        <v>2031</v>
      </c>
      <c r="AB136" s="86">
        <v>2032</v>
      </c>
    </row>
    <row r="137" spans="1:28" x14ac:dyDescent="0.2">
      <c r="B137" s="93" t="s">
        <v>41</v>
      </c>
      <c r="C137" s="112"/>
      <c r="D137" s="112"/>
      <c r="E137" s="112"/>
      <c r="F137" s="111"/>
      <c r="G137" s="110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</row>
    <row r="138" spans="1:28" ht="13.5" thickBot="1" x14ac:dyDescent="0.25">
      <c r="B138" s="87" t="s">
        <v>42</v>
      </c>
      <c r="C138" s="115"/>
      <c r="D138" s="115"/>
      <c r="E138" s="115"/>
      <c r="F138" s="88"/>
      <c r="G138" s="116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</row>
    <row r="139" spans="1:28" ht="13.5" thickBot="1" x14ac:dyDescent="0.25"/>
    <row r="140" spans="1:28" s="124" customFormat="1" ht="10.5" customHeight="1" thickBot="1" x14ac:dyDescent="0.25">
      <c r="A140" s="122"/>
      <c r="B140" s="123"/>
      <c r="C140" s="123"/>
      <c r="D140" s="123"/>
      <c r="E140" s="123"/>
    </row>
    <row r="141" spans="1:28" ht="13.5" thickBot="1" x14ac:dyDescent="0.25"/>
    <row r="142" spans="1:28" ht="16.5" thickBot="1" x14ac:dyDescent="0.3">
      <c r="B142" s="85" t="s">
        <v>36</v>
      </c>
      <c r="C142" s="104"/>
      <c r="D142" s="82" t="s">
        <v>55</v>
      </c>
      <c r="E142" s="105" t="s">
        <v>24</v>
      </c>
      <c r="F142" s="106" t="s">
        <v>70</v>
      </c>
      <c r="G142" s="107"/>
      <c r="H142" s="86">
        <v>2012</v>
      </c>
      <c r="I142" s="86">
        <v>2013</v>
      </c>
      <c r="J142" s="86">
        <v>2014</v>
      </c>
      <c r="K142" s="86">
        <v>2015</v>
      </c>
      <c r="L142" s="86">
        <v>2016</v>
      </c>
      <c r="M142" s="86">
        <v>2017</v>
      </c>
      <c r="N142" s="86">
        <v>2018</v>
      </c>
      <c r="O142" s="86">
        <v>2019</v>
      </c>
      <c r="P142" s="86">
        <v>2020</v>
      </c>
      <c r="Q142" s="86">
        <v>2021</v>
      </c>
      <c r="R142" s="86">
        <v>2022</v>
      </c>
      <c r="S142" s="86">
        <v>2023</v>
      </c>
      <c r="T142" s="86">
        <v>2024</v>
      </c>
      <c r="U142" s="86">
        <v>2025</v>
      </c>
      <c r="V142" s="86">
        <v>2026</v>
      </c>
      <c r="W142" s="86">
        <v>2027</v>
      </c>
      <c r="X142" s="86">
        <v>2028</v>
      </c>
      <c r="Y142" s="86">
        <v>2029</v>
      </c>
      <c r="Z142" s="86">
        <v>2030</v>
      </c>
      <c r="AA142" s="86">
        <v>2031</v>
      </c>
      <c r="AB142" s="86">
        <v>2032</v>
      </c>
    </row>
    <row r="143" spans="1:28" x14ac:dyDescent="0.2">
      <c r="A143" s="94">
        <v>21</v>
      </c>
      <c r="B143" s="109" t="s">
        <v>29</v>
      </c>
      <c r="C143" s="110" t="s">
        <v>26</v>
      </c>
      <c r="D143" s="110"/>
      <c r="E143" s="111">
        <v>11000</v>
      </c>
      <c r="F143" s="339">
        <v>5.6</v>
      </c>
      <c r="G143" s="112"/>
      <c r="H143" s="126"/>
      <c r="I143" s="110">
        <f>+'CONFIDENTIAL-WM Prices Data'!G25</f>
        <v>43.444600000000001</v>
      </c>
      <c r="J143" s="110">
        <f>+'CONFIDENTIAL-WM Prices Data'!H25</f>
        <v>46.814399999999999</v>
      </c>
      <c r="K143" s="110">
        <f>+'CONFIDENTIAL-WM Prices Data'!I25</f>
        <v>46.298099999999998</v>
      </c>
      <c r="L143" s="110">
        <f>+'CONFIDENTIAL-WM Prices Data'!J25</f>
        <v>45.816600000000001</v>
      </c>
      <c r="M143" s="110">
        <f>+'CONFIDENTIAL-WM Prices Data'!K25</f>
        <v>47.215800000000002</v>
      </c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</row>
    <row r="144" spans="1:28" x14ac:dyDescent="0.2">
      <c r="A144" s="94">
        <v>25</v>
      </c>
      <c r="B144" s="92" t="s">
        <v>27</v>
      </c>
      <c r="C144" s="7" t="s">
        <v>26</v>
      </c>
      <c r="D144" s="7"/>
      <c r="E144" s="5">
        <v>11200</v>
      </c>
      <c r="F144" s="113">
        <v>5.6</v>
      </c>
      <c r="G144" s="114"/>
      <c r="H144" s="133"/>
      <c r="I144" s="114">
        <f>+'CONFIDENTIAL-WM Prices Data'!G29</f>
        <v>46.1248</v>
      </c>
      <c r="J144" s="114">
        <f>+'CONFIDENTIAL-WM Prices Data'!H29</f>
        <v>49.741100000000003</v>
      </c>
      <c r="K144" s="114">
        <f>+'CONFIDENTIAL-WM Prices Data'!I29</f>
        <v>49.145200000000003</v>
      </c>
      <c r="L144" s="114">
        <f>+'CONFIDENTIAL-WM Prices Data'!J29</f>
        <v>48.463900000000002</v>
      </c>
      <c r="M144" s="114">
        <f>+'CONFIDENTIAL-WM Prices Data'!K29</f>
        <v>50.0717</v>
      </c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</row>
    <row r="145" spans="1:28" x14ac:dyDescent="0.2">
      <c r="A145" s="94">
        <v>73</v>
      </c>
      <c r="B145" s="92" t="s">
        <v>31</v>
      </c>
      <c r="C145" s="7" t="s">
        <v>26</v>
      </c>
      <c r="D145" s="7"/>
      <c r="E145" s="5">
        <v>11500</v>
      </c>
      <c r="F145" s="113">
        <v>5.8</v>
      </c>
      <c r="G145" s="114"/>
      <c r="H145" s="133"/>
      <c r="I145" s="114">
        <f>+'CONFIDENTIAL-WM Prices Data'!G77</f>
        <v>48.626600000000003</v>
      </c>
      <c r="J145" s="114">
        <f>+'CONFIDENTIAL-WM Prices Data'!H77</f>
        <v>52.652299999999997</v>
      </c>
      <c r="K145" s="114">
        <f>+'CONFIDENTIAL-WM Prices Data'!I77</f>
        <v>51.731200000000001</v>
      </c>
      <c r="L145" s="114">
        <f>+'CONFIDENTIAL-WM Prices Data'!J77</f>
        <v>51.033099999999997</v>
      </c>
      <c r="M145" s="114">
        <f>+'CONFIDENTIAL-WM Prices Data'!K77</f>
        <v>52.679299999999998</v>
      </c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</row>
    <row r="146" spans="1:28" x14ac:dyDescent="0.2">
      <c r="B146" s="92" t="s">
        <v>117</v>
      </c>
      <c r="C146" s="7" t="s">
        <v>117</v>
      </c>
      <c r="D146" s="7"/>
      <c r="E146" s="5" t="s">
        <v>117</v>
      </c>
      <c r="F146" s="113" t="s">
        <v>117</v>
      </c>
      <c r="G146" s="114"/>
      <c r="H146" s="114" t="s">
        <v>117</v>
      </c>
      <c r="I146" s="114" t="s">
        <v>117</v>
      </c>
      <c r="J146" s="114" t="s">
        <v>117</v>
      </c>
      <c r="K146" s="114" t="s">
        <v>117</v>
      </c>
      <c r="L146" s="114" t="s">
        <v>117</v>
      </c>
      <c r="M146" s="114" t="s">
        <v>117</v>
      </c>
      <c r="N146" s="114" t="s">
        <v>117</v>
      </c>
      <c r="O146" s="114" t="s">
        <v>117</v>
      </c>
      <c r="P146" s="114" t="s">
        <v>117</v>
      </c>
      <c r="Q146" s="114" t="s">
        <v>117</v>
      </c>
      <c r="R146" s="114" t="s">
        <v>117</v>
      </c>
      <c r="S146" s="114" t="s">
        <v>117</v>
      </c>
      <c r="T146" s="114" t="s">
        <v>117</v>
      </c>
      <c r="U146" s="114" t="s">
        <v>117</v>
      </c>
      <c r="V146" s="114" t="s">
        <v>117</v>
      </c>
      <c r="W146" s="114" t="s">
        <v>117</v>
      </c>
      <c r="X146" s="114" t="s">
        <v>117</v>
      </c>
      <c r="Y146" s="114" t="s">
        <v>117</v>
      </c>
      <c r="Z146" s="114" t="s">
        <v>117</v>
      </c>
      <c r="AA146" s="114" t="s">
        <v>117</v>
      </c>
      <c r="AB146" s="114" t="s">
        <v>117</v>
      </c>
    </row>
    <row r="147" spans="1:28" x14ac:dyDescent="0.2">
      <c r="B147" s="92" t="s">
        <v>117</v>
      </c>
      <c r="C147" s="7" t="s">
        <v>117</v>
      </c>
      <c r="D147" s="7"/>
      <c r="E147" s="5" t="s">
        <v>117</v>
      </c>
      <c r="F147" s="113" t="s">
        <v>117</v>
      </c>
      <c r="G147" s="114"/>
      <c r="H147" s="114" t="s">
        <v>117</v>
      </c>
      <c r="I147" s="114" t="s">
        <v>117</v>
      </c>
      <c r="J147" s="114" t="s">
        <v>117</v>
      </c>
      <c r="K147" s="114" t="s">
        <v>117</v>
      </c>
      <c r="L147" s="114" t="s">
        <v>117</v>
      </c>
      <c r="M147" s="114" t="s">
        <v>117</v>
      </c>
      <c r="N147" s="114" t="s">
        <v>117</v>
      </c>
      <c r="O147" s="114" t="s">
        <v>117</v>
      </c>
      <c r="P147" s="114" t="s">
        <v>117</v>
      </c>
      <c r="Q147" s="114" t="s">
        <v>117</v>
      </c>
      <c r="R147" s="114" t="s">
        <v>117</v>
      </c>
      <c r="S147" s="114" t="s">
        <v>117</v>
      </c>
      <c r="T147" s="114" t="s">
        <v>117</v>
      </c>
      <c r="U147" s="114" t="s">
        <v>117</v>
      </c>
      <c r="V147" s="114" t="s">
        <v>117</v>
      </c>
      <c r="W147" s="114" t="s">
        <v>117</v>
      </c>
      <c r="X147" s="114" t="s">
        <v>117</v>
      </c>
      <c r="Y147" s="114" t="s">
        <v>117</v>
      </c>
      <c r="Z147" s="114" t="s">
        <v>117</v>
      </c>
      <c r="AA147" s="114" t="s">
        <v>117</v>
      </c>
      <c r="AB147" s="114" t="s">
        <v>117</v>
      </c>
    </row>
    <row r="148" spans="1:28" x14ac:dyDescent="0.2">
      <c r="B148" s="92" t="s">
        <v>117</v>
      </c>
      <c r="C148" s="7" t="s">
        <v>117</v>
      </c>
      <c r="D148" s="7"/>
      <c r="E148" s="5" t="s">
        <v>117</v>
      </c>
      <c r="F148" s="113" t="s">
        <v>117</v>
      </c>
      <c r="G148" s="114"/>
      <c r="H148" s="114" t="s">
        <v>117</v>
      </c>
      <c r="I148" s="114" t="s">
        <v>117</v>
      </c>
      <c r="J148" s="114" t="s">
        <v>117</v>
      </c>
      <c r="K148" s="114" t="s">
        <v>117</v>
      </c>
      <c r="L148" s="114" t="s">
        <v>117</v>
      </c>
      <c r="M148" s="114" t="s">
        <v>117</v>
      </c>
      <c r="N148" s="114" t="s">
        <v>117</v>
      </c>
      <c r="O148" s="114" t="s">
        <v>117</v>
      </c>
      <c r="P148" s="114" t="s">
        <v>117</v>
      </c>
      <c r="Q148" s="114" t="s">
        <v>117</v>
      </c>
      <c r="R148" s="114" t="s">
        <v>117</v>
      </c>
      <c r="S148" s="114" t="s">
        <v>117</v>
      </c>
      <c r="T148" s="114" t="s">
        <v>117</v>
      </c>
      <c r="U148" s="114" t="s">
        <v>117</v>
      </c>
      <c r="V148" s="114" t="s">
        <v>117</v>
      </c>
      <c r="W148" s="114" t="s">
        <v>117</v>
      </c>
      <c r="X148" s="114" t="s">
        <v>117</v>
      </c>
      <c r="Y148" s="114" t="s">
        <v>117</v>
      </c>
      <c r="Z148" s="114" t="s">
        <v>117</v>
      </c>
      <c r="AA148" s="114" t="s">
        <v>117</v>
      </c>
      <c r="AB148" s="114" t="s">
        <v>117</v>
      </c>
    </row>
    <row r="149" spans="1:28" x14ac:dyDescent="0.2">
      <c r="B149" s="92" t="s">
        <v>117</v>
      </c>
      <c r="C149" s="7" t="s">
        <v>117</v>
      </c>
      <c r="D149" s="7"/>
      <c r="E149" s="5" t="s">
        <v>117</v>
      </c>
      <c r="F149" s="113" t="s">
        <v>117</v>
      </c>
      <c r="G149" s="114"/>
      <c r="H149" s="114" t="s">
        <v>117</v>
      </c>
      <c r="I149" s="114" t="s">
        <v>117</v>
      </c>
      <c r="J149" s="114" t="s">
        <v>117</v>
      </c>
      <c r="K149" s="114" t="s">
        <v>117</v>
      </c>
      <c r="L149" s="114" t="s">
        <v>117</v>
      </c>
      <c r="M149" s="114" t="s">
        <v>117</v>
      </c>
      <c r="N149" s="114" t="s">
        <v>117</v>
      </c>
      <c r="O149" s="114" t="s">
        <v>117</v>
      </c>
      <c r="P149" s="114" t="s">
        <v>117</v>
      </c>
      <c r="Q149" s="114" t="s">
        <v>117</v>
      </c>
      <c r="R149" s="114" t="s">
        <v>117</v>
      </c>
      <c r="S149" s="114" t="s">
        <v>117</v>
      </c>
      <c r="T149" s="114" t="s">
        <v>117</v>
      </c>
      <c r="U149" s="114" t="s">
        <v>117</v>
      </c>
      <c r="V149" s="114" t="s">
        <v>117</v>
      </c>
      <c r="W149" s="114" t="s">
        <v>117</v>
      </c>
      <c r="X149" s="114" t="s">
        <v>117</v>
      </c>
      <c r="Y149" s="114" t="s">
        <v>117</v>
      </c>
      <c r="Z149" s="114" t="s">
        <v>117</v>
      </c>
      <c r="AA149" s="114" t="s">
        <v>117</v>
      </c>
      <c r="AB149" s="114" t="s">
        <v>117</v>
      </c>
    </row>
    <row r="150" spans="1:28" x14ac:dyDescent="0.2">
      <c r="B150" s="92" t="s">
        <v>117</v>
      </c>
      <c r="C150" s="7" t="s">
        <v>117</v>
      </c>
      <c r="D150" s="7"/>
      <c r="E150" s="5" t="s">
        <v>117</v>
      </c>
      <c r="F150" s="113" t="s">
        <v>117</v>
      </c>
      <c r="G150" s="114"/>
      <c r="H150" s="114" t="s">
        <v>117</v>
      </c>
      <c r="I150" s="114" t="s">
        <v>117</v>
      </c>
      <c r="J150" s="114" t="s">
        <v>117</v>
      </c>
      <c r="K150" s="114" t="s">
        <v>117</v>
      </c>
      <c r="L150" s="114" t="s">
        <v>117</v>
      </c>
      <c r="M150" s="114" t="s">
        <v>117</v>
      </c>
      <c r="N150" s="114" t="s">
        <v>117</v>
      </c>
      <c r="O150" s="114" t="s">
        <v>117</v>
      </c>
      <c r="P150" s="114" t="s">
        <v>117</v>
      </c>
      <c r="Q150" s="114" t="s">
        <v>117</v>
      </c>
      <c r="R150" s="114" t="s">
        <v>117</v>
      </c>
      <c r="S150" s="114" t="s">
        <v>117</v>
      </c>
      <c r="T150" s="114" t="s">
        <v>117</v>
      </c>
      <c r="U150" s="114" t="s">
        <v>117</v>
      </c>
      <c r="V150" s="114" t="s">
        <v>117</v>
      </c>
      <c r="W150" s="114" t="s">
        <v>117</v>
      </c>
      <c r="X150" s="114" t="s">
        <v>117</v>
      </c>
      <c r="Y150" s="114" t="s">
        <v>117</v>
      </c>
      <c r="Z150" s="114" t="s">
        <v>117</v>
      </c>
      <c r="AA150" s="114" t="s">
        <v>117</v>
      </c>
      <c r="AB150" s="114" t="s">
        <v>117</v>
      </c>
    </row>
    <row r="151" spans="1:28" x14ac:dyDescent="0.2">
      <c r="B151" s="92" t="s">
        <v>117</v>
      </c>
      <c r="C151" s="7" t="s">
        <v>117</v>
      </c>
      <c r="D151" s="7"/>
      <c r="E151" s="5" t="s">
        <v>117</v>
      </c>
      <c r="F151" s="113" t="s">
        <v>117</v>
      </c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</row>
    <row r="152" spans="1:28" ht="13.5" thickBot="1" x14ac:dyDescent="0.25">
      <c r="B152" s="87" t="s">
        <v>12</v>
      </c>
      <c r="C152" s="115"/>
      <c r="D152" s="115"/>
      <c r="E152" s="115"/>
      <c r="F152" s="88"/>
      <c r="G152" s="116"/>
      <c r="H152" s="134"/>
      <c r="I152" s="341">
        <f t="shared" ref="I152:M152" si="0">SUMPRODUCT(I167:I175,I143:I151)/I176</f>
        <v>46.227184261480375</v>
      </c>
      <c r="J152" s="341">
        <f t="shared" si="0"/>
        <v>49.861736794160414</v>
      </c>
      <c r="K152" s="341">
        <f t="shared" si="0"/>
        <v>49.128603411783153</v>
      </c>
      <c r="L152" s="341">
        <f t="shared" si="0"/>
        <v>48.493541004595414</v>
      </c>
      <c r="M152" s="341">
        <f t="shared" si="0"/>
        <v>50.005889826929995</v>
      </c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</row>
    <row r="153" spans="1:28" ht="13.5" thickBot="1" x14ac:dyDescent="0.25"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</row>
    <row r="154" spans="1:28" ht="16.5" thickBot="1" x14ac:dyDescent="0.3">
      <c r="B154" s="89" t="s">
        <v>36</v>
      </c>
      <c r="C154" s="117"/>
      <c r="D154" s="82" t="s">
        <v>11</v>
      </c>
      <c r="F154" s="116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</row>
    <row r="155" spans="1:28" x14ac:dyDescent="0.2">
      <c r="A155" s="94">
        <v>21</v>
      </c>
      <c r="B155" s="93" t="s">
        <v>29</v>
      </c>
      <c r="C155" s="112" t="s">
        <v>26</v>
      </c>
      <c r="D155" s="112"/>
      <c r="E155" s="111">
        <v>11000</v>
      </c>
      <c r="F155" s="340">
        <v>5.6</v>
      </c>
      <c r="G155" s="110"/>
      <c r="H155" s="126"/>
      <c r="I155" s="110">
        <f t="shared" ref="I155:M157" si="1">IF(I143="","",+I143*500/$E143)</f>
        <v>1.9747545454545454</v>
      </c>
      <c r="J155" s="110">
        <f t="shared" si="1"/>
        <v>2.1279272727272729</v>
      </c>
      <c r="K155" s="110">
        <f t="shared" si="1"/>
        <v>2.1044590909090908</v>
      </c>
      <c r="L155" s="110">
        <f t="shared" si="1"/>
        <v>2.0825727272727272</v>
      </c>
      <c r="M155" s="110">
        <f t="shared" si="1"/>
        <v>2.1461727272727273</v>
      </c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</row>
    <row r="156" spans="1:28" x14ac:dyDescent="0.2">
      <c r="A156" s="94">
        <v>25</v>
      </c>
      <c r="B156" s="92" t="s">
        <v>27</v>
      </c>
      <c r="C156" s="7" t="s">
        <v>26</v>
      </c>
      <c r="D156" s="7"/>
      <c r="E156" s="5">
        <v>11200</v>
      </c>
      <c r="F156" s="6">
        <v>5.6</v>
      </c>
      <c r="G156" s="114"/>
      <c r="H156" s="133"/>
      <c r="I156" s="114">
        <f t="shared" si="1"/>
        <v>2.0591428571428572</v>
      </c>
      <c r="J156" s="114">
        <f t="shared" si="1"/>
        <v>2.2205848214285715</v>
      </c>
      <c r="K156" s="114">
        <f t="shared" si="1"/>
        <v>2.1939821428571431</v>
      </c>
      <c r="L156" s="114">
        <f t="shared" si="1"/>
        <v>2.1635669642857143</v>
      </c>
      <c r="M156" s="114">
        <f t="shared" si="1"/>
        <v>2.2353437499999997</v>
      </c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</row>
    <row r="157" spans="1:28" x14ac:dyDescent="0.2">
      <c r="A157" s="94">
        <v>73</v>
      </c>
      <c r="B157" s="92" t="s">
        <v>31</v>
      </c>
      <c r="C157" s="7" t="s">
        <v>26</v>
      </c>
      <c r="D157" s="7"/>
      <c r="E157" s="5">
        <v>11500</v>
      </c>
      <c r="F157" s="6">
        <v>5.8</v>
      </c>
      <c r="G157" s="114"/>
      <c r="H157" s="133"/>
      <c r="I157" s="114">
        <f t="shared" si="1"/>
        <v>2.1142000000000003</v>
      </c>
      <c r="J157" s="114">
        <f t="shared" si="1"/>
        <v>2.2892304347826085</v>
      </c>
      <c r="K157" s="114">
        <f t="shared" si="1"/>
        <v>2.2491826086956523</v>
      </c>
      <c r="L157" s="114">
        <f t="shared" si="1"/>
        <v>2.2188304347826087</v>
      </c>
      <c r="M157" s="114">
        <f t="shared" si="1"/>
        <v>2.2904043478260867</v>
      </c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</row>
    <row r="158" spans="1:28" x14ac:dyDescent="0.2">
      <c r="A158" s="94" t="s">
        <v>117</v>
      </c>
      <c r="B158" s="92" t="s">
        <v>117</v>
      </c>
      <c r="C158" s="7" t="s">
        <v>117</v>
      </c>
      <c r="D158" s="7"/>
      <c r="E158" s="5" t="s">
        <v>117</v>
      </c>
      <c r="F158" s="6" t="s">
        <v>117</v>
      </c>
      <c r="G158" s="114"/>
      <c r="H158" s="114" t="s">
        <v>117</v>
      </c>
      <c r="I158" s="114" t="s">
        <v>117</v>
      </c>
      <c r="J158" s="114" t="s">
        <v>117</v>
      </c>
      <c r="K158" s="114" t="s">
        <v>117</v>
      </c>
      <c r="L158" s="114" t="s">
        <v>117</v>
      </c>
      <c r="M158" s="114" t="s">
        <v>117</v>
      </c>
      <c r="N158" s="114" t="s">
        <v>117</v>
      </c>
      <c r="O158" s="114" t="s">
        <v>117</v>
      </c>
      <c r="P158" s="114" t="s">
        <v>117</v>
      </c>
      <c r="Q158" s="114" t="s">
        <v>117</v>
      </c>
      <c r="R158" s="114" t="s">
        <v>117</v>
      </c>
      <c r="S158" s="114" t="s">
        <v>117</v>
      </c>
      <c r="T158" s="114" t="s">
        <v>117</v>
      </c>
      <c r="U158" s="114" t="s">
        <v>117</v>
      </c>
      <c r="V158" s="114" t="s">
        <v>117</v>
      </c>
      <c r="W158" s="114" t="s">
        <v>117</v>
      </c>
      <c r="X158" s="114" t="s">
        <v>117</v>
      </c>
      <c r="Y158" s="114" t="s">
        <v>117</v>
      </c>
      <c r="Z158" s="114" t="s">
        <v>117</v>
      </c>
      <c r="AA158" s="114" t="s">
        <v>117</v>
      </c>
      <c r="AB158" s="114" t="s">
        <v>117</v>
      </c>
    </row>
    <row r="159" spans="1:28" x14ac:dyDescent="0.2">
      <c r="A159" s="94" t="s">
        <v>117</v>
      </c>
      <c r="B159" s="92" t="s">
        <v>117</v>
      </c>
      <c r="C159" s="7" t="s">
        <v>117</v>
      </c>
      <c r="D159" s="7"/>
      <c r="E159" s="5" t="s">
        <v>117</v>
      </c>
      <c r="F159" s="6" t="s">
        <v>117</v>
      </c>
      <c r="G159" s="114"/>
      <c r="H159" s="114" t="s">
        <v>117</v>
      </c>
      <c r="I159" s="114" t="s">
        <v>117</v>
      </c>
      <c r="J159" s="114" t="s">
        <v>117</v>
      </c>
      <c r="K159" s="114" t="s">
        <v>117</v>
      </c>
      <c r="L159" s="114" t="s">
        <v>117</v>
      </c>
      <c r="M159" s="114" t="s">
        <v>117</v>
      </c>
      <c r="N159" s="114" t="s">
        <v>117</v>
      </c>
      <c r="O159" s="114" t="s">
        <v>117</v>
      </c>
      <c r="P159" s="114" t="s">
        <v>117</v>
      </c>
      <c r="Q159" s="114" t="s">
        <v>117</v>
      </c>
      <c r="R159" s="114" t="s">
        <v>117</v>
      </c>
      <c r="S159" s="114" t="s">
        <v>117</v>
      </c>
      <c r="T159" s="114" t="s">
        <v>117</v>
      </c>
      <c r="U159" s="114" t="s">
        <v>117</v>
      </c>
      <c r="V159" s="114" t="s">
        <v>117</v>
      </c>
      <c r="W159" s="114" t="s">
        <v>117</v>
      </c>
      <c r="X159" s="114" t="s">
        <v>117</v>
      </c>
      <c r="Y159" s="114" t="s">
        <v>117</v>
      </c>
      <c r="Z159" s="114" t="s">
        <v>117</v>
      </c>
      <c r="AA159" s="114" t="s">
        <v>117</v>
      </c>
      <c r="AB159" s="114" t="s">
        <v>117</v>
      </c>
    </row>
    <row r="160" spans="1:28" x14ac:dyDescent="0.2">
      <c r="A160" s="94" t="s">
        <v>117</v>
      </c>
      <c r="B160" s="92" t="s">
        <v>117</v>
      </c>
      <c r="C160" s="7" t="s">
        <v>117</v>
      </c>
      <c r="D160" s="7"/>
      <c r="E160" s="5" t="s">
        <v>117</v>
      </c>
      <c r="F160" s="6" t="s">
        <v>117</v>
      </c>
      <c r="G160" s="114"/>
      <c r="H160" s="114" t="s">
        <v>117</v>
      </c>
      <c r="I160" s="114" t="s">
        <v>117</v>
      </c>
      <c r="J160" s="114" t="s">
        <v>117</v>
      </c>
      <c r="K160" s="114" t="s">
        <v>117</v>
      </c>
      <c r="L160" s="114" t="s">
        <v>117</v>
      </c>
      <c r="M160" s="114" t="s">
        <v>117</v>
      </c>
      <c r="N160" s="114" t="s">
        <v>117</v>
      </c>
      <c r="O160" s="114" t="s">
        <v>117</v>
      </c>
      <c r="P160" s="114" t="s">
        <v>117</v>
      </c>
      <c r="Q160" s="114" t="s">
        <v>117</v>
      </c>
      <c r="R160" s="114" t="s">
        <v>117</v>
      </c>
      <c r="S160" s="114" t="s">
        <v>117</v>
      </c>
      <c r="T160" s="114" t="s">
        <v>117</v>
      </c>
      <c r="U160" s="114" t="s">
        <v>117</v>
      </c>
      <c r="V160" s="114" t="s">
        <v>117</v>
      </c>
      <c r="W160" s="114" t="s">
        <v>117</v>
      </c>
      <c r="X160" s="114" t="s">
        <v>117</v>
      </c>
      <c r="Y160" s="114" t="s">
        <v>117</v>
      </c>
      <c r="Z160" s="114" t="s">
        <v>117</v>
      </c>
      <c r="AA160" s="114" t="s">
        <v>117</v>
      </c>
      <c r="AB160" s="114" t="s">
        <v>117</v>
      </c>
    </row>
    <row r="161" spans="1:28" x14ac:dyDescent="0.2">
      <c r="A161" s="94" t="s">
        <v>117</v>
      </c>
      <c r="B161" s="92" t="s">
        <v>117</v>
      </c>
      <c r="C161" s="7" t="s">
        <v>117</v>
      </c>
      <c r="D161" s="7"/>
      <c r="E161" s="5" t="s">
        <v>117</v>
      </c>
      <c r="F161" s="6" t="s">
        <v>117</v>
      </c>
      <c r="G161" s="114"/>
      <c r="H161" s="114" t="s">
        <v>117</v>
      </c>
      <c r="I161" s="114" t="s">
        <v>117</v>
      </c>
      <c r="J161" s="114" t="s">
        <v>117</v>
      </c>
      <c r="K161" s="114" t="s">
        <v>117</v>
      </c>
      <c r="L161" s="114" t="s">
        <v>117</v>
      </c>
      <c r="M161" s="114" t="s">
        <v>117</v>
      </c>
      <c r="N161" s="114" t="s">
        <v>117</v>
      </c>
      <c r="O161" s="114" t="s">
        <v>117</v>
      </c>
      <c r="P161" s="114" t="s">
        <v>117</v>
      </c>
      <c r="Q161" s="114" t="s">
        <v>117</v>
      </c>
      <c r="R161" s="114" t="s">
        <v>117</v>
      </c>
      <c r="S161" s="114" t="s">
        <v>117</v>
      </c>
      <c r="T161" s="114" t="s">
        <v>117</v>
      </c>
      <c r="U161" s="114" t="s">
        <v>117</v>
      </c>
      <c r="V161" s="114" t="s">
        <v>117</v>
      </c>
      <c r="W161" s="114" t="s">
        <v>117</v>
      </c>
      <c r="X161" s="114" t="s">
        <v>117</v>
      </c>
      <c r="Y161" s="114" t="s">
        <v>117</v>
      </c>
      <c r="Z161" s="114" t="s">
        <v>117</v>
      </c>
      <c r="AA161" s="114" t="s">
        <v>117</v>
      </c>
      <c r="AB161" s="114" t="s">
        <v>117</v>
      </c>
    </row>
    <row r="162" spans="1:28" x14ac:dyDescent="0.2">
      <c r="A162" s="94" t="s">
        <v>117</v>
      </c>
      <c r="B162" s="92" t="s">
        <v>117</v>
      </c>
      <c r="C162" s="7" t="s">
        <v>117</v>
      </c>
      <c r="D162" s="7"/>
      <c r="E162" s="5" t="s">
        <v>117</v>
      </c>
      <c r="F162" s="6" t="s">
        <v>117</v>
      </c>
      <c r="G162" s="114"/>
      <c r="H162" s="114" t="s">
        <v>117</v>
      </c>
      <c r="I162" s="114" t="s">
        <v>117</v>
      </c>
      <c r="J162" s="114" t="s">
        <v>117</v>
      </c>
      <c r="K162" s="114" t="s">
        <v>117</v>
      </c>
      <c r="L162" s="114" t="s">
        <v>117</v>
      </c>
      <c r="M162" s="114" t="s">
        <v>117</v>
      </c>
      <c r="N162" s="114" t="s">
        <v>117</v>
      </c>
      <c r="O162" s="114" t="s">
        <v>117</v>
      </c>
      <c r="P162" s="114" t="s">
        <v>117</v>
      </c>
      <c r="Q162" s="114" t="s">
        <v>117</v>
      </c>
      <c r="R162" s="114" t="s">
        <v>117</v>
      </c>
      <c r="S162" s="114" t="s">
        <v>117</v>
      </c>
      <c r="T162" s="114" t="s">
        <v>117</v>
      </c>
      <c r="U162" s="114" t="s">
        <v>117</v>
      </c>
      <c r="V162" s="114" t="s">
        <v>117</v>
      </c>
      <c r="W162" s="114" t="s">
        <v>117</v>
      </c>
      <c r="X162" s="114" t="s">
        <v>117</v>
      </c>
      <c r="Y162" s="114" t="s">
        <v>117</v>
      </c>
      <c r="Z162" s="114" t="s">
        <v>117</v>
      </c>
      <c r="AA162" s="114" t="s">
        <v>117</v>
      </c>
      <c r="AB162" s="114" t="s">
        <v>117</v>
      </c>
    </row>
    <row r="163" spans="1:28" x14ac:dyDescent="0.2">
      <c r="A163" s="94" t="s">
        <v>117</v>
      </c>
      <c r="B163" s="92" t="s">
        <v>117</v>
      </c>
      <c r="C163" s="7" t="s">
        <v>117</v>
      </c>
      <c r="D163" s="7"/>
      <c r="E163" s="5" t="s">
        <v>117</v>
      </c>
      <c r="F163" s="6" t="s">
        <v>117</v>
      </c>
      <c r="G163" s="114"/>
      <c r="H163" s="114" t="s">
        <v>117</v>
      </c>
      <c r="I163" s="114" t="s">
        <v>117</v>
      </c>
      <c r="J163" s="114" t="s">
        <v>117</v>
      </c>
      <c r="K163" s="114" t="s">
        <v>117</v>
      </c>
      <c r="L163" s="114" t="s">
        <v>117</v>
      </c>
      <c r="M163" s="114" t="s">
        <v>117</v>
      </c>
      <c r="N163" s="114" t="s">
        <v>117</v>
      </c>
      <c r="O163" s="114" t="s">
        <v>117</v>
      </c>
      <c r="P163" s="114" t="s">
        <v>117</v>
      </c>
      <c r="Q163" s="114" t="s">
        <v>117</v>
      </c>
      <c r="R163" s="114" t="s">
        <v>117</v>
      </c>
      <c r="S163" s="114" t="s">
        <v>117</v>
      </c>
      <c r="T163" s="114" t="s">
        <v>117</v>
      </c>
      <c r="U163" s="114" t="s">
        <v>117</v>
      </c>
      <c r="V163" s="114" t="s">
        <v>117</v>
      </c>
      <c r="W163" s="114" t="s">
        <v>117</v>
      </c>
      <c r="X163" s="114" t="s">
        <v>117</v>
      </c>
      <c r="Y163" s="114" t="s">
        <v>117</v>
      </c>
      <c r="Z163" s="114" t="s">
        <v>117</v>
      </c>
      <c r="AA163" s="114" t="s">
        <v>117</v>
      </c>
      <c r="AB163" s="114" t="s">
        <v>117</v>
      </c>
    </row>
    <row r="164" spans="1:28" ht="13.5" thickBot="1" x14ac:dyDescent="0.25">
      <c r="B164" s="87"/>
      <c r="C164" s="115"/>
      <c r="D164" s="115"/>
      <c r="E164" s="115"/>
      <c r="F164" s="88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</row>
    <row r="165" spans="1:28" ht="13.5" thickBot="1" x14ac:dyDescent="0.25"/>
    <row r="166" spans="1:28" ht="16.5" thickBot="1" x14ac:dyDescent="0.3">
      <c r="B166" s="85" t="s">
        <v>36</v>
      </c>
      <c r="C166" s="104"/>
      <c r="D166" s="82" t="s">
        <v>21</v>
      </c>
      <c r="E166" s="119" t="s">
        <v>24</v>
      </c>
      <c r="F166" s="120" t="s">
        <v>70</v>
      </c>
      <c r="G166" s="107"/>
      <c r="H166" s="96">
        <v>2012</v>
      </c>
      <c r="I166" s="96">
        <v>2013</v>
      </c>
      <c r="J166" s="96">
        <v>2014</v>
      </c>
      <c r="K166" s="96">
        <v>2015</v>
      </c>
      <c r="L166" s="96">
        <v>2016</v>
      </c>
      <c r="M166" s="96">
        <v>2017</v>
      </c>
      <c r="N166" s="96">
        <v>2018</v>
      </c>
      <c r="O166" s="96">
        <v>2019</v>
      </c>
      <c r="P166" s="96">
        <v>2020</v>
      </c>
      <c r="Q166" s="96">
        <v>2021</v>
      </c>
      <c r="R166" s="96">
        <v>2022</v>
      </c>
      <c r="S166" s="96">
        <v>2023</v>
      </c>
      <c r="T166" s="96">
        <v>2024</v>
      </c>
      <c r="U166" s="96">
        <v>2025</v>
      </c>
      <c r="V166" s="96">
        <v>2026</v>
      </c>
      <c r="W166" s="96">
        <v>2027</v>
      </c>
      <c r="X166" s="96">
        <v>2028</v>
      </c>
      <c r="Y166" s="96">
        <v>2029</v>
      </c>
      <c r="Z166" s="96">
        <v>2030</v>
      </c>
      <c r="AA166" s="96">
        <v>2031</v>
      </c>
      <c r="AB166" s="96">
        <v>2032</v>
      </c>
    </row>
    <row r="167" spans="1:28" x14ac:dyDescent="0.2">
      <c r="A167" s="94">
        <v>34</v>
      </c>
      <c r="B167" s="93" t="s">
        <v>29</v>
      </c>
      <c r="C167" s="112" t="s">
        <v>26</v>
      </c>
      <c r="D167" s="112"/>
      <c r="E167" s="111">
        <v>11000</v>
      </c>
      <c r="F167" s="340">
        <v>5.6</v>
      </c>
      <c r="G167" s="110"/>
      <c r="H167" s="144"/>
      <c r="I167" s="121">
        <f>+'CONFIDENTIAL-WM Tons Data'!H38</f>
        <v>33.310499999999998</v>
      </c>
      <c r="J167" s="121">
        <f>+'CONFIDENTIAL-WM Tons Data'!I38</f>
        <v>37.559100000000001</v>
      </c>
      <c r="K167" s="121">
        <f>+'CONFIDENTIAL-WM Tons Data'!J38</f>
        <v>40.637900000000009</v>
      </c>
      <c r="L167" s="121">
        <f>+'CONFIDENTIAL-WM Tons Data'!K38</f>
        <v>43.735699999999994</v>
      </c>
      <c r="M167" s="121">
        <f>+'CONFIDENTIAL-WM Tons Data'!L38</f>
        <v>46.88219999999999</v>
      </c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</row>
    <row r="168" spans="1:28" x14ac:dyDescent="0.2">
      <c r="A168" s="94">
        <v>38</v>
      </c>
      <c r="B168" s="92" t="s">
        <v>27</v>
      </c>
      <c r="C168" s="7" t="s">
        <v>26</v>
      </c>
      <c r="D168" s="7"/>
      <c r="E168" s="5">
        <v>11200</v>
      </c>
      <c r="F168" s="6">
        <v>5.6</v>
      </c>
      <c r="G168" s="114"/>
      <c r="H168" s="144"/>
      <c r="I168" s="121">
        <f>+'CONFIDENTIAL-WM Tons Data'!H42</f>
        <v>15.6845</v>
      </c>
      <c r="J168" s="121">
        <f>+'CONFIDENTIAL-WM Tons Data'!I42</f>
        <v>16.828500000000002</v>
      </c>
      <c r="K168" s="121">
        <f>+'CONFIDENTIAL-WM Tons Data'!J42</f>
        <v>17.974299999999999</v>
      </c>
      <c r="L168" s="121">
        <f>+'CONFIDENTIAL-WM Tons Data'!K42</f>
        <v>19.092200000000002</v>
      </c>
      <c r="M168" s="121">
        <f>+'CONFIDENTIAL-WM Tons Data'!L42</f>
        <v>20.159199999999995</v>
      </c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</row>
    <row r="169" spans="1:28" x14ac:dyDescent="0.2">
      <c r="A169" s="94">
        <v>87</v>
      </c>
      <c r="B169" s="92" t="s">
        <v>31</v>
      </c>
      <c r="C169" s="7" t="s">
        <v>26</v>
      </c>
      <c r="D169" s="7"/>
      <c r="E169" s="5">
        <v>11500</v>
      </c>
      <c r="F169" s="6">
        <v>5.8</v>
      </c>
      <c r="G169" s="114"/>
      <c r="H169" s="144"/>
      <c r="I169" s="121">
        <f>+'CONFIDENTIAL-WM Tons Data'!H91</f>
        <v>39.299199999999999</v>
      </c>
      <c r="J169" s="121">
        <f>+'CONFIDENTIAL-WM Tons Data'!I91</f>
        <v>41.742599999999996</v>
      </c>
      <c r="K169" s="121">
        <f>+'CONFIDENTIAL-WM Tons Data'!J91</f>
        <v>44.081899999999997</v>
      </c>
      <c r="L169" s="121">
        <f>+'CONFIDENTIAL-WM Tons Data'!K91</f>
        <v>46.3245</v>
      </c>
      <c r="M169" s="121">
        <f>+'CONFIDENTIAL-WM Tons Data'!L91</f>
        <v>48.432099999999998</v>
      </c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</row>
    <row r="170" spans="1:28" x14ac:dyDescent="0.2">
      <c r="A170" s="94" t="s">
        <v>117</v>
      </c>
      <c r="B170" s="92" t="s">
        <v>117</v>
      </c>
      <c r="C170" s="7" t="s">
        <v>117</v>
      </c>
      <c r="D170" s="7"/>
      <c r="E170" s="5" t="s">
        <v>117</v>
      </c>
      <c r="F170" s="6" t="s">
        <v>117</v>
      </c>
      <c r="G170" s="114"/>
      <c r="H170" s="121" t="s">
        <v>117</v>
      </c>
      <c r="I170" s="121" t="s">
        <v>117</v>
      </c>
      <c r="J170" s="121" t="s">
        <v>117</v>
      </c>
      <c r="K170" s="121" t="s">
        <v>117</v>
      </c>
      <c r="L170" s="121" t="s">
        <v>117</v>
      </c>
      <c r="M170" s="121" t="s">
        <v>117</v>
      </c>
      <c r="N170" s="121" t="s">
        <v>117</v>
      </c>
      <c r="O170" s="121" t="s">
        <v>117</v>
      </c>
      <c r="P170" s="121" t="s">
        <v>117</v>
      </c>
      <c r="Q170" s="121" t="s">
        <v>117</v>
      </c>
      <c r="R170" s="121" t="s">
        <v>117</v>
      </c>
      <c r="S170" s="121" t="s">
        <v>117</v>
      </c>
      <c r="T170" s="121" t="s">
        <v>117</v>
      </c>
      <c r="U170" s="121" t="s">
        <v>117</v>
      </c>
      <c r="V170" s="121" t="s">
        <v>117</v>
      </c>
      <c r="W170" s="121" t="s">
        <v>117</v>
      </c>
      <c r="X170" s="121" t="s">
        <v>117</v>
      </c>
      <c r="Y170" s="121" t="s">
        <v>117</v>
      </c>
      <c r="Z170" s="121" t="s">
        <v>117</v>
      </c>
      <c r="AA170" s="121" t="s">
        <v>117</v>
      </c>
      <c r="AB170" s="121" t="s">
        <v>117</v>
      </c>
    </row>
    <row r="171" spans="1:28" x14ac:dyDescent="0.2">
      <c r="A171" s="94" t="s">
        <v>117</v>
      </c>
      <c r="B171" s="92" t="s">
        <v>117</v>
      </c>
      <c r="C171" s="7" t="s">
        <v>117</v>
      </c>
      <c r="D171" s="7"/>
      <c r="E171" s="5" t="s">
        <v>117</v>
      </c>
      <c r="F171" s="6" t="s">
        <v>117</v>
      </c>
      <c r="G171" s="114"/>
      <c r="H171" s="121" t="s">
        <v>117</v>
      </c>
      <c r="I171" s="121" t="s">
        <v>117</v>
      </c>
      <c r="J171" s="121" t="s">
        <v>117</v>
      </c>
      <c r="K171" s="121" t="s">
        <v>117</v>
      </c>
      <c r="L171" s="121" t="s">
        <v>117</v>
      </c>
      <c r="M171" s="121" t="s">
        <v>117</v>
      </c>
      <c r="N171" s="121" t="s">
        <v>117</v>
      </c>
      <c r="O171" s="121" t="s">
        <v>117</v>
      </c>
      <c r="P171" s="121" t="s">
        <v>117</v>
      </c>
      <c r="Q171" s="121" t="s">
        <v>117</v>
      </c>
      <c r="R171" s="121" t="s">
        <v>117</v>
      </c>
      <c r="S171" s="121" t="s">
        <v>117</v>
      </c>
      <c r="T171" s="121" t="s">
        <v>117</v>
      </c>
      <c r="U171" s="121" t="s">
        <v>117</v>
      </c>
      <c r="V171" s="121" t="s">
        <v>117</v>
      </c>
      <c r="W171" s="121" t="s">
        <v>117</v>
      </c>
      <c r="X171" s="121" t="s">
        <v>117</v>
      </c>
      <c r="Y171" s="121" t="s">
        <v>117</v>
      </c>
      <c r="Z171" s="121" t="s">
        <v>117</v>
      </c>
      <c r="AA171" s="121" t="s">
        <v>117</v>
      </c>
      <c r="AB171" s="121" t="s">
        <v>117</v>
      </c>
    </row>
    <row r="172" spans="1:28" x14ac:dyDescent="0.2">
      <c r="A172" s="94" t="s">
        <v>117</v>
      </c>
      <c r="B172" s="92" t="s">
        <v>117</v>
      </c>
      <c r="C172" s="7" t="s">
        <v>117</v>
      </c>
      <c r="D172" s="7"/>
      <c r="E172" s="5" t="s">
        <v>117</v>
      </c>
      <c r="F172" s="6" t="s">
        <v>117</v>
      </c>
      <c r="G172" s="114"/>
      <c r="H172" s="121" t="s">
        <v>117</v>
      </c>
      <c r="I172" s="121" t="s">
        <v>117</v>
      </c>
      <c r="J172" s="121" t="s">
        <v>117</v>
      </c>
      <c r="K172" s="121" t="s">
        <v>117</v>
      </c>
      <c r="L172" s="121" t="s">
        <v>117</v>
      </c>
      <c r="M172" s="121" t="s">
        <v>117</v>
      </c>
      <c r="N172" s="121" t="s">
        <v>117</v>
      </c>
      <c r="O172" s="121" t="s">
        <v>117</v>
      </c>
      <c r="P172" s="121" t="s">
        <v>117</v>
      </c>
      <c r="Q172" s="121" t="s">
        <v>117</v>
      </c>
      <c r="R172" s="121" t="s">
        <v>117</v>
      </c>
      <c r="S172" s="121" t="s">
        <v>117</v>
      </c>
      <c r="T172" s="121" t="s">
        <v>117</v>
      </c>
      <c r="U172" s="121" t="s">
        <v>117</v>
      </c>
      <c r="V172" s="121" t="s">
        <v>117</v>
      </c>
      <c r="W172" s="121" t="s">
        <v>117</v>
      </c>
      <c r="X172" s="121" t="s">
        <v>117</v>
      </c>
      <c r="Y172" s="121" t="s">
        <v>117</v>
      </c>
      <c r="Z172" s="121" t="s">
        <v>117</v>
      </c>
      <c r="AA172" s="121" t="s">
        <v>117</v>
      </c>
      <c r="AB172" s="121" t="s">
        <v>117</v>
      </c>
    </row>
    <row r="173" spans="1:28" x14ac:dyDescent="0.2">
      <c r="A173" s="94" t="s">
        <v>117</v>
      </c>
      <c r="B173" s="92" t="s">
        <v>117</v>
      </c>
      <c r="C173" s="7" t="s">
        <v>117</v>
      </c>
      <c r="D173" s="7"/>
      <c r="E173" s="5" t="s">
        <v>117</v>
      </c>
      <c r="F173" s="6" t="s">
        <v>117</v>
      </c>
      <c r="G173" s="114"/>
      <c r="H173" s="121" t="s">
        <v>117</v>
      </c>
      <c r="I173" s="121" t="s">
        <v>117</v>
      </c>
      <c r="J173" s="121" t="s">
        <v>117</v>
      </c>
      <c r="K173" s="121" t="s">
        <v>117</v>
      </c>
      <c r="L173" s="121" t="s">
        <v>117</v>
      </c>
      <c r="M173" s="121" t="s">
        <v>117</v>
      </c>
      <c r="N173" s="121" t="s">
        <v>117</v>
      </c>
      <c r="O173" s="121" t="s">
        <v>117</v>
      </c>
      <c r="P173" s="121" t="s">
        <v>117</v>
      </c>
      <c r="Q173" s="121" t="s">
        <v>117</v>
      </c>
      <c r="R173" s="121" t="s">
        <v>117</v>
      </c>
      <c r="S173" s="121" t="s">
        <v>117</v>
      </c>
      <c r="T173" s="121" t="s">
        <v>117</v>
      </c>
      <c r="U173" s="121" t="s">
        <v>117</v>
      </c>
      <c r="V173" s="121" t="s">
        <v>117</v>
      </c>
      <c r="W173" s="121" t="s">
        <v>117</v>
      </c>
      <c r="X173" s="121" t="s">
        <v>117</v>
      </c>
      <c r="Y173" s="121" t="s">
        <v>117</v>
      </c>
      <c r="Z173" s="121" t="s">
        <v>117</v>
      </c>
      <c r="AA173" s="121" t="s">
        <v>117</v>
      </c>
      <c r="AB173" s="121" t="s">
        <v>117</v>
      </c>
    </row>
    <row r="174" spans="1:28" x14ac:dyDescent="0.2">
      <c r="A174" s="94" t="s">
        <v>117</v>
      </c>
      <c r="B174" s="92" t="s">
        <v>117</v>
      </c>
      <c r="C174" s="7" t="s">
        <v>117</v>
      </c>
      <c r="D174" s="7"/>
      <c r="E174" s="5" t="s">
        <v>117</v>
      </c>
      <c r="F174" s="6" t="s">
        <v>117</v>
      </c>
      <c r="G174" s="114"/>
      <c r="H174" s="121" t="s">
        <v>117</v>
      </c>
      <c r="I174" s="121" t="s">
        <v>117</v>
      </c>
      <c r="J174" s="121" t="s">
        <v>117</v>
      </c>
      <c r="K174" s="121" t="s">
        <v>117</v>
      </c>
      <c r="L174" s="121" t="s">
        <v>117</v>
      </c>
      <c r="M174" s="121" t="s">
        <v>117</v>
      </c>
      <c r="N174" s="121" t="s">
        <v>117</v>
      </c>
      <c r="O174" s="121" t="s">
        <v>117</v>
      </c>
      <c r="P174" s="121" t="s">
        <v>117</v>
      </c>
      <c r="Q174" s="121" t="s">
        <v>117</v>
      </c>
      <c r="R174" s="121" t="s">
        <v>117</v>
      </c>
      <c r="S174" s="121" t="s">
        <v>117</v>
      </c>
      <c r="T174" s="121" t="s">
        <v>117</v>
      </c>
      <c r="U174" s="121" t="s">
        <v>117</v>
      </c>
      <c r="V174" s="121" t="s">
        <v>117</v>
      </c>
      <c r="W174" s="121" t="s">
        <v>117</v>
      </c>
      <c r="X174" s="121" t="s">
        <v>117</v>
      </c>
      <c r="Y174" s="121" t="s">
        <v>117</v>
      </c>
      <c r="Z174" s="121" t="s">
        <v>117</v>
      </c>
      <c r="AA174" s="121" t="s">
        <v>117</v>
      </c>
      <c r="AB174" s="121" t="s">
        <v>117</v>
      </c>
    </row>
    <row r="175" spans="1:28" x14ac:dyDescent="0.2">
      <c r="A175" s="94" t="s">
        <v>117</v>
      </c>
      <c r="B175" s="92" t="s">
        <v>117</v>
      </c>
      <c r="C175" s="7" t="s">
        <v>117</v>
      </c>
      <c r="D175" s="7"/>
      <c r="E175" s="5" t="s">
        <v>117</v>
      </c>
      <c r="F175" s="6" t="s">
        <v>117</v>
      </c>
      <c r="G175" s="114"/>
      <c r="H175" s="121" t="s">
        <v>117</v>
      </c>
      <c r="I175" s="121" t="s">
        <v>117</v>
      </c>
      <c r="J175" s="121" t="s">
        <v>117</v>
      </c>
      <c r="K175" s="121" t="s">
        <v>117</v>
      </c>
      <c r="L175" s="121" t="s">
        <v>117</v>
      </c>
      <c r="M175" s="121" t="s">
        <v>117</v>
      </c>
      <c r="N175" s="121" t="s">
        <v>117</v>
      </c>
      <c r="O175" s="121" t="s">
        <v>117</v>
      </c>
      <c r="P175" s="121" t="s">
        <v>117</v>
      </c>
      <c r="Q175" s="121" t="s">
        <v>117</v>
      </c>
      <c r="R175" s="121" t="s">
        <v>117</v>
      </c>
      <c r="S175" s="121" t="s">
        <v>117</v>
      </c>
      <c r="T175" s="121" t="s">
        <v>117</v>
      </c>
      <c r="U175" s="121" t="s">
        <v>117</v>
      </c>
      <c r="V175" s="121" t="s">
        <v>117</v>
      </c>
      <c r="W175" s="121" t="s">
        <v>117</v>
      </c>
      <c r="X175" s="121" t="s">
        <v>117</v>
      </c>
      <c r="Y175" s="121" t="s">
        <v>117</v>
      </c>
      <c r="Z175" s="121" t="s">
        <v>117</v>
      </c>
      <c r="AA175" s="121" t="s">
        <v>117</v>
      </c>
      <c r="AB175" s="121" t="s">
        <v>117</v>
      </c>
    </row>
    <row r="176" spans="1:28" x14ac:dyDescent="0.2">
      <c r="B176" s="92" t="s">
        <v>13</v>
      </c>
      <c r="C176" s="7"/>
      <c r="D176" s="7"/>
      <c r="E176" s="7"/>
      <c r="F176" s="5"/>
      <c r="G176" s="114"/>
      <c r="H176" s="131"/>
      <c r="I176" s="5">
        <f t="shared" ref="I176:M176" si="2">SUM(I167:I175)</f>
        <v>88.294199999999989</v>
      </c>
      <c r="J176" s="5">
        <f t="shared" si="2"/>
        <v>96.130200000000002</v>
      </c>
      <c r="K176" s="5">
        <f t="shared" si="2"/>
        <v>102.69410000000001</v>
      </c>
      <c r="L176" s="5">
        <f t="shared" si="2"/>
        <v>109.1524</v>
      </c>
      <c r="M176" s="5">
        <f t="shared" si="2"/>
        <v>115.47349999999997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</row>
    <row r="177" spans="1:28" ht="13.5" thickBot="1" x14ac:dyDescent="0.25">
      <c r="B177" s="87" t="s">
        <v>14</v>
      </c>
      <c r="C177" s="115"/>
      <c r="D177" s="115"/>
      <c r="E177" s="115"/>
      <c r="F177" s="88"/>
      <c r="G177" s="116"/>
      <c r="H177" s="145"/>
      <c r="I177" s="88">
        <f t="shared" ref="I177:M177" si="3">SUMPRODUCT($E167:$E175,I167:I175)/I176</f>
        <v>11258.074709324055</v>
      </c>
      <c r="J177" s="88">
        <f t="shared" si="3"/>
        <v>11252.126803023399</v>
      </c>
      <c r="K177" s="88">
        <f t="shared" si="3"/>
        <v>11249.632744237499</v>
      </c>
      <c r="L177" s="88">
        <f t="shared" si="3"/>
        <v>11247.183662475583</v>
      </c>
      <c r="M177" s="88">
        <f t="shared" si="3"/>
        <v>11244.626602640434</v>
      </c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</row>
    <row r="178" spans="1:28" ht="13.5" thickBot="1" x14ac:dyDescent="0.25"/>
    <row r="179" spans="1:28" ht="16.5" thickBot="1" x14ac:dyDescent="0.3">
      <c r="B179" s="85" t="s">
        <v>36</v>
      </c>
      <c r="C179" s="104"/>
      <c r="D179" s="82" t="s">
        <v>15</v>
      </c>
      <c r="F179" s="114"/>
      <c r="G179" s="107"/>
      <c r="H179" s="86">
        <v>2012</v>
      </c>
      <c r="I179" s="86">
        <v>2013</v>
      </c>
      <c r="J179" s="86">
        <v>2014</v>
      </c>
      <c r="K179" s="86">
        <v>2015</v>
      </c>
      <c r="L179" s="86">
        <v>2016</v>
      </c>
      <c r="M179" s="86">
        <v>2017</v>
      </c>
      <c r="N179" s="86">
        <v>2018</v>
      </c>
      <c r="O179" s="86">
        <v>2019</v>
      </c>
      <c r="P179" s="86">
        <v>2020</v>
      </c>
      <c r="Q179" s="86">
        <v>2021</v>
      </c>
      <c r="R179" s="86">
        <v>2022</v>
      </c>
      <c r="S179" s="86">
        <v>2023</v>
      </c>
      <c r="T179" s="86">
        <v>2024</v>
      </c>
      <c r="U179" s="86">
        <v>2025</v>
      </c>
      <c r="V179" s="86">
        <v>2026</v>
      </c>
      <c r="W179" s="86">
        <v>2027</v>
      </c>
      <c r="X179" s="86">
        <v>2028</v>
      </c>
      <c r="Y179" s="86">
        <v>2029</v>
      </c>
      <c r="Z179" s="86">
        <v>2030</v>
      </c>
      <c r="AA179" s="86">
        <v>2031</v>
      </c>
      <c r="AB179" s="86">
        <v>2032</v>
      </c>
    </row>
    <row r="180" spans="1:28" x14ac:dyDescent="0.2">
      <c r="B180" s="93" t="s">
        <v>41</v>
      </c>
      <c r="C180" s="112"/>
      <c r="D180" s="112"/>
      <c r="E180" s="112"/>
      <c r="F180" s="111"/>
      <c r="G180" s="110"/>
      <c r="H180" s="146"/>
      <c r="I180" s="342">
        <f>+I152*500/I177</f>
        <v>2.0530679292434675</v>
      </c>
      <c r="J180" s="342">
        <f>+J152*500/J177</f>
        <v>2.2156583225120952</v>
      </c>
      <c r="K180" s="342">
        <f t="shared" ref="K180:M180" si="4">+K152*500/K177</f>
        <v>2.1835647673453491</v>
      </c>
      <c r="L180" s="342">
        <f t="shared" si="4"/>
        <v>2.1558081765120587</v>
      </c>
      <c r="M180" s="342">
        <f t="shared" si="4"/>
        <v>2.2235460364325368</v>
      </c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</row>
    <row r="181" spans="1:28" ht="13.5" thickBot="1" x14ac:dyDescent="0.25">
      <c r="B181" s="87" t="s">
        <v>42</v>
      </c>
      <c r="C181" s="115"/>
      <c r="D181" s="115"/>
      <c r="E181" s="115"/>
      <c r="F181" s="88"/>
      <c r="G181" s="116"/>
      <c r="H181" s="147"/>
      <c r="I181" s="343">
        <f t="shared" ref="I181:M181" si="5">+I180*I$8</f>
        <v>2.107625643128201</v>
      </c>
      <c r="J181" s="343">
        <f t="shared" si="5"/>
        <v>2.313431249965856</v>
      </c>
      <c r="K181" s="343">
        <f t="shared" si="5"/>
        <v>2.3207320594531766</v>
      </c>
      <c r="L181" s="343">
        <f t="shared" si="5"/>
        <v>2.3324740269286641</v>
      </c>
      <c r="M181" s="343">
        <f t="shared" si="5"/>
        <v>2.4488260781441737</v>
      </c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</row>
    <row r="183" spans="1:28" ht="13.5" thickBot="1" x14ac:dyDescent="0.25"/>
    <row r="184" spans="1:28" s="124" customFormat="1" ht="13.5" thickBot="1" x14ac:dyDescent="0.25">
      <c r="A184" s="122"/>
      <c r="B184" s="123"/>
      <c r="C184" s="123"/>
      <c r="D184" s="123"/>
      <c r="E184" s="123"/>
    </row>
    <row r="185" spans="1:28" ht="13.5" thickBot="1" x14ac:dyDescent="0.25"/>
    <row r="186" spans="1:28" ht="16.5" thickBot="1" x14ac:dyDescent="0.3">
      <c r="B186" s="154"/>
      <c r="C186" s="141"/>
      <c r="D186" s="82" t="s">
        <v>55</v>
      </c>
      <c r="E186" s="105" t="s">
        <v>24</v>
      </c>
      <c r="F186" s="106" t="s">
        <v>70</v>
      </c>
      <c r="G186" s="107"/>
      <c r="H186" s="86">
        <v>2012</v>
      </c>
      <c r="I186" s="86">
        <v>2013</v>
      </c>
      <c r="J186" s="86">
        <v>2014</v>
      </c>
      <c r="K186" s="86">
        <v>2015</v>
      </c>
      <c r="L186" s="86">
        <v>2016</v>
      </c>
      <c r="M186" s="86">
        <v>2017</v>
      </c>
      <c r="N186" s="86">
        <v>2018</v>
      </c>
      <c r="O186" s="86">
        <v>2019</v>
      </c>
      <c r="P186" s="86">
        <v>2020</v>
      </c>
      <c r="Q186" s="86">
        <v>2021</v>
      </c>
      <c r="R186" s="86">
        <v>2022</v>
      </c>
      <c r="S186" s="86">
        <v>2023</v>
      </c>
      <c r="T186" s="86">
        <v>2024</v>
      </c>
      <c r="U186" s="86">
        <v>2025</v>
      </c>
      <c r="V186" s="86">
        <v>2026</v>
      </c>
      <c r="W186" s="86">
        <v>2027</v>
      </c>
      <c r="X186" s="86">
        <v>2028</v>
      </c>
      <c r="Y186" s="86">
        <v>2029</v>
      </c>
      <c r="Z186" s="86">
        <v>2030</v>
      </c>
      <c r="AA186" s="86">
        <v>2031</v>
      </c>
      <c r="AB186" s="86">
        <v>2032</v>
      </c>
    </row>
    <row r="187" spans="1:28" x14ac:dyDescent="0.2">
      <c r="A187" s="94">
        <v>50</v>
      </c>
      <c r="B187" s="125"/>
      <c r="C187" s="126"/>
      <c r="D187" s="110"/>
      <c r="E187" s="129"/>
      <c r="F187" s="130"/>
      <c r="G187" s="112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</row>
    <row r="188" spans="1:28" x14ac:dyDescent="0.2">
      <c r="A188" s="94">
        <v>52</v>
      </c>
      <c r="B188" s="127"/>
      <c r="C188" s="128"/>
      <c r="D188" s="7"/>
      <c r="E188" s="131"/>
      <c r="F188" s="132"/>
      <c r="G188" s="114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</row>
    <row r="189" spans="1:28" x14ac:dyDescent="0.2">
      <c r="B189" s="92" t="s">
        <v>117</v>
      </c>
      <c r="C189" s="7" t="s">
        <v>117</v>
      </c>
      <c r="D189" s="7"/>
      <c r="E189" s="5" t="s">
        <v>117</v>
      </c>
      <c r="F189" s="113" t="s">
        <v>117</v>
      </c>
      <c r="G189" s="114"/>
      <c r="H189" s="114" t="s">
        <v>117</v>
      </c>
      <c r="I189" s="114" t="s">
        <v>117</v>
      </c>
      <c r="J189" s="114" t="s">
        <v>117</v>
      </c>
      <c r="K189" s="114" t="s">
        <v>117</v>
      </c>
      <c r="L189" s="114" t="s">
        <v>117</v>
      </c>
      <c r="M189" s="114" t="s">
        <v>117</v>
      </c>
      <c r="N189" s="114" t="s">
        <v>117</v>
      </c>
      <c r="O189" s="114" t="s">
        <v>117</v>
      </c>
      <c r="P189" s="114" t="s">
        <v>117</v>
      </c>
      <c r="Q189" s="114" t="s">
        <v>117</v>
      </c>
      <c r="R189" s="114" t="s">
        <v>117</v>
      </c>
      <c r="S189" s="114" t="s">
        <v>117</v>
      </c>
      <c r="T189" s="114" t="s">
        <v>117</v>
      </c>
      <c r="U189" s="114" t="s">
        <v>117</v>
      </c>
      <c r="V189" s="114" t="s">
        <v>117</v>
      </c>
      <c r="W189" s="114" t="s">
        <v>117</v>
      </c>
      <c r="X189" s="114" t="s">
        <v>117</v>
      </c>
      <c r="Y189" s="114" t="s">
        <v>117</v>
      </c>
      <c r="Z189" s="114" t="s">
        <v>117</v>
      </c>
      <c r="AA189" s="114" t="s">
        <v>117</v>
      </c>
      <c r="AB189" s="114" t="s">
        <v>117</v>
      </c>
    </row>
    <row r="190" spans="1:28" x14ac:dyDescent="0.2">
      <c r="B190" s="92" t="s">
        <v>117</v>
      </c>
      <c r="C190" s="7" t="s">
        <v>117</v>
      </c>
      <c r="D190" s="7"/>
      <c r="E190" s="5" t="s">
        <v>117</v>
      </c>
      <c r="F190" s="113" t="s">
        <v>117</v>
      </c>
      <c r="G190" s="114"/>
      <c r="H190" s="114" t="s">
        <v>117</v>
      </c>
      <c r="I190" s="114" t="s">
        <v>117</v>
      </c>
      <c r="J190" s="114" t="s">
        <v>117</v>
      </c>
      <c r="K190" s="114" t="s">
        <v>117</v>
      </c>
      <c r="L190" s="114" t="s">
        <v>117</v>
      </c>
      <c r="M190" s="114" t="s">
        <v>117</v>
      </c>
      <c r="N190" s="114" t="s">
        <v>117</v>
      </c>
      <c r="O190" s="114" t="s">
        <v>117</v>
      </c>
      <c r="P190" s="114" t="s">
        <v>117</v>
      </c>
      <c r="Q190" s="114" t="s">
        <v>117</v>
      </c>
      <c r="R190" s="114" t="s">
        <v>117</v>
      </c>
      <c r="S190" s="114" t="s">
        <v>117</v>
      </c>
      <c r="T190" s="114" t="s">
        <v>117</v>
      </c>
      <c r="U190" s="114" t="s">
        <v>117</v>
      </c>
      <c r="V190" s="114" t="s">
        <v>117</v>
      </c>
      <c r="W190" s="114" t="s">
        <v>117</v>
      </c>
      <c r="X190" s="114" t="s">
        <v>117</v>
      </c>
      <c r="Y190" s="114" t="s">
        <v>117</v>
      </c>
      <c r="Z190" s="114" t="s">
        <v>117</v>
      </c>
      <c r="AA190" s="114" t="s">
        <v>117</v>
      </c>
      <c r="AB190" s="114" t="s">
        <v>117</v>
      </c>
    </row>
    <row r="191" spans="1:28" x14ac:dyDescent="0.2">
      <c r="B191" s="92" t="s">
        <v>117</v>
      </c>
      <c r="C191" s="7" t="s">
        <v>117</v>
      </c>
      <c r="D191" s="7"/>
      <c r="E191" s="5" t="s">
        <v>117</v>
      </c>
      <c r="F191" s="113" t="s">
        <v>117</v>
      </c>
      <c r="G191" s="114"/>
      <c r="H191" s="114" t="s">
        <v>117</v>
      </c>
      <c r="I191" s="114" t="s">
        <v>117</v>
      </c>
      <c r="J191" s="114" t="s">
        <v>117</v>
      </c>
      <c r="K191" s="114" t="s">
        <v>117</v>
      </c>
      <c r="L191" s="114" t="s">
        <v>117</v>
      </c>
      <c r="M191" s="114" t="s">
        <v>117</v>
      </c>
      <c r="N191" s="114" t="s">
        <v>117</v>
      </c>
      <c r="O191" s="114" t="s">
        <v>117</v>
      </c>
      <c r="P191" s="114" t="s">
        <v>117</v>
      </c>
      <c r="Q191" s="114" t="s">
        <v>117</v>
      </c>
      <c r="R191" s="114" t="s">
        <v>117</v>
      </c>
      <c r="S191" s="114" t="s">
        <v>117</v>
      </c>
      <c r="T191" s="114" t="s">
        <v>117</v>
      </c>
      <c r="U191" s="114" t="s">
        <v>117</v>
      </c>
      <c r="V191" s="114" t="s">
        <v>117</v>
      </c>
      <c r="W191" s="114" t="s">
        <v>117</v>
      </c>
      <c r="X191" s="114" t="s">
        <v>117</v>
      </c>
      <c r="Y191" s="114" t="s">
        <v>117</v>
      </c>
      <c r="Z191" s="114" t="s">
        <v>117</v>
      </c>
      <c r="AA191" s="114" t="s">
        <v>117</v>
      </c>
      <c r="AB191" s="114" t="s">
        <v>117</v>
      </c>
    </row>
    <row r="192" spans="1:28" x14ac:dyDescent="0.2">
      <c r="B192" s="92" t="s">
        <v>117</v>
      </c>
      <c r="C192" s="7" t="s">
        <v>117</v>
      </c>
      <c r="D192" s="7"/>
      <c r="E192" s="5" t="s">
        <v>117</v>
      </c>
      <c r="F192" s="113" t="s">
        <v>117</v>
      </c>
      <c r="G192" s="114"/>
      <c r="H192" s="114" t="s">
        <v>117</v>
      </c>
      <c r="I192" s="114" t="s">
        <v>117</v>
      </c>
      <c r="J192" s="114" t="s">
        <v>117</v>
      </c>
      <c r="K192" s="114" t="s">
        <v>117</v>
      </c>
      <c r="L192" s="114" t="s">
        <v>117</v>
      </c>
      <c r="M192" s="114" t="s">
        <v>117</v>
      </c>
      <c r="N192" s="114" t="s">
        <v>117</v>
      </c>
      <c r="O192" s="114" t="s">
        <v>117</v>
      </c>
      <c r="P192" s="114" t="s">
        <v>117</v>
      </c>
      <c r="Q192" s="114" t="s">
        <v>117</v>
      </c>
      <c r="R192" s="114" t="s">
        <v>117</v>
      </c>
      <c r="S192" s="114" t="s">
        <v>117</v>
      </c>
      <c r="T192" s="114" t="s">
        <v>117</v>
      </c>
      <c r="U192" s="114" t="s">
        <v>117</v>
      </c>
      <c r="V192" s="114" t="s">
        <v>117</v>
      </c>
      <c r="W192" s="114" t="s">
        <v>117</v>
      </c>
      <c r="X192" s="114" t="s">
        <v>117</v>
      </c>
      <c r="Y192" s="114" t="s">
        <v>117</v>
      </c>
      <c r="Z192" s="114" t="s">
        <v>117</v>
      </c>
      <c r="AA192" s="114" t="s">
        <v>117</v>
      </c>
      <c r="AB192" s="114" t="s">
        <v>117</v>
      </c>
    </row>
    <row r="193" spans="1:28" x14ac:dyDescent="0.2">
      <c r="B193" s="92" t="s">
        <v>117</v>
      </c>
      <c r="C193" s="7" t="s">
        <v>117</v>
      </c>
      <c r="D193" s="7"/>
      <c r="E193" s="5" t="s">
        <v>117</v>
      </c>
      <c r="F193" s="113" t="s">
        <v>117</v>
      </c>
      <c r="G193" s="114"/>
      <c r="H193" s="114" t="s">
        <v>117</v>
      </c>
      <c r="I193" s="114" t="s">
        <v>117</v>
      </c>
      <c r="J193" s="114" t="s">
        <v>117</v>
      </c>
      <c r="K193" s="114" t="s">
        <v>117</v>
      </c>
      <c r="L193" s="114" t="s">
        <v>117</v>
      </c>
      <c r="M193" s="114" t="s">
        <v>117</v>
      </c>
      <c r="N193" s="114" t="s">
        <v>117</v>
      </c>
      <c r="O193" s="114" t="s">
        <v>117</v>
      </c>
      <c r="P193" s="114" t="s">
        <v>117</v>
      </c>
      <c r="Q193" s="114" t="s">
        <v>117</v>
      </c>
      <c r="R193" s="114" t="s">
        <v>117</v>
      </c>
      <c r="S193" s="114" t="s">
        <v>117</v>
      </c>
      <c r="T193" s="114" t="s">
        <v>117</v>
      </c>
      <c r="U193" s="114" t="s">
        <v>117</v>
      </c>
      <c r="V193" s="114" t="s">
        <v>117</v>
      </c>
      <c r="W193" s="114" t="s">
        <v>117</v>
      </c>
      <c r="X193" s="114" t="s">
        <v>117</v>
      </c>
      <c r="Y193" s="114" t="s">
        <v>117</v>
      </c>
      <c r="Z193" s="114" t="s">
        <v>117</v>
      </c>
      <c r="AA193" s="114" t="s">
        <v>117</v>
      </c>
      <c r="AB193" s="114" t="s">
        <v>117</v>
      </c>
    </row>
    <row r="194" spans="1:28" x14ac:dyDescent="0.2">
      <c r="B194" s="92" t="s">
        <v>117</v>
      </c>
      <c r="C194" s="7" t="s">
        <v>117</v>
      </c>
      <c r="D194" s="7"/>
      <c r="E194" s="5" t="s">
        <v>117</v>
      </c>
      <c r="F194" s="113" t="s">
        <v>117</v>
      </c>
      <c r="G194" s="114"/>
      <c r="H194" s="114" t="s">
        <v>117</v>
      </c>
      <c r="I194" s="114" t="s">
        <v>117</v>
      </c>
      <c r="J194" s="114" t="s">
        <v>117</v>
      </c>
      <c r="K194" s="114" t="s">
        <v>117</v>
      </c>
      <c r="L194" s="114" t="s">
        <v>117</v>
      </c>
      <c r="M194" s="114" t="s">
        <v>117</v>
      </c>
      <c r="N194" s="114" t="s">
        <v>117</v>
      </c>
      <c r="O194" s="114" t="s">
        <v>117</v>
      </c>
      <c r="P194" s="114" t="s">
        <v>117</v>
      </c>
      <c r="Q194" s="114" t="s">
        <v>117</v>
      </c>
      <c r="R194" s="114" t="s">
        <v>117</v>
      </c>
      <c r="S194" s="114" t="s">
        <v>117</v>
      </c>
      <c r="T194" s="114" t="s">
        <v>117</v>
      </c>
      <c r="U194" s="114" t="s">
        <v>117</v>
      </c>
      <c r="V194" s="114" t="s">
        <v>117</v>
      </c>
      <c r="W194" s="114" t="s">
        <v>117</v>
      </c>
      <c r="X194" s="114" t="s">
        <v>117</v>
      </c>
      <c r="Y194" s="114" t="s">
        <v>117</v>
      </c>
      <c r="Z194" s="114" t="s">
        <v>117</v>
      </c>
      <c r="AA194" s="114" t="s">
        <v>117</v>
      </c>
      <c r="AB194" s="114" t="s">
        <v>117</v>
      </c>
    </row>
    <row r="195" spans="1:28" x14ac:dyDescent="0.2">
      <c r="B195" s="92" t="s">
        <v>117</v>
      </c>
      <c r="C195" s="7" t="s">
        <v>117</v>
      </c>
      <c r="D195" s="7"/>
      <c r="E195" s="5" t="s">
        <v>117</v>
      </c>
      <c r="F195" s="113" t="s">
        <v>117</v>
      </c>
      <c r="G195" s="114"/>
      <c r="H195" s="114" t="s">
        <v>117</v>
      </c>
      <c r="I195" s="114" t="s">
        <v>117</v>
      </c>
      <c r="J195" s="114" t="s">
        <v>117</v>
      </c>
      <c r="K195" s="114" t="s">
        <v>117</v>
      </c>
      <c r="L195" s="114" t="s">
        <v>117</v>
      </c>
      <c r="M195" s="114" t="s">
        <v>117</v>
      </c>
      <c r="N195" s="114" t="s">
        <v>117</v>
      </c>
      <c r="O195" s="114" t="s">
        <v>117</v>
      </c>
      <c r="P195" s="114" t="s">
        <v>117</v>
      </c>
      <c r="Q195" s="114" t="s">
        <v>117</v>
      </c>
      <c r="R195" s="114" t="s">
        <v>117</v>
      </c>
      <c r="S195" s="114" t="s">
        <v>117</v>
      </c>
      <c r="T195" s="114" t="s">
        <v>117</v>
      </c>
      <c r="U195" s="114" t="s">
        <v>117</v>
      </c>
      <c r="V195" s="114" t="s">
        <v>117</v>
      </c>
      <c r="W195" s="114" t="s">
        <v>117</v>
      </c>
      <c r="X195" s="114" t="s">
        <v>117</v>
      </c>
      <c r="Y195" s="114" t="s">
        <v>117</v>
      </c>
      <c r="Z195" s="114" t="s">
        <v>117</v>
      </c>
      <c r="AA195" s="114" t="s">
        <v>117</v>
      </c>
      <c r="AB195" s="114" t="s">
        <v>117</v>
      </c>
    </row>
    <row r="196" spans="1:28" ht="13.5" thickBot="1" x14ac:dyDescent="0.25">
      <c r="B196" s="87" t="s">
        <v>12</v>
      </c>
      <c r="C196" s="115"/>
      <c r="D196" s="115"/>
      <c r="E196" s="115"/>
      <c r="F196" s="88"/>
      <c r="G196" s="116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</row>
    <row r="197" spans="1:28" ht="13.5" thickBot="1" x14ac:dyDescent="0.25"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</row>
    <row r="198" spans="1:28" ht="16.5" thickBot="1" x14ac:dyDescent="0.3">
      <c r="B198" s="154"/>
      <c r="C198" s="139"/>
      <c r="D198" s="82" t="s">
        <v>11</v>
      </c>
      <c r="F198" s="116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</row>
    <row r="199" spans="1:28" x14ac:dyDescent="0.2">
      <c r="A199" s="94">
        <v>50</v>
      </c>
      <c r="B199" s="142"/>
      <c r="C199" s="135"/>
      <c r="D199" s="112"/>
      <c r="E199" s="129"/>
      <c r="F199" s="136"/>
      <c r="G199" s="110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</row>
    <row r="200" spans="1:28" x14ac:dyDescent="0.2">
      <c r="A200" s="94">
        <v>68</v>
      </c>
      <c r="B200" s="127"/>
      <c r="C200" s="128"/>
      <c r="D200" s="7"/>
      <c r="E200" s="131"/>
      <c r="F200" s="137"/>
      <c r="G200" s="114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</row>
    <row r="201" spans="1:28" x14ac:dyDescent="0.2">
      <c r="A201" s="94" t="s">
        <v>117</v>
      </c>
      <c r="B201" s="92" t="s">
        <v>117</v>
      </c>
      <c r="C201" s="7" t="s">
        <v>117</v>
      </c>
      <c r="D201" s="7"/>
      <c r="E201" s="5" t="s">
        <v>117</v>
      </c>
      <c r="F201" s="6" t="s">
        <v>117</v>
      </c>
      <c r="G201" s="114"/>
      <c r="H201" s="114" t="s">
        <v>117</v>
      </c>
      <c r="I201" s="114" t="s">
        <v>117</v>
      </c>
      <c r="J201" s="114" t="s">
        <v>117</v>
      </c>
      <c r="K201" s="114" t="s">
        <v>117</v>
      </c>
      <c r="L201" s="114" t="s">
        <v>117</v>
      </c>
      <c r="M201" s="114" t="s">
        <v>117</v>
      </c>
      <c r="N201" s="114" t="s">
        <v>117</v>
      </c>
      <c r="O201" s="114" t="s">
        <v>117</v>
      </c>
      <c r="P201" s="114" t="s">
        <v>117</v>
      </c>
      <c r="Q201" s="114" t="s">
        <v>117</v>
      </c>
      <c r="R201" s="114" t="s">
        <v>117</v>
      </c>
      <c r="S201" s="114" t="s">
        <v>117</v>
      </c>
      <c r="T201" s="114" t="s">
        <v>117</v>
      </c>
      <c r="U201" s="114" t="s">
        <v>117</v>
      </c>
      <c r="V201" s="114" t="s">
        <v>117</v>
      </c>
      <c r="W201" s="114" t="s">
        <v>117</v>
      </c>
      <c r="X201" s="114" t="s">
        <v>117</v>
      </c>
      <c r="Y201" s="114" t="s">
        <v>117</v>
      </c>
      <c r="Z201" s="114" t="s">
        <v>117</v>
      </c>
      <c r="AA201" s="114" t="s">
        <v>117</v>
      </c>
      <c r="AB201" s="114" t="s">
        <v>117</v>
      </c>
    </row>
    <row r="202" spans="1:28" x14ac:dyDescent="0.2">
      <c r="A202" s="94" t="s">
        <v>117</v>
      </c>
      <c r="B202" s="92" t="s">
        <v>117</v>
      </c>
      <c r="C202" s="7" t="s">
        <v>117</v>
      </c>
      <c r="D202" s="7"/>
      <c r="E202" s="5" t="s">
        <v>117</v>
      </c>
      <c r="F202" s="6" t="s">
        <v>117</v>
      </c>
      <c r="G202" s="114"/>
      <c r="H202" s="114" t="s">
        <v>117</v>
      </c>
      <c r="I202" s="114" t="s">
        <v>117</v>
      </c>
      <c r="J202" s="114" t="s">
        <v>117</v>
      </c>
      <c r="K202" s="114" t="s">
        <v>117</v>
      </c>
      <c r="L202" s="114" t="s">
        <v>117</v>
      </c>
      <c r="M202" s="114" t="s">
        <v>117</v>
      </c>
      <c r="N202" s="114" t="s">
        <v>117</v>
      </c>
      <c r="O202" s="114" t="s">
        <v>117</v>
      </c>
      <c r="P202" s="114" t="s">
        <v>117</v>
      </c>
      <c r="Q202" s="114" t="s">
        <v>117</v>
      </c>
      <c r="R202" s="114" t="s">
        <v>117</v>
      </c>
      <c r="S202" s="114" t="s">
        <v>117</v>
      </c>
      <c r="T202" s="114" t="s">
        <v>117</v>
      </c>
      <c r="U202" s="114" t="s">
        <v>117</v>
      </c>
      <c r="V202" s="114" t="s">
        <v>117</v>
      </c>
      <c r="W202" s="114" t="s">
        <v>117</v>
      </c>
      <c r="X202" s="114" t="s">
        <v>117</v>
      </c>
      <c r="Y202" s="114" t="s">
        <v>117</v>
      </c>
      <c r="Z202" s="114" t="s">
        <v>117</v>
      </c>
      <c r="AA202" s="114" t="s">
        <v>117</v>
      </c>
      <c r="AB202" s="114" t="s">
        <v>117</v>
      </c>
    </row>
    <row r="203" spans="1:28" x14ac:dyDescent="0.2">
      <c r="A203" s="94" t="s">
        <v>117</v>
      </c>
      <c r="B203" s="92" t="s">
        <v>117</v>
      </c>
      <c r="C203" s="7" t="s">
        <v>117</v>
      </c>
      <c r="D203" s="7"/>
      <c r="E203" s="5" t="s">
        <v>117</v>
      </c>
      <c r="F203" s="6" t="s">
        <v>117</v>
      </c>
      <c r="G203" s="114"/>
      <c r="H203" s="114" t="s">
        <v>117</v>
      </c>
      <c r="I203" s="114" t="s">
        <v>117</v>
      </c>
      <c r="J203" s="114" t="s">
        <v>117</v>
      </c>
      <c r="K203" s="114" t="s">
        <v>117</v>
      </c>
      <c r="L203" s="114" t="s">
        <v>117</v>
      </c>
      <c r="M203" s="114" t="s">
        <v>117</v>
      </c>
      <c r="N203" s="114" t="s">
        <v>117</v>
      </c>
      <c r="O203" s="114" t="s">
        <v>117</v>
      </c>
      <c r="P203" s="114" t="s">
        <v>117</v>
      </c>
      <c r="Q203" s="114" t="s">
        <v>117</v>
      </c>
      <c r="R203" s="114" t="s">
        <v>117</v>
      </c>
      <c r="S203" s="114" t="s">
        <v>117</v>
      </c>
      <c r="T203" s="114" t="s">
        <v>117</v>
      </c>
      <c r="U203" s="114" t="s">
        <v>117</v>
      </c>
      <c r="V203" s="114" t="s">
        <v>117</v>
      </c>
      <c r="W203" s="114" t="s">
        <v>117</v>
      </c>
      <c r="X203" s="114" t="s">
        <v>117</v>
      </c>
      <c r="Y203" s="114" t="s">
        <v>117</v>
      </c>
      <c r="Z203" s="114" t="s">
        <v>117</v>
      </c>
      <c r="AA203" s="114" t="s">
        <v>117</v>
      </c>
      <c r="AB203" s="114" t="s">
        <v>117</v>
      </c>
    </row>
    <row r="204" spans="1:28" x14ac:dyDescent="0.2">
      <c r="A204" s="94" t="s">
        <v>117</v>
      </c>
      <c r="B204" s="92" t="s">
        <v>117</v>
      </c>
      <c r="C204" s="7" t="s">
        <v>117</v>
      </c>
      <c r="D204" s="7"/>
      <c r="E204" s="5" t="s">
        <v>117</v>
      </c>
      <c r="F204" s="6" t="s">
        <v>117</v>
      </c>
      <c r="G204" s="114"/>
      <c r="H204" s="114" t="s">
        <v>117</v>
      </c>
      <c r="I204" s="114" t="s">
        <v>117</v>
      </c>
      <c r="J204" s="114" t="s">
        <v>117</v>
      </c>
      <c r="K204" s="114" t="s">
        <v>117</v>
      </c>
      <c r="L204" s="114" t="s">
        <v>117</v>
      </c>
      <c r="M204" s="114" t="s">
        <v>117</v>
      </c>
      <c r="N204" s="114" t="s">
        <v>117</v>
      </c>
      <c r="O204" s="114" t="s">
        <v>117</v>
      </c>
      <c r="P204" s="114" t="s">
        <v>117</v>
      </c>
      <c r="Q204" s="114" t="s">
        <v>117</v>
      </c>
      <c r="R204" s="114" t="s">
        <v>117</v>
      </c>
      <c r="S204" s="114" t="s">
        <v>117</v>
      </c>
      <c r="T204" s="114" t="s">
        <v>117</v>
      </c>
      <c r="U204" s="114" t="s">
        <v>117</v>
      </c>
      <c r="V204" s="114" t="s">
        <v>117</v>
      </c>
      <c r="W204" s="114" t="s">
        <v>117</v>
      </c>
      <c r="X204" s="114" t="s">
        <v>117</v>
      </c>
      <c r="Y204" s="114" t="s">
        <v>117</v>
      </c>
      <c r="Z204" s="114" t="s">
        <v>117</v>
      </c>
      <c r="AA204" s="114" t="s">
        <v>117</v>
      </c>
      <c r="AB204" s="114" t="s">
        <v>117</v>
      </c>
    </row>
    <row r="205" spans="1:28" x14ac:dyDescent="0.2">
      <c r="A205" s="94" t="s">
        <v>117</v>
      </c>
      <c r="B205" s="92" t="s">
        <v>117</v>
      </c>
      <c r="C205" s="7" t="s">
        <v>117</v>
      </c>
      <c r="D205" s="7"/>
      <c r="E205" s="5" t="s">
        <v>117</v>
      </c>
      <c r="F205" s="6" t="s">
        <v>117</v>
      </c>
      <c r="G205" s="114"/>
      <c r="H205" s="114" t="s">
        <v>117</v>
      </c>
      <c r="I205" s="114" t="s">
        <v>117</v>
      </c>
      <c r="J205" s="114" t="s">
        <v>117</v>
      </c>
      <c r="K205" s="114" t="s">
        <v>117</v>
      </c>
      <c r="L205" s="114" t="s">
        <v>117</v>
      </c>
      <c r="M205" s="114" t="s">
        <v>117</v>
      </c>
      <c r="N205" s="114" t="s">
        <v>117</v>
      </c>
      <c r="O205" s="114" t="s">
        <v>117</v>
      </c>
      <c r="P205" s="114" t="s">
        <v>117</v>
      </c>
      <c r="Q205" s="114" t="s">
        <v>117</v>
      </c>
      <c r="R205" s="114" t="s">
        <v>117</v>
      </c>
      <c r="S205" s="114" t="s">
        <v>117</v>
      </c>
      <c r="T205" s="114" t="s">
        <v>117</v>
      </c>
      <c r="U205" s="114" t="s">
        <v>117</v>
      </c>
      <c r="V205" s="114" t="s">
        <v>117</v>
      </c>
      <c r="W205" s="114" t="s">
        <v>117</v>
      </c>
      <c r="X205" s="114" t="s">
        <v>117</v>
      </c>
      <c r="Y205" s="114" t="s">
        <v>117</v>
      </c>
      <c r="Z205" s="114" t="s">
        <v>117</v>
      </c>
      <c r="AA205" s="114" t="s">
        <v>117</v>
      </c>
      <c r="AB205" s="114" t="s">
        <v>117</v>
      </c>
    </row>
    <row r="206" spans="1:28" x14ac:dyDescent="0.2">
      <c r="A206" s="94" t="s">
        <v>117</v>
      </c>
      <c r="B206" s="92" t="s">
        <v>117</v>
      </c>
      <c r="C206" s="7" t="s">
        <v>117</v>
      </c>
      <c r="D206" s="7"/>
      <c r="E206" s="5" t="s">
        <v>117</v>
      </c>
      <c r="F206" s="6" t="s">
        <v>117</v>
      </c>
      <c r="G206" s="114"/>
      <c r="H206" s="114" t="s">
        <v>117</v>
      </c>
      <c r="I206" s="114" t="s">
        <v>117</v>
      </c>
      <c r="J206" s="114" t="s">
        <v>117</v>
      </c>
      <c r="K206" s="114" t="s">
        <v>117</v>
      </c>
      <c r="L206" s="114" t="s">
        <v>117</v>
      </c>
      <c r="M206" s="114" t="s">
        <v>117</v>
      </c>
      <c r="N206" s="114" t="s">
        <v>117</v>
      </c>
      <c r="O206" s="114" t="s">
        <v>117</v>
      </c>
      <c r="P206" s="114" t="s">
        <v>117</v>
      </c>
      <c r="Q206" s="114" t="s">
        <v>117</v>
      </c>
      <c r="R206" s="114" t="s">
        <v>117</v>
      </c>
      <c r="S206" s="114" t="s">
        <v>117</v>
      </c>
      <c r="T206" s="114" t="s">
        <v>117</v>
      </c>
      <c r="U206" s="114" t="s">
        <v>117</v>
      </c>
      <c r="V206" s="114" t="s">
        <v>117</v>
      </c>
      <c r="W206" s="114" t="s">
        <v>117</v>
      </c>
      <c r="X206" s="114" t="s">
        <v>117</v>
      </c>
      <c r="Y206" s="114" t="s">
        <v>117</v>
      </c>
      <c r="Z206" s="114" t="s">
        <v>117</v>
      </c>
      <c r="AA206" s="114" t="s">
        <v>117</v>
      </c>
      <c r="AB206" s="114" t="s">
        <v>117</v>
      </c>
    </row>
    <row r="207" spans="1:28" x14ac:dyDescent="0.2">
      <c r="A207" s="94" t="s">
        <v>117</v>
      </c>
      <c r="B207" s="92" t="s">
        <v>117</v>
      </c>
      <c r="C207" s="7" t="s">
        <v>117</v>
      </c>
      <c r="D207" s="7"/>
      <c r="E207" s="5" t="s">
        <v>117</v>
      </c>
      <c r="F207" s="6" t="s">
        <v>117</v>
      </c>
      <c r="G207" s="114"/>
      <c r="H207" s="114" t="s">
        <v>117</v>
      </c>
      <c r="I207" s="114" t="s">
        <v>117</v>
      </c>
      <c r="J207" s="114" t="s">
        <v>117</v>
      </c>
      <c r="K207" s="114" t="s">
        <v>117</v>
      </c>
      <c r="L207" s="114" t="s">
        <v>117</v>
      </c>
      <c r="M207" s="114" t="s">
        <v>117</v>
      </c>
      <c r="N207" s="114" t="s">
        <v>117</v>
      </c>
      <c r="O207" s="114" t="s">
        <v>117</v>
      </c>
      <c r="P207" s="114" t="s">
        <v>117</v>
      </c>
      <c r="Q207" s="114" t="s">
        <v>117</v>
      </c>
      <c r="R207" s="114" t="s">
        <v>117</v>
      </c>
      <c r="S207" s="114" t="s">
        <v>117</v>
      </c>
      <c r="T207" s="114" t="s">
        <v>117</v>
      </c>
      <c r="U207" s="114" t="s">
        <v>117</v>
      </c>
      <c r="V207" s="114" t="s">
        <v>117</v>
      </c>
      <c r="W207" s="114" t="s">
        <v>117</v>
      </c>
      <c r="X207" s="114" t="s">
        <v>117</v>
      </c>
      <c r="Y207" s="114" t="s">
        <v>117</v>
      </c>
      <c r="Z207" s="114" t="s">
        <v>117</v>
      </c>
      <c r="AA207" s="114" t="s">
        <v>117</v>
      </c>
      <c r="AB207" s="114" t="s">
        <v>117</v>
      </c>
    </row>
    <row r="208" spans="1:28" ht="13.5" thickBot="1" x14ac:dyDescent="0.25">
      <c r="B208" s="87"/>
      <c r="C208" s="115"/>
      <c r="D208" s="115"/>
      <c r="E208" s="115"/>
      <c r="F208" s="88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</row>
    <row r="209" spans="1:28" ht="13.5" thickBot="1" x14ac:dyDescent="0.25"/>
    <row r="210" spans="1:28" ht="16.5" thickBot="1" x14ac:dyDescent="0.3">
      <c r="B210" s="154"/>
      <c r="C210" s="141"/>
      <c r="D210" s="82" t="s">
        <v>21</v>
      </c>
      <c r="E210" s="119" t="s">
        <v>24</v>
      </c>
      <c r="F210" s="120" t="s">
        <v>70</v>
      </c>
      <c r="G210" s="107"/>
      <c r="H210" s="86">
        <v>2012</v>
      </c>
      <c r="I210" s="86">
        <v>2013</v>
      </c>
      <c r="J210" s="86">
        <v>2014</v>
      </c>
      <c r="K210" s="86">
        <v>2015</v>
      </c>
      <c r="L210" s="86">
        <v>2016</v>
      </c>
      <c r="M210" s="86">
        <v>2017</v>
      </c>
      <c r="N210" s="86">
        <v>2018</v>
      </c>
      <c r="O210" s="86">
        <v>2019</v>
      </c>
      <c r="P210" s="86">
        <v>2020</v>
      </c>
      <c r="Q210" s="86">
        <v>2021</v>
      </c>
      <c r="R210" s="86">
        <v>2022</v>
      </c>
      <c r="S210" s="86">
        <v>2023</v>
      </c>
      <c r="T210" s="86">
        <v>2024</v>
      </c>
      <c r="U210" s="86">
        <v>2025</v>
      </c>
      <c r="V210" s="86">
        <v>2026</v>
      </c>
      <c r="W210" s="86">
        <v>2027</v>
      </c>
      <c r="X210" s="86">
        <v>2028</v>
      </c>
      <c r="Y210" s="86">
        <v>2029</v>
      </c>
      <c r="Z210" s="86">
        <v>2030</v>
      </c>
      <c r="AA210" s="86">
        <v>2031</v>
      </c>
      <c r="AB210" s="86">
        <v>2032</v>
      </c>
    </row>
    <row r="211" spans="1:28" x14ac:dyDescent="0.2">
      <c r="A211" s="94">
        <v>64</v>
      </c>
      <c r="B211" s="142"/>
      <c r="C211" s="135"/>
      <c r="D211" s="112"/>
      <c r="E211" s="129"/>
      <c r="F211" s="136"/>
      <c r="G211" s="110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</row>
    <row r="212" spans="1:28" x14ac:dyDescent="0.2">
      <c r="A212" s="94">
        <v>66</v>
      </c>
      <c r="B212" s="127"/>
      <c r="C212" s="128"/>
      <c r="D212" s="7"/>
      <c r="E212" s="131"/>
      <c r="F212" s="137"/>
      <c r="G212" s="11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</row>
    <row r="213" spans="1:28" x14ac:dyDescent="0.2">
      <c r="B213" s="92" t="s">
        <v>117</v>
      </c>
      <c r="C213" s="7" t="s">
        <v>117</v>
      </c>
      <c r="D213" s="7"/>
      <c r="E213" s="5" t="s">
        <v>117</v>
      </c>
      <c r="F213" s="6" t="s">
        <v>117</v>
      </c>
      <c r="G213" s="114"/>
      <c r="H213" s="121" t="s">
        <v>117</v>
      </c>
      <c r="I213" s="121" t="s">
        <v>117</v>
      </c>
      <c r="J213" s="121" t="s">
        <v>117</v>
      </c>
      <c r="K213" s="121" t="s">
        <v>117</v>
      </c>
      <c r="L213" s="121" t="s">
        <v>117</v>
      </c>
      <c r="M213" s="121" t="s">
        <v>117</v>
      </c>
      <c r="N213" s="121" t="s">
        <v>117</v>
      </c>
      <c r="O213" s="121" t="s">
        <v>117</v>
      </c>
      <c r="P213" s="121" t="s">
        <v>117</v>
      </c>
      <c r="Q213" s="121" t="s">
        <v>117</v>
      </c>
      <c r="R213" s="121" t="s">
        <v>117</v>
      </c>
      <c r="S213" s="121" t="s">
        <v>117</v>
      </c>
      <c r="T213" s="121" t="s">
        <v>117</v>
      </c>
      <c r="U213" s="121" t="s">
        <v>117</v>
      </c>
      <c r="V213" s="121" t="s">
        <v>117</v>
      </c>
      <c r="W213" s="121" t="s">
        <v>117</v>
      </c>
      <c r="X213" s="121" t="s">
        <v>117</v>
      </c>
      <c r="Y213" s="121" t="s">
        <v>117</v>
      </c>
      <c r="Z213" s="121" t="s">
        <v>117</v>
      </c>
      <c r="AA213" s="121" t="s">
        <v>117</v>
      </c>
      <c r="AB213" s="121" t="s">
        <v>117</v>
      </c>
    </row>
    <row r="214" spans="1:28" x14ac:dyDescent="0.2">
      <c r="B214" s="92" t="s">
        <v>117</v>
      </c>
      <c r="C214" s="7" t="s">
        <v>117</v>
      </c>
      <c r="D214" s="7"/>
      <c r="E214" s="5" t="s">
        <v>117</v>
      </c>
      <c r="F214" s="6" t="s">
        <v>117</v>
      </c>
      <c r="G214" s="114"/>
      <c r="H214" s="121" t="s">
        <v>117</v>
      </c>
      <c r="I214" s="121" t="s">
        <v>117</v>
      </c>
      <c r="J214" s="121" t="s">
        <v>117</v>
      </c>
      <c r="K214" s="121" t="s">
        <v>117</v>
      </c>
      <c r="L214" s="121" t="s">
        <v>117</v>
      </c>
      <c r="M214" s="121" t="s">
        <v>117</v>
      </c>
      <c r="N214" s="121" t="s">
        <v>117</v>
      </c>
      <c r="O214" s="121" t="s">
        <v>117</v>
      </c>
      <c r="P214" s="121" t="s">
        <v>117</v>
      </c>
      <c r="Q214" s="121" t="s">
        <v>117</v>
      </c>
      <c r="R214" s="121" t="s">
        <v>117</v>
      </c>
      <c r="S214" s="121" t="s">
        <v>117</v>
      </c>
      <c r="T214" s="121" t="s">
        <v>117</v>
      </c>
      <c r="U214" s="121" t="s">
        <v>117</v>
      </c>
      <c r="V214" s="121" t="s">
        <v>117</v>
      </c>
      <c r="W214" s="121" t="s">
        <v>117</v>
      </c>
      <c r="X214" s="121" t="s">
        <v>117</v>
      </c>
      <c r="Y214" s="121" t="s">
        <v>117</v>
      </c>
      <c r="Z214" s="121" t="s">
        <v>117</v>
      </c>
      <c r="AA214" s="121" t="s">
        <v>117</v>
      </c>
      <c r="AB214" s="121" t="s">
        <v>117</v>
      </c>
    </row>
    <row r="215" spans="1:28" x14ac:dyDescent="0.2">
      <c r="A215" s="94" t="s">
        <v>117</v>
      </c>
      <c r="B215" s="92" t="s">
        <v>117</v>
      </c>
      <c r="C215" s="7" t="s">
        <v>117</v>
      </c>
      <c r="D215" s="7"/>
      <c r="E215" s="5" t="s">
        <v>117</v>
      </c>
      <c r="F215" s="6" t="s">
        <v>117</v>
      </c>
      <c r="G215" s="114"/>
      <c r="H215" s="121" t="s">
        <v>117</v>
      </c>
      <c r="I215" s="121" t="s">
        <v>117</v>
      </c>
      <c r="J215" s="121" t="s">
        <v>117</v>
      </c>
      <c r="K215" s="121" t="s">
        <v>117</v>
      </c>
      <c r="L215" s="121" t="s">
        <v>117</v>
      </c>
      <c r="M215" s="121" t="s">
        <v>117</v>
      </c>
      <c r="N215" s="121" t="s">
        <v>117</v>
      </c>
      <c r="O215" s="121" t="s">
        <v>117</v>
      </c>
      <c r="P215" s="121" t="s">
        <v>117</v>
      </c>
      <c r="Q215" s="121" t="s">
        <v>117</v>
      </c>
      <c r="R215" s="121" t="s">
        <v>117</v>
      </c>
      <c r="S215" s="121" t="s">
        <v>117</v>
      </c>
      <c r="T215" s="121" t="s">
        <v>117</v>
      </c>
      <c r="U215" s="121" t="s">
        <v>117</v>
      </c>
      <c r="V215" s="121" t="s">
        <v>117</v>
      </c>
      <c r="W215" s="121" t="s">
        <v>117</v>
      </c>
      <c r="X215" s="121" t="s">
        <v>117</v>
      </c>
      <c r="Y215" s="121" t="s">
        <v>117</v>
      </c>
      <c r="Z215" s="121" t="s">
        <v>117</v>
      </c>
      <c r="AA215" s="121" t="s">
        <v>117</v>
      </c>
      <c r="AB215" s="121" t="s">
        <v>117</v>
      </c>
    </row>
    <row r="216" spans="1:28" x14ac:dyDescent="0.2">
      <c r="A216" s="94" t="s">
        <v>117</v>
      </c>
      <c r="B216" s="92" t="s">
        <v>117</v>
      </c>
      <c r="C216" s="7" t="s">
        <v>117</v>
      </c>
      <c r="D216" s="7"/>
      <c r="E216" s="5" t="s">
        <v>117</v>
      </c>
      <c r="F216" s="6" t="s">
        <v>117</v>
      </c>
      <c r="G216" s="114"/>
      <c r="H216" s="121" t="s">
        <v>117</v>
      </c>
      <c r="I216" s="121" t="s">
        <v>117</v>
      </c>
      <c r="J216" s="121" t="s">
        <v>117</v>
      </c>
      <c r="K216" s="121" t="s">
        <v>117</v>
      </c>
      <c r="L216" s="121" t="s">
        <v>117</v>
      </c>
      <c r="M216" s="121" t="s">
        <v>117</v>
      </c>
      <c r="N216" s="121" t="s">
        <v>117</v>
      </c>
      <c r="O216" s="121" t="s">
        <v>117</v>
      </c>
      <c r="P216" s="121" t="s">
        <v>117</v>
      </c>
      <c r="Q216" s="121" t="s">
        <v>117</v>
      </c>
      <c r="R216" s="121" t="s">
        <v>117</v>
      </c>
      <c r="S216" s="121" t="s">
        <v>117</v>
      </c>
      <c r="T216" s="121" t="s">
        <v>117</v>
      </c>
      <c r="U216" s="121" t="s">
        <v>117</v>
      </c>
      <c r="V216" s="121" t="s">
        <v>117</v>
      </c>
      <c r="W216" s="121" t="s">
        <v>117</v>
      </c>
      <c r="X216" s="121" t="s">
        <v>117</v>
      </c>
      <c r="Y216" s="121" t="s">
        <v>117</v>
      </c>
      <c r="Z216" s="121" t="s">
        <v>117</v>
      </c>
      <c r="AA216" s="121" t="s">
        <v>117</v>
      </c>
      <c r="AB216" s="121" t="s">
        <v>117</v>
      </c>
    </row>
    <row r="217" spans="1:28" x14ac:dyDescent="0.2">
      <c r="A217" s="94" t="s">
        <v>117</v>
      </c>
      <c r="B217" s="92" t="s">
        <v>117</v>
      </c>
      <c r="C217" s="7" t="s">
        <v>117</v>
      </c>
      <c r="D217" s="7"/>
      <c r="E217" s="5" t="s">
        <v>117</v>
      </c>
      <c r="F217" s="6" t="s">
        <v>117</v>
      </c>
      <c r="G217" s="114"/>
      <c r="H217" s="121" t="s">
        <v>117</v>
      </c>
      <c r="I217" s="121" t="s">
        <v>117</v>
      </c>
      <c r="J217" s="121" t="s">
        <v>117</v>
      </c>
      <c r="K217" s="121" t="s">
        <v>117</v>
      </c>
      <c r="L217" s="121" t="s">
        <v>117</v>
      </c>
      <c r="M217" s="121" t="s">
        <v>117</v>
      </c>
      <c r="N217" s="121" t="s">
        <v>117</v>
      </c>
      <c r="O217" s="121" t="s">
        <v>117</v>
      </c>
      <c r="P217" s="121" t="s">
        <v>117</v>
      </c>
      <c r="Q217" s="121" t="s">
        <v>117</v>
      </c>
      <c r="R217" s="121" t="s">
        <v>117</v>
      </c>
      <c r="S217" s="121" t="s">
        <v>117</v>
      </c>
      <c r="T217" s="121" t="s">
        <v>117</v>
      </c>
      <c r="U217" s="121" t="s">
        <v>117</v>
      </c>
      <c r="V217" s="121" t="s">
        <v>117</v>
      </c>
      <c r="W217" s="121" t="s">
        <v>117</v>
      </c>
      <c r="X217" s="121" t="s">
        <v>117</v>
      </c>
      <c r="Y217" s="121" t="s">
        <v>117</v>
      </c>
      <c r="Z217" s="121" t="s">
        <v>117</v>
      </c>
      <c r="AA217" s="121" t="s">
        <v>117</v>
      </c>
      <c r="AB217" s="121" t="s">
        <v>117</v>
      </c>
    </row>
    <row r="218" spans="1:28" x14ac:dyDescent="0.2">
      <c r="A218" s="94" t="s">
        <v>117</v>
      </c>
      <c r="B218" s="92" t="s">
        <v>117</v>
      </c>
      <c r="C218" s="7" t="s">
        <v>117</v>
      </c>
      <c r="D218" s="7"/>
      <c r="E218" s="5" t="s">
        <v>117</v>
      </c>
      <c r="F218" s="6" t="s">
        <v>117</v>
      </c>
      <c r="G218" s="114"/>
      <c r="H218" s="121" t="s">
        <v>117</v>
      </c>
      <c r="I218" s="121" t="s">
        <v>117</v>
      </c>
      <c r="J218" s="121" t="s">
        <v>117</v>
      </c>
      <c r="K218" s="121" t="s">
        <v>117</v>
      </c>
      <c r="L218" s="121" t="s">
        <v>117</v>
      </c>
      <c r="M218" s="121" t="s">
        <v>117</v>
      </c>
      <c r="N218" s="121" t="s">
        <v>117</v>
      </c>
      <c r="O218" s="121" t="s">
        <v>117</v>
      </c>
      <c r="P218" s="121" t="s">
        <v>117</v>
      </c>
      <c r="Q218" s="121" t="s">
        <v>117</v>
      </c>
      <c r="R218" s="121" t="s">
        <v>117</v>
      </c>
      <c r="S218" s="121" t="s">
        <v>117</v>
      </c>
      <c r="T218" s="121" t="s">
        <v>117</v>
      </c>
      <c r="U218" s="121" t="s">
        <v>117</v>
      </c>
      <c r="V218" s="121" t="s">
        <v>117</v>
      </c>
      <c r="W218" s="121" t="s">
        <v>117</v>
      </c>
      <c r="X218" s="121" t="s">
        <v>117</v>
      </c>
      <c r="Y218" s="121" t="s">
        <v>117</v>
      </c>
      <c r="Z218" s="121" t="s">
        <v>117</v>
      </c>
      <c r="AA218" s="121" t="s">
        <v>117</v>
      </c>
      <c r="AB218" s="121" t="s">
        <v>117</v>
      </c>
    </row>
    <row r="219" spans="1:28" x14ac:dyDescent="0.2">
      <c r="A219" s="94" t="s">
        <v>117</v>
      </c>
      <c r="B219" s="92" t="s">
        <v>117</v>
      </c>
      <c r="C219" s="7" t="s">
        <v>117</v>
      </c>
      <c r="D219" s="7"/>
      <c r="E219" s="5" t="s">
        <v>117</v>
      </c>
      <c r="F219" s="6" t="s">
        <v>117</v>
      </c>
      <c r="G219" s="114"/>
      <c r="H219" s="121" t="s">
        <v>117</v>
      </c>
      <c r="I219" s="121" t="s">
        <v>117</v>
      </c>
      <c r="J219" s="121" t="s">
        <v>117</v>
      </c>
      <c r="K219" s="121" t="s">
        <v>117</v>
      </c>
      <c r="L219" s="121" t="s">
        <v>117</v>
      </c>
      <c r="M219" s="121" t="s">
        <v>117</v>
      </c>
      <c r="N219" s="121" t="s">
        <v>117</v>
      </c>
      <c r="O219" s="121" t="s">
        <v>117</v>
      </c>
      <c r="P219" s="121" t="s">
        <v>117</v>
      </c>
      <c r="Q219" s="121" t="s">
        <v>117</v>
      </c>
      <c r="R219" s="121" t="s">
        <v>117</v>
      </c>
      <c r="S219" s="121" t="s">
        <v>117</v>
      </c>
      <c r="T219" s="121" t="s">
        <v>117</v>
      </c>
      <c r="U219" s="121" t="s">
        <v>117</v>
      </c>
      <c r="V219" s="121" t="s">
        <v>117</v>
      </c>
      <c r="W219" s="121" t="s">
        <v>117</v>
      </c>
      <c r="X219" s="121" t="s">
        <v>117</v>
      </c>
      <c r="Y219" s="121" t="s">
        <v>117</v>
      </c>
      <c r="Z219" s="121" t="s">
        <v>117</v>
      </c>
      <c r="AA219" s="121" t="s">
        <v>117</v>
      </c>
      <c r="AB219" s="121" t="s">
        <v>117</v>
      </c>
    </row>
    <row r="220" spans="1:28" x14ac:dyDescent="0.2">
      <c r="B220" s="92" t="s">
        <v>13</v>
      </c>
      <c r="C220" s="7"/>
      <c r="D220" s="7"/>
      <c r="E220" s="7"/>
      <c r="F220" s="5"/>
      <c r="G220" s="114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</row>
    <row r="221" spans="1:28" ht="13.5" thickBot="1" x14ac:dyDescent="0.25">
      <c r="B221" s="87" t="s">
        <v>14</v>
      </c>
      <c r="C221" s="115"/>
      <c r="D221" s="115"/>
      <c r="E221" s="115"/>
      <c r="F221" s="88"/>
      <c r="G221" s="116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</row>
    <row r="222" spans="1:28" ht="13.5" thickBot="1" x14ac:dyDescent="0.25"/>
    <row r="223" spans="1:28" ht="16.5" thickBot="1" x14ac:dyDescent="0.3">
      <c r="B223" s="97" t="s">
        <v>37</v>
      </c>
      <c r="C223" s="104"/>
      <c r="D223" s="82" t="s">
        <v>15</v>
      </c>
      <c r="F223" s="114"/>
      <c r="G223" s="107"/>
      <c r="H223" s="86">
        <v>2012</v>
      </c>
      <c r="I223" s="86">
        <v>2013</v>
      </c>
      <c r="J223" s="86">
        <v>2014</v>
      </c>
      <c r="K223" s="86">
        <v>2015</v>
      </c>
      <c r="L223" s="86">
        <v>2016</v>
      </c>
      <c r="M223" s="86">
        <v>2017</v>
      </c>
      <c r="N223" s="86">
        <v>2018</v>
      </c>
      <c r="O223" s="86">
        <v>2019</v>
      </c>
      <c r="P223" s="86">
        <v>2020</v>
      </c>
      <c r="Q223" s="86">
        <v>2021</v>
      </c>
      <c r="R223" s="86">
        <v>2022</v>
      </c>
      <c r="S223" s="86">
        <v>2023</v>
      </c>
      <c r="T223" s="86">
        <v>2024</v>
      </c>
      <c r="U223" s="86">
        <v>2025</v>
      </c>
      <c r="V223" s="86">
        <v>2026</v>
      </c>
      <c r="W223" s="86">
        <v>2027</v>
      </c>
      <c r="X223" s="86">
        <v>2028</v>
      </c>
      <c r="Y223" s="86">
        <v>2029</v>
      </c>
      <c r="Z223" s="86">
        <v>2030</v>
      </c>
      <c r="AA223" s="86">
        <v>2031</v>
      </c>
      <c r="AB223" s="86">
        <v>2032</v>
      </c>
    </row>
    <row r="224" spans="1:28" x14ac:dyDescent="0.2">
      <c r="B224" s="93" t="s">
        <v>41</v>
      </c>
      <c r="C224" s="112"/>
      <c r="D224" s="112"/>
      <c r="E224" s="112"/>
      <c r="F224" s="111"/>
      <c r="G224" s="110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</row>
    <row r="225" spans="1:28" ht="13.5" thickBot="1" x14ac:dyDescent="0.25">
      <c r="B225" s="87" t="s">
        <v>42</v>
      </c>
      <c r="C225" s="115"/>
      <c r="D225" s="115"/>
      <c r="E225" s="115"/>
      <c r="F225" s="88"/>
      <c r="G225" s="116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</row>
    <row r="227" spans="1:28" ht="13.5" thickBot="1" x14ac:dyDescent="0.25"/>
    <row r="228" spans="1:28" s="124" customFormat="1" ht="13.5" thickBot="1" x14ac:dyDescent="0.25">
      <c r="A228" s="122"/>
      <c r="B228" s="123"/>
      <c r="C228" s="123"/>
      <c r="D228" s="123"/>
      <c r="E228" s="123"/>
    </row>
    <row r="229" spans="1:28" ht="13.5" thickBot="1" x14ac:dyDescent="0.25"/>
    <row r="230" spans="1:28" ht="16.5" thickBot="1" x14ac:dyDescent="0.3">
      <c r="B230" s="154"/>
      <c r="C230" s="141"/>
      <c r="D230" s="82" t="s">
        <v>55</v>
      </c>
      <c r="E230" s="105" t="s">
        <v>24</v>
      </c>
      <c r="F230" s="106" t="s">
        <v>70</v>
      </c>
      <c r="G230" s="107"/>
      <c r="H230" s="86">
        <v>2012</v>
      </c>
      <c r="I230" s="86">
        <v>2013</v>
      </c>
      <c r="J230" s="86">
        <v>2014</v>
      </c>
      <c r="K230" s="86">
        <v>2015</v>
      </c>
      <c r="L230" s="86">
        <v>2016</v>
      </c>
      <c r="M230" s="86">
        <v>2017</v>
      </c>
      <c r="N230" s="86">
        <v>2018</v>
      </c>
      <c r="O230" s="86">
        <v>2019</v>
      </c>
      <c r="P230" s="86">
        <v>2020</v>
      </c>
      <c r="Q230" s="86">
        <v>2021</v>
      </c>
      <c r="R230" s="86">
        <v>2022</v>
      </c>
      <c r="S230" s="86">
        <v>2023</v>
      </c>
      <c r="T230" s="86">
        <v>2024</v>
      </c>
      <c r="U230" s="86">
        <v>2025</v>
      </c>
      <c r="V230" s="86">
        <v>2026</v>
      </c>
      <c r="W230" s="86">
        <v>2027</v>
      </c>
      <c r="X230" s="86">
        <v>2028</v>
      </c>
      <c r="Y230" s="86">
        <v>2029</v>
      </c>
      <c r="Z230" s="86">
        <v>2030</v>
      </c>
      <c r="AA230" s="86">
        <v>2031</v>
      </c>
      <c r="AB230" s="86">
        <v>2032</v>
      </c>
    </row>
    <row r="231" spans="1:28" x14ac:dyDescent="0.2">
      <c r="A231" s="94">
        <v>22</v>
      </c>
      <c r="B231" s="125"/>
      <c r="C231" s="126"/>
      <c r="D231" s="110"/>
      <c r="E231" s="129"/>
      <c r="F231" s="130"/>
      <c r="G231" s="112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</row>
    <row r="232" spans="1:28" x14ac:dyDescent="0.2">
      <c r="A232" s="94">
        <v>26</v>
      </c>
      <c r="B232" s="127"/>
      <c r="C232" s="128"/>
      <c r="D232" s="7"/>
      <c r="E232" s="131"/>
      <c r="F232" s="132"/>
      <c r="G232" s="114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</row>
    <row r="233" spans="1:28" x14ac:dyDescent="0.2">
      <c r="A233" s="94">
        <v>73</v>
      </c>
      <c r="B233" s="127"/>
      <c r="C233" s="128"/>
      <c r="D233" s="7"/>
      <c r="E233" s="131"/>
      <c r="F233" s="132"/>
      <c r="G233" s="114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</row>
    <row r="234" spans="1:28" x14ac:dyDescent="0.2">
      <c r="B234" s="92" t="s">
        <v>117</v>
      </c>
      <c r="C234" s="7" t="s">
        <v>117</v>
      </c>
      <c r="D234" s="7"/>
      <c r="E234" s="5" t="s">
        <v>117</v>
      </c>
      <c r="F234" s="113" t="s">
        <v>117</v>
      </c>
      <c r="G234" s="114"/>
      <c r="H234" s="114" t="s">
        <v>117</v>
      </c>
      <c r="I234" s="114" t="s">
        <v>117</v>
      </c>
      <c r="J234" s="114" t="s">
        <v>117</v>
      </c>
      <c r="K234" s="114" t="s">
        <v>117</v>
      </c>
      <c r="L234" s="114" t="s">
        <v>117</v>
      </c>
      <c r="M234" s="114" t="s">
        <v>117</v>
      </c>
      <c r="N234" s="114" t="s">
        <v>117</v>
      </c>
      <c r="O234" s="114" t="s">
        <v>117</v>
      </c>
      <c r="P234" s="114" t="s">
        <v>117</v>
      </c>
      <c r="Q234" s="114" t="s">
        <v>117</v>
      </c>
      <c r="R234" s="114" t="s">
        <v>117</v>
      </c>
      <c r="S234" s="114" t="s">
        <v>117</v>
      </c>
      <c r="T234" s="114" t="s">
        <v>117</v>
      </c>
      <c r="U234" s="114" t="s">
        <v>117</v>
      </c>
      <c r="V234" s="114" t="s">
        <v>117</v>
      </c>
      <c r="W234" s="114" t="s">
        <v>117</v>
      </c>
      <c r="X234" s="114" t="s">
        <v>117</v>
      </c>
      <c r="Y234" s="114" t="s">
        <v>117</v>
      </c>
      <c r="Z234" s="114" t="s">
        <v>117</v>
      </c>
      <c r="AA234" s="114" t="s">
        <v>117</v>
      </c>
      <c r="AB234" s="114" t="s">
        <v>117</v>
      </c>
    </row>
    <row r="235" spans="1:28" x14ac:dyDescent="0.2">
      <c r="B235" s="92" t="s">
        <v>117</v>
      </c>
      <c r="C235" s="7" t="s">
        <v>117</v>
      </c>
      <c r="D235" s="7"/>
      <c r="E235" s="5" t="s">
        <v>117</v>
      </c>
      <c r="F235" s="113" t="s">
        <v>117</v>
      </c>
      <c r="G235" s="114"/>
      <c r="H235" s="114" t="s">
        <v>117</v>
      </c>
      <c r="I235" s="114" t="s">
        <v>117</v>
      </c>
      <c r="J235" s="114" t="s">
        <v>117</v>
      </c>
      <c r="K235" s="114" t="s">
        <v>117</v>
      </c>
      <c r="L235" s="114" t="s">
        <v>117</v>
      </c>
      <c r="M235" s="114" t="s">
        <v>117</v>
      </c>
      <c r="N235" s="114" t="s">
        <v>117</v>
      </c>
      <c r="O235" s="114" t="s">
        <v>117</v>
      </c>
      <c r="P235" s="114" t="s">
        <v>117</v>
      </c>
      <c r="Q235" s="114" t="s">
        <v>117</v>
      </c>
      <c r="R235" s="114" t="s">
        <v>117</v>
      </c>
      <c r="S235" s="114" t="s">
        <v>117</v>
      </c>
      <c r="T235" s="114" t="s">
        <v>117</v>
      </c>
      <c r="U235" s="114" t="s">
        <v>117</v>
      </c>
      <c r="V235" s="114" t="s">
        <v>117</v>
      </c>
      <c r="W235" s="114" t="s">
        <v>117</v>
      </c>
      <c r="X235" s="114" t="s">
        <v>117</v>
      </c>
      <c r="Y235" s="114" t="s">
        <v>117</v>
      </c>
      <c r="Z235" s="114" t="s">
        <v>117</v>
      </c>
      <c r="AA235" s="114" t="s">
        <v>117</v>
      </c>
      <c r="AB235" s="114" t="s">
        <v>117</v>
      </c>
    </row>
    <row r="236" spans="1:28" x14ac:dyDescent="0.2">
      <c r="B236" s="92" t="s">
        <v>117</v>
      </c>
      <c r="C236" s="7" t="s">
        <v>117</v>
      </c>
      <c r="D236" s="7"/>
      <c r="E236" s="5" t="s">
        <v>117</v>
      </c>
      <c r="F236" s="113" t="s">
        <v>117</v>
      </c>
      <c r="G236" s="114"/>
      <c r="H236" s="114" t="s">
        <v>117</v>
      </c>
      <c r="I236" s="114" t="s">
        <v>117</v>
      </c>
      <c r="J236" s="114" t="s">
        <v>117</v>
      </c>
      <c r="K236" s="114" t="s">
        <v>117</v>
      </c>
      <c r="L236" s="114" t="s">
        <v>117</v>
      </c>
      <c r="M236" s="114" t="s">
        <v>117</v>
      </c>
      <c r="N236" s="114" t="s">
        <v>117</v>
      </c>
      <c r="O236" s="114" t="s">
        <v>117</v>
      </c>
      <c r="P236" s="114" t="s">
        <v>117</v>
      </c>
      <c r="Q236" s="114" t="s">
        <v>117</v>
      </c>
      <c r="R236" s="114" t="s">
        <v>117</v>
      </c>
      <c r="S236" s="114" t="s">
        <v>117</v>
      </c>
      <c r="T236" s="114" t="s">
        <v>117</v>
      </c>
      <c r="U236" s="114" t="s">
        <v>117</v>
      </c>
      <c r="V236" s="114" t="s">
        <v>117</v>
      </c>
      <c r="W236" s="114" t="s">
        <v>117</v>
      </c>
      <c r="X236" s="114" t="s">
        <v>117</v>
      </c>
      <c r="Y236" s="114" t="s">
        <v>117</v>
      </c>
      <c r="Z236" s="114" t="s">
        <v>117</v>
      </c>
      <c r="AA236" s="114" t="s">
        <v>117</v>
      </c>
      <c r="AB236" s="114" t="s">
        <v>117</v>
      </c>
    </row>
    <row r="237" spans="1:28" x14ac:dyDescent="0.2">
      <c r="B237" s="92" t="s">
        <v>117</v>
      </c>
      <c r="C237" s="7" t="s">
        <v>117</v>
      </c>
      <c r="D237" s="7"/>
      <c r="E237" s="5" t="s">
        <v>117</v>
      </c>
      <c r="F237" s="113" t="s">
        <v>117</v>
      </c>
      <c r="G237" s="114"/>
      <c r="H237" s="114" t="s">
        <v>117</v>
      </c>
      <c r="I237" s="114" t="s">
        <v>117</v>
      </c>
      <c r="J237" s="114" t="s">
        <v>117</v>
      </c>
      <c r="K237" s="114" t="s">
        <v>117</v>
      </c>
      <c r="L237" s="114" t="s">
        <v>117</v>
      </c>
      <c r="M237" s="114" t="s">
        <v>117</v>
      </c>
      <c r="N237" s="114" t="s">
        <v>117</v>
      </c>
      <c r="O237" s="114" t="s">
        <v>117</v>
      </c>
      <c r="P237" s="114" t="s">
        <v>117</v>
      </c>
      <c r="Q237" s="114" t="s">
        <v>117</v>
      </c>
      <c r="R237" s="114" t="s">
        <v>117</v>
      </c>
      <c r="S237" s="114" t="s">
        <v>117</v>
      </c>
      <c r="T237" s="114" t="s">
        <v>117</v>
      </c>
      <c r="U237" s="114" t="s">
        <v>117</v>
      </c>
      <c r="V237" s="114" t="s">
        <v>117</v>
      </c>
      <c r="W237" s="114" t="s">
        <v>117</v>
      </c>
      <c r="X237" s="114" t="s">
        <v>117</v>
      </c>
      <c r="Y237" s="114" t="s">
        <v>117</v>
      </c>
      <c r="Z237" s="114" t="s">
        <v>117</v>
      </c>
      <c r="AA237" s="114" t="s">
        <v>117</v>
      </c>
      <c r="AB237" s="114" t="s">
        <v>117</v>
      </c>
    </row>
    <row r="238" spans="1:28" x14ac:dyDescent="0.2">
      <c r="B238" s="92" t="s">
        <v>117</v>
      </c>
      <c r="C238" s="7" t="s">
        <v>117</v>
      </c>
      <c r="D238" s="7"/>
      <c r="E238" s="5" t="s">
        <v>117</v>
      </c>
      <c r="F238" s="113" t="s">
        <v>117</v>
      </c>
      <c r="G238" s="114"/>
      <c r="H238" s="114" t="s">
        <v>117</v>
      </c>
      <c r="I238" s="114" t="s">
        <v>117</v>
      </c>
      <c r="J238" s="114" t="s">
        <v>117</v>
      </c>
      <c r="K238" s="114" t="s">
        <v>117</v>
      </c>
      <c r="L238" s="114" t="s">
        <v>117</v>
      </c>
      <c r="M238" s="114" t="s">
        <v>117</v>
      </c>
      <c r="N238" s="114" t="s">
        <v>117</v>
      </c>
      <c r="O238" s="114" t="s">
        <v>117</v>
      </c>
      <c r="P238" s="114" t="s">
        <v>117</v>
      </c>
      <c r="Q238" s="114" t="s">
        <v>117</v>
      </c>
      <c r="R238" s="114" t="s">
        <v>117</v>
      </c>
      <c r="S238" s="114" t="s">
        <v>117</v>
      </c>
      <c r="T238" s="114" t="s">
        <v>117</v>
      </c>
      <c r="U238" s="114" t="s">
        <v>117</v>
      </c>
      <c r="V238" s="114" t="s">
        <v>117</v>
      </c>
      <c r="W238" s="114" t="s">
        <v>117</v>
      </c>
      <c r="X238" s="114" t="s">
        <v>117</v>
      </c>
      <c r="Y238" s="114" t="s">
        <v>117</v>
      </c>
      <c r="Z238" s="114" t="s">
        <v>117</v>
      </c>
      <c r="AA238" s="114" t="s">
        <v>117</v>
      </c>
      <c r="AB238" s="114" t="s">
        <v>117</v>
      </c>
    </row>
    <row r="239" spans="1:28" x14ac:dyDescent="0.2">
      <c r="B239" s="92" t="s">
        <v>117</v>
      </c>
      <c r="C239" s="7" t="s">
        <v>117</v>
      </c>
      <c r="D239" s="7"/>
      <c r="E239" s="5" t="s">
        <v>117</v>
      </c>
      <c r="F239" s="113" t="s">
        <v>117</v>
      </c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</row>
    <row r="240" spans="1:28" ht="13.5" thickBot="1" x14ac:dyDescent="0.25">
      <c r="B240" s="87" t="s">
        <v>12</v>
      </c>
      <c r="C240" s="115"/>
      <c r="D240" s="115"/>
      <c r="E240" s="115"/>
      <c r="F240" s="88"/>
      <c r="G240" s="116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</row>
    <row r="241" spans="1:28" ht="13.5" thickBot="1" x14ac:dyDescent="0.25"/>
    <row r="242" spans="1:28" ht="16.5" thickBot="1" x14ac:dyDescent="0.3">
      <c r="B242" s="154"/>
      <c r="C242" s="139"/>
      <c r="D242" s="82" t="s">
        <v>11</v>
      </c>
      <c r="F242" s="116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</row>
    <row r="243" spans="1:28" x14ac:dyDescent="0.2">
      <c r="A243" s="94">
        <v>22</v>
      </c>
      <c r="B243" s="142"/>
      <c r="C243" s="135"/>
      <c r="D243" s="112"/>
      <c r="E243" s="129"/>
      <c r="F243" s="136"/>
      <c r="G243" s="110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</row>
    <row r="244" spans="1:28" x14ac:dyDescent="0.2">
      <c r="A244" s="94">
        <v>26</v>
      </c>
      <c r="B244" s="127"/>
      <c r="C244" s="128"/>
      <c r="D244" s="7"/>
      <c r="E244" s="131"/>
      <c r="F244" s="137"/>
      <c r="G244" s="11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</row>
    <row r="245" spans="1:28" x14ac:dyDescent="0.2">
      <c r="A245" s="94">
        <v>73</v>
      </c>
      <c r="B245" s="127"/>
      <c r="C245" s="128"/>
      <c r="D245" s="7"/>
      <c r="E245" s="131"/>
      <c r="F245" s="137"/>
      <c r="G245" s="11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</row>
    <row r="246" spans="1:28" x14ac:dyDescent="0.2">
      <c r="A246" s="94" t="s">
        <v>117</v>
      </c>
      <c r="B246" s="92" t="s">
        <v>117</v>
      </c>
      <c r="C246" s="7" t="s">
        <v>117</v>
      </c>
      <c r="D246" s="7"/>
      <c r="E246" s="5" t="s">
        <v>117</v>
      </c>
      <c r="F246" s="6" t="s">
        <v>117</v>
      </c>
      <c r="G246" s="114"/>
      <c r="H246" s="114" t="s">
        <v>117</v>
      </c>
      <c r="I246" s="114" t="s">
        <v>117</v>
      </c>
      <c r="J246" s="114" t="s">
        <v>117</v>
      </c>
      <c r="K246" s="114" t="s">
        <v>117</v>
      </c>
      <c r="L246" s="114" t="s">
        <v>117</v>
      </c>
      <c r="M246" s="114" t="s">
        <v>117</v>
      </c>
      <c r="N246" s="114" t="s">
        <v>117</v>
      </c>
      <c r="O246" s="114" t="s">
        <v>117</v>
      </c>
      <c r="P246" s="114" t="s">
        <v>117</v>
      </c>
      <c r="Q246" s="114" t="s">
        <v>117</v>
      </c>
      <c r="R246" s="114" t="s">
        <v>117</v>
      </c>
      <c r="S246" s="114" t="s">
        <v>117</v>
      </c>
      <c r="T246" s="114" t="s">
        <v>117</v>
      </c>
      <c r="U246" s="114" t="s">
        <v>117</v>
      </c>
      <c r="V246" s="114" t="s">
        <v>117</v>
      </c>
      <c r="W246" s="114" t="s">
        <v>117</v>
      </c>
      <c r="X246" s="114" t="s">
        <v>117</v>
      </c>
      <c r="Y246" s="114" t="s">
        <v>117</v>
      </c>
      <c r="Z246" s="114" t="s">
        <v>117</v>
      </c>
      <c r="AA246" s="114" t="s">
        <v>117</v>
      </c>
      <c r="AB246" s="114" t="s">
        <v>117</v>
      </c>
    </row>
    <row r="247" spans="1:28" x14ac:dyDescent="0.2">
      <c r="A247" s="94" t="s">
        <v>117</v>
      </c>
      <c r="B247" s="92" t="s">
        <v>117</v>
      </c>
      <c r="C247" s="7" t="s">
        <v>117</v>
      </c>
      <c r="D247" s="7"/>
      <c r="E247" s="5" t="s">
        <v>117</v>
      </c>
      <c r="F247" s="6" t="s">
        <v>117</v>
      </c>
      <c r="G247" s="114"/>
      <c r="H247" s="114" t="s">
        <v>117</v>
      </c>
      <c r="I247" s="114" t="s">
        <v>117</v>
      </c>
      <c r="J247" s="114" t="s">
        <v>117</v>
      </c>
      <c r="K247" s="114" t="s">
        <v>117</v>
      </c>
      <c r="L247" s="114" t="s">
        <v>117</v>
      </c>
      <c r="M247" s="114" t="s">
        <v>117</v>
      </c>
      <c r="N247" s="114" t="s">
        <v>117</v>
      </c>
      <c r="O247" s="114" t="s">
        <v>117</v>
      </c>
      <c r="P247" s="114" t="s">
        <v>117</v>
      </c>
      <c r="Q247" s="114" t="s">
        <v>117</v>
      </c>
      <c r="R247" s="114" t="s">
        <v>117</v>
      </c>
      <c r="S247" s="114" t="s">
        <v>117</v>
      </c>
      <c r="T247" s="114" t="s">
        <v>117</v>
      </c>
      <c r="U247" s="114" t="s">
        <v>117</v>
      </c>
      <c r="V247" s="114" t="s">
        <v>117</v>
      </c>
      <c r="W247" s="114" t="s">
        <v>117</v>
      </c>
      <c r="X247" s="114" t="s">
        <v>117</v>
      </c>
      <c r="Y247" s="114" t="s">
        <v>117</v>
      </c>
      <c r="Z247" s="114" t="s">
        <v>117</v>
      </c>
      <c r="AA247" s="114" t="s">
        <v>117</v>
      </c>
      <c r="AB247" s="114" t="s">
        <v>117</v>
      </c>
    </row>
    <row r="248" spans="1:28" x14ac:dyDescent="0.2">
      <c r="A248" s="94" t="s">
        <v>117</v>
      </c>
      <c r="B248" s="92" t="s">
        <v>117</v>
      </c>
      <c r="C248" s="7" t="s">
        <v>117</v>
      </c>
      <c r="D248" s="7"/>
      <c r="E248" s="5" t="s">
        <v>117</v>
      </c>
      <c r="F248" s="6" t="s">
        <v>117</v>
      </c>
      <c r="G248" s="114"/>
      <c r="H248" s="114" t="s">
        <v>117</v>
      </c>
      <c r="I248" s="114" t="s">
        <v>117</v>
      </c>
      <c r="J248" s="114" t="s">
        <v>117</v>
      </c>
      <c r="K248" s="114" t="s">
        <v>117</v>
      </c>
      <c r="L248" s="114" t="s">
        <v>117</v>
      </c>
      <c r="M248" s="114" t="s">
        <v>117</v>
      </c>
      <c r="N248" s="114" t="s">
        <v>117</v>
      </c>
      <c r="O248" s="114" t="s">
        <v>117</v>
      </c>
      <c r="P248" s="114" t="s">
        <v>117</v>
      </c>
      <c r="Q248" s="114" t="s">
        <v>117</v>
      </c>
      <c r="R248" s="114" t="s">
        <v>117</v>
      </c>
      <c r="S248" s="114" t="s">
        <v>117</v>
      </c>
      <c r="T248" s="114" t="s">
        <v>117</v>
      </c>
      <c r="U248" s="114" t="s">
        <v>117</v>
      </c>
      <c r="V248" s="114" t="s">
        <v>117</v>
      </c>
      <c r="W248" s="114" t="s">
        <v>117</v>
      </c>
      <c r="X248" s="114" t="s">
        <v>117</v>
      </c>
      <c r="Y248" s="114" t="s">
        <v>117</v>
      </c>
      <c r="Z248" s="114" t="s">
        <v>117</v>
      </c>
      <c r="AA248" s="114" t="s">
        <v>117</v>
      </c>
      <c r="AB248" s="114" t="s">
        <v>117</v>
      </c>
    </row>
    <row r="249" spans="1:28" x14ac:dyDescent="0.2">
      <c r="A249" s="94" t="s">
        <v>117</v>
      </c>
      <c r="B249" s="92" t="s">
        <v>117</v>
      </c>
      <c r="C249" s="7" t="s">
        <v>117</v>
      </c>
      <c r="D249" s="7"/>
      <c r="E249" s="5" t="s">
        <v>117</v>
      </c>
      <c r="F249" s="6" t="s">
        <v>117</v>
      </c>
      <c r="G249" s="114"/>
      <c r="H249" s="114" t="s">
        <v>117</v>
      </c>
      <c r="I249" s="114" t="s">
        <v>117</v>
      </c>
      <c r="J249" s="114" t="s">
        <v>117</v>
      </c>
      <c r="K249" s="114" t="s">
        <v>117</v>
      </c>
      <c r="L249" s="114" t="s">
        <v>117</v>
      </c>
      <c r="M249" s="114" t="s">
        <v>117</v>
      </c>
      <c r="N249" s="114" t="s">
        <v>117</v>
      </c>
      <c r="O249" s="114" t="s">
        <v>117</v>
      </c>
      <c r="P249" s="114" t="s">
        <v>117</v>
      </c>
      <c r="Q249" s="114" t="s">
        <v>117</v>
      </c>
      <c r="R249" s="114" t="s">
        <v>117</v>
      </c>
      <c r="S249" s="114" t="s">
        <v>117</v>
      </c>
      <c r="T249" s="114" t="s">
        <v>117</v>
      </c>
      <c r="U249" s="114" t="s">
        <v>117</v>
      </c>
      <c r="V249" s="114" t="s">
        <v>117</v>
      </c>
      <c r="W249" s="114" t="s">
        <v>117</v>
      </c>
      <c r="X249" s="114" t="s">
        <v>117</v>
      </c>
      <c r="Y249" s="114" t="s">
        <v>117</v>
      </c>
      <c r="Z249" s="114" t="s">
        <v>117</v>
      </c>
      <c r="AA249" s="114" t="s">
        <v>117</v>
      </c>
      <c r="AB249" s="114" t="s">
        <v>117</v>
      </c>
    </row>
    <row r="250" spans="1:28" x14ac:dyDescent="0.2">
      <c r="A250" s="94" t="s">
        <v>117</v>
      </c>
      <c r="B250" s="92" t="s">
        <v>117</v>
      </c>
      <c r="C250" s="7" t="s">
        <v>117</v>
      </c>
      <c r="D250" s="7"/>
      <c r="E250" s="5" t="s">
        <v>117</v>
      </c>
      <c r="F250" s="6" t="s">
        <v>117</v>
      </c>
      <c r="G250" s="114"/>
      <c r="H250" s="114" t="s">
        <v>117</v>
      </c>
      <c r="I250" s="114" t="s">
        <v>117</v>
      </c>
      <c r="J250" s="114" t="s">
        <v>117</v>
      </c>
      <c r="K250" s="114" t="s">
        <v>117</v>
      </c>
      <c r="L250" s="114" t="s">
        <v>117</v>
      </c>
      <c r="M250" s="114" t="s">
        <v>117</v>
      </c>
      <c r="N250" s="114" t="s">
        <v>117</v>
      </c>
      <c r="O250" s="114" t="s">
        <v>117</v>
      </c>
      <c r="P250" s="114" t="s">
        <v>117</v>
      </c>
      <c r="Q250" s="114" t="s">
        <v>117</v>
      </c>
      <c r="R250" s="114" t="s">
        <v>117</v>
      </c>
      <c r="S250" s="114" t="s">
        <v>117</v>
      </c>
      <c r="T250" s="114" t="s">
        <v>117</v>
      </c>
      <c r="U250" s="114" t="s">
        <v>117</v>
      </c>
      <c r="V250" s="114" t="s">
        <v>117</v>
      </c>
      <c r="W250" s="114" t="s">
        <v>117</v>
      </c>
      <c r="X250" s="114" t="s">
        <v>117</v>
      </c>
      <c r="Y250" s="114" t="s">
        <v>117</v>
      </c>
      <c r="Z250" s="114" t="s">
        <v>117</v>
      </c>
      <c r="AA250" s="114" t="s">
        <v>117</v>
      </c>
      <c r="AB250" s="114" t="s">
        <v>117</v>
      </c>
    </row>
    <row r="251" spans="1:28" x14ac:dyDescent="0.2">
      <c r="A251" s="94" t="s">
        <v>117</v>
      </c>
      <c r="B251" s="92" t="s">
        <v>117</v>
      </c>
      <c r="C251" s="7" t="s">
        <v>117</v>
      </c>
      <c r="D251" s="7"/>
      <c r="E251" s="5" t="s">
        <v>117</v>
      </c>
      <c r="F251" s="6" t="s">
        <v>117</v>
      </c>
      <c r="G251" s="114"/>
      <c r="H251" s="114" t="s">
        <v>117</v>
      </c>
      <c r="I251" s="114" t="s">
        <v>117</v>
      </c>
      <c r="J251" s="114" t="s">
        <v>117</v>
      </c>
      <c r="K251" s="114" t="s">
        <v>117</v>
      </c>
      <c r="L251" s="114" t="s">
        <v>117</v>
      </c>
      <c r="M251" s="114" t="s">
        <v>117</v>
      </c>
      <c r="N251" s="114" t="s">
        <v>117</v>
      </c>
      <c r="O251" s="114" t="s">
        <v>117</v>
      </c>
      <c r="P251" s="114" t="s">
        <v>117</v>
      </c>
      <c r="Q251" s="114" t="s">
        <v>117</v>
      </c>
      <c r="R251" s="114" t="s">
        <v>117</v>
      </c>
      <c r="S251" s="114" t="s">
        <v>117</v>
      </c>
      <c r="T251" s="114" t="s">
        <v>117</v>
      </c>
      <c r="U251" s="114" t="s">
        <v>117</v>
      </c>
      <c r="V251" s="114" t="s">
        <v>117</v>
      </c>
      <c r="W251" s="114" t="s">
        <v>117</v>
      </c>
      <c r="X251" s="114" t="s">
        <v>117</v>
      </c>
      <c r="Y251" s="114" t="s">
        <v>117</v>
      </c>
      <c r="Z251" s="114" t="s">
        <v>117</v>
      </c>
      <c r="AA251" s="114" t="s">
        <v>117</v>
      </c>
      <c r="AB251" s="114" t="s">
        <v>117</v>
      </c>
    </row>
    <row r="252" spans="1:28" ht="13.5" thickBot="1" x14ac:dyDescent="0.25">
      <c r="B252" s="87"/>
      <c r="C252" s="115"/>
      <c r="D252" s="115"/>
      <c r="E252" s="115"/>
      <c r="F252" s="88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</row>
    <row r="253" spans="1:28" ht="13.5" thickBot="1" x14ac:dyDescent="0.25"/>
    <row r="254" spans="1:28" ht="16.5" thickBot="1" x14ac:dyDescent="0.3">
      <c r="B254" s="154"/>
      <c r="C254" s="141"/>
      <c r="D254" s="82" t="s">
        <v>21</v>
      </c>
      <c r="E254" s="119" t="s">
        <v>24</v>
      </c>
      <c r="F254" s="120" t="s">
        <v>70</v>
      </c>
      <c r="G254" s="107"/>
      <c r="H254" s="86">
        <v>2012</v>
      </c>
      <c r="I254" s="86">
        <v>2013</v>
      </c>
      <c r="J254" s="86">
        <v>2014</v>
      </c>
      <c r="K254" s="86">
        <v>2015</v>
      </c>
      <c r="L254" s="86">
        <v>2016</v>
      </c>
      <c r="M254" s="86">
        <v>2017</v>
      </c>
      <c r="N254" s="86">
        <v>2018</v>
      </c>
      <c r="O254" s="86">
        <v>2019</v>
      </c>
      <c r="P254" s="86">
        <v>2020</v>
      </c>
      <c r="Q254" s="86">
        <v>2021</v>
      </c>
      <c r="R254" s="86">
        <v>2022</v>
      </c>
      <c r="S254" s="86">
        <v>2023</v>
      </c>
      <c r="T254" s="86">
        <v>2024</v>
      </c>
      <c r="U254" s="86">
        <v>2025</v>
      </c>
      <c r="V254" s="86">
        <v>2026</v>
      </c>
      <c r="W254" s="86">
        <v>2027</v>
      </c>
      <c r="X254" s="86">
        <v>2028</v>
      </c>
      <c r="Y254" s="86">
        <v>2029</v>
      </c>
      <c r="Z254" s="86">
        <v>2030</v>
      </c>
      <c r="AA254" s="86">
        <v>2031</v>
      </c>
      <c r="AB254" s="86">
        <v>2032</v>
      </c>
    </row>
    <row r="255" spans="1:28" x14ac:dyDescent="0.2">
      <c r="A255" s="94">
        <v>35</v>
      </c>
      <c r="B255" s="142"/>
      <c r="C255" s="135"/>
      <c r="D255" s="112"/>
      <c r="E255" s="129"/>
      <c r="F255" s="136"/>
      <c r="G255" s="110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</row>
    <row r="256" spans="1:28" x14ac:dyDescent="0.2">
      <c r="A256" s="94">
        <v>39</v>
      </c>
      <c r="B256" s="127"/>
      <c r="C256" s="128"/>
      <c r="D256" s="7"/>
      <c r="E256" s="131"/>
      <c r="F256" s="137"/>
      <c r="G256" s="11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</row>
    <row r="257" spans="1:28" x14ac:dyDescent="0.2">
      <c r="A257" s="94">
        <v>88</v>
      </c>
      <c r="B257" s="127"/>
      <c r="C257" s="128"/>
      <c r="D257" s="7"/>
      <c r="E257" s="131"/>
      <c r="F257" s="137"/>
      <c r="G257" s="11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</row>
    <row r="258" spans="1:28" x14ac:dyDescent="0.2">
      <c r="A258" s="94" t="s">
        <v>117</v>
      </c>
      <c r="B258" s="92" t="s">
        <v>117</v>
      </c>
      <c r="C258" s="7" t="s">
        <v>117</v>
      </c>
      <c r="D258" s="7"/>
      <c r="E258" s="5" t="s">
        <v>117</v>
      </c>
      <c r="F258" s="6" t="s">
        <v>117</v>
      </c>
      <c r="G258" s="114"/>
      <c r="H258" s="121" t="s">
        <v>117</v>
      </c>
      <c r="I258" s="121" t="s">
        <v>117</v>
      </c>
      <c r="J258" s="121" t="s">
        <v>117</v>
      </c>
      <c r="K258" s="121" t="s">
        <v>117</v>
      </c>
      <c r="L258" s="121" t="s">
        <v>117</v>
      </c>
      <c r="M258" s="121" t="s">
        <v>117</v>
      </c>
      <c r="N258" s="121" t="s">
        <v>117</v>
      </c>
      <c r="O258" s="121" t="s">
        <v>117</v>
      </c>
      <c r="P258" s="121" t="s">
        <v>117</v>
      </c>
      <c r="Q258" s="121" t="s">
        <v>117</v>
      </c>
      <c r="R258" s="121" t="s">
        <v>117</v>
      </c>
      <c r="S258" s="121" t="s">
        <v>117</v>
      </c>
      <c r="T258" s="121" t="s">
        <v>117</v>
      </c>
      <c r="U258" s="121" t="s">
        <v>117</v>
      </c>
      <c r="V258" s="121" t="s">
        <v>117</v>
      </c>
      <c r="W258" s="121" t="s">
        <v>117</v>
      </c>
      <c r="X258" s="121" t="s">
        <v>117</v>
      </c>
      <c r="Y258" s="121" t="s">
        <v>117</v>
      </c>
      <c r="Z258" s="121" t="s">
        <v>117</v>
      </c>
      <c r="AA258" s="121" t="s">
        <v>117</v>
      </c>
      <c r="AB258" s="121" t="s">
        <v>117</v>
      </c>
    </row>
    <row r="259" spans="1:28" x14ac:dyDescent="0.2">
      <c r="A259" s="94" t="s">
        <v>117</v>
      </c>
      <c r="B259" s="92" t="s">
        <v>117</v>
      </c>
      <c r="C259" s="7" t="s">
        <v>117</v>
      </c>
      <c r="D259" s="7"/>
      <c r="E259" s="5" t="s">
        <v>117</v>
      </c>
      <c r="F259" s="6" t="s">
        <v>117</v>
      </c>
      <c r="G259" s="114"/>
      <c r="H259" s="121" t="s">
        <v>117</v>
      </c>
      <c r="I259" s="121" t="s">
        <v>117</v>
      </c>
      <c r="J259" s="121" t="s">
        <v>117</v>
      </c>
      <c r="K259" s="121" t="s">
        <v>117</v>
      </c>
      <c r="L259" s="121" t="s">
        <v>117</v>
      </c>
      <c r="M259" s="121" t="s">
        <v>117</v>
      </c>
      <c r="N259" s="121" t="s">
        <v>117</v>
      </c>
      <c r="O259" s="121" t="s">
        <v>117</v>
      </c>
      <c r="P259" s="121" t="s">
        <v>117</v>
      </c>
      <c r="Q259" s="121" t="s">
        <v>117</v>
      </c>
      <c r="R259" s="121" t="s">
        <v>117</v>
      </c>
      <c r="S259" s="121" t="s">
        <v>117</v>
      </c>
      <c r="T259" s="121" t="s">
        <v>117</v>
      </c>
      <c r="U259" s="121" t="s">
        <v>117</v>
      </c>
      <c r="V259" s="121" t="s">
        <v>117</v>
      </c>
      <c r="W259" s="121" t="s">
        <v>117</v>
      </c>
      <c r="X259" s="121" t="s">
        <v>117</v>
      </c>
      <c r="Y259" s="121" t="s">
        <v>117</v>
      </c>
      <c r="Z259" s="121" t="s">
        <v>117</v>
      </c>
      <c r="AA259" s="121" t="s">
        <v>117</v>
      </c>
      <c r="AB259" s="121" t="s">
        <v>117</v>
      </c>
    </row>
    <row r="260" spans="1:28" x14ac:dyDescent="0.2">
      <c r="A260" s="94" t="s">
        <v>117</v>
      </c>
      <c r="B260" s="92" t="s">
        <v>117</v>
      </c>
      <c r="C260" s="7" t="s">
        <v>117</v>
      </c>
      <c r="D260" s="7"/>
      <c r="E260" s="5" t="s">
        <v>117</v>
      </c>
      <c r="F260" s="6" t="s">
        <v>117</v>
      </c>
      <c r="G260" s="114"/>
      <c r="H260" s="121" t="s">
        <v>117</v>
      </c>
      <c r="I260" s="121" t="s">
        <v>117</v>
      </c>
      <c r="J260" s="121" t="s">
        <v>117</v>
      </c>
      <c r="K260" s="121" t="s">
        <v>117</v>
      </c>
      <c r="L260" s="121" t="s">
        <v>117</v>
      </c>
      <c r="M260" s="121" t="s">
        <v>117</v>
      </c>
      <c r="N260" s="121" t="s">
        <v>117</v>
      </c>
      <c r="O260" s="121" t="s">
        <v>117</v>
      </c>
      <c r="P260" s="121" t="s">
        <v>117</v>
      </c>
      <c r="Q260" s="121" t="s">
        <v>117</v>
      </c>
      <c r="R260" s="121" t="s">
        <v>117</v>
      </c>
      <c r="S260" s="121" t="s">
        <v>117</v>
      </c>
      <c r="T260" s="121" t="s">
        <v>117</v>
      </c>
      <c r="U260" s="121" t="s">
        <v>117</v>
      </c>
      <c r="V260" s="121" t="s">
        <v>117</v>
      </c>
      <c r="W260" s="121" t="s">
        <v>117</v>
      </c>
      <c r="X260" s="121" t="s">
        <v>117</v>
      </c>
      <c r="Y260" s="121" t="s">
        <v>117</v>
      </c>
      <c r="Z260" s="121" t="s">
        <v>117</v>
      </c>
      <c r="AA260" s="121" t="s">
        <v>117</v>
      </c>
      <c r="AB260" s="121" t="s">
        <v>117</v>
      </c>
    </row>
    <row r="261" spans="1:28" x14ac:dyDescent="0.2">
      <c r="A261" s="94" t="s">
        <v>117</v>
      </c>
      <c r="B261" s="92" t="s">
        <v>117</v>
      </c>
      <c r="C261" s="7" t="s">
        <v>117</v>
      </c>
      <c r="D261" s="7"/>
      <c r="E261" s="5" t="s">
        <v>117</v>
      </c>
      <c r="F261" s="6" t="s">
        <v>117</v>
      </c>
      <c r="G261" s="114"/>
      <c r="H261" s="121" t="s">
        <v>117</v>
      </c>
      <c r="I261" s="121" t="s">
        <v>117</v>
      </c>
      <c r="J261" s="121" t="s">
        <v>117</v>
      </c>
      <c r="K261" s="121" t="s">
        <v>117</v>
      </c>
      <c r="L261" s="121" t="s">
        <v>117</v>
      </c>
      <c r="M261" s="121" t="s">
        <v>117</v>
      </c>
      <c r="N261" s="121" t="s">
        <v>117</v>
      </c>
      <c r="O261" s="121" t="s">
        <v>117</v>
      </c>
      <c r="P261" s="121" t="s">
        <v>117</v>
      </c>
      <c r="Q261" s="121" t="s">
        <v>117</v>
      </c>
      <c r="R261" s="121" t="s">
        <v>117</v>
      </c>
      <c r="S261" s="121" t="s">
        <v>117</v>
      </c>
      <c r="T261" s="121" t="s">
        <v>117</v>
      </c>
      <c r="U261" s="121" t="s">
        <v>117</v>
      </c>
      <c r="V261" s="121" t="s">
        <v>117</v>
      </c>
      <c r="W261" s="121" t="s">
        <v>117</v>
      </c>
      <c r="X261" s="121" t="s">
        <v>117</v>
      </c>
      <c r="Y261" s="121" t="s">
        <v>117</v>
      </c>
      <c r="Z261" s="121" t="s">
        <v>117</v>
      </c>
      <c r="AA261" s="121" t="s">
        <v>117</v>
      </c>
      <c r="AB261" s="121" t="s">
        <v>117</v>
      </c>
    </row>
    <row r="262" spans="1:28" x14ac:dyDescent="0.2">
      <c r="A262" s="94" t="s">
        <v>117</v>
      </c>
      <c r="B262" s="92" t="s">
        <v>117</v>
      </c>
      <c r="C262" s="7" t="s">
        <v>117</v>
      </c>
      <c r="D262" s="7"/>
      <c r="E262" s="5" t="s">
        <v>117</v>
      </c>
      <c r="F262" s="6" t="s">
        <v>117</v>
      </c>
      <c r="G262" s="114"/>
      <c r="H262" s="121" t="s">
        <v>117</v>
      </c>
      <c r="I262" s="121" t="s">
        <v>117</v>
      </c>
      <c r="J262" s="121" t="s">
        <v>117</v>
      </c>
      <c r="K262" s="121" t="s">
        <v>117</v>
      </c>
      <c r="L262" s="121" t="s">
        <v>117</v>
      </c>
      <c r="M262" s="121" t="s">
        <v>117</v>
      </c>
      <c r="N262" s="121" t="s">
        <v>117</v>
      </c>
      <c r="O262" s="121" t="s">
        <v>117</v>
      </c>
      <c r="P262" s="121" t="s">
        <v>117</v>
      </c>
      <c r="Q262" s="121" t="s">
        <v>117</v>
      </c>
      <c r="R262" s="121" t="s">
        <v>117</v>
      </c>
      <c r="S262" s="121" t="s">
        <v>117</v>
      </c>
      <c r="T262" s="121" t="s">
        <v>117</v>
      </c>
      <c r="U262" s="121" t="s">
        <v>117</v>
      </c>
      <c r="V262" s="121" t="s">
        <v>117</v>
      </c>
      <c r="W262" s="121" t="s">
        <v>117</v>
      </c>
      <c r="X262" s="121" t="s">
        <v>117</v>
      </c>
      <c r="Y262" s="121" t="s">
        <v>117</v>
      </c>
      <c r="Z262" s="121" t="s">
        <v>117</v>
      </c>
      <c r="AA262" s="121" t="s">
        <v>117</v>
      </c>
      <c r="AB262" s="121" t="s">
        <v>117</v>
      </c>
    </row>
    <row r="263" spans="1:28" x14ac:dyDescent="0.2">
      <c r="A263" s="94" t="s">
        <v>117</v>
      </c>
      <c r="B263" s="92" t="s">
        <v>117</v>
      </c>
      <c r="C263" s="7" t="s">
        <v>117</v>
      </c>
      <c r="D263" s="7"/>
      <c r="E263" s="5" t="s">
        <v>117</v>
      </c>
      <c r="F263" s="6" t="s">
        <v>117</v>
      </c>
      <c r="G263" s="114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x14ac:dyDescent="0.2">
      <c r="B264" s="92" t="s">
        <v>13</v>
      </c>
      <c r="C264" s="7"/>
      <c r="D264" s="7"/>
      <c r="E264" s="7"/>
      <c r="F264" s="5"/>
      <c r="G264" s="114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</row>
    <row r="265" spans="1:28" ht="13.5" thickBot="1" x14ac:dyDescent="0.25">
      <c r="B265" s="87" t="s">
        <v>14</v>
      </c>
      <c r="C265" s="115"/>
      <c r="D265" s="115"/>
      <c r="E265" s="115"/>
      <c r="F265" s="88"/>
      <c r="G265" s="116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</row>
    <row r="266" spans="1:28" ht="13.5" thickBot="1" x14ac:dyDescent="0.25"/>
    <row r="267" spans="1:28" ht="16.5" thickBot="1" x14ac:dyDescent="0.3">
      <c r="B267" s="154"/>
      <c r="C267" s="141"/>
      <c r="D267" s="82" t="s">
        <v>15</v>
      </c>
      <c r="F267" s="114"/>
      <c r="G267" s="107"/>
      <c r="H267" s="86">
        <v>2012</v>
      </c>
      <c r="I267" s="86">
        <v>2013</v>
      </c>
      <c r="J267" s="86">
        <v>2014</v>
      </c>
      <c r="K267" s="86">
        <v>2015</v>
      </c>
      <c r="L267" s="86">
        <v>2016</v>
      </c>
      <c r="M267" s="86">
        <v>2017</v>
      </c>
      <c r="N267" s="86">
        <v>2018</v>
      </c>
      <c r="O267" s="86">
        <v>2019</v>
      </c>
      <c r="P267" s="86">
        <v>2020</v>
      </c>
      <c r="Q267" s="86">
        <v>2021</v>
      </c>
      <c r="R267" s="86">
        <v>2022</v>
      </c>
      <c r="S267" s="86">
        <v>2023</v>
      </c>
      <c r="T267" s="86">
        <v>2024</v>
      </c>
      <c r="U267" s="86">
        <v>2025</v>
      </c>
      <c r="V267" s="86">
        <v>2026</v>
      </c>
      <c r="W267" s="86">
        <v>2027</v>
      </c>
      <c r="X267" s="86">
        <v>2028</v>
      </c>
      <c r="Y267" s="86">
        <v>2029</v>
      </c>
      <c r="Z267" s="86">
        <v>2030</v>
      </c>
      <c r="AA267" s="86">
        <v>2031</v>
      </c>
      <c r="AB267" s="86">
        <v>2032</v>
      </c>
    </row>
    <row r="268" spans="1:28" x14ac:dyDescent="0.2">
      <c r="B268" s="93" t="s">
        <v>41</v>
      </c>
      <c r="C268" s="112"/>
      <c r="D268" s="112"/>
      <c r="E268" s="112"/>
      <c r="F268" s="111"/>
      <c r="G268" s="110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</row>
    <row r="269" spans="1:28" ht="13.5" thickBot="1" x14ac:dyDescent="0.25">
      <c r="B269" s="87" t="s">
        <v>42</v>
      </c>
      <c r="C269" s="115"/>
      <c r="D269" s="115"/>
      <c r="E269" s="115"/>
      <c r="F269" s="88"/>
      <c r="G269" s="116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</row>
    <row r="270" spans="1:28" ht="13.5" thickBot="1" x14ac:dyDescent="0.25"/>
    <row r="271" spans="1:28" ht="8.25" customHeight="1" thickBot="1" x14ac:dyDescent="0.25">
      <c r="A271" s="122"/>
      <c r="B271" s="123"/>
      <c r="C271" s="123"/>
      <c r="D271" s="123"/>
      <c r="E271" s="123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</row>
    <row r="272" spans="1:28" ht="13.5" thickBot="1" x14ac:dyDescent="0.25"/>
    <row r="273" spans="1:28" ht="16.5" thickBot="1" x14ac:dyDescent="0.3">
      <c r="B273" s="140"/>
      <c r="C273" s="104"/>
      <c r="D273" s="82" t="s">
        <v>55</v>
      </c>
      <c r="E273" s="105" t="s">
        <v>24</v>
      </c>
      <c r="F273" s="106" t="s">
        <v>70</v>
      </c>
      <c r="G273" s="107"/>
      <c r="H273" s="86">
        <v>2012</v>
      </c>
      <c r="I273" s="86">
        <v>2013</v>
      </c>
      <c r="J273" s="86">
        <v>2014</v>
      </c>
      <c r="K273" s="86">
        <v>2015</v>
      </c>
      <c r="L273" s="86">
        <v>2016</v>
      </c>
      <c r="M273" s="86">
        <v>2017</v>
      </c>
      <c r="N273" s="86">
        <v>2018</v>
      </c>
      <c r="O273" s="86">
        <v>2019</v>
      </c>
      <c r="P273" s="86">
        <v>2020</v>
      </c>
      <c r="Q273" s="86">
        <v>2021</v>
      </c>
      <c r="R273" s="86">
        <v>2022</v>
      </c>
      <c r="S273" s="86">
        <v>2023</v>
      </c>
      <c r="T273" s="86">
        <v>2024</v>
      </c>
      <c r="U273" s="86">
        <v>2025</v>
      </c>
      <c r="V273" s="86">
        <v>2026</v>
      </c>
      <c r="W273" s="86">
        <v>2027</v>
      </c>
      <c r="X273" s="86">
        <v>2028</v>
      </c>
      <c r="Y273" s="86">
        <v>2029</v>
      </c>
      <c r="Z273" s="86">
        <v>2030</v>
      </c>
      <c r="AA273" s="86">
        <v>2031</v>
      </c>
      <c r="AB273" s="86">
        <v>2032</v>
      </c>
    </row>
    <row r="274" spans="1:28" x14ac:dyDescent="0.2">
      <c r="A274" s="94">
        <v>46</v>
      </c>
      <c r="B274" s="125"/>
      <c r="C274" s="126"/>
      <c r="D274" s="110"/>
      <c r="E274" s="129"/>
      <c r="F274" s="130"/>
      <c r="G274" s="112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</row>
    <row r="275" spans="1:28" x14ac:dyDescent="0.2">
      <c r="B275" s="92" t="s">
        <v>117</v>
      </c>
      <c r="C275" s="7" t="s">
        <v>117</v>
      </c>
      <c r="D275" s="7"/>
      <c r="E275" s="5" t="s">
        <v>117</v>
      </c>
      <c r="F275" s="113" t="s">
        <v>117</v>
      </c>
      <c r="G275" s="114"/>
      <c r="H275" s="114" t="s">
        <v>117</v>
      </c>
      <c r="I275" s="114" t="s">
        <v>117</v>
      </c>
      <c r="J275" s="114" t="s">
        <v>117</v>
      </c>
      <c r="K275" s="114" t="s">
        <v>117</v>
      </c>
      <c r="L275" s="114" t="s">
        <v>117</v>
      </c>
      <c r="M275" s="114" t="s">
        <v>117</v>
      </c>
      <c r="N275" s="114" t="s">
        <v>117</v>
      </c>
      <c r="O275" s="114" t="s">
        <v>117</v>
      </c>
      <c r="P275" s="114" t="s">
        <v>117</v>
      </c>
      <c r="Q275" s="114" t="s">
        <v>117</v>
      </c>
      <c r="R275" s="114" t="s">
        <v>117</v>
      </c>
      <c r="S275" s="114" t="s">
        <v>117</v>
      </c>
      <c r="T275" s="114" t="s">
        <v>117</v>
      </c>
      <c r="U275" s="114" t="s">
        <v>117</v>
      </c>
      <c r="V275" s="114" t="s">
        <v>117</v>
      </c>
      <c r="W275" s="114" t="s">
        <v>117</v>
      </c>
      <c r="X275" s="114" t="s">
        <v>117</v>
      </c>
      <c r="Y275" s="114" t="s">
        <v>117</v>
      </c>
      <c r="Z275" s="114" t="s">
        <v>117</v>
      </c>
      <c r="AA275" s="114" t="s">
        <v>117</v>
      </c>
      <c r="AB275" s="114" t="s">
        <v>117</v>
      </c>
    </row>
    <row r="276" spans="1:28" x14ac:dyDescent="0.2">
      <c r="B276" s="92" t="s">
        <v>117</v>
      </c>
      <c r="C276" s="7" t="s">
        <v>117</v>
      </c>
      <c r="D276" s="7"/>
      <c r="E276" s="5" t="s">
        <v>117</v>
      </c>
      <c r="F276" s="113" t="s">
        <v>117</v>
      </c>
      <c r="G276" s="114"/>
      <c r="H276" s="114" t="s">
        <v>117</v>
      </c>
      <c r="I276" s="114" t="s">
        <v>117</v>
      </c>
      <c r="J276" s="114" t="s">
        <v>117</v>
      </c>
      <c r="K276" s="114" t="s">
        <v>117</v>
      </c>
      <c r="L276" s="114" t="s">
        <v>117</v>
      </c>
      <c r="M276" s="114" t="s">
        <v>117</v>
      </c>
      <c r="N276" s="114" t="s">
        <v>117</v>
      </c>
      <c r="O276" s="114" t="s">
        <v>117</v>
      </c>
      <c r="P276" s="114" t="s">
        <v>117</v>
      </c>
      <c r="Q276" s="114" t="s">
        <v>117</v>
      </c>
      <c r="R276" s="114" t="s">
        <v>117</v>
      </c>
      <c r="S276" s="114" t="s">
        <v>117</v>
      </c>
      <c r="T276" s="114" t="s">
        <v>117</v>
      </c>
      <c r="U276" s="114" t="s">
        <v>117</v>
      </c>
      <c r="V276" s="114" t="s">
        <v>117</v>
      </c>
      <c r="W276" s="114" t="s">
        <v>117</v>
      </c>
      <c r="X276" s="114" t="s">
        <v>117</v>
      </c>
      <c r="Y276" s="114" t="s">
        <v>117</v>
      </c>
      <c r="Z276" s="114" t="s">
        <v>117</v>
      </c>
      <c r="AA276" s="114" t="s">
        <v>117</v>
      </c>
      <c r="AB276" s="114" t="s">
        <v>117</v>
      </c>
    </row>
    <row r="277" spans="1:28" x14ac:dyDescent="0.2">
      <c r="B277" s="92" t="s">
        <v>117</v>
      </c>
      <c r="C277" s="7" t="s">
        <v>117</v>
      </c>
      <c r="D277" s="7"/>
      <c r="E277" s="5" t="s">
        <v>117</v>
      </c>
      <c r="F277" s="113" t="s">
        <v>117</v>
      </c>
      <c r="G277" s="114"/>
      <c r="H277" s="114" t="s">
        <v>117</v>
      </c>
      <c r="I277" s="114" t="s">
        <v>117</v>
      </c>
      <c r="J277" s="114" t="s">
        <v>117</v>
      </c>
      <c r="K277" s="114" t="s">
        <v>117</v>
      </c>
      <c r="L277" s="114" t="s">
        <v>117</v>
      </c>
      <c r="M277" s="114" t="s">
        <v>117</v>
      </c>
      <c r="N277" s="114" t="s">
        <v>117</v>
      </c>
      <c r="O277" s="114" t="s">
        <v>117</v>
      </c>
      <c r="P277" s="114" t="s">
        <v>117</v>
      </c>
      <c r="Q277" s="114" t="s">
        <v>117</v>
      </c>
      <c r="R277" s="114" t="s">
        <v>117</v>
      </c>
      <c r="S277" s="114" t="s">
        <v>117</v>
      </c>
      <c r="T277" s="114" t="s">
        <v>117</v>
      </c>
      <c r="U277" s="114" t="s">
        <v>117</v>
      </c>
      <c r="V277" s="114" t="s">
        <v>117</v>
      </c>
      <c r="W277" s="114" t="s">
        <v>117</v>
      </c>
      <c r="X277" s="114" t="s">
        <v>117</v>
      </c>
      <c r="Y277" s="114" t="s">
        <v>117</v>
      </c>
      <c r="Z277" s="114" t="s">
        <v>117</v>
      </c>
      <c r="AA277" s="114" t="s">
        <v>117</v>
      </c>
      <c r="AB277" s="114" t="s">
        <v>117</v>
      </c>
    </row>
    <row r="278" spans="1:28" x14ac:dyDescent="0.2">
      <c r="B278" s="92" t="s">
        <v>117</v>
      </c>
      <c r="C278" s="7" t="s">
        <v>117</v>
      </c>
      <c r="D278" s="7"/>
      <c r="E278" s="5" t="s">
        <v>117</v>
      </c>
      <c r="F278" s="113" t="s">
        <v>117</v>
      </c>
      <c r="G278" s="114"/>
      <c r="H278" s="114" t="s">
        <v>117</v>
      </c>
      <c r="I278" s="114" t="s">
        <v>117</v>
      </c>
      <c r="J278" s="114" t="s">
        <v>117</v>
      </c>
      <c r="K278" s="114" t="s">
        <v>117</v>
      </c>
      <c r="L278" s="114" t="s">
        <v>117</v>
      </c>
      <c r="M278" s="114" t="s">
        <v>117</v>
      </c>
      <c r="N278" s="114" t="s">
        <v>117</v>
      </c>
      <c r="O278" s="114" t="s">
        <v>117</v>
      </c>
      <c r="P278" s="114" t="s">
        <v>117</v>
      </c>
      <c r="Q278" s="114" t="s">
        <v>117</v>
      </c>
      <c r="R278" s="114" t="s">
        <v>117</v>
      </c>
      <c r="S278" s="114" t="s">
        <v>117</v>
      </c>
      <c r="T278" s="114" t="s">
        <v>117</v>
      </c>
      <c r="U278" s="114" t="s">
        <v>117</v>
      </c>
      <c r="V278" s="114" t="s">
        <v>117</v>
      </c>
      <c r="W278" s="114" t="s">
        <v>117</v>
      </c>
      <c r="X278" s="114" t="s">
        <v>117</v>
      </c>
      <c r="Y278" s="114" t="s">
        <v>117</v>
      </c>
      <c r="Z278" s="114" t="s">
        <v>117</v>
      </c>
      <c r="AA278" s="114" t="s">
        <v>117</v>
      </c>
      <c r="AB278" s="114" t="s">
        <v>117</v>
      </c>
    </row>
    <row r="279" spans="1:28" x14ac:dyDescent="0.2">
      <c r="B279" s="92" t="s">
        <v>117</v>
      </c>
      <c r="C279" s="7" t="s">
        <v>117</v>
      </c>
      <c r="D279" s="7"/>
      <c r="E279" s="5" t="s">
        <v>117</v>
      </c>
      <c r="F279" s="113" t="s">
        <v>117</v>
      </c>
      <c r="G279" s="114"/>
      <c r="H279" s="114" t="s">
        <v>117</v>
      </c>
      <c r="I279" s="114" t="s">
        <v>117</v>
      </c>
      <c r="J279" s="114" t="s">
        <v>117</v>
      </c>
      <c r="K279" s="114" t="s">
        <v>117</v>
      </c>
      <c r="L279" s="114" t="s">
        <v>117</v>
      </c>
      <c r="M279" s="114" t="s">
        <v>117</v>
      </c>
      <c r="N279" s="114" t="s">
        <v>117</v>
      </c>
      <c r="O279" s="114" t="s">
        <v>117</v>
      </c>
      <c r="P279" s="114" t="s">
        <v>117</v>
      </c>
      <c r="Q279" s="114" t="s">
        <v>117</v>
      </c>
      <c r="R279" s="114" t="s">
        <v>117</v>
      </c>
      <c r="S279" s="114" t="s">
        <v>117</v>
      </c>
      <c r="T279" s="114" t="s">
        <v>117</v>
      </c>
      <c r="U279" s="114" t="s">
        <v>117</v>
      </c>
      <c r="V279" s="114" t="s">
        <v>117</v>
      </c>
      <c r="W279" s="114" t="s">
        <v>117</v>
      </c>
      <c r="X279" s="114" t="s">
        <v>117</v>
      </c>
      <c r="Y279" s="114" t="s">
        <v>117</v>
      </c>
      <c r="Z279" s="114" t="s">
        <v>117</v>
      </c>
      <c r="AA279" s="114" t="s">
        <v>117</v>
      </c>
      <c r="AB279" s="114" t="s">
        <v>117</v>
      </c>
    </row>
    <row r="280" spans="1:28" x14ac:dyDescent="0.2">
      <c r="B280" s="92" t="s">
        <v>117</v>
      </c>
      <c r="C280" s="7" t="s">
        <v>117</v>
      </c>
      <c r="D280" s="7"/>
      <c r="E280" s="5" t="s">
        <v>117</v>
      </c>
      <c r="F280" s="113" t="s">
        <v>117</v>
      </c>
      <c r="G280" s="114"/>
      <c r="H280" s="114" t="s">
        <v>117</v>
      </c>
      <c r="I280" s="114" t="s">
        <v>117</v>
      </c>
      <c r="J280" s="114" t="s">
        <v>117</v>
      </c>
      <c r="K280" s="114" t="s">
        <v>117</v>
      </c>
      <c r="L280" s="114" t="s">
        <v>117</v>
      </c>
      <c r="M280" s="114" t="s">
        <v>117</v>
      </c>
      <c r="N280" s="114" t="s">
        <v>117</v>
      </c>
      <c r="O280" s="114" t="s">
        <v>117</v>
      </c>
      <c r="P280" s="114" t="s">
        <v>117</v>
      </c>
      <c r="Q280" s="114" t="s">
        <v>117</v>
      </c>
      <c r="R280" s="114" t="s">
        <v>117</v>
      </c>
      <c r="S280" s="114" t="s">
        <v>117</v>
      </c>
      <c r="T280" s="114" t="s">
        <v>117</v>
      </c>
      <c r="U280" s="114" t="s">
        <v>117</v>
      </c>
      <c r="V280" s="114" t="s">
        <v>117</v>
      </c>
      <c r="W280" s="114" t="s">
        <v>117</v>
      </c>
      <c r="X280" s="114" t="s">
        <v>117</v>
      </c>
      <c r="Y280" s="114" t="s">
        <v>117</v>
      </c>
      <c r="Z280" s="114" t="s">
        <v>117</v>
      </c>
      <c r="AA280" s="114" t="s">
        <v>117</v>
      </c>
      <c r="AB280" s="114" t="s">
        <v>117</v>
      </c>
    </row>
    <row r="281" spans="1:28" x14ac:dyDescent="0.2">
      <c r="B281" s="92" t="s">
        <v>117</v>
      </c>
      <c r="C281" s="7" t="s">
        <v>117</v>
      </c>
      <c r="D281" s="7"/>
      <c r="E281" s="5" t="s">
        <v>117</v>
      </c>
      <c r="F281" s="113" t="s">
        <v>117</v>
      </c>
      <c r="G281" s="114"/>
      <c r="H281" s="114" t="s">
        <v>117</v>
      </c>
      <c r="I281" s="114" t="s">
        <v>117</v>
      </c>
      <c r="J281" s="114" t="s">
        <v>117</v>
      </c>
      <c r="K281" s="114" t="s">
        <v>117</v>
      </c>
      <c r="L281" s="114" t="s">
        <v>117</v>
      </c>
      <c r="M281" s="114" t="s">
        <v>117</v>
      </c>
      <c r="N281" s="114" t="s">
        <v>117</v>
      </c>
      <c r="O281" s="114" t="s">
        <v>117</v>
      </c>
      <c r="P281" s="114" t="s">
        <v>117</v>
      </c>
      <c r="Q281" s="114" t="s">
        <v>117</v>
      </c>
      <c r="R281" s="114" t="s">
        <v>117</v>
      </c>
      <c r="S281" s="114" t="s">
        <v>117</v>
      </c>
      <c r="T281" s="114" t="s">
        <v>117</v>
      </c>
      <c r="U281" s="114" t="s">
        <v>117</v>
      </c>
      <c r="V281" s="114" t="s">
        <v>117</v>
      </c>
      <c r="W281" s="114" t="s">
        <v>117</v>
      </c>
      <c r="X281" s="114" t="s">
        <v>117</v>
      </c>
      <c r="Y281" s="114" t="s">
        <v>117</v>
      </c>
      <c r="Z281" s="114" t="s">
        <v>117</v>
      </c>
      <c r="AA281" s="114" t="s">
        <v>117</v>
      </c>
      <c r="AB281" s="114" t="s">
        <v>117</v>
      </c>
    </row>
    <row r="282" spans="1:28" x14ac:dyDescent="0.2">
      <c r="B282" s="92" t="s">
        <v>117</v>
      </c>
      <c r="C282" s="7" t="s">
        <v>117</v>
      </c>
      <c r="D282" s="7"/>
      <c r="E282" s="5" t="s">
        <v>117</v>
      </c>
      <c r="F282" s="113" t="s">
        <v>117</v>
      </c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</row>
    <row r="283" spans="1:28" ht="13.5" thickBot="1" x14ac:dyDescent="0.25">
      <c r="B283" s="87" t="s">
        <v>12</v>
      </c>
      <c r="C283" s="115"/>
      <c r="D283" s="115"/>
      <c r="E283" s="115"/>
      <c r="F283" s="88"/>
      <c r="G283" s="116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</row>
    <row r="284" spans="1:28" ht="13.5" thickBot="1" x14ac:dyDescent="0.25"/>
    <row r="285" spans="1:28" ht="16.5" thickBot="1" x14ac:dyDescent="0.3">
      <c r="B285" s="138"/>
      <c r="C285" s="117"/>
      <c r="D285" s="82" t="s">
        <v>11</v>
      </c>
      <c r="F285" s="116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</row>
    <row r="286" spans="1:28" x14ac:dyDescent="0.2">
      <c r="A286" s="94">
        <v>46</v>
      </c>
      <c r="B286" s="142"/>
      <c r="C286" s="135"/>
      <c r="D286" s="112"/>
      <c r="E286" s="129"/>
      <c r="F286" s="136"/>
      <c r="G286" s="110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</row>
    <row r="287" spans="1:28" x14ac:dyDescent="0.2">
      <c r="A287" s="94" t="s">
        <v>117</v>
      </c>
      <c r="B287" s="92" t="s">
        <v>117</v>
      </c>
      <c r="C287" s="7" t="s">
        <v>117</v>
      </c>
      <c r="D287" s="7"/>
      <c r="E287" s="5" t="s">
        <v>117</v>
      </c>
      <c r="F287" s="6" t="s">
        <v>117</v>
      </c>
      <c r="G287" s="114"/>
      <c r="H287" s="114" t="s">
        <v>117</v>
      </c>
      <c r="I287" s="114" t="s">
        <v>117</v>
      </c>
      <c r="J287" s="114" t="s">
        <v>117</v>
      </c>
      <c r="K287" s="114" t="s">
        <v>117</v>
      </c>
      <c r="L287" s="114" t="s">
        <v>117</v>
      </c>
      <c r="M287" s="114" t="s">
        <v>117</v>
      </c>
      <c r="N287" s="114" t="s">
        <v>117</v>
      </c>
      <c r="O287" s="114" t="s">
        <v>117</v>
      </c>
      <c r="P287" s="114" t="s">
        <v>117</v>
      </c>
      <c r="Q287" s="114" t="s">
        <v>117</v>
      </c>
      <c r="R287" s="114" t="s">
        <v>117</v>
      </c>
      <c r="S287" s="114" t="s">
        <v>117</v>
      </c>
      <c r="T287" s="114" t="s">
        <v>117</v>
      </c>
      <c r="U287" s="114" t="s">
        <v>117</v>
      </c>
      <c r="V287" s="114" t="s">
        <v>117</v>
      </c>
      <c r="W287" s="114" t="s">
        <v>117</v>
      </c>
      <c r="X287" s="114" t="s">
        <v>117</v>
      </c>
      <c r="Y287" s="114" t="s">
        <v>117</v>
      </c>
      <c r="Z287" s="114" t="s">
        <v>117</v>
      </c>
      <c r="AA287" s="114" t="s">
        <v>117</v>
      </c>
      <c r="AB287" s="114" t="s">
        <v>117</v>
      </c>
    </row>
    <row r="288" spans="1:28" x14ac:dyDescent="0.2">
      <c r="A288" s="94" t="s">
        <v>117</v>
      </c>
      <c r="B288" s="92" t="s">
        <v>117</v>
      </c>
      <c r="C288" s="7" t="s">
        <v>117</v>
      </c>
      <c r="D288" s="7"/>
      <c r="E288" s="5" t="s">
        <v>117</v>
      </c>
      <c r="F288" s="6" t="s">
        <v>117</v>
      </c>
      <c r="G288" s="114"/>
      <c r="H288" s="114" t="s">
        <v>117</v>
      </c>
      <c r="I288" s="114" t="s">
        <v>117</v>
      </c>
      <c r="J288" s="114" t="s">
        <v>117</v>
      </c>
      <c r="K288" s="114" t="s">
        <v>117</v>
      </c>
      <c r="L288" s="114" t="s">
        <v>117</v>
      </c>
      <c r="M288" s="114" t="s">
        <v>117</v>
      </c>
      <c r="N288" s="114" t="s">
        <v>117</v>
      </c>
      <c r="O288" s="114" t="s">
        <v>117</v>
      </c>
      <c r="P288" s="114" t="s">
        <v>117</v>
      </c>
      <c r="Q288" s="114" t="s">
        <v>117</v>
      </c>
      <c r="R288" s="114" t="s">
        <v>117</v>
      </c>
      <c r="S288" s="114" t="s">
        <v>117</v>
      </c>
      <c r="T288" s="114" t="s">
        <v>117</v>
      </c>
      <c r="U288" s="114" t="s">
        <v>117</v>
      </c>
      <c r="V288" s="114" t="s">
        <v>117</v>
      </c>
      <c r="W288" s="114" t="s">
        <v>117</v>
      </c>
      <c r="X288" s="114" t="s">
        <v>117</v>
      </c>
      <c r="Y288" s="114" t="s">
        <v>117</v>
      </c>
      <c r="Z288" s="114" t="s">
        <v>117</v>
      </c>
      <c r="AA288" s="114" t="s">
        <v>117</v>
      </c>
      <c r="AB288" s="114" t="s">
        <v>117</v>
      </c>
    </row>
    <row r="289" spans="1:28" x14ac:dyDescent="0.2">
      <c r="A289" s="94" t="s">
        <v>117</v>
      </c>
      <c r="B289" s="92" t="s">
        <v>117</v>
      </c>
      <c r="C289" s="7" t="s">
        <v>117</v>
      </c>
      <c r="D289" s="7"/>
      <c r="E289" s="5" t="s">
        <v>117</v>
      </c>
      <c r="F289" s="6" t="s">
        <v>117</v>
      </c>
      <c r="G289" s="114"/>
      <c r="H289" s="114" t="s">
        <v>117</v>
      </c>
      <c r="I289" s="114" t="s">
        <v>117</v>
      </c>
      <c r="J289" s="114" t="s">
        <v>117</v>
      </c>
      <c r="K289" s="114" t="s">
        <v>117</v>
      </c>
      <c r="L289" s="114" t="s">
        <v>117</v>
      </c>
      <c r="M289" s="114" t="s">
        <v>117</v>
      </c>
      <c r="N289" s="114" t="s">
        <v>117</v>
      </c>
      <c r="O289" s="114" t="s">
        <v>117</v>
      </c>
      <c r="P289" s="114" t="s">
        <v>117</v>
      </c>
      <c r="Q289" s="114" t="s">
        <v>117</v>
      </c>
      <c r="R289" s="114" t="s">
        <v>117</v>
      </c>
      <c r="S289" s="114" t="s">
        <v>117</v>
      </c>
      <c r="T289" s="114" t="s">
        <v>117</v>
      </c>
      <c r="U289" s="114" t="s">
        <v>117</v>
      </c>
      <c r="V289" s="114" t="s">
        <v>117</v>
      </c>
      <c r="W289" s="114" t="s">
        <v>117</v>
      </c>
      <c r="X289" s="114" t="s">
        <v>117</v>
      </c>
      <c r="Y289" s="114" t="s">
        <v>117</v>
      </c>
      <c r="Z289" s="114" t="s">
        <v>117</v>
      </c>
      <c r="AA289" s="114" t="s">
        <v>117</v>
      </c>
      <c r="AB289" s="114" t="s">
        <v>117</v>
      </c>
    </row>
    <row r="290" spans="1:28" x14ac:dyDescent="0.2">
      <c r="A290" s="94" t="s">
        <v>117</v>
      </c>
      <c r="B290" s="92" t="s">
        <v>117</v>
      </c>
      <c r="C290" s="7" t="s">
        <v>117</v>
      </c>
      <c r="D290" s="7"/>
      <c r="E290" s="5" t="s">
        <v>117</v>
      </c>
      <c r="F290" s="6" t="s">
        <v>117</v>
      </c>
      <c r="G290" s="114"/>
      <c r="H290" s="114" t="s">
        <v>117</v>
      </c>
      <c r="I290" s="114" t="s">
        <v>117</v>
      </c>
      <c r="J290" s="114" t="s">
        <v>117</v>
      </c>
      <c r="K290" s="114" t="s">
        <v>117</v>
      </c>
      <c r="L290" s="114" t="s">
        <v>117</v>
      </c>
      <c r="M290" s="114" t="s">
        <v>117</v>
      </c>
      <c r="N290" s="114" t="s">
        <v>117</v>
      </c>
      <c r="O290" s="114" t="s">
        <v>117</v>
      </c>
      <c r="P290" s="114" t="s">
        <v>117</v>
      </c>
      <c r="Q290" s="114" t="s">
        <v>117</v>
      </c>
      <c r="R290" s="114" t="s">
        <v>117</v>
      </c>
      <c r="S290" s="114" t="s">
        <v>117</v>
      </c>
      <c r="T290" s="114" t="s">
        <v>117</v>
      </c>
      <c r="U290" s="114" t="s">
        <v>117</v>
      </c>
      <c r="V290" s="114" t="s">
        <v>117</v>
      </c>
      <c r="W290" s="114" t="s">
        <v>117</v>
      </c>
      <c r="X290" s="114" t="s">
        <v>117</v>
      </c>
      <c r="Y290" s="114" t="s">
        <v>117</v>
      </c>
      <c r="Z290" s="114" t="s">
        <v>117</v>
      </c>
      <c r="AA290" s="114" t="s">
        <v>117</v>
      </c>
      <c r="AB290" s="114" t="s">
        <v>117</v>
      </c>
    </row>
    <row r="291" spans="1:28" x14ac:dyDescent="0.2">
      <c r="A291" s="94" t="s">
        <v>117</v>
      </c>
      <c r="B291" s="92" t="s">
        <v>117</v>
      </c>
      <c r="C291" s="7" t="s">
        <v>117</v>
      </c>
      <c r="D291" s="7"/>
      <c r="E291" s="5" t="s">
        <v>117</v>
      </c>
      <c r="F291" s="6" t="s">
        <v>117</v>
      </c>
      <c r="G291" s="114"/>
      <c r="H291" s="114" t="s">
        <v>117</v>
      </c>
      <c r="I291" s="114" t="s">
        <v>117</v>
      </c>
      <c r="J291" s="114" t="s">
        <v>117</v>
      </c>
      <c r="K291" s="114" t="s">
        <v>117</v>
      </c>
      <c r="L291" s="114" t="s">
        <v>117</v>
      </c>
      <c r="M291" s="114" t="s">
        <v>117</v>
      </c>
      <c r="N291" s="114" t="s">
        <v>117</v>
      </c>
      <c r="O291" s="114" t="s">
        <v>117</v>
      </c>
      <c r="P291" s="114" t="s">
        <v>117</v>
      </c>
      <c r="Q291" s="114" t="s">
        <v>117</v>
      </c>
      <c r="R291" s="114" t="s">
        <v>117</v>
      </c>
      <c r="S291" s="114" t="s">
        <v>117</v>
      </c>
      <c r="T291" s="114" t="s">
        <v>117</v>
      </c>
      <c r="U291" s="114" t="s">
        <v>117</v>
      </c>
      <c r="V291" s="114" t="s">
        <v>117</v>
      </c>
      <c r="W291" s="114" t="s">
        <v>117</v>
      </c>
      <c r="X291" s="114" t="s">
        <v>117</v>
      </c>
      <c r="Y291" s="114" t="s">
        <v>117</v>
      </c>
      <c r="Z291" s="114" t="s">
        <v>117</v>
      </c>
      <c r="AA291" s="114" t="s">
        <v>117</v>
      </c>
      <c r="AB291" s="114" t="s">
        <v>117</v>
      </c>
    </row>
    <row r="292" spans="1:28" x14ac:dyDescent="0.2">
      <c r="A292" s="94" t="s">
        <v>117</v>
      </c>
      <c r="B292" s="92" t="s">
        <v>117</v>
      </c>
      <c r="C292" s="7" t="s">
        <v>117</v>
      </c>
      <c r="D292" s="7"/>
      <c r="E292" s="5" t="s">
        <v>117</v>
      </c>
      <c r="F292" s="6" t="s">
        <v>117</v>
      </c>
      <c r="G292" s="114"/>
      <c r="H292" s="114" t="s">
        <v>117</v>
      </c>
      <c r="I292" s="114" t="s">
        <v>117</v>
      </c>
      <c r="J292" s="114" t="s">
        <v>117</v>
      </c>
      <c r="K292" s="114" t="s">
        <v>117</v>
      </c>
      <c r="L292" s="114" t="s">
        <v>117</v>
      </c>
      <c r="M292" s="114" t="s">
        <v>117</v>
      </c>
      <c r="N292" s="114" t="s">
        <v>117</v>
      </c>
      <c r="O292" s="114" t="s">
        <v>117</v>
      </c>
      <c r="P292" s="114" t="s">
        <v>117</v>
      </c>
      <c r="Q292" s="114" t="s">
        <v>117</v>
      </c>
      <c r="R292" s="114" t="s">
        <v>117</v>
      </c>
      <c r="S292" s="114" t="s">
        <v>117</v>
      </c>
      <c r="T292" s="114" t="s">
        <v>117</v>
      </c>
      <c r="U292" s="114" t="s">
        <v>117</v>
      </c>
      <c r="V292" s="114" t="s">
        <v>117</v>
      </c>
      <c r="W292" s="114" t="s">
        <v>117</v>
      </c>
      <c r="X292" s="114" t="s">
        <v>117</v>
      </c>
      <c r="Y292" s="114" t="s">
        <v>117</v>
      </c>
      <c r="Z292" s="114" t="s">
        <v>117</v>
      </c>
      <c r="AA292" s="114" t="s">
        <v>117</v>
      </c>
      <c r="AB292" s="114" t="s">
        <v>117</v>
      </c>
    </row>
    <row r="293" spans="1:28" x14ac:dyDescent="0.2">
      <c r="A293" s="94" t="s">
        <v>117</v>
      </c>
      <c r="B293" s="92" t="s">
        <v>117</v>
      </c>
      <c r="C293" s="7" t="s">
        <v>117</v>
      </c>
      <c r="D293" s="7"/>
      <c r="E293" s="5" t="s">
        <v>117</v>
      </c>
      <c r="F293" s="6" t="s">
        <v>117</v>
      </c>
      <c r="G293" s="114"/>
      <c r="H293" s="114" t="s">
        <v>117</v>
      </c>
      <c r="I293" s="114" t="s">
        <v>117</v>
      </c>
      <c r="J293" s="114" t="s">
        <v>117</v>
      </c>
      <c r="K293" s="114" t="s">
        <v>117</v>
      </c>
      <c r="L293" s="114" t="s">
        <v>117</v>
      </c>
      <c r="M293" s="114" t="s">
        <v>117</v>
      </c>
      <c r="N293" s="114" t="s">
        <v>117</v>
      </c>
      <c r="O293" s="114" t="s">
        <v>117</v>
      </c>
      <c r="P293" s="114" t="s">
        <v>117</v>
      </c>
      <c r="Q293" s="114" t="s">
        <v>117</v>
      </c>
      <c r="R293" s="114" t="s">
        <v>117</v>
      </c>
      <c r="S293" s="114" t="s">
        <v>117</v>
      </c>
      <c r="T293" s="114" t="s">
        <v>117</v>
      </c>
      <c r="U293" s="114" t="s">
        <v>117</v>
      </c>
      <c r="V293" s="114" t="s">
        <v>117</v>
      </c>
      <c r="W293" s="114" t="s">
        <v>117</v>
      </c>
      <c r="X293" s="114" t="s">
        <v>117</v>
      </c>
      <c r="Y293" s="114" t="s">
        <v>117</v>
      </c>
      <c r="Z293" s="114" t="s">
        <v>117</v>
      </c>
      <c r="AA293" s="114" t="s">
        <v>117</v>
      </c>
      <c r="AB293" s="114" t="s">
        <v>117</v>
      </c>
    </row>
    <row r="294" spans="1:28" x14ac:dyDescent="0.2">
      <c r="A294" s="94" t="s">
        <v>117</v>
      </c>
      <c r="B294" s="92" t="s">
        <v>117</v>
      </c>
      <c r="C294" s="7" t="s">
        <v>117</v>
      </c>
      <c r="D294" s="7"/>
      <c r="E294" s="5" t="s">
        <v>117</v>
      </c>
      <c r="F294" s="6" t="s">
        <v>117</v>
      </c>
      <c r="G294" s="114"/>
      <c r="H294" s="114" t="s">
        <v>117</v>
      </c>
      <c r="I294" s="114" t="s">
        <v>117</v>
      </c>
      <c r="J294" s="114" t="s">
        <v>117</v>
      </c>
      <c r="K294" s="114" t="s">
        <v>117</v>
      </c>
      <c r="L294" s="114" t="s">
        <v>117</v>
      </c>
      <c r="M294" s="114" t="s">
        <v>117</v>
      </c>
      <c r="N294" s="114" t="s">
        <v>117</v>
      </c>
      <c r="O294" s="114" t="s">
        <v>117</v>
      </c>
      <c r="P294" s="114" t="s">
        <v>117</v>
      </c>
      <c r="Q294" s="114" t="s">
        <v>117</v>
      </c>
      <c r="R294" s="114" t="s">
        <v>117</v>
      </c>
      <c r="S294" s="114" t="s">
        <v>117</v>
      </c>
      <c r="T294" s="114" t="s">
        <v>117</v>
      </c>
      <c r="U294" s="114" t="s">
        <v>117</v>
      </c>
      <c r="V294" s="114" t="s">
        <v>117</v>
      </c>
      <c r="W294" s="114" t="s">
        <v>117</v>
      </c>
      <c r="X294" s="114" t="s">
        <v>117</v>
      </c>
      <c r="Y294" s="114" t="s">
        <v>117</v>
      </c>
      <c r="Z294" s="114" t="s">
        <v>117</v>
      </c>
      <c r="AA294" s="114" t="s">
        <v>117</v>
      </c>
      <c r="AB294" s="114" t="s">
        <v>117</v>
      </c>
    </row>
    <row r="295" spans="1:28" ht="13.5" thickBot="1" x14ac:dyDescent="0.25">
      <c r="B295" s="87"/>
      <c r="C295" s="115"/>
      <c r="D295" s="115"/>
      <c r="E295" s="115"/>
      <c r="F295" s="88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</row>
    <row r="296" spans="1:28" ht="13.5" thickBot="1" x14ac:dyDescent="0.25"/>
    <row r="297" spans="1:28" ht="16.5" thickBot="1" x14ac:dyDescent="0.3">
      <c r="B297" s="140"/>
      <c r="C297" s="104"/>
      <c r="D297" s="82" t="s">
        <v>21</v>
      </c>
      <c r="E297" s="119" t="s">
        <v>24</v>
      </c>
      <c r="F297" s="120" t="s">
        <v>70</v>
      </c>
      <c r="G297" s="107"/>
      <c r="H297" s="86">
        <v>2012</v>
      </c>
      <c r="I297" s="86">
        <v>2013</v>
      </c>
      <c r="J297" s="86">
        <v>2014</v>
      </c>
      <c r="K297" s="86">
        <v>2015</v>
      </c>
      <c r="L297" s="86">
        <v>2016</v>
      </c>
      <c r="M297" s="86">
        <v>2017</v>
      </c>
      <c r="N297" s="86">
        <v>2018</v>
      </c>
      <c r="O297" s="86">
        <v>2019</v>
      </c>
      <c r="P297" s="86">
        <v>2020</v>
      </c>
      <c r="Q297" s="86">
        <v>2021</v>
      </c>
      <c r="R297" s="86">
        <v>2022</v>
      </c>
      <c r="S297" s="86">
        <v>2023</v>
      </c>
      <c r="T297" s="86">
        <v>2024</v>
      </c>
      <c r="U297" s="86">
        <v>2025</v>
      </c>
      <c r="V297" s="86">
        <v>2026</v>
      </c>
      <c r="W297" s="86">
        <v>2027</v>
      </c>
      <c r="X297" s="86">
        <v>2028</v>
      </c>
      <c r="Y297" s="86">
        <v>2029</v>
      </c>
      <c r="Z297" s="86">
        <v>2030</v>
      </c>
      <c r="AA297" s="86">
        <v>2031</v>
      </c>
      <c r="AB297" s="86">
        <v>2032</v>
      </c>
    </row>
    <row r="298" spans="1:28" x14ac:dyDescent="0.2">
      <c r="A298" s="94">
        <v>60</v>
      </c>
      <c r="B298" s="142"/>
      <c r="C298" s="135"/>
      <c r="D298" s="112"/>
      <c r="E298" s="129"/>
      <c r="F298" s="136"/>
      <c r="G298" s="110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</row>
    <row r="299" spans="1:28" x14ac:dyDescent="0.2">
      <c r="A299" s="94" t="s">
        <v>117</v>
      </c>
      <c r="B299" s="92" t="s">
        <v>117</v>
      </c>
      <c r="C299" s="7" t="s">
        <v>117</v>
      </c>
      <c r="D299" s="7"/>
      <c r="E299" s="5" t="s">
        <v>117</v>
      </c>
      <c r="F299" s="6" t="s">
        <v>117</v>
      </c>
      <c r="G299" s="114"/>
      <c r="H299" s="121" t="s">
        <v>117</v>
      </c>
      <c r="I299" s="121" t="s">
        <v>117</v>
      </c>
      <c r="J299" s="121" t="s">
        <v>117</v>
      </c>
      <c r="K299" s="121" t="s">
        <v>117</v>
      </c>
      <c r="L299" s="121" t="s">
        <v>117</v>
      </c>
      <c r="M299" s="121" t="s">
        <v>117</v>
      </c>
      <c r="N299" s="121" t="s">
        <v>117</v>
      </c>
      <c r="O299" s="121" t="s">
        <v>117</v>
      </c>
      <c r="P299" s="121" t="s">
        <v>117</v>
      </c>
      <c r="Q299" s="121" t="s">
        <v>117</v>
      </c>
      <c r="R299" s="121" t="s">
        <v>117</v>
      </c>
      <c r="S299" s="121" t="s">
        <v>117</v>
      </c>
      <c r="T299" s="121" t="s">
        <v>117</v>
      </c>
      <c r="U299" s="121" t="s">
        <v>117</v>
      </c>
      <c r="V299" s="121" t="s">
        <v>117</v>
      </c>
      <c r="W299" s="121" t="s">
        <v>117</v>
      </c>
      <c r="X299" s="121" t="s">
        <v>117</v>
      </c>
      <c r="Y299" s="121" t="s">
        <v>117</v>
      </c>
      <c r="Z299" s="121" t="s">
        <v>117</v>
      </c>
      <c r="AA299" s="121" t="s">
        <v>117</v>
      </c>
      <c r="AB299" s="121" t="s">
        <v>117</v>
      </c>
    </row>
    <row r="300" spans="1:28" x14ac:dyDescent="0.2">
      <c r="A300" s="94" t="s">
        <v>117</v>
      </c>
      <c r="B300" s="92" t="s">
        <v>117</v>
      </c>
      <c r="C300" s="7" t="s">
        <v>117</v>
      </c>
      <c r="D300" s="7"/>
      <c r="E300" s="5" t="s">
        <v>117</v>
      </c>
      <c r="F300" s="6" t="s">
        <v>117</v>
      </c>
      <c r="G300" s="114"/>
      <c r="H300" s="121" t="s">
        <v>117</v>
      </c>
      <c r="I300" s="121" t="s">
        <v>117</v>
      </c>
      <c r="J300" s="121" t="s">
        <v>117</v>
      </c>
      <c r="K300" s="121" t="s">
        <v>117</v>
      </c>
      <c r="L300" s="121" t="s">
        <v>117</v>
      </c>
      <c r="M300" s="121" t="s">
        <v>117</v>
      </c>
      <c r="N300" s="121" t="s">
        <v>117</v>
      </c>
      <c r="O300" s="121" t="s">
        <v>117</v>
      </c>
      <c r="P300" s="121" t="s">
        <v>117</v>
      </c>
      <c r="Q300" s="121" t="s">
        <v>117</v>
      </c>
      <c r="R300" s="121" t="s">
        <v>117</v>
      </c>
      <c r="S300" s="121" t="s">
        <v>117</v>
      </c>
      <c r="T300" s="121" t="s">
        <v>117</v>
      </c>
      <c r="U300" s="121" t="s">
        <v>117</v>
      </c>
      <c r="V300" s="121" t="s">
        <v>117</v>
      </c>
      <c r="W300" s="121" t="s">
        <v>117</v>
      </c>
      <c r="X300" s="121" t="s">
        <v>117</v>
      </c>
      <c r="Y300" s="121" t="s">
        <v>117</v>
      </c>
      <c r="Z300" s="121" t="s">
        <v>117</v>
      </c>
      <c r="AA300" s="121" t="s">
        <v>117</v>
      </c>
      <c r="AB300" s="121" t="s">
        <v>117</v>
      </c>
    </row>
    <row r="301" spans="1:28" x14ac:dyDescent="0.2">
      <c r="A301" s="94" t="s">
        <v>117</v>
      </c>
      <c r="B301" s="92" t="s">
        <v>117</v>
      </c>
      <c r="C301" s="7" t="s">
        <v>117</v>
      </c>
      <c r="D301" s="7"/>
      <c r="E301" s="5" t="s">
        <v>117</v>
      </c>
      <c r="F301" s="6" t="s">
        <v>117</v>
      </c>
      <c r="G301" s="114"/>
      <c r="H301" s="121" t="s">
        <v>117</v>
      </c>
      <c r="I301" s="121" t="s">
        <v>117</v>
      </c>
      <c r="J301" s="121" t="s">
        <v>117</v>
      </c>
      <c r="K301" s="121" t="s">
        <v>117</v>
      </c>
      <c r="L301" s="121" t="s">
        <v>117</v>
      </c>
      <c r="M301" s="121" t="s">
        <v>117</v>
      </c>
      <c r="N301" s="121" t="s">
        <v>117</v>
      </c>
      <c r="O301" s="121" t="s">
        <v>117</v>
      </c>
      <c r="P301" s="121" t="s">
        <v>117</v>
      </c>
      <c r="Q301" s="121" t="s">
        <v>117</v>
      </c>
      <c r="R301" s="121" t="s">
        <v>117</v>
      </c>
      <c r="S301" s="121" t="s">
        <v>117</v>
      </c>
      <c r="T301" s="121" t="s">
        <v>117</v>
      </c>
      <c r="U301" s="121" t="s">
        <v>117</v>
      </c>
      <c r="V301" s="121" t="s">
        <v>117</v>
      </c>
      <c r="W301" s="121" t="s">
        <v>117</v>
      </c>
      <c r="X301" s="121" t="s">
        <v>117</v>
      </c>
      <c r="Y301" s="121" t="s">
        <v>117</v>
      </c>
      <c r="Z301" s="121" t="s">
        <v>117</v>
      </c>
      <c r="AA301" s="121" t="s">
        <v>117</v>
      </c>
      <c r="AB301" s="121" t="s">
        <v>117</v>
      </c>
    </row>
    <row r="302" spans="1:28" x14ac:dyDescent="0.2">
      <c r="A302" s="94" t="s">
        <v>117</v>
      </c>
      <c r="B302" s="92" t="s">
        <v>117</v>
      </c>
      <c r="C302" s="7" t="s">
        <v>117</v>
      </c>
      <c r="D302" s="7"/>
      <c r="E302" s="5" t="s">
        <v>117</v>
      </c>
      <c r="F302" s="6" t="s">
        <v>117</v>
      </c>
      <c r="G302" s="114"/>
      <c r="H302" s="121" t="s">
        <v>117</v>
      </c>
      <c r="I302" s="121" t="s">
        <v>117</v>
      </c>
      <c r="J302" s="121" t="s">
        <v>117</v>
      </c>
      <c r="K302" s="121" t="s">
        <v>117</v>
      </c>
      <c r="L302" s="121" t="s">
        <v>117</v>
      </c>
      <c r="M302" s="121" t="s">
        <v>117</v>
      </c>
      <c r="N302" s="121" t="s">
        <v>117</v>
      </c>
      <c r="O302" s="121" t="s">
        <v>117</v>
      </c>
      <c r="P302" s="121" t="s">
        <v>117</v>
      </c>
      <c r="Q302" s="121" t="s">
        <v>117</v>
      </c>
      <c r="R302" s="121" t="s">
        <v>117</v>
      </c>
      <c r="S302" s="121" t="s">
        <v>117</v>
      </c>
      <c r="T302" s="121" t="s">
        <v>117</v>
      </c>
      <c r="U302" s="121" t="s">
        <v>117</v>
      </c>
      <c r="V302" s="121" t="s">
        <v>117</v>
      </c>
      <c r="W302" s="121" t="s">
        <v>117</v>
      </c>
      <c r="X302" s="121" t="s">
        <v>117</v>
      </c>
      <c r="Y302" s="121" t="s">
        <v>117</v>
      </c>
      <c r="Z302" s="121" t="s">
        <v>117</v>
      </c>
      <c r="AA302" s="121" t="s">
        <v>117</v>
      </c>
      <c r="AB302" s="121" t="s">
        <v>117</v>
      </c>
    </row>
    <row r="303" spans="1:28" x14ac:dyDescent="0.2">
      <c r="A303" s="94" t="s">
        <v>117</v>
      </c>
      <c r="B303" s="92" t="s">
        <v>117</v>
      </c>
      <c r="C303" s="7" t="s">
        <v>117</v>
      </c>
      <c r="D303" s="7"/>
      <c r="E303" s="5" t="s">
        <v>117</v>
      </c>
      <c r="F303" s="6" t="s">
        <v>117</v>
      </c>
      <c r="G303" s="114"/>
      <c r="H303" s="121" t="s">
        <v>117</v>
      </c>
      <c r="I303" s="121" t="s">
        <v>117</v>
      </c>
      <c r="J303" s="121" t="s">
        <v>117</v>
      </c>
      <c r="K303" s="121" t="s">
        <v>117</v>
      </c>
      <c r="L303" s="121" t="s">
        <v>117</v>
      </c>
      <c r="M303" s="121" t="s">
        <v>117</v>
      </c>
      <c r="N303" s="121" t="s">
        <v>117</v>
      </c>
      <c r="O303" s="121" t="s">
        <v>117</v>
      </c>
      <c r="P303" s="121" t="s">
        <v>117</v>
      </c>
      <c r="Q303" s="121" t="s">
        <v>117</v>
      </c>
      <c r="R303" s="121" t="s">
        <v>117</v>
      </c>
      <c r="S303" s="121" t="s">
        <v>117</v>
      </c>
      <c r="T303" s="121" t="s">
        <v>117</v>
      </c>
      <c r="U303" s="121" t="s">
        <v>117</v>
      </c>
      <c r="V303" s="121" t="s">
        <v>117</v>
      </c>
      <c r="W303" s="121" t="s">
        <v>117</v>
      </c>
      <c r="X303" s="121" t="s">
        <v>117</v>
      </c>
      <c r="Y303" s="121" t="s">
        <v>117</v>
      </c>
      <c r="Z303" s="121" t="s">
        <v>117</v>
      </c>
      <c r="AA303" s="121" t="s">
        <v>117</v>
      </c>
      <c r="AB303" s="121" t="s">
        <v>117</v>
      </c>
    </row>
    <row r="304" spans="1:28" x14ac:dyDescent="0.2">
      <c r="A304" s="94" t="s">
        <v>117</v>
      </c>
      <c r="B304" s="92" t="s">
        <v>117</v>
      </c>
      <c r="C304" s="7" t="s">
        <v>117</v>
      </c>
      <c r="D304" s="7"/>
      <c r="E304" s="5" t="s">
        <v>117</v>
      </c>
      <c r="F304" s="6" t="s">
        <v>117</v>
      </c>
      <c r="G304" s="114"/>
      <c r="H304" s="121" t="s">
        <v>117</v>
      </c>
      <c r="I304" s="121" t="s">
        <v>117</v>
      </c>
      <c r="J304" s="121" t="s">
        <v>117</v>
      </c>
      <c r="K304" s="121" t="s">
        <v>117</v>
      </c>
      <c r="L304" s="121" t="s">
        <v>117</v>
      </c>
      <c r="M304" s="121" t="s">
        <v>117</v>
      </c>
      <c r="N304" s="121" t="s">
        <v>117</v>
      </c>
      <c r="O304" s="121" t="s">
        <v>117</v>
      </c>
      <c r="P304" s="121" t="s">
        <v>117</v>
      </c>
      <c r="Q304" s="121" t="s">
        <v>117</v>
      </c>
      <c r="R304" s="121" t="s">
        <v>117</v>
      </c>
      <c r="S304" s="121" t="s">
        <v>117</v>
      </c>
      <c r="T304" s="121" t="s">
        <v>117</v>
      </c>
      <c r="U304" s="121" t="s">
        <v>117</v>
      </c>
      <c r="V304" s="121" t="s">
        <v>117</v>
      </c>
      <c r="W304" s="121" t="s">
        <v>117</v>
      </c>
      <c r="X304" s="121" t="s">
        <v>117</v>
      </c>
      <c r="Y304" s="121" t="s">
        <v>117</v>
      </c>
      <c r="Z304" s="121" t="s">
        <v>117</v>
      </c>
      <c r="AA304" s="121" t="s">
        <v>117</v>
      </c>
      <c r="AB304" s="121" t="s">
        <v>117</v>
      </c>
    </row>
    <row r="305" spans="1:28" x14ac:dyDescent="0.2">
      <c r="A305" s="94" t="s">
        <v>117</v>
      </c>
      <c r="B305" s="92" t="s">
        <v>117</v>
      </c>
      <c r="C305" s="7" t="s">
        <v>117</v>
      </c>
      <c r="D305" s="7"/>
      <c r="E305" s="5" t="s">
        <v>117</v>
      </c>
      <c r="F305" s="6" t="s">
        <v>117</v>
      </c>
      <c r="G305" s="114"/>
      <c r="H305" s="121" t="s">
        <v>117</v>
      </c>
      <c r="I305" s="121" t="s">
        <v>117</v>
      </c>
      <c r="J305" s="121" t="s">
        <v>117</v>
      </c>
      <c r="K305" s="121" t="s">
        <v>117</v>
      </c>
      <c r="L305" s="121" t="s">
        <v>117</v>
      </c>
      <c r="M305" s="121" t="s">
        <v>117</v>
      </c>
      <c r="N305" s="121" t="s">
        <v>117</v>
      </c>
      <c r="O305" s="121" t="s">
        <v>117</v>
      </c>
      <c r="P305" s="121" t="s">
        <v>117</v>
      </c>
      <c r="Q305" s="121" t="s">
        <v>117</v>
      </c>
      <c r="R305" s="121" t="s">
        <v>117</v>
      </c>
      <c r="S305" s="121" t="s">
        <v>117</v>
      </c>
      <c r="T305" s="121" t="s">
        <v>117</v>
      </c>
      <c r="U305" s="121" t="s">
        <v>117</v>
      </c>
      <c r="V305" s="121" t="s">
        <v>117</v>
      </c>
      <c r="W305" s="121" t="s">
        <v>117</v>
      </c>
      <c r="X305" s="121" t="s">
        <v>117</v>
      </c>
      <c r="Y305" s="121" t="s">
        <v>117</v>
      </c>
      <c r="Z305" s="121" t="s">
        <v>117</v>
      </c>
      <c r="AA305" s="121" t="s">
        <v>117</v>
      </c>
      <c r="AB305" s="121" t="s">
        <v>117</v>
      </c>
    </row>
    <row r="306" spans="1:28" x14ac:dyDescent="0.2">
      <c r="A306" s="94" t="s">
        <v>117</v>
      </c>
      <c r="B306" s="92" t="s">
        <v>117</v>
      </c>
      <c r="C306" s="7" t="s">
        <v>117</v>
      </c>
      <c r="D306" s="7"/>
      <c r="E306" s="5" t="s">
        <v>117</v>
      </c>
      <c r="F306" s="6" t="s">
        <v>117</v>
      </c>
      <c r="G306" s="114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x14ac:dyDescent="0.2">
      <c r="B307" s="92" t="s">
        <v>13</v>
      </c>
      <c r="C307" s="7"/>
      <c r="D307" s="7"/>
      <c r="E307" s="7"/>
      <c r="F307" s="5"/>
      <c r="G307" s="114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</row>
    <row r="308" spans="1:28" ht="13.5" thickBot="1" x14ac:dyDescent="0.25">
      <c r="B308" s="87" t="s">
        <v>14</v>
      </c>
      <c r="C308" s="115"/>
      <c r="D308" s="115"/>
      <c r="E308" s="115"/>
      <c r="F308" s="88"/>
      <c r="G308" s="116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</row>
    <row r="309" spans="1:28" ht="13.5" thickBot="1" x14ac:dyDescent="0.25"/>
    <row r="310" spans="1:28" ht="16.5" thickBot="1" x14ac:dyDescent="0.3">
      <c r="B310" s="140"/>
      <c r="C310" s="104"/>
      <c r="D310" s="82" t="s">
        <v>15</v>
      </c>
      <c r="F310" s="114"/>
      <c r="G310" s="107"/>
      <c r="H310" s="86">
        <v>2012</v>
      </c>
      <c r="I310" s="86">
        <v>2013</v>
      </c>
      <c r="J310" s="86">
        <v>2014</v>
      </c>
      <c r="K310" s="86">
        <v>2015</v>
      </c>
      <c r="L310" s="86">
        <v>2016</v>
      </c>
      <c r="M310" s="86">
        <v>2017</v>
      </c>
      <c r="N310" s="86">
        <v>2018</v>
      </c>
      <c r="O310" s="86">
        <v>2019</v>
      </c>
      <c r="P310" s="86">
        <v>2020</v>
      </c>
      <c r="Q310" s="86">
        <v>2021</v>
      </c>
      <c r="R310" s="86">
        <v>2022</v>
      </c>
      <c r="S310" s="86">
        <v>2023</v>
      </c>
      <c r="T310" s="86">
        <v>2024</v>
      </c>
      <c r="U310" s="86">
        <v>2025</v>
      </c>
      <c r="V310" s="86">
        <v>2026</v>
      </c>
      <c r="W310" s="86">
        <v>2027</v>
      </c>
      <c r="X310" s="86">
        <v>2028</v>
      </c>
      <c r="Y310" s="86">
        <v>2029</v>
      </c>
      <c r="Z310" s="86">
        <v>2030</v>
      </c>
      <c r="AA310" s="86">
        <v>2031</v>
      </c>
      <c r="AB310" s="86">
        <v>2032</v>
      </c>
    </row>
    <row r="311" spans="1:28" x14ac:dyDescent="0.2">
      <c r="B311" s="93" t="s">
        <v>41</v>
      </c>
      <c r="C311" s="112"/>
      <c r="D311" s="112"/>
      <c r="E311" s="112"/>
      <c r="F311" s="111"/>
      <c r="G311" s="110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</row>
    <row r="312" spans="1:28" ht="13.5" thickBot="1" x14ac:dyDescent="0.25">
      <c r="B312" s="87" t="s">
        <v>42</v>
      </c>
      <c r="C312" s="115"/>
      <c r="D312" s="115"/>
      <c r="E312" s="115"/>
      <c r="F312" s="88"/>
      <c r="G312" s="116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</row>
    <row r="313" spans="1:28" x14ac:dyDescent="0.2">
      <c r="B313" s="7"/>
      <c r="C313" s="7"/>
      <c r="D313" s="7"/>
      <c r="E313" s="7"/>
      <c r="F313" s="5"/>
      <c r="G313" s="114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x14ac:dyDescent="0.2">
      <c r="B314" s="7"/>
      <c r="C314" s="7"/>
      <c r="D314" s="7"/>
      <c r="E314" s="7"/>
      <c r="F314" s="5"/>
      <c r="G314" s="114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</sheetData>
  <phoneticPr fontId="15" type="noConversion"/>
  <pageMargins left="1" right="1" top="1" bottom="1" header="0.5" footer="0.5"/>
  <pageSetup scale="52" fitToHeight="0" orientation="landscape" r:id="rId1"/>
  <headerFooter alignWithMargins="0">
    <oddFooter>&amp;R&amp;"Times New Roman,Bold"&amp;12Attachment to Response to Sierra Club-1 Question No. 46(b)
Page &amp;P of &amp;N
Sinclair</oddFooter>
  </headerFooter>
  <rowBreaks count="4" manualBreakCount="4">
    <brk id="66" max="27" man="1"/>
    <brk id="122" max="27" man="1"/>
    <brk id="181" max="27" man="1"/>
    <brk id="241" max="27" man="1"/>
  </rowBreaks>
  <colBreaks count="1" manualBreakCount="1">
    <brk id="13" min="2" max="3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Assumptions</vt:lpstr>
      <vt:lpstr>Final Data</vt:lpstr>
      <vt:lpstr>CONFIDENTIAL-Price Data</vt:lpstr>
      <vt:lpstr>CONFIDENTIAL-Bid Data for 2013</vt:lpstr>
      <vt:lpstr>CONFIDENTIAL-Bid Data for 2014</vt:lpstr>
      <vt:lpstr>CONFIDENTIAL-Bid Data for 2015</vt:lpstr>
      <vt:lpstr>CONFIDENTIAL-Bid Data for 2016</vt:lpstr>
      <vt:lpstr>CONFIDENTIAL-Bid Data for 2017</vt:lpstr>
      <vt:lpstr>CONFIDENTIAL-WoodMac Prices</vt:lpstr>
      <vt:lpstr>CONFIDENTIAL-WM Prices Data</vt:lpstr>
      <vt:lpstr>CONFIDENTIAL-WM Tons Data</vt:lpstr>
      <vt:lpstr>Assumptions!Print_Area</vt:lpstr>
      <vt:lpstr>'CONFIDENTIAL-Price Data'!Print_Area</vt:lpstr>
      <vt:lpstr>'CONFIDENTIAL-WM Prices Data'!Print_Area</vt:lpstr>
      <vt:lpstr>'CONFIDENTIAL-WM Tons Data'!Print_Area</vt:lpstr>
      <vt:lpstr>'CONFIDENTIAL-WoodMac Prices'!Print_Area</vt:lpstr>
      <vt:lpstr>'CONFIDENTIAL-Bid Data for 2013'!Print_Titles</vt:lpstr>
      <vt:lpstr>'CONFIDENTIAL-Bid Data for 2014'!Print_Titles</vt:lpstr>
      <vt:lpstr>'CONFIDENTIAL-Bid Data for 2015'!Print_Titles</vt:lpstr>
      <vt:lpstr>'CONFIDENTIAL-Bid Data for 2016'!Print_Titles</vt:lpstr>
      <vt:lpstr>'CONFIDENTIAL-Bid Data for 2017'!Print_Titles</vt:lpstr>
      <vt:lpstr>'CONFIDENTIAL-WM Prices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2014-03-20T21:30:17Z</dcterms:created>
  <dcterms:modified xsi:type="dcterms:W3CDTF">2019-09-11T20:05:14Z</dcterms:modified>
</cp:coreProperties>
</file>