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Sheet1" sheetId="1" r:id="rId1"/>
    <sheet name="ERC" sheetId="2" r:id="rId2"/>
  </sheets>
  <calcPr calcId="125725"/>
</workbook>
</file>

<file path=xl/calcChain.xml><?xml version="1.0" encoding="utf-8"?>
<calcChain xmlns="http://schemas.openxmlformats.org/spreadsheetml/2006/main">
  <c r="D58" i="1"/>
  <c r="D57"/>
  <c r="D56"/>
  <c r="D60" s="1"/>
  <c r="D51"/>
  <c r="D50"/>
  <c r="D45"/>
  <c r="D47" s="1"/>
  <c r="D40"/>
  <c r="D39"/>
  <c r="D34"/>
  <c r="D36" s="1"/>
  <c r="D29"/>
  <c r="D31" s="1"/>
  <c r="D24"/>
  <c r="D26" s="1"/>
  <c r="D19"/>
  <c r="D18"/>
  <c r="D17"/>
  <c r="D12"/>
  <c r="D14" s="1"/>
  <c r="D7"/>
  <c r="D9" s="1"/>
  <c r="D2"/>
  <c r="B58"/>
  <c r="B57"/>
  <c r="B56"/>
  <c r="B51"/>
  <c r="B50"/>
  <c r="B45"/>
  <c r="B40"/>
  <c r="B39"/>
  <c r="B34"/>
  <c r="B29"/>
  <c r="B24"/>
  <c r="B19"/>
  <c r="B18"/>
  <c r="B17"/>
  <c r="B12"/>
  <c r="B7"/>
  <c r="B2"/>
  <c r="C60"/>
  <c r="C53"/>
  <c r="C47"/>
  <c r="C42"/>
  <c r="C36"/>
  <c r="C31"/>
  <c r="C26"/>
  <c r="C21"/>
  <c r="C14"/>
  <c r="C9"/>
  <c r="C4"/>
  <c r="D53"/>
  <c r="D42"/>
  <c r="D21"/>
  <c r="E18" l="1"/>
  <c r="E40"/>
  <c r="E50"/>
  <c r="E58"/>
  <c r="E17"/>
  <c r="E19"/>
  <c r="E39"/>
  <c r="E51"/>
  <c r="E57"/>
  <c r="E53"/>
  <c r="E7"/>
  <c r="E9" s="1"/>
  <c r="E24"/>
  <c r="E26" s="1"/>
  <c r="E34"/>
  <c r="E36" s="1"/>
  <c r="E12"/>
  <c r="E14" s="1"/>
  <c r="E29"/>
  <c r="E31" s="1"/>
  <c r="E45"/>
  <c r="E47" s="1"/>
  <c r="E56"/>
  <c r="D4"/>
  <c r="E2" s="1"/>
  <c r="E4" s="1"/>
  <c r="E60" l="1"/>
  <c r="E42"/>
  <c r="E21"/>
</calcChain>
</file>

<file path=xl/sharedStrings.xml><?xml version="1.0" encoding="utf-8"?>
<sst xmlns="http://schemas.openxmlformats.org/spreadsheetml/2006/main" count="29" uniqueCount="21">
  <si>
    <t>Name</t>
  </si>
  <si>
    <t>Percentage</t>
  </si>
  <si>
    <t>Bolt, Gregory C.</t>
  </si>
  <si>
    <t>Johnson, Harvey H.</t>
  </si>
  <si>
    <t>Johnston, Joseph A</t>
  </si>
  <si>
    <t>Leonard, James R.</t>
  </si>
  <si>
    <t>Mills, Wendell G.</t>
  </si>
  <si>
    <t>Onkst, James H.</t>
  </si>
  <si>
    <t>Partin, Michael W.</t>
  </si>
  <si>
    <t>Rushing, Ronald</t>
  </si>
  <si>
    <t>Sandefur, Bryan K.</t>
  </si>
  <si>
    <t>Turner, John R.</t>
  </si>
  <si>
    <t>Vaughn, Stephen R.</t>
  </si>
  <si>
    <t>Business Unit #</t>
  </si>
  <si>
    <t>Business Unit Description</t>
  </si>
  <si>
    <t>Clinton Water</t>
  </si>
  <si>
    <t>Middlesboro Water</t>
  </si>
  <si>
    <t>Clinton Sewer</t>
  </si>
  <si>
    <t>Middlesboro Sewer</t>
  </si>
  <si>
    <t>ERC</t>
  </si>
  <si>
    <t>Business Unit ERC (as of 12/31/2012)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</si>
</sst>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10" fontId="0" fillId="0" borderId="0" xfId="1" applyNumberFormat="1" applyFont="1"/>
    <xf numFmtId="0" fontId="0" fillId="0" borderId="2" xfId="0" applyBorder="1"/>
    <xf numFmtId="9" fontId="0" fillId="0" borderId="2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F58" sqref="F58"/>
    </sheetView>
  </sheetViews>
  <sheetFormatPr defaultRowHeight="15"/>
  <cols>
    <col min="1" max="1" width="18.5703125" bestFit="1" customWidth="1"/>
    <col min="2" max="2" width="18.5703125" customWidth="1"/>
    <col min="3" max="3" width="23.5703125" bestFit="1" customWidth="1"/>
    <col min="4" max="4" width="16.5703125" customWidth="1"/>
    <col min="5" max="5" width="11" bestFit="1" customWidth="1"/>
  </cols>
  <sheetData>
    <row r="1" spans="1:11" ht="45">
      <c r="A1" s="7" t="s">
        <v>0</v>
      </c>
      <c r="B1" s="6" t="s">
        <v>14</v>
      </c>
      <c r="C1" s="7" t="s">
        <v>13</v>
      </c>
      <c r="D1" s="6" t="s">
        <v>20</v>
      </c>
      <c r="E1" s="7" t="s">
        <v>1</v>
      </c>
    </row>
    <row r="2" spans="1:11">
      <c r="A2" t="s">
        <v>2</v>
      </c>
      <c r="B2" t="str">
        <f>INDEX(ERC!C:C,MATCH(Sheet1!C2,ERC!B:B,0))</f>
        <v>Middlesboro Water</v>
      </c>
      <c r="C2">
        <v>345102</v>
      </c>
      <c r="D2">
        <f>SUMIF(ERC!B:B,Sheet1!C2,ERC!D:D)</f>
        <v>6617.2</v>
      </c>
      <c r="E2" s="2">
        <f>+D2/D4</f>
        <v>1</v>
      </c>
    </row>
    <row r="3" spans="1:11">
      <c r="K3" s="1"/>
    </row>
    <row r="4" spans="1:11" ht="15.75" thickBot="1">
      <c r="C4" t="str">
        <f>CONCATENATE("Total ",A2)</f>
        <v>Total Bolt, Gregory C.</v>
      </c>
      <c r="D4" s="9">
        <f>SUM(D2:D3)</f>
        <v>6617.2</v>
      </c>
      <c r="E4" s="10">
        <f>SUM(E2:E3)</f>
        <v>1</v>
      </c>
    </row>
    <row r="5" spans="1:11" ht="15.75" thickTop="1"/>
    <row r="7" spans="1:11">
      <c r="A7" t="s">
        <v>3</v>
      </c>
      <c r="B7" t="str">
        <f>INDEX(ERC!C:C,MATCH(Sheet1!C7,ERC!B:B,0))</f>
        <v>Middlesboro Water</v>
      </c>
      <c r="C7">
        <v>345102</v>
      </c>
      <c r="D7">
        <f>SUMIF(ERC!B:B,Sheet1!C7,ERC!D:D)</f>
        <v>6617.2</v>
      </c>
      <c r="E7" s="8">
        <f>+D7/D9</f>
        <v>1</v>
      </c>
    </row>
    <row r="9" spans="1:11" ht="15.75" thickBot="1">
      <c r="C9" t="str">
        <f>CONCATENATE("Total ",A7)</f>
        <v>Total Johnson, Harvey H.</v>
      </c>
      <c r="D9" s="9">
        <f>SUM(D7:D8)</f>
        <v>6617.2</v>
      </c>
      <c r="E9" s="10">
        <f>SUM(E7:E8)</f>
        <v>1</v>
      </c>
    </row>
    <row r="10" spans="1:11" ht="15.75" thickTop="1"/>
    <row r="12" spans="1:11">
      <c r="A12" t="s">
        <v>4</v>
      </c>
      <c r="B12" t="str">
        <f>INDEX(ERC!C:C,MATCH(Sheet1!C12,ERC!B:B,0))</f>
        <v>Middlesboro Water</v>
      </c>
      <c r="C12">
        <v>345102</v>
      </c>
      <c r="D12">
        <f>SUMIF(ERC!B:B,Sheet1!C12,ERC!D:D)</f>
        <v>6617.2</v>
      </c>
      <c r="E12" s="8">
        <f>+D12/D14</f>
        <v>1</v>
      </c>
    </row>
    <row r="14" spans="1:11" ht="15.75" thickBot="1">
      <c r="C14" t="str">
        <f>CONCATENATE("Total ",A12)</f>
        <v>Total Johnston, Joseph A</v>
      </c>
      <c r="D14" s="9">
        <f>SUM(D12:D13)</f>
        <v>6617.2</v>
      </c>
      <c r="E14" s="10">
        <f>SUM(E12:E13)</f>
        <v>1</v>
      </c>
    </row>
    <row r="15" spans="1:11" ht="15.75" thickTop="1"/>
    <row r="17" spans="1:5">
      <c r="A17" t="s">
        <v>5</v>
      </c>
      <c r="B17" t="str">
        <f>INDEX(ERC!C:C,MATCH(Sheet1!C17,ERC!B:B,0))</f>
        <v>Clinton Water</v>
      </c>
      <c r="C17">
        <v>345101</v>
      </c>
      <c r="D17">
        <f>SUMIF(ERC!B:B,Sheet1!C17,ERC!D:D)</f>
        <v>745.2</v>
      </c>
      <c r="E17" s="8">
        <f>D17/$D$21</f>
        <v>9.2699249897374034E-2</v>
      </c>
    </row>
    <row r="18" spans="1:5">
      <c r="A18" t="s">
        <v>5</v>
      </c>
      <c r="B18" t="str">
        <f>INDEX(ERC!C:C,MATCH(Sheet1!C18,ERC!B:B,0))</f>
        <v>Middlesboro Water</v>
      </c>
      <c r="C18">
        <v>345102</v>
      </c>
      <c r="D18">
        <f>SUMIF(ERC!B:B,Sheet1!C18,ERC!D:D)</f>
        <v>6617.2</v>
      </c>
      <c r="E18" s="8">
        <f>D18/$D$21</f>
        <v>0.82314744554603247</v>
      </c>
    </row>
    <row r="19" spans="1:5">
      <c r="A19" t="s">
        <v>5</v>
      </c>
      <c r="B19" t="str">
        <f>INDEX(ERC!C:C,MATCH(Sheet1!C19,ERC!B:B,0))</f>
        <v>Clinton Sewer</v>
      </c>
      <c r="C19">
        <v>345103</v>
      </c>
      <c r="D19">
        <f>SUMIF(ERC!B:B,Sheet1!C19,ERC!D:D)</f>
        <v>676.5</v>
      </c>
      <c r="E19" s="8">
        <f>D19/$D$21</f>
        <v>8.4153304556593561E-2</v>
      </c>
    </row>
    <row r="21" spans="1:5" ht="15.75" thickBot="1">
      <c r="C21" t="str">
        <f>CONCATENATE("Total ",A19)</f>
        <v>Total Leonard, James R.</v>
      </c>
      <c r="D21" s="9">
        <f>SUM(D17:D20)</f>
        <v>8038.9</v>
      </c>
      <c r="E21" s="10">
        <f>SUM(E17:E20)</f>
        <v>1</v>
      </c>
    </row>
    <row r="22" spans="1:5" ht="15.75" thickTop="1"/>
    <row r="24" spans="1:5">
      <c r="A24" t="s">
        <v>6</v>
      </c>
      <c r="B24" t="str">
        <f>INDEX(ERC!C:C,MATCH(Sheet1!C24,ERC!B:B,0))</f>
        <v>Middlesboro Water</v>
      </c>
      <c r="C24">
        <v>345102</v>
      </c>
      <c r="D24">
        <f>SUMIF(ERC!B:B,Sheet1!C24,ERC!D:D)</f>
        <v>6617.2</v>
      </c>
      <c r="E24" s="8">
        <f>+D24/D26</f>
        <v>1</v>
      </c>
    </row>
    <row r="26" spans="1:5" ht="15.75" thickBot="1">
      <c r="C26" t="str">
        <f>CONCATENATE("Total ",A24)</f>
        <v>Total Mills, Wendell G.</v>
      </c>
      <c r="D26" s="9">
        <f>SUM(D24:D25)</f>
        <v>6617.2</v>
      </c>
      <c r="E26" s="10">
        <f>SUM(E24:E25)</f>
        <v>1</v>
      </c>
    </row>
    <row r="27" spans="1:5" ht="15.75" thickTop="1"/>
    <row r="29" spans="1:5">
      <c r="A29" t="s">
        <v>7</v>
      </c>
      <c r="B29" t="str">
        <f>INDEX(ERC!C:C,MATCH(Sheet1!C29,ERC!B:B,0))</f>
        <v>Middlesboro Water</v>
      </c>
      <c r="C29">
        <v>345102</v>
      </c>
      <c r="D29">
        <f>SUMIF(ERC!B:B,Sheet1!C29,ERC!D:D)</f>
        <v>6617.2</v>
      </c>
      <c r="E29" s="8">
        <f>+D29/D31</f>
        <v>1</v>
      </c>
    </row>
    <row r="31" spans="1:5" ht="15.75" thickBot="1">
      <c r="C31" t="str">
        <f>CONCATENATE("Total ",A29)</f>
        <v>Total Onkst, James H.</v>
      </c>
      <c r="D31" s="9">
        <f>SUM(D29:D30)</f>
        <v>6617.2</v>
      </c>
      <c r="E31" s="10">
        <f>SUM(E29:E30)</f>
        <v>1</v>
      </c>
    </row>
    <row r="32" spans="1:5" ht="15.75" thickTop="1"/>
    <row r="34" spans="1:5">
      <c r="A34" t="s">
        <v>8</v>
      </c>
      <c r="B34" t="str">
        <f>INDEX(ERC!C:C,MATCH(Sheet1!C34,ERC!B:B,0))</f>
        <v>Middlesboro Water</v>
      </c>
      <c r="C34">
        <v>345102</v>
      </c>
      <c r="D34">
        <f>SUMIF(ERC!B:B,Sheet1!C34,ERC!D:D)</f>
        <v>6617.2</v>
      </c>
      <c r="E34" s="8">
        <f>+D34/D36</f>
        <v>1</v>
      </c>
    </row>
    <row r="36" spans="1:5" ht="15.75" thickBot="1">
      <c r="C36" t="str">
        <f>CONCATENATE("Total ",A34)</f>
        <v>Total Partin, Michael W.</v>
      </c>
      <c r="D36" s="9">
        <f>SUM(D34:D35)</f>
        <v>6617.2</v>
      </c>
      <c r="E36" s="10">
        <f>SUM(E34:E35)</f>
        <v>1</v>
      </c>
    </row>
    <row r="37" spans="1:5" ht="15.75" thickTop="1"/>
    <row r="39" spans="1:5">
      <c r="A39" t="s">
        <v>9</v>
      </c>
      <c r="B39" t="str">
        <f>INDEX(ERC!C:C,MATCH(Sheet1!C39,ERC!B:B,0))</f>
        <v>Clinton Water</v>
      </c>
      <c r="C39">
        <v>345101</v>
      </c>
      <c r="D39">
        <f>SUMIF(ERC!B:B,Sheet1!C39,ERC!D:D)</f>
        <v>745.2</v>
      </c>
      <c r="E39" s="8">
        <f>D39/$D$42</f>
        <v>0.52416121544629668</v>
      </c>
    </row>
    <row r="40" spans="1:5">
      <c r="A40" t="s">
        <v>9</v>
      </c>
      <c r="B40" t="str">
        <f>INDEX(ERC!C:C,MATCH(Sheet1!C40,ERC!B:B,0))</f>
        <v>Clinton Sewer</v>
      </c>
      <c r="C40">
        <v>345103</v>
      </c>
      <c r="D40">
        <f>SUMIF(ERC!B:B,Sheet1!C40,ERC!D:D)</f>
        <v>676.5</v>
      </c>
      <c r="E40" s="8">
        <f>D40/$D$42</f>
        <v>0.47583878455370332</v>
      </c>
    </row>
    <row r="42" spans="1:5" ht="15.75" thickBot="1">
      <c r="C42" t="str">
        <f>CONCATENATE("Total ",A40)</f>
        <v>Total Rushing, Ronald</v>
      </c>
      <c r="D42" s="9">
        <f>SUM(D39:D41)</f>
        <v>1421.7</v>
      </c>
      <c r="E42" s="10">
        <f>SUM(E39:E41)</f>
        <v>1</v>
      </c>
    </row>
    <row r="43" spans="1:5" ht="15.75" thickTop="1"/>
    <row r="45" spans="1:5">
      <c r="A45" t="s">
        <v>10</v>
      </c>
      <c r="B45" t="str">
        <f>INDEX(ERC!C:C,MATCH(Sheet1!C45,ERC!B:B,0))</f>
        <v>Middlesboro Water</v>
      </c>
      <c r="C45">
        <v>345102</v>
      </c>
      <c r="D45">
        <f>SUMIF(ERC!B:B,Sheet1!C45,ERC!D:D)</f>
        <v>6617.2</v>
      </c>
      <c r="E45" s="8">
        <f>+D45/D47</f>
        <v>1</v>
      </c>
    </row>
    <row r="47" spans="1:5" ht="15.75" thickBot="1">
      <c r="C47" t="str">
        <f>CONCATENATE("Total ",A45)</f>
        <v>Total Sandefur, Bryan K.</v>
      </c>
      <c r="D47" s="9">
        <f>SUM(D45:D46)</f>
        <v>6617.2</v>
      </c>
      <c r="E47" s="10">
        <f>SUM(E45:E46)</f>
        <v>1</v>
      </c>
    </row>
    <row r="48" spans="1:5" ht="15.75" thickTop="1"/>
    <row r="50" spans="1:5">
      <c r="A50" t="s">
        <v>11</v>
      </c>
      <c r="B50" t="str">
        <f>INDEX(ERC!C:C,MATCH(Sheet1!C50,ERC!B:B,0))</f>
        <v>Clinton Water</v>
      </c>
      <c r="C50">
        <v>345101</v>
      </c>
      <c r="D50">
        <f>SUMIF(ERC!B:B,Sheet1!C50,ERC!D:D)</f>
        <v>745.2</v>
      </c>
      <c r="E50" s="8">
        <f>D50/$D$53</f>
        <v>0.52416121544629668</v>
      </c>
    </row>
    <row r="51" spans="1:5">
      <c r="A51" t="s">
        <v>11</v>
      </c>
      <c r="B51" t="str">
        <f>INDEX(ERC!C:C,MATCH(Sheet1!C51,ERC!B:B,0))</f>
        <v>Clinton Sewer</v>
      </c>
      <c r="C51">
        <v>345103</v>
      </c>
      <c r="D51">
        <f>SUMIF(ERC!B:B,Sheet1!C51,ERC!D:D)</f>
        <v>676.5</v>
      </c>
      <c r="E51" s="8">
        <f>D51/$D$53</f>
        <v>0.47583878455370332</v>
      </c>
    </row>
    <row r="53" spans="1:5" ht="15.75" thickBot="1">
      <c r="C53" t="str">
        <f>CONCATENATE("Total ",A51)</f>
        <v>Total Turner, John R.</v>
      </c>
      <c r="D53" s="9">
        <f>SUM(D50:D52)</f>
        <v>1421.7</v>
      </c>
      <c r="E53" s="10">
        <f>SUM(E50:E52)</f>
        <v>1</v>
      </c>
    </row>
    <row r="54" spans="1:5" ht="15.75" thickTop="1"/>
    <row r="56" spans="1:5">
      <c r="A56" t="s">
        <v>12</v>
      </c>
      <c r="B56" t="str">
        <f>INDEX(ERC!C:C,MATCH(Sheet1!C56,ERC!B:B,0))</f>
        <v>Clinton Water</v>
      </c>
      <c r="C56">
        <v>345101</v>
      </c>
      <c r="D56">
        <f>SUMIF(ERC!B:B,Sheet1!C56,ERC!D:D)</f>
        <v>745.2</v>
      </c>
      <c r="E56" s="8">
        <f>+D56/$D$60</f>
        <v>9.2699249897374034E-2</v>
      </c>
    </row>
    <row r="57" spans="1:5">
      <c r="A57" t="s">
        <v>12</v>
      </c>
      <c r="B57" t="str">
        <f>INDEX(ERC!C:C,MATCH(Sheet1!C57,ERC!B:B,0))</f>
        <v>Middlesboro Water</v>
      </c>
      <c r="C57">
        <v>345102</v>
      </c>
      <c r="D57">
        <f>SUMIF(ERC!B:B,Sheet1!C57,ERC!D:D)</f>
        <v>6617.2</v>
      </c>
      <c r="E57" s="8">
        <f>+D57/$D$60</f>
        <v>0.82314744554603247</v>
      </c>
    </row>
    <row r="58" spans="1:5">
      <c r="A58" t="s">
        <v>12</v>
      </c>
      <c r="B58" t="str">
        <f>INDEX(ERC!C:C,MATCH(Sheet1!C58,ERC!B:B,0))</f>
        <v>Clinton Sewer</v>
      </c>
      <c r="C58">
        <v>345103</v>
      </c>
      <c r="D58">
        <f>SUMIF(ERC!B:B,Sheet1!C58,ERC!D:D)</f>
        <v>676.5</v>
      </c>
      <c r="E58" s="8">
        <f>+D58/$D$60</f>
        <v>8.4153304556593561E-2</v>
      </c>
    </row>
    <row r="60" spans="1:5" ht="15.75" thickBot="1">
      <c r="C60" t="str">
        <f>CONCATENATE("Total ",A58)</f>
        <v>Total Vaughn, Stephen R.</v>
      </c>
      <c r="D60" s="9">
        <f>SUM(D56:D59)</f>
        <v>8038.9</v>
      </c>
      <c r="E60" s="10">
        <f>SUM(E56:E59)</f>
        <v>1</v>
      </c>
    </row>
    <row r="61" spans="1:5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"/>
  <sheetViews>
    <sheetView workbookViewId="0">
      <selection activeCell="D6" sqref="D6"/>
    </sheetView>
  </sheetViews>
  <sheetFormatPr defaultRowHeight="15"/>
  <cols>
    <col min="2" max="2" width="14.42578125" bestFit="1" customWidth="1"/>
    <col min="3" max="3" width="18.5703125" bestFit="1" customWidth="1"/>
  </cols>
  <sheetData>
    <row r="1" spans="2:4" ht="30">
      <c r="B1" s="6" t="s">
        <v>13</v>
      </c>
      <c r="C1" s="6" t="s">
        <v>14</v>
      </c>
      <c r="D1" s="7" t="s">
        <v>19</v>
      </c>
    </row>
    <row r="2" spans="2:4">
      <c r="B2">
        <v>345101</v>
      </c>
      <c r="C2" s="5" t="s">
        <v>15</v>
      </c>
      <c r="D2">
        <v>745.2</v>
      </c>
    </row>
    <row r="3" spans="2:4">
      <c r="B3">
        <v>345102</v>
      </c>
      <c r="C3" s="5" t="s">
        <v>16</v>
      </c>
      <c r="D3" s="1">
        <v>6617.2</v>
      </c>
    </row>
    <row r="4" spans="2:4">
      <c r="B4">
        <v>345103</v>
      </c>
      <c r="C4" t="s">
        <v>17</v>
      </c>
      <c r="D4">
        <v>676.5</v>
      </c>
    </row>
    <row r="5" spans="2:4">
      <c r="B5">
        <v>345105</v>
      </c>
      <c r="C5" t="s">
        <v>18</v>
      </c>
      <c r="D5">
        <v>10.8</v>
      </c>
    </row>
    <row r="10" spans="2:4">
      <c r="B10" s="3"/>
      <c r="C10" s="4"/>
    </row>
    <row r="11" spans="2:4">
      <c r="B11" s="3"/>
      <c r="C11" s="4"/>
      <c r="D11" s="5"/>
    </row>
    <row r="12" spans="2:4">
      <c r="B12" s="3"/>
      <c r="C12" s="4"/>
      <c r="D12" s="5"/>
    </row>
    <row r="13" spans="2:4">
      <c r="B13" s="3"/>
      <c r="C13" s="4"/>
      <c r="D13" s="5"/>
    </row>
    <row r="14" spans="2:4">
      <c r="B14" s="3"/>
      <c r="C14" s="4"/>
      <c r="D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ERC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dcterms:created xsi:type="dcterms:W3CDTF">2014-01-22T15:09:10Z</dcterms:created>
  <dcterms:modified xsi:type="dcterms:W3CDTF">2014-01-22T15:54:19Z</dcterms:modified>
</cp:coreProperties>
</file>